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98"/>
  </bookViews>
  <sheets>
    <sheet name="项目" sheetId="1" r:id="rId1"/>
    <sheet name="放射检查类" sheetId="10" r:id="rId2"/>
    <sheet name="泌尿系统透析类" sheetId="11" r:id="rId3"/>
    <sheet name="产科类" sheetId="9" r:id="rId4"/>
    <sheet name="血液及血液成分" sheetId="2" r:id="rId5"/>
    <sheet name="口腔种植" sheetId="3" r:id="rId6"/>
    <sheet name="中医类项目" sheetId="4" r:id="rId7"/>
    <sheet name="辅助生殖" sheetId="5" r:id="rId8"/>
    <sheet name="护理类" sheetId="6" r:id="rId9"/>
    <sheet name="临床量表评估类" sheetId="7" r:id="rId10"/>
    <sheet name="器官移植环节手术" sheetId="8" r:id="rId11"/>
  </sheets>
  <definedNames>
    <definedName name="_xlnm._FilterDatabase" localSheetId="0" hidden="1">项目!$A$2:$XFB$5669</definedName>
    <definedName name="_xlnm._FilterDatabase" localSheetId="4" hidden="1">血液及血液成分!$A$2:$U$36</definedName>
    <definedName name="_xlnm._FilterDatabase" localSheetId="6" hidden="1">中医类项目!$A$2:$M$120</definedName>
    <definedName name="_xlnm._FilterDatabase" localSheetId="9" hidden="1">临床量表评估类!$A$2:$P$15</definedName>
    <definedName name="_xlnm._FilterDatabase" localSheetId="3" hidden="1">产科类!$A$4:$O$45</definedName>
    <definedName name="_xlnm._FilterDatabase" localSheetId="7" hidden="1">辅助生殖!$A$4:$Q$22</definedName>
    <definedName name="_xlnm._FilterDatabase" localSheetId="5" hidden="1">口腔种植!#REF!</definedName>
    <definedName name="_xlnm._FilterDatabase" localSheetId="8" hidden="1">护理类!$A$5:$K$35</definedName>
    <definedName name="_xlnm._FilterDatabase" localSheetId="10" hidden="1">器官移植环节手术!$A$4:$R$4</definedName>
    <definedName name="_xlnm._FilterDatabase" localSheetId="2" hidden="1">泌尿系统透析类!$A$3:$P$3</definedName>
    <definedName name="_xlnm._FilterDatabase" localSheetId="1" hidden="1">放射检查类!$A$3:$M$3</definedName>
  </definedNames>
  <calcPr calcId="144525"/>
</workbook>
</file>

<file path=xl/comments1.xml><?xml version="1.0" encoding="utf-8"?>
<comments xmlns="http://schemas.openxmlformats.org/spreadsheetml/2006/main">
  <authors>
    <author>Administrator</author>
    <author>作者</author>
    <author>LENOVO</author>
    <author>user</author>
    <author>QILUL</author>
    <author>Windows 用户</author>
    <author>KiraY</author>
  </authors>
  <commentList>
    <comment ref="S5" authorId="0">
      <text>
        <r>
          <rPr>
            <sz val="9"/>
            <rFont val="宋体"/>
            <charset val="134"/>
          </rPr>
          <t>[2006]447</t>
        </r>
      </text>
    </comment>
    <comment ref="F7" authorId="1">
      <text>
        <r>
          <rPr>
            <sz val="9"/>
            <rFont val="宋体"/>
            <charset val="134"/>
          </rPr>
          <t>作者:
234号城市公立医院改革</t>
        </r>
      </text>
    </comment>
    <comment ref="B14" authorId="0">
      <text>
        <r>
          <rPr>
            <b/>
            <sz val="9"/>
            <rFont val="宋体"/>
            <charset val="134"/>
          </rPr>
          <t>Administrator:</t>
        </r>
        <r>
          <rPr>
            <sz val="9"/>
            <rFont val="宋体"/>
            <charset val="134"/>
          </rPr>
          <t xml:space="preserve">
原编码110200002-f调整为110200001-f</t>
        </r>
      </text>
    </comment>
    <comment ref="J30" authorId="2">
      <text>
        <r>
          <rPr>
            <b/>
            <sz val="9"/>
            <rFont val="宋体"/>
            <charset val="134"/>
          </rPr>
          <t>LENOVO:</t>
        </r>
        <r>
          <rPr>
            <sz val="9"/>
            <rFont val="宋体"/>
            <charset val="134"/>
          </rPr>
          <t xml:space="preserve">
调整幅度30%</t>
        </r>
      </text>
    </comment>
    <comment ref="J75" authorId="2">
      <text>
        <r>
          <rPr>
            <b/>
            <sz val="9"/>
            <rFont val="宋体"/>
            <charset val="134"/>
          </rPr>
          <t>LENOVO:</t>
        </r>
        <r>
          <rPr>
            <sz val="9"/>
            <rFont val="宋体"/>
            <charset val="134"/>
          </rPr>
          <t xml:space="preserve">
调整幅度30%</t>
        </r>
      </text>
    </comment>
    <comment ref="J76" authorId="2">
      <text>
        <r>
          <rPr>
            <b/>
            <sz val="9"/>
            <rFont val="宋体"/>
            <charset val="134"/>
          </rPr>
          <t>LENOVO:</t>
        </r>
        <r>
          <rPr>
            <sz val="9"/>
            <rFont val="宋体"/>
            <charset val="134"/>
          </rPr>
          <t xml:space="preserve">
调整幅度30%</t>
        </r>
      </text>
    </comment>
    <comment ref="J92" authorId="0">
      <text>
        <r>
          <rPr>
            <b/>
            <sz val="9"/>
            <rFont val="宋体"/>
            <charset val="134"/>
          </rPr>
          <t>Administrator:</t>
        </r>
        <r>
          <rPr>
            <sz val="9"/>
            <rFont val="宋体"/>
            <charset val="134"/>
          </rPr>
          <t xml:space="preserve">
2015 234号文 调整幅度30%</t>
        </r>
      </text>
    </comment>
    <comment ref="J93" authorId="0">
      <text>
        <r>
          <rPr>
            <b/>
            <sz val="9"/>
            <rFont val="宋体"/>
            <charset val="134"/>
          </rPr>
          <t>Administrator:</t>
        </r>
        <r>
          <rPr>
            <sz val="9"/>
            <rFont val="宋体"/>
            <charset val="134"/>
          </rPr>
          <t xml:space="preserve">
2015 234号文 调整幅度30%
</t>
        </r>
      </text>
    </comment>
    <comment ref="J94" authorId="2">
      <text>
        <r>
          <rPr>
            <b/>
            <sz val="9"/>
            <rFont val="宋体"/>
            <charset val="134"/>
          </rPr>
          <t>LENOVO:</t>
        </r>
        <r>
          <rPr>
            <sz val="9"/>
            <rFont val="宋体"/>
            <charset val="134"/>
          </rPr>
          <t xml:space="preserve">
调整幅度30%</t>
        </r>
      </text>
    </comment>
    <comment ref="J97" authorId="2">
      <text>
        <r>
          <rPr>
            <b/>
            <sz val="9"/>
            <rFont val="宋体"/>
            <charset val="134"/>
          </rPr>
          <t>LENOVO:</t>
        </r>
        <r>
          <rPr>
            <sz val="9"/>
            <rFont val="宋体"/>
            <charset val="134"/>
          </rPr>
          <t xml:space="preserve">
调整幅度30%</t>
        </r>
      </text>
    </comment>
    <comment ref="J98" authorId="2">
      <text>
        <r>
          <rPr>
            <b/>
            <sz val="9"/>
            <rFont val="宋体"/>
            <charset val="134"/>
          </rPr>
          <t>LENOVO:</t>
        </r>
        <r>
          <rPr>
            <sz val="9"/>
            <rFont val="宋体"/>
            <charset val="134"/>
          </rPr>
          <t xml:space="preserve">
调整幅度30%</t>
        </r>
      </text>
    </comment>
    <comment ref="J104" authorId="2">
      <text>
        <r>
          <rPr>
            <b/>
            <sz val="9"/>
            <rFont val="宋体"/>
            <charset val="134"/>
          </rPr>
          <t>LENOVO:</t>
        </r>
        <r>
          <rPr>
            <sz val="9"/>
            <rFont val="宋体"/>
            <charset val="134"/>
          </rPr>
          <t xml:space="preserve">
调整幅度30%</t>
        </r>
      </text>
    </comment>
    <comment ref="J107" authorId="2">
      <text>
        <r>
          <rPr>
            <b/>
            <sz val="9"/>
            <rFont val="宋体"/>
            <charset val="134"/>
          </rPr>
          <t>LENOVO:</t>
        </r>
        <r>
          <rPr>
            <sz val="9"/>
            <rFont val="宋体"/>
            <charset val="134"/>
          </rPr>
          <t xml:space="preserve">
调整幅度30%</t>
        </r>
      </text>
    </comment>
    <comment ref="J108" authorId="2">
      <text>
        <r>
          <rPr>
            <b/>
            <sz val="9"/>
            <rFont val="宋体"/>
            <charset val="134"/>
          </rPr>
          <t>LENOVO:</t>
        </r>
        <r>
          <rPr>
            <sz val="9"/>
            <rFont val="宋体"/>
            <charset val="134"/>
          </rPr>
          <t xml:space="preserve">
调整幅度30%</t>
        </r>
      </text>
    </comment>
    <comment ref="J109" authorId="2">
      <text>
        <r>
          <rPr>
            <b/>
            <sz val="9"/>
            <rFont val="宋体"/>
            <charset val="134"/>
          </rPr>
          <t>LENOVO:</t>
        </r>
        <r>
          <rPr>
            <sz val="9"/>
            <rFont val="宋体"/>
            <charset val="134"/>
          </rPr>
          <t xml:space="preserve">
调整幅度30%</t>
        </r>
      </text>
    </comment>
    <comment ref="G110" authorId="0">
      <text>
        <r>
          <rPr>
            <sz val="9"/>
            <rFont val="宋体"/>
            <charset val="134"/>
          </rPr>
          <t>[2006]136</t>
        </r>
      </text>
    </comment>
    <comment ref="S110" authorId="0">
      <text>
        <r>
          <rPr>
            <sz val="9"/>
            <rFont val="宋体"/>
            <charset val="134"/>
          </rPr>
          <t>[2006]136</t>
        </r>
      </text>
    </comment>
    <comment ref="J111" authorId="2">
      <text>
        <r>
          <rPr>
            <b/>
            <sz val="9"/>
            <rFont val="宋体"/>
            <charset val="134"/>
          </rPr>
          <t>LENOVO:</t>
        </r>
        <r>
          <rPr>
            <sz val="9"/>
            <rFont val="宋体"/>
            <charset val="134"/>
          </rPr>
          <t xml:space="preserve">
调整幅度30%</t>
        </r>
      </text>
    </comment>
    <comment ref="F112" authorId="0">
      <text>
        <r>
          <rPr>
            <sz val="9"/>
            <rFont val="宋体"/>
            <charset val="134"/>
          </rPr>
          <t>[2007]395</t>
        </r>
      </text>
    </comment>
    <comment ref="G112" authorId="0">
      <text>
        <r>
          <rPr>
            <sz val="9"/>
            <rFont val="宋体"/>
            <charset val="134"/>
          </rPr>
          <t>[2007]395</t>
        </r>
      </text>
    </comment>
    <comment ref="S112" authorId="0">
      <text>
        <r>
          <rPr>
            <sz val="9"/>
            <rFont val="宋体"/>
            <charset val="134"/>
          </rPr>
          <t>[2007]395</t>
        </r>
      </text>
    </comment>
    <comment ref="J113" authorId="2">
      <text>
        <r>
          <rPr>
            <b/>
            <sz val="9"/>
            <rFont val="宋体"/>
            <charset val="134"/>
          </rPr>
          <t>LENOVO:</t>
        </r>
        <r>
          <rPr>
            <sz val="9"/>
            <rFont val="宋体"/>
            <charset val="134"/>
          </rPr>
          <t xml:space="preserve">
调整幅度30%</t>
        </r>
      </text>
    </comment>
    <comment ref="J114" authorId="2">
      <text>
        <r>
          <rPr>
            <b/>
            <sz val="9"/>
            <rFont val="宋体"/>
            <charset val="134"/>
          </rPr>
          <t>LENOVO:</t>
        </r>
        <r>
          <rPr>
            <sz val="9"/>
            <rFont val="宋体"/>
            <charset val="134"/>
          </rPr>
          <t xml:space="preserve">
调整幅度30%</t>
        </r>
      </text>
    </comment>
    <comment ref="J115" authorId="2">
      <text>
        <r>
          <rPr>
            <b/>
            <sz val="9"/>
            <rFont val="宋体"/>
            <charset val="134"/>
          </rPr>
          <t>LENOVO:</t>
        </r>
        <r>
          <rPr>
            <sz val="9"/>
            <rFont val="宋体"/>
            <charset val="134"/>
          </rPr>
          <t xml:space="preserve">
调整幅度30%</t>
        </r>
      </text>
    </comment>
    <comment ref="J116" authorId="2">
      <text>
        <r>
          <rPr>
            <b/>
            <sz val="9"/>
            <rFont val="宋体"/>
            <charset val="134"/>
          </rPr>
          <t>LENOVO:</t>
        </r>
        <r>
          <rPr>
            <sz val="9"/>
            <rFont val="宋体"/>
            <charset val="134"/>
          </rPr>
          <t xml:space="preserve">
调整幅度30%</t>
        </r>
      </text>
    </comment>
    <comment ref="J117" authorId="2">
      <text>
        <r>
          <rPr>
            <b/>
            <sz val="9"/>
            <rFont val="宋体"/>
            <charset val="134"/>
          </rPr>
          <t>LENOVO:</t>
        </r>
        <r>
          <rPr>
            <sz val="9"/>
            <rFont val="宋体"/>
            <charset val="134"/>
          </rPr>
          <t xml:space="preserve">
调整幅度30%</t>
        </r>
      </text>
    </comment>
    <comment ref="J120" authorId="2">
      <text>
        <r>
          <rPr>
            <b/>
            <sz val="9"/>
            <rFont val="宋体"/>
            <charset val="134"/>
          </rPr>
          <t>LENOVO:</t>
        </r>
        <r>
          <rPr>
            <sz val="9"/>
            <rFont val="宋体"/>
            <charset val="134"/>
          </rPr>
          <t xml:space="preserve">
调整幅度30%</t>
        </r>
      </text>
    </comment>
    <comment ref="J133" authorId="2">
      <text>
        <r>
          <rPr>
            <b/>
            <sz val="9"/>
            <rFont val="宋体"/>
            <charset val="134"/>
          </rPr>
          <t>LENOVO:</t>
        </r>
        <r>
          <rPr>
            <sz val="9"/>
            <rFont val="宋体"/>
            <charset val="134"/>
          </rPr>
          <t xml:space="preserve">
调整幅度30%</t>
        </r>
      </text>
    </comment>
    <comment ref="J135" authorId="2">
      <text>
        <r>
          <rPr>
            <b/>
            <sz val="9"/>
            <rFont val="宋体"/>
            <charset val="134"/>
          </rPr>
          <t>LENOVO:</t>
        </r>
        <r>
          <rPr>
            <sz val="9"/>
            <rFont val="宋体"/>
            <charset val="134"/>
          </rPr>
          <t xml:space="preserve">
调整幅度30%</t>
        </r>
      </text>
    </comment>
    <comment ref="J136" authorId="2">
      <text>
        <r>
          <rPr>
            <b/>
            <sz val="9"/>
            <rFont val="宋体"/>
            <charset val="134"/>
          </rPr>
          <t>LENOVO:</t>
        </r>
        <r>
          <rPr>
            <sz val="9"/>
            <rFont val="宋体"/>
            <charset val="134"/>
          </rPr>
          <t xml:space="preserve">
调整幅度30%</t>
        </r>
      </text>
    </comment>
    <comment ref="J137" authorId="2">
      <text>
        <r>
          <rPr>
            <b/>
            <sz val="9"/>
            <rFont val="宋体"/>
            <charset val="134"/>
          </rPr>
          <t>LENOVO:</t>
        </r>
        <r>
          <rPr>
            <sz val="9"/>
            <rFont val="宋体"/>
            <charset val="134"/>
          </rPr>
          <t xml:space="preserve">
调整幅度30%</t>
        </r>
      </text>
    </comment>
    <comment ref="J138" authorId="2">
      <text>
        <r>
          <rPr>
            <b/>
            <sz val="9"/>
            <rFont val="宋体"/>
            <charset val="134"/>
          </rPr>
          <t>LENOVO:</t>
        </r>
        <r>
          <rPr>
            <sz val="9"/>
            <rFont val="宋体"/>
            <charset val="134"/>
          </rPr>
          <t xml:space="preserve">
调整幅度30%</t>
        </r>
      </text>
    </comment>
    <comment ref="J143" authorId="2">
      <text>
        <r>
          <rPr>
            <b/>
            <sz val="9"/>
            <rFont val="宋体"/>
            <charset val="134"/>
          </rPr>
          <t>LENOVO:</t>
        </r>
        <r>
          <rPr>
            <sz val="9"/>
            <rFont val="宋体"/>
            <charset val="134"/>
          </rPr>
          <t xml:space="preserve">
调整幅度30%</t>
        </r>
      </text>
    </comment>
    <comment ref="J145" authorId="2">
      <text>
        <r>
          <rPr>
            <b/>
            <sz val="9"/>
            <rFont val="宋体"/>
            <charset val="134"/>
          </rPr>
          <t>LENOVO:</t>
        </r>
        <r>
          <rPr>
            <sz val="9"/>
            <rFont val="宋体"/>
            <charset val="134"/>
          </rPr>
          <t xml:space="preserve">
调整幅度30%</t>
        </r>
      </text>
    </comment>
    <comment ref="J146" authorId="2">
      <text>
        <r>
          <rPr>
            <b/>
            <sz val="9"/>
            <rFont val="宋体"/>
            <charset val="134"/>
          </rPr>
          <t>LENOVO:</t>
        </r>
        <r>
          <rPr>
            <sz val="9"/>
            <rFont val="宋体"/>
            <charset val="134"/>
          </rPr>
          <t xml:space="preserve">
调整幅度30%</t>
        </r>
      </text>
    </comment>
    <comment ref="J148" authorId="2">
      <text>
        <r>
          <rPr>
            <b/>
            <sz val="9"/>
            <rFont val="宋体"/>
            <charset val="134"/>
          </rPr>
          <t>LENOVO:</t>
        </r>
        <r>
          <rPr>
            <sz val="9"/>
            <rFont val="宋体"/>
            <charset val="134"/>
          </rPr>
          <t xml:space="preserve">
调整幅度30%</t>
        </r>
      </text>
    </comment>
    <comment ref="J150" authorId="2">
      <text>
        <r>
          <rPr>
            <b/>
            <sz val="9"/>
            <rFont val="宋体"/>
            <charset val="134"/>
          </rPr>
          <t>LENOVO:</t>
        </r>
        <r>
          <rPr>
            <sz val="9"/>
            <rFont val="宋体"/>
            <charset val="134"/>
          </rPr>
          <t xml:space="preserve">
调整幅度30%</t>
        </r>
      </text>
    </comment>
    <comment ref="J152" authorId="2">
      <text>
        <r>
          <rPr>
            <b/>
            <sz val="9"/>
            <rFont val="宋体"/>
            <charset val="134"/>
          </rPr>
          <t>LENOVO:</t>
        </r>
        <r>
          <rPr>
            <sz val="9"/>
            <rFont val="宋体"/>
            <charset val="134"/>
          </rPr>
          <t xml:space="preserve">
调整幅度30%</t>
        </r>
      </text>
    </comment>
    <comment ref="J154" authorId="2">
      <text>
        <r>
          <rPr>
            <b/>
            <sz val="9"/>
            <rFont val="宋体"/>
            <charset val="134"/>
          </rPr>
          <t>LENOVO:</t>
        </r>
        <r>
          <rPr>
            <sz val="9"/>
            <rFont val="宋体"/>
            <charset val="134"/>
          </rPr>
          <t xml:space="preserve">
调整幅度30%</t>
        </r>
      </text>
    </comment>
    <comment ref="J155" authorId="2">
      <text>
        <r>
          <rPr>
            <b/>
            <sz val="9"/>
            <rFont val="宋体"/>
            <charset val="134"/>
          </rPr>
          <t>LENOVO:</t>
        </r>
        <r>
          <rPr>
            <sz val="9"/>
            <rFont val="宋体"/>
            <charset val="134"/>
          </rPr>
          <t xml:space="preserve">
调整幅度30%</t>
        </r>
      </text>
    </comment>
    <comment ref="J157" authorId="2">
      <text>
        <r>
          <rPr>
            <b/>
            <sz val="9"/>
            <rFont val="宋体"/>
            <charset val="134"/>
          </rPr>
          <t>LENOVO:</t>
        </r>
        <r>
          <rPr>
            <sz val="9"/>
            <rFont val="宋体"/>
            <charset val="134"/>
          </rPr>
          <t xml:space="preserve">
调整幅度30%</t>
        </r>
      </text>
    </comment>
    <comment ref="J159" authorId="2">
      <text>
        <r>
          <rPr>
            <b/>
            <sz val="9"/>
            <rFont val="宋体"/>
            <charset val="134"/>
          </rPr>
          <t>LENOVO:</t>
        </r>
        <r>
          <rPr>
            <sz val="9"/>
            <rFont val="宋体"/>
            <charset val="134"/>
          </rPr>
          <t xml:space="preserve">
调整幅度30%</t>
        </r>
      </text>
    </comment>
    <comment ref="J163" authorId="2">
      <text>
        <r>
          <rPr>
            <b/>
            <sz val="9"/>
            <rFont val="宋体"/>
            <charset val="134"/>
          </rPr>
          <t>LENOVO:</t>
        </r>
        <r>
          <rPr>
            <sz val="9"/>
            <rFont val="宋体"/>
            <charset val="134"/>
          </rPr>
          <t xml:space="preserve">
调整幅度30%</t>
        </r>
      </text>
    </comment>
    <comment ref="J164" authorId="2">
      <text>
        <r>
          <rPr>
            <b/>
            <sz val="9"/>
            <rFont val="宋体"/>
            <charset val="134"/>
          </rPr>
          <t>LENOVO:</t>
        </r>
        <r>
          <rPr>
            <sz val="9"/>
            <rFont val="宋体"/>
            <charset val="134"/>
          </rPr>
          <t xml:space="preserve">
调整幅度30%</t>
        </r>
      </text>
    </comment>
    <comment ref="J166" authorId="2">
      <text>
        <r>
          <rPr>
            <b/>
            <sz val="9"/>
            <rFont val="宋体"/>
            <charset val="134"/>
          </rPr>
          <t>LENOVO:</t>
        </r>
        <r>
          <rPr>
            <sz val="9"/>
            <rFont val="宋体"/>
            <charset val="134"/>
          </rPr>
          <t xml:space="preserve">
调整幅度30%</t>
        </r>
      </text>
    </comment>
    <comment ref="J167" authorId="2">
      <text>
        <r>
          <rPr>
            <b/>
            <sz val="9"/>
            <rFont val="宋体"/>
            <charset val="134"/>
          </rPr>
          <t>LENOVO:</t>
        </r>
        <r>
          <rPr>
            <sz val="9"/>
            <rFont val="宋体"/>
            <charset val="134"/>
          </rPr>
          <t xml:space="preserve">
调整幅度30%</t>
        </r>
      </text>
    </comment>
    <comment ref="J168" authorId="2">
      <text>
        <r>
          <rPr>
            <b/>
            <sz val="9"/>
            <rFont val="宋体"/>
            <charset val="134"/>
          </rPr>
          <t>LENOVO:</t>
        </r>
        <r>
          <rPr>
            <sz val="9"/>
            <rFont val="宋体"/>
            <charset val="134"/>
          </rPr>
          <t xml:space="preserve">
调整幅度30%</t>
        </r>
      </text>
    </comment>
    <comment ref="J172" authorId="2">
      <text>
        <r>
          <rPr>
            <b/>
            <sz val="9"/>
            <rFont val="宋体"/>
            <charset val="134"/>
          </rPr>
          <t>LENOVO:</t>
        </r>
        <r>
          <rPr>
            <sz val="9"/>
            <rFont val="宋体"/>
            <charset val="134"/>
          </rPr>
          <t xml:space="preserve">
调整幅度30%</t>
        </r>
      </text>
    </comment>
    <comment ref="B193" authorId="0">
      <text>
        <r>
          <rPr>
            <sz val="9"/>
            <rFont val="宋体"/>
            <charset val="134"/>
          </rPr>
          <t>Administrator:
2011年1号文</t>
        </r>
      </text>
    </comment>
    <comment ref="B649" authorId="0">
      <text>
        <r>
          <rPr>
            <b/>
            <sz val="9"/>
            <rFont val="宋体"/>
            <charset val="134"/>
          </rPr>
          <t>Administrator:</t>
        </r>
        <r>
          <rPr>
            <sz val="9"/>
            <rFont val="宋体"/>
            <charset val="134"/>
          </rPr>
          <t xml:space="preserve">
此项目限南京军区南京总医院单独使用。目前已放开</t>
        </r>
      </text>
    </comment>
    <comment ref="B650" authorId="0">
      <text>
        <r>
          <rPr>
            <b/>
            <sz val="9"/>
            <rFont val="宋体"/>
            <charset val="134"/>
          </rPr>
          <t>Administrator:</t>
        </r>
        <r>
          <rPr>
            <sz val="9"/>
            <rFont val="宋体"/>
            <charset val="134"/>
          </rPr>
          <t xml:space="preserve">
此项目限南京军区南京总医院单独使用。目前已放开</t>
        </r>
      </text>
    </comment>
    <comment ref="H660" authorId="0">
      <text>
        <r>
          <rPr>
            <b/>
            <sz val="9"/>
            <rFont val="宋体"/>
            <charset val="134"/>
          </rPr>
          <t>Administrator:</t>
        </r>
        <r>
          <rPr>
            <sz val="9"/>
            <rFont val="宋体"/>
            <charset val="134"/>
          </rPr>
          <t xml:space="preserve">
苏价医【2011】328号新增</t>
        </r>
      </text>
    </comment>
    <comment ref="B770" authorId="0">
      <text>
        <r>
          <rPr>
            <b/>
            <sz val="9"/>
            <rFont val="宋体"/>
            <charset val="134"/>
          </rPr>
          <t>Administrator:</t>
        </r>
        <r>
          <rPr>
            <sz val="9"/>
            <rFont val="宋体"/>
            <charset val="134"/>
          </rPr>
          <t xml:space="preserve">
苏价费〔2008〕209号将该条更正编码</t>
        </r>
      </text>
    </comment>
    <comment ref="B782" authorId="0">
      <text>
        <r>
          <rPr>
            <b/>
            <sz val="9"/>
            <rFont val="宋体"/>
            <charset val="134"/>
          </rPr>
          <t>Administrator:</t>
        </r>
        <r>
          <rPr>
            <sz val="9"/>
            <rFont val="宋体"/>
            <charset val="134"/>
          </rPr>
          <t xml:space="preserve">
苏价费[2009]57号将该条更正编码</t>
        </r>
      </text>
    </comment>
    <comment ref="B871" authorId="1">
      <text>
        <r>
          <rPr>
            <sz val="9"/>
            <rFont val="宋体"/>
            <charset val="134"/>
          </rPr>
          <t>作者:
原编码有误（250303009a)，现更正。</t>
        </r>
      </text>
    </comment>
    <comment ref="J1335" authorId="0">
      <text>
        <r>
          <rPr>
            <sz val="9"/>
            <rFont val="宋体"/>
            <charset val="134"/>
          </rPr>
          <t xml:space="preserve">50，2019年10月31日起调整为40，苏价医【2018】151号文
</t>
        </r>
      </text>
    </comment>
    <comment ref="C1523" authorId="1">
      <text>
        <r>
          <rPr>
            <sz val="9"/>
            <rFont val="宋体"/>
            <charset val="134"/>
          </rPr>
          <t>作者:
是测乙肝病毒数量的</t>
        </r>
      </text>
    </comment>
    <comment ref="B1646" authorId="0">
      <text>
        <r>
          <rPr>
            <b/>
            <sz val="9"/>
            <rFont val="宋体"/>
            <charset val="134"/>
          </rPr>
          <t>Administrator:</t>
        </r>
        <r>
          <rPr>
            <sz val="9"/>
            <rFont val="宋体"/>
            <charset val="134"/>
          </rPr>
          <t xml:space="preserve">
苏医保发【2020】26号立项，价格80，计价单位：项。苏医保发【2021】3号文改为30。</t>
        </r>
      </text>
    </comment>
    <comment ref="B1647" authorId="0">
      <text>
        <r>
          <rPr>
            <b/>
            <sz val="9"/>
            <rFont val="宋体"/>
            <charset val="134"/>
          </rPr>
          <t>Administrator:</t>
        </r>
        <r>
          <rPr>
            <sz val="9"/>
            <rFont val="宋体"/>
            <charset val="134"/>
          </rPr>
          <t xml:space="preserve">
苏医保发【2020】26号立项，价格240.</t>
        </r>
      </text>
    </comment>
    <comment ref="S1902" authorId="0">
      <text>
        <r>
          <rPr>
            <sz val="9"/>
            <rFont val="宋体"/>
            <charset val="134"/>
          </rPr>
          <t>Administrator:
最高70-》90</t>
        </r>
      </text>
    </comment>
    <comment ref="S1914" authorId="0">
      <text>
        <r>
          <rPr>
            <sz val="9"/>
            <rFont val="宋体"/>
            <charset val="134"/>
          </rPr>
          <t>Administrator:
最高70-》90</t>
        </r>
      </text>
    </comment>
    <comment ref="S1917" authorId="0">
      <text>
        <r>
          <rPr>
            <sz val="9"/>
            <rFont val="宋体"/>
            <charset val="134"/>
          </rPr>
          <t>Administrator:
最高70-》90</t>
        </r>
      </text>
    </comment>
    <comment ref="S1920" authorId="0">
      <text>
        <r>
          <rPr>
            <sz val="9"/>
            <rFont val="宋体"/>
            <charset val="134"/>
          </rPr>
          <t>Administrator:
最高70-》90</t>
        </r>
      </text>
    </comment>
    <comment ref="S1923" authorId="0">
      <text>
        <r>
          <rPr>
            <sz val="9"/>
            <rFont val="宋体"/>
            <charset val="134"/>
          </rPr>
          <t>Administrator:
最高70-》90</t>
        </r>
      </text>
    </comment>
    <comment ref="S1924" authorId="0">
      <text>
        <r>
          <rPr>
            <sz val="9"/>
            <rFont val="宋体"/>
            <charset val="134"/>
          </rPr>
          <t>Administrator:
最高320-》415</t>
        </r>
      </text>
    </comment>
    <comment ref="S1927" authorId="0">
      <text>
        <r>
          <rPr>
            <sz val="9"/>
            <rFont val="宋体"/>
            <charset val="134"/>
          </rPr>
          <t>Administrator:
最高70-》90</t>
        </r>
      </text>
    </comment>
    <comment ref="S1932" authorId="0">
      <text>
        <r>
          <rPr>
            <sz val="9"/>
            <rFont val="宋体"/>
            <charset val="134"/>
          </rPr>
          <t>Administrator:
最高70-》90</t>
        </r>
      </text>
    </comment>
    <comment ref="S1938" authorId="0">
      <text>
        <r>
          <rPr>
            <sz val="9"/>
            <rFont val="宋体"/>
            <charset val="134"/>
          </rPr>
          <t>Administrator:
最高360-》480</t>
        </r>
      </text>
    </comment>
    <comment ref="S1940" authorId="0">
      <text>
        <r>
          <rPr>
            <sz val="9"/>
            <rFont val="宋体"/>
            <charset val="134"/>
          </rPr>
          <t>Administrator:
最高360-》480</t>
        </r>
      </text>
    </comment>
    <comment ref="G1980" authorId="0">
      <text>
        <r>
          <rPr>
            <sz val="9"/>
            <rFont val="宋体"/>
            <charset val="134"/>
          </rPr>
          <t>[2007]395</t>
        </r>
      </text>
    </comment>
    <comment ref="J1988" authorId="2">
      <text>
        <r>
          <rPr>
            <b/>
            <sz val="9"/>
            <rFont val="宋体"/>
            <charset val="134"/>
          </rPr>
          <t>LENOVO:</t>
        </r>
        <r>
          <rPr>
            <sz val="9"/>
            <rFont val="宋体"/>
            <charset val="134"/>
          </rPr>
          <t xml:space="preserve">
调整幅度30%</t>
        </r>
      </text>
    </comment>
    <comment ref="J1989" authorId="2">
      <text>
        <r>
          <rPr>
            <b/>
            <sz val="9"/>
            <rFont val="宋体"/>
            <charset val="134"/>
          </rPr>
          <t>LENOVO:</t>
        </r>
        <r>
          <rPr>
            <sz val="9"/>
            <rFont val="宋体"/>
            <charset val="134"/>
          </rPr>
          <t xml:space="preserve">
调整幅度30%</t>
        </r>
      </text>
    </comment>
    <comment ref="J1990" authorId="2">
      <text>
        <r>
          <rPr>
            <b/>
            <sz val="9"/>
            <rFont val="宋体"/>
            <charset val="134"/>
          </rPr>
          <t>LENOVO:</t>
        </r>
        <r>
          <rPr>
            <sz val="9"/>
            <rFont val="宋体"/>
            <charset val="134"/>
          </rPr>
          <t xml:space="preserve">
调整幅度30%</t>
        </r>
      </text>
    </comment>
    <comment ref="J1991" authorId="2">
      <text>
        <r>
          <rPr>
            <b/>
            <sz val="9"/>
            <rFont val="宋体"/>
            <charset val="134"/>
          </rPr>
          <t>LENOVO:</t>
        </r>
        <r>
          <rPr>
            <sz val="9"/>
            <rFont val="宋体"/>
            <charset val="134"/>
          </rPr>
          <t xml:space="preserve">
调整幅度30%</t>
        </r>
      </text>
    </comment>
    <comment ref="J1992" authorId="2">
      <text>
        <r>
          <rPr>
            <b/>
            <sz val="9"/>
            <rFont val="宋体"/>
            <charset val="134"/>
          </rPr>
          <t>LENOVO:</t>
        </r>
        <r>
          <rPr>
            <sz val="9"/>
            <rFont val="宋体"/>
            <charset val="134"/>
          </rPr>
          <t xml:space="preserve">
调整幅度30%</t>
        </r>
      </text>
    </comment>
    <comment ref="J1993" authorId="2">
      <text>
        <r>
          <rPr>
            <b/>
            <sz val="9"/>
            <rFont val="宋体"/>
            <charset val="134"/>
          </rPr>
          <t>LENOVO:</t>
        </r>
        <r>
          <rPr>
            <sz val="9"/>
            <rFont val="宋体"/>
            <charset val="134"/>
          </rPr>
          <t xml:space="preserve">
调整幅度30%</t>
        </r>
      </text>
    </comment>
    <comment ref="J1994" authorId="2">
      <text>
        <r>
          <rPr>
            <b/>
            <sz val="9"/>
            <rFont val="宋体"/>
            <charset val="134"/>
          </rPr>
          <t>LENOVO:</t>
        </r>
        <r>
          <rPr>
            <sz val="9"/>
            <rFont val="宋体"/>
            <charset val="134"/>
          </rPr>
          <t xml:space="preserve">
调整幅度30%</t>
        </r>
      </text>
    </comment>
    <comment ref="J1995" authorId="2">
      <text>
        <r>
          <rPr>
            <b/>
            <sz val="9"/>
            <rFont val="宋体"/>
            <charset val="134"/>
          </rPr>
          <t>LENOVO:</t>
        </r>
        <r>
          <rPr>
            <sz val="9"/>
            <rFont val="宋体"/>
            <charset val="134"/>
          </rPr>
          <t xml:space="preserve">
调整幅度30%</t>
        </r>
      </text>
    </comment>
    <comment ref="J1996" authorId="2">
      <text>
        <r>
          <rPr>
            <b/>
            <sz val="9"/>
            <rFont val="宋体"/>
            <charset val="134"/>
          </rPr>
          <t>LENOVO:</t>
        </r>
        <r>
          <rPr>
            <sz val="9"/>
            <rFont val="宋体"/>
            <charset val="134"/>
          </rPr>
          <t xml:space="preserve">
调整幅度30%</t>
        </r>
      </text>
    </comment>
    <comment ref="J1998" authorId="2">
      <text>
        <r>
          <rPr>
            <b/>
            <sz val="9"/>
            <rFont val="宋体"/>
            <charset val="134"/>
          </rPr>
          <t>LENOVO:</t>
        </r>
        <r>
          <rPr>
            <sz val="9"/>
            <rFont val="宋体"/>
            <charset val="134"/>
          </rPr>
          <t xml:space="preserve">
调整幅度30%</t>
        </r>
      </text>
    </comment>
    <comment ref="J1999" authorId="2">
      <text>
        <r>
          <rPr>
            <b/>
            <sz val="9"/>
            <rFont val="宋体"/>
            <charset val="134"/>
          </rPr>
          <t>LENOVO:</t>
        </r>
        <r>
          <rPr>
            <sz val="9"/>
            <rFont val="宋体"/>
            <charset val="134"/>
          </rPr>
          <t xml:space="preserve">
调整幅度30%</t>
        </r>
      </text>
    </comment>
    <comment ref="J2000" authorId="2">
      <text>
        <r>
          <rPr>
            <b/>
            <sz val="9"/>
            <rFont val="宋体"/>
            <charset val="134"/>
          </rPr>
          <t>LENOVO:</t>
        </r>
        <r>
          <rPr>
            <sz val="9"/>
            <rFont val="宋体"/>
            <charset val="134"/>
          </rPr>
          <t xml:space="preserve">
调整幅度30%</t>
        </r>
      </text>
    </comment>
    <comment ref="J2001" authorId="2">
      <text>
        <r>
          <rPr>
            <b/>
            <sz val="9"/>
            <rFont val="宋体"/>
            <charset val="134"/>
          </rPr>
          <t>LENOVO:</t>
        </r>
        <r>
          <rPr>
            <sz val="9"/>
            <rFont val="宋体"/>
            <charset val="134"/>
          </rPr>
          <t xml:space="preserve">
调整幅度30%</t>
        </r>
      </text>
    </comment>
    <comment ref="J2002" authorId="2">
      <text>
        <r>
          <rPr>
            <b/>
            <sz val="9"/>
            <rFont val="宋体"/>
            <charset val="134"/>
          </rPr>
          <t>LENOVO:</t>
        </r>
        <r>
          <rPr>
            <sz val="9"/>
            <rFont val="宋体"/>
            <charset val="134"/>
          </rPr>
          <t xml:space="preserve">
调整幅度30%</t>
        </r>
      </text>
    </comment>
    <comment ref="J2003" authorId="2">
      <text>
        <r>
          <rPr>
            <b/>
            <sz val="9"/>
            <rFont val="宋体"/>
            <charset val="134"/>
          </rPr>
          <t>LENOVO:</t>
        </r>
        <r>
          <rPr>
            <sz val="9"/>
            <rFont val="宋体"/>
            <charset val="134"/>
          </rPr>
          <t xml:space="preserve">
调整幅度30%</t>
        </r>
      </text>
    </comment>
    <comment ref="J2004" authorId="2">
      <text>
        <r>
          <rPr>
            <b/>
            <sz val="9"/>
            <rFont val="宋体"/>
            <charset val="134"/>
          </rPr>
          <t>LENOVO:</t>
        </r>
        <r>
          <rPr>
            <sz val="9"/>
            <rFont val="宋体"/>
            <charset val="134"/>
          </rPr>
          <t xml:space="preserve">
调整幅度30%</t>
        </r>
      </text>
    </comment>
    <comment ref="J2005" authorId="2">
      <text>
        <r>
          <rPr>
            <b/>
            <sz val="9"/>
            <rFont val="宋体"/>
            <charset val="134"/>
          </rPr>
          <t>LENOVO:</t>
        </r>
        <r>
          <rPr>
            <sz val="9"/>
            <rFont val="宋体"/>
            <charset val="134"/>
          </rPr>
          <t xml:space="preserve">
调整幅度30%</t>
        </r>
      </text>
    </comment>
    <comment ref="J2006" authorId="2">
      <text>
        <r>
          <rPr>
            <b/>
            <sz val="9"/>
            <rFont val="宋体"/>
            <charset val="134"/>
          </rPr>
          <t>LENOVO:</t>
        </r>
        <r>
          <rPr>
            <sz val="9"/>
            <rFont val="宋体"/>
            <charset val="134"/>
          </rPr>
          <t xml:space="preserve">
调整幅度30%</t>
        </r>
      </text>
    </comment>
    <comment ref="J2007" authorId="2">
      <text>
        <r>
          <rPr>
            <b/>
            <sz val="9"/>
            <rFont val="宋体"/>
            <charset val="134"/>
          </rPr>
          <t>LENOVO:</t>
        </r>
        <r>
          <rPr>
            <sz val="9"/>
            <rFont val="宋体"/>
            <charset val="134"/>
          </rPr>
          <t xml:space="preserve">
调整幅度30%</t>
        </r>
      </text>
    </comment>
    <comment ref="J2008" authorId="2">
      <text>
        <r>
          <rPr>
            <b/>
            <sz val="9"/>
            <rFont val="宋体"/>
            <charset val="134"/>
          </rPr>
          <t>LENOVO:</t>
        </r>
        <r>
          <rPr>
            <sz val="9"/>
            <rFont val="宋体"/>
            <charset val="134"/>
          </rPr>
          <t xml:space="preserve">
调整幅度30%</t>
        </r>
      </text>
    </comment>
    <comment ref="J2009" authorId="2">
      <text>
        <r>
          <rPr>
            <b/>
            <sz val="9"/>
            <rFont val="宋体"/>
            <charset val="134"/>
          </rPr>
          <t>LENOVO:</t>
        </r>
        <r>
          <rPr>
            <sz val="9"/>
            <rFont val="宋体"/>
            <charset val="134"/>
          </rPr>
          <t xml:space="preserve">
调整幅度30%</t>
        </r>
      </text>
    </comment>
    <comment ref="J2010" authorId="2">
      <text>
        <r>
          <rPr>
            <b/>
            <sz val="9"/>
            <rFont val="宋体"/>
            <charset val="134"/>
          </rPr>
          <t>LENOVO:</t>
        </r>
        <r>
          <rPr>
            <sz val="9"/>
            <rFont val="宋体"/>
            <charset val="134"/>
          </rPr>
          <t xml:space="preserve">
调整幅度30%</t>
        </r>
      </text>
    </comment>
    <comment ref="J2011" authorId="2">
      <text>
        <r>
          <rPr>
            <b/>
            <sz val="9"/>
            <rFont val="宋体"/>
            <charset val="134"/>
          </rPr>
          <t>LENOVO:</t>
        </r>
        <r>
          <rPr>
            <sz val="9"/>
            <rFont val="宋体"/>
            <charset val="134"/>
          </rPr>
          <t xml:space="preserve">
调整幅度30%</t>
        </r>
      </text>
    </comment>
    <comment ref="J2012" authorId="2">
      <text>
        <r>
          <rPr>
            <b/>
            <sz val="9"/>
            <rFont val="宋体"/>
            <charset val="134"/>
          </rPr>
          <t>LENOVO:</t>
        </r>
        <r>
          <rPr>
            <sz val="9"/>
            <rFont val="宋体"/>
            <charset val="134"/>
          </rPr>
          <t xml:space="preserve">
调整幅度30%</t>
        </r>
      </text>
    </comment>
    <comment ref="J2013" authorId="2">
      <text>
        <r>
          <rPr>
            <b/>
            <sz val="9"/>
            <rFont val="宋体"/>
            <charset val="134"/>
          </rPr>
          <t>LENOVO:</t>
        </r>
        <r>
          <rPr>
            <sz val="9"/>
            <rFont val="宋体"/>
            <charset val="134"/>
          </rPr>
          <t xml:space="preserve">
调整幅度30%</t>
        </r>
      </text>
    </comment>
    <comment ref="J2014" authorId="2">
      <text>
        <r>
          <rPr>
            <b/>
            <sz val="9"/>
            <rFont val="宋体"/>
            <charset val="134"/>
          </rPr>
          <t>LENOVO:</t>
        </r>
        <r>
          <rPr>
            <sz val="9"/>
            <rFont val="宋体"/>
            <charset val="134"/>
          </rPr>
          <t xml:space="preserve">
调整幅度30%</t>
        </r>
      </text>
    </comment>
    <comment ref="J2015" authorId="2">
      <text>
        <r>
          <rPr>
            <b/>
            <sz val="9"/>
            <rFont val="宋体"/>
            <charset val="134"/>
          </rPr>
          <t>LENOVO:</t>
        </r>
        <r>
          <rPr>
            <sz val="9"/>
            <rFont val="宋体"/>
            <charset val="134"/>
          </rPr>
          <t xml:space="preserve">
调整幅度30%</t>
        </r>
      </text>
    </comment>
    <comment ref="J2016" authorId="2">
      <text>
        <r>
          <rPr>
            <b/>
            <sz val="9"/>
            <rFont val="宋体"/>
            <charset val="134"/>
          </rPr>
          <t>LENOVO:</t>
        </r>
        <r>
          <rPr>
            <sz val="9"/>
            <rFont val="宋体"/>
            <charset val="134"/>
          </rPr>
          <t xml:space="preserve">
调整幅度30%</t>
        </r>
      </text>
    </comment>
    <comment ref="J2017" authorId="2">
      <text>
        <r>
          <rPr>
            <b/>
            <sz val="9"/>
            <rFont val="宋体"/>
            <charset val="134"/>
          </rPr>
          <t>LENOVO:</t>
        </r>
        <r>
          <rPr>
            <sz val="9"/>
            <rFont val="宋体"/>
            <charset val="134"/>
          </rPr>
          <t xml:space="preserve">
调整幅度30%</t>
        </r>
      </text>
    </comment>
    <comment ref="J2018" authorId="2">
      <text>
        <r>
          <rPr>
            <b/>
            <sz val="9"/>
            <rFont val="宋体"/>
            <charset val="134"/>
          </rPr>
          <t>LENOVO:</t>
        </r>
        <r>
          <rPr>
            <sz val="9"/>
            <rFont val="宋体"/>
            <charset val="134"/>
          </rPr>
          <t xml:space="preserve">
调整幅度30%</t>
        </r>
      </text>
    </comment>
    <comment ref="J2019" authorId="2">
      <text>
        <r>
          <rPr>
            <b/>
            <sz val="9"/>
            <rFont val="宋体"/>
            <charset val="134"/>
          </rPr>
          <t>LENOVO:</t>
        </r>
        <r>
          <rPr>
            <sz val="9"/>
            <rFont val="宋体"/>
            <charset val="134"/>
          </rPr>
          <t xml:space="preserve">
调整幅度30%</t>
        </r>
      </text>
    </comment>
    <comment ref="J2020" authorId="2">
      <text>
        <r>
          <rPr>
            <b/>
            <sz val="9"/>
            <rFont val="宋体"/>
            <charset val="134"/>
          </rPr>
          <t>LENOVO:</t>
        </r>
        <r>
          <rPr>
            <sz val="9"/>
            <rFont val="宋体"/>
            <charset val="134"/>
          </rPr>
          <t xml:space="preserve">
调整幅度30%</t>
        </r>
      </text>
    </comment>
    <comment ref="J2021" authorId="2">
      <text>
        <r>
          <rPr>
            <b/>
            <sz val="9"/>
            <rFont val="宋体"/>
            <charset val="134"/>
          </rPr>
          <t>LENOVO:</t>
        </r>
        <r>
          <rPr>
            <sz val="9"/>
            <rFont val="宋体"/>
            <charset val="134"/>
          </rPr>
          <t xml:space="preserve">
调整幅度30%</t>
        </r>
      </text>
    </comment>
    <comment ref="J2022" authorId="2">
      <text>
        <r>
          <rPr>
            <b/>
            <sz val="9"/>
            <rFont val="宋体"/>
            <charset val="134"/>
          </rPr>
          <t>LENOVO:</t>
        </r>
        <r>
          <rPr>
            <sz val="9"/>
            <rFont val="宋体"/>
            <charset val="134"/>
          </rPr>
          <t xml:space="preserve">
调整幅度30%</t>
        </r>
      </text>
    </comment>
    <comment ref="J2023" authorId="2">
      <text>
        <r>
          <rPr>
            <b/>
            <sz val="9"/>
            <rFont val="宋体"/>
            <charset val="134"/>
          </rPr>
          <t>LENOVO:</t>
        </r>
        <r>
          <rPr>
            <sz val="9"/>
            <rFont val="宋体"/>
            <charset val="134"/>
          </rPr>
          <t xml:space="preserve">
调整幅度30%</t>
        </r>
      </text>
    </comment>
    <comment ref="J2024" authorId="2">
      <text>
        <r>
          <rPr>
            <b/>
            <sz val="9"/>
            <rFont val="宋体"/>
            <charset val="134"/>
          </rPr>
          <t>LENOVO:</t>
        </r>
        <r>
          <rPr>
            <sz val="9"/>
            <rFont val="宋体"/>
            <charset val="134"/>
          </rPr>
          <t xml:space="preserve">
调整幅度30%</t>
        </r>
      </text>
    </comment>
    <comment ref="J2025" authorId="2">
      <text>
        <r>
          <rPr>
            <b/>
            <sz val="9"/>
            <rFont val="宋体"/>
            <charset val="134"/>
          </rPr>
          <t>LENOVO:</t>
        </r>
        <r>
          <rPr>
            <sz val="9"/>
            <rFont val="宋体"/>
            <charset val="134"/>
          </rPr>
          <t xml:space="preserve">
调整幅度30%</t>
        </r>
      </text>
    </comment>
    <comment ref="J2026" authorId="2">
      <text>
        <r>
          <rPr>
            <b/>
            <sz val="9"/>
            <rFont val="宋体"/>
            <charset val="134"/>
          </rPr>
          <t>LENOVO:</t>
        </r>
        <r>
          <rPr>
            <sz val="9"/>
            <rFont val="宋体"/>
            <charset val="134"/>
          </rPr>
          <t xml:space="preserve">
调整幅度30%</t>
        </r>
      </text>
    </comment>
    <comment ref="J2028" authorId="2">
      <text>
        <r>
          <rPr>
            <b/>
            <sz val="9"/>
            <rFont val="宋体"/>
            <charset val="134"/>
          </rPr>
          <t>LENOVO:</t>
        </r>
        <r>
          <rPr>
            <sz val="9"/>
            <rFont val="宋体"/>
            <charset val="134"/>
          </rPr>
          <t xml:space="preserve">
调整幅度30%</t>
        </r>
      </text>
    </comment>
    <comment ref="J2029" authorId="2">
      <text>
        <r>
          <rPr>
            <b/>
            <sz val="9"/>
            <rFont val="宋体"/>
            <charset val="134"/>
          </rPr>
          <t>LENOVO:</t>
        </r>
        <r>
          <rPr>
            <sz val="9"/>
            <rFont val="宋体"/>
            <charset val="134"/>
          </rPr>
          <t xml:space="preserve">
调整幅度30%</t>
        </r>
      </text>
    </comment>
    <comment ref="J2040" authorId="2">
      <text>
        <r>
          <rPr>
            <b/>
            <sz val="9"/>
            <rFont val="宋体"/>
            <charset val="134"/>
          </rPr>
          <t>LENOVO:</t>
        </r>
        <r>
          <rPr>
            <sz val="9"/>
            <rFont val="宋体"/>
            <charset val="134"/>
          </rPr>
          <t xml:space="preserve">
调整幅度30%</t>
        </r>
      </text>
    </comment>
    <comment ref="J2041" authorId="2">
      <text>
        <r>
          <rPr>
            <b/>
            <sz val="9"/>
            <rFont val="宋体"/>
            <charset val="134"/>
          </rPr>
          <t>LENOVO:</t>
        </r>
        <r>
          <rPr>
            <sz val="9"/>
            <rFont val="宋体"/>
            <charset val="134"/>
          </rPr>
          <t xml:space="preserve">
调整幅度30%</t>
        </r>
      </text>
    </comment>
    <comment ref="J2042" authorId="2">
      <text>
        <r>
          <rPr>
            <b/>
            <sz val="9"/>
            <rFont val="宋体"/>
            <charset val="134"/>
          </rPr>
          <t>LENOVO:</t>
        </r>
        <r>
          <rPr>
            <sz val="9"/>
            <rFont val="宋体"/>
            <charset val="134"/>
          </rPr>
          <t xml:space="preserve">
调整幅度30%</t>
        </r>
      </text>
    </comment>
    <comment ref="J2043" authorId="2">
      <text>
        <r>
          <rPr>
            <b/>
            <sz val="9"/>
            <rFont val="宋体"/>
            <charset val="134"/>
          </rPr>
          <t>LENOVO:</t>
        </r>
        <r>
          <rPr>
            <sz val="9"/>
            <rFont val="宋体"/>
            <charset val="134"/>
          </rPr>
          <t xml:space="preserve">
调整幅度30%</t>
        </r>
      </text>
    </comment>
    <comment ref="J2044" authorId="2">
      <text>
        <r>
          <rPr>
            <b/>
            <sz val="9"/>
            <rFont val="宋体"/>
            <charset val="134"/>
          </rPr>
          <t>LENOVO:</t>
        </r>
        <r>
          <rPr>
            <sz val="9"/>
            <rFont val="宋体"/>
            <charset val="134"/>
          </rPr>
          <t xml:space="preserve">
调整幅度30%</t>
        </r>
      </text>
    </comment>
    <comment ref="J2045" authorId="2">
      <text>
        <r>
          <rPr>
            <b/>
            <sz val="9"/>
            <rFont val="宋体"/>
            <charset val="134"/>
          </rPr>
          <t>LENOVO:</t>
        </r>
        <r>
          <rPr>
            <sz val="9"/>
            <rFont val="宋体"/>
            <charset val="134"/>
          </rPr>
          <t xml:space="preserve">
调整幅度30%</t>
        </r>
      </text>
    </comment>
    <comment ref="J2046" authorId="2">
      <text>
        <r>
          <rPr>
            <b/>
            <sz val="9"/>
            <rFont val="宋体"/>
            <charset val="134"/>
          </rPr>
          <t>LENOVO:</t>
        </r>
        <r>
          <rPr>
            <sz val="9"/>
            <rFont val="宋体"/>
            <charset val="134"/>
          </rPr>
          <t xml:space="preserve">
调整幅度30%</t>
        </r>
      </text>
    </comment>
    <comment ref="J2047" authorId="2">
      <text>
        <r>
          <rPr>
            <b/>
            <sz val="9"/>
            <rFont val="宋体"/>
            <charset val="134"/>
          </rPr>
          <t>LENOVO:</t>
        </r>
        <r>
          <rPr>
            <sz val="9"/>
            <rFont val="宋体"/>
            <charset val="134"/>
          </rPr>
          <t xml:space="preserve">
调整幅度30%</t>
        </r>
      </text>
    </comment>
    <comment ref="J2048" authorId="2">
      <text>
        <r>
          <rPr>
            <b/>
            <sz val="9"/>
            <rFont val="宋体"/>
            <charset val="134"/>
          </rPr>
          <t>LENOVO:</t>
        </r>
        <r>
          <rPr>
            <sz val="9"/>
            <rFont val="宋体"/>
            <charset val="134"/>
          </rPr>
          <t xml:space="preserve">
调整幅度30%</t>
        </r>
      </text>
    </comment>
    <comment ref="J2050" authorId="2">
      <text>
        <r>
          <rPr>
            <b/>
            <sz val="9"/>
            <rFont val="宋体"/>
            <charset val="134"/>
          </rPr>
          <t>LENOVO:</t>
        </r>
        <r>
          <rPr>
            <sz val="9"/>
            <rFont val="宋体"/>
            <charset val="134"/>
          </rPr>
          <t xml:space="preserve">
调整幅度30%</t>
        </r>
      </text>
    </comment>
    <comment ref="J2051" authorId="2">
      <text>
        <r>
          <rPr>
            <b/>
            <sz val="9"/>
            <rFont val="宋体"/>
            <charset val="134"/>
          </rPr>
          <t>LENOVO:</t>
        </r>
        <r>
          <rPr>
            <sz val="9"/>
            <rFont val="宋体"/>
            <charset val="134"/>
          </rPr>
          <t xml:space="preserve">
调整幅度30%</t>
        </r>
      </text>
    </comment>
    <comment ref="J2053" authorId="2">
      <text>
        <r>
          <rPr>
            <b/>
            <sz val="9"/>
            <rFont val="宋体"/>
            <charset val="134"/>
          </rPr>
          <t>LENOVO:</t>
        </r>
        <r>
          <rPr>
            <sz val="9"/>
            <rFont val="宋体"/>
            <charset val="134"/>
          </rPr>
          <t xml:space="preserve">
调整幅度30%</t>
        </r>
      </text>
    </comment>
    <comment ref="J2054" authorId="2">
      <text>
        <r>
          <rPr>
            <b/>
            <sz val="9"/>
            <rFont val="宋体"/>
            <charset val="134"/>
          </rPr>
          <t>LENOVO:</t>
        </r>
        <r>
          <rPr>
            <sz val="9"/>
            <rFont val="宋体"/>
            <charset val="134"/>
          </rPr>
          <t xml:space="preserve">
调整幅度30%</t>
        </r>
      </text>
    </comment>
    <comment ref="J2055" authorId="2">
      <text>
        <r>
          <rPr>
            <b/>
            <sz val="9"/>
            <rFont val="宋体"/>
            <charset val="134"/>
          </rPr>
          <t>LENOVO:</t>
        </r>
        <r>
          <rPr>
            <sz val="9"/>
            <rFont val="宋体"/>
            <charset val="134"/>
          </rPr>
          <t xml:space="preserve">
调整幅度30%</t>
        </r>
      </text>
    </comment>
    <comment ref="J2056" authorId="2">
      <text>
        <r>
          <rPr>
            <b/>
            <sz val="9"/>
            <rFont val="宋体"/>
            <charset val="134"/>
          </rPr>
          <t>LENOVO:</t>
        </r>
        <r>
          <rPr>
            <sz val="9"/>
            <rFont val="宋体"/>
            <charset val="134"/>
          </rPr>
          <t xml:space="preserve">
调整幅度30%</t>
        </r>
      </text>
    </comment>
    <comment ref="J2057" authorId="2">
      <text>
        <r>
          <rPr>
            <b/>
            <sz val="9"/>
            <rFont val="宋体"/>
            <charset val="134"/>
          </rPr>
          <t>LENOVO:</t>
        </r>
        <r>
          <rPr>
            <sz val="9"/>
            <rFont val="宋体"/>
            <charset val="134"/>
          </rPr>
          <t xml:space="preserve">
调整幅度30%</t>
        </r>
      </text>
    </comment>
    <comment ref="J2059" authorId="2">
      <text>
        <r>
          <rPr>
            <b/>
            <sz val="9"/>
            <rFont val="宋体"/>
            <charset val="134"/>
          </rPr>
          <t>LENOVO:</t>
        </r>
        <r>
          <rPr>
            <sz val="9"/>
            <rFont val="宋体"/>
            <charset val="134"/>
          </rPr>
          <t xml:space="preserve">
调整幅度30%</t>
        </r>
      </text>
    </comment>
    <comment ref="J2060" authorId="2">
      <text>
        <r>
          <rPr>
            <b/>
            <sz val="9"/>
            <rFont val="宋体"/>
            <charset val="134"/>
          </rPr>
          <t>LENOVO:</t>
        </r>
        <r>
          <rPr>
            <sz val="9"/>
            <rFont val="宋体"/>
            <charset val="134"/>
          </rPr>
          <t xml:space="preserve">
调整幅度30%</t>
        </r>
      </text>
    </comment>
    <comment ref="J2061" authorId="2">
      <text>
        <r>
          <rPr>
            <b/>
            <sz val="9"/>
            <rFont val="宋体"/>
            <charset val="134"/>
          </rPr>
          <t>LENOVO:</t>
        </r>
        <r>
          <rPr>
            <sz val="9"/>
            <rFont val="宋体"/>
            <charset val="134"/>
          </rPr>
          <t xml:space="preserve">
调整幅度30%</t>
        </r>
      </text>
    </comment>
    <comment ref="J2062" authorId="2">
      <text>
        <r>
          <rPr>
            <b/>
            <sz val="9"/>
            <rFont val="宋体"/>
            <charset val="134"/>
          </rPr>
          <t>LENOVO:</t>
        </r>
        <r>
          <rPr>
            <sz val="9"/>
            <rFont val="宋体"/>
            <charset val="134"/>
          </rPr>
          <t xml:space="preserve">
调整幅度30%</t>
        </r>
      </text>
    </comment>
    <comment ref="J2063" authorId="2">
      <text>
        <r>
          <rPr>
            <b/>
            <sz val="9"/>
            <rFont val="宋体"/>
            <charset val="134"/>
          </rPr>
          <t>LENOVO:</t>
        </r>
        <r>
          <rPr>
            <sz val="9"/>
            <rFont val="宋体"/>
            <charset val="134"/>
          </rPr>
          <t xml:space="preserve">
调整幅度30%</t>
        </r>
      </text>
    </comment>
    <comment ref="J2064" authorId="2">
      <text>
        <r>
          <rPr>
            <b/>
            <sz val="9"/>
            <rFont val="宋体"/>
            <charset val="134"/>
          </rPr>
          <t>LENOVO:</t>
        </r>
        <r>
          <rPr>
            <sz val="9"/>
            <rFont val="宋体"/>
            <charset val="134"/>
          </rPr>
          <t xml:space="preserve">
调整幅度30%</t>
        </r>
      </text>
    </comment>
    <comment ref="J2066" authorId="2">
      <text>
        <r>
          <rPr>
            <b/>
            <sz val="9"/>
            <rFont val="宋体"/>
            <charset val="134"/>
          </rPr>
          <t>LENOVO:</t>
        </r>
        <r>
          <rPr>
            <sz val="9"/>
            <rFont val="宋体"/>
            <charset val="134"/>
          </rPr>
          <t xml:space="preserve">
调整幅度30%</t>
        </r>
      </text>
    </comment>
    <comment ref="J2067" authorId="2">
      <text>
        <r>
          <rPr>
            <b/>
            <sz val="9"/>
            <rFont val="宋体"/>
            <charset val="134"/>
          </rPr>
          <t>LENOVO:</t>
        </r>
        <r>
          <rPr>
            <sz val="9"/>
            <rFont val="宋体"/>
            <charset val="134"/>
          </rPr>
          <t xml:space="preserve">
调整幅度30%</t>
        </r>
      </text>
    </comment>
    <comment ref="J2068" authorId="2">
      <text>
        <r>
          <rPr>
            <b/>
            <sz val="9"/>
            <rFont val="宋体"/>
            <charset val="134"/>
          </rPr>
          <t>LENOVO:</t>
        </r>
        <r>
          <rPr>
            <sz val="9"/>
            <rFont val="宋体"/>
            <charset val="134"/>
          </rPr>
          <t xml:space="preserve">
调整幅度30%</t>
        </r>
      </text>
    </comment>
    <comment ref="J2069" authorId="2">
      <text>
        <r>
          <rPr>
            <b/>
            <sz val="9"/>
            <rFont val="宋体"/>
            <charset val="134"/>
          </rPr>
          <t>LENOVO:</t>
        </r>
        <r>
          <rPr>
            <sz val="9"/>
            <rFont val="宋体"/>
            <charset val="134"/>
          </rPr>
          <t xml:space="preserve">
调整幅度30%</t>
        </r>
      </text>
    </comment>
    <comment ref="J2070" authorId="2">
      <text>
        <r>
          <rPr>
            <b/>
            <sz val="9"/>
            <rFont val="宋体"/>
            <charset val="134"/>
          </rPr>
          <t>LENOVO:</t>
        </r>
        <r>
          <rPr>
            <sz val="9"/>
            <rFont val="宋体"/>
            <charset val="134"/>
          </rPr>
          <t xml:space="preserve">
调整幅度30%</t>
        </r>
      </text>
    </comment>
    <comment ref="J2071" authorId="2">
      <text>
        <r>
          <rPr>
            <b/>
            <sz val="9"/>
            <rFont val="宋体"/>
            <charset val="134"/>
          </rPr>
          <t>LENOVO:</t>
        </r>
        <r>
          <rPr>
            <sz val="9"/>
            <rFont val="宋体"/>
            <charset val="134"/>
          </rPr>
          <t xml:space="preserve">
调整幅度30%</t>
        </r>
      </text>
    </comment>
    <comment ref="J2072" authorId="2">
      <text>
        <r>
          <rPr>
            <b/>
            <sz val="9"/>
            <rFont val="宋体"/>
            <charset val="134"/>
          </rPr>
          <t>LENOVO:</t>
        </r>
        <r>
          <rPr>
            <sz val="9"/>
            <rFont val="宋体"/>
            <charset val="134"/>
          </rPr>
          <t xml:space="preserve">
调整幅度30%</t>
        </r>
      </text>
    </comment>
    <comment ref="J2073" authorId="2">
      <text>
        <r>
          <rPr>
            <b/>
            <sz val="9"/>
            <rFont val="宋体"/>
            <charset val="134"/>
          </rPr>
          <t>LENOVO:</t>
        </r>
        <r>
          <rPr>
            <sz val="9"/>
            <rFont val="宋体"/>
            <charset val="134"/>
          </rPr>
          <t xml:space="preserve">
调整幅度30%</t>
        </r>
      </text>
    </comment>
    <comment ref="J2074" authorId="2">
      <text>
        <r>
          <rPr>
            <b/>
            <sz val="9"/>
            <rFont val="宋体"/>
            <charset val="134"/>
          </rPr>
          <t>LENOVO:</t>
        </r>
        <r>
          <rPr>
            <sz val="9"/>
            <rFont val="宋体"/>
            <charset val="134"/>
          </rPr>
          <t xml:space="preserve">
调整幅度30%</t>
        </r>
      </text>
    </comment>
    <comment ref="J2076" authorId="2">
      <text>
        <r>
          <rPr>
            <b/>
            <sz val="9"/>
            <rFont val="宋体"/>
            <charset val="134"/>
          </rPr>
          <t>LENOVO:</t>
        </r>
        <r>
          <rPr>
            <sz val="9"/>
            <rFont val="宋体"/>
            <charset val="134"/>
          </rPr>
          <t xml:space="preserve">
调整幅度30%</t>
        </r>
      </text>
    </comment>
    <comment ref="J2077" authorId="2">
      <text>
        <r>
          <rPr>
            <b/>
            <sz val="9"/>
            <rFont val="宋体"/>
            <charset val="134"/>
          </rPr>
          <t>LENOVO:</t>
        </r>
        <r>
          <rPr>
            <sz val="9"/>
            <rFont val="宋体"/>
            <charset val="134"/>
          </rPr>
          <t xml:space="preserve">
调整幅度30%</t>
        </r>
      </text>
    </comment>
    <comment ref="J2078" authorId="2">
      <text>
        <r>
          <rPr>
            <b/>
            <sz val="9"/>
            <rFont val="宋体"/>
            <charset val="134"/>
          </rPr>
          <t>LENOVO:</t>
        </r>
        <r>
          <rPr>
            <sz val="9"/>
            <rFont val="宋体"/>
            <charset val="134"/>
          </rPr>
          <t xml:space="preserve">
调整幅度30%</t>
        </r>
      </text>
    </comment>
    <comment ref="J2079" authorId="2">
      <text>
        <r>
          <rPr>
            <b/>
            <sz val="9"/>
            <rFont val="宋体"/>
            <charset val="134"/>
          </rPr>
          <t>LENOVO:</t>
        </r>
        <r>
          <rPr>
            <sz val="9"/>
            <rFont val="宋体"/>
            <charset val="134"/>
          </rPr>
          <t xml:space="preserve">
调整幅度30%</t>
        </r>
      </text>
    </comment>
    <comment ref="J2080" authorId="2">
      <text>
        <r>
          <rPr>
            <b/>
            <sz val="9"/>
            <rFont val="宋体"/>
            <charset val="134"/>
          </rPr>
          <t>LENOVO:</t>
        </r>
        <r>
          <rPr>
            <sz val="9"/>
            <rFont val="宋体"/>
            <charset val="134"/>
          </rPr>
          <t xml:space="preserve">
调整幅度30%</t>
        </r>
      </text>
    </comment>
    <comment ref="J2081" authorId="2">
      <text>
        <r>
          <rPr>
            <b/>
            <sz val="9"/>
            <rFont val="宋体"/>
            <charset val="134"/>
          </rPr>
          <t>LENOVO:</t>
        </r>
        <r>
          <rPr>
            <sz val="9"/>
            <rFont val="宋体"/>
            <charset val="134"/>
          </rPr>
          <t xml:space="preserve">
调整幅度30%</t>
        </r>
      </text>
    </comment>
    <comment ref="J2083" authorId="2">
      <text>
        <r>
          <rPr>
            <b/>
            <sz val="9"/>
            <rFont val="宋体"/>
            <charset val="134"/>
          </rPr>
          <t>LENOVO:</t>
        </r>
        <r>
          <rPr>
            <sz val="9"/>
            <rFont val="宋体"/>
            <charset val="134"/>
          </rPr>
          <t xml:space="preserve">
调整幅度30%</t>
        </r>
      </text>
    </comment>
    <comment ref="J2084" authorId="2">
      <text>
        <r>
          <rPr>
            <b/>
            <sz val="9"/>
            <rFont val="宋体"/>
            <charset val="134"/>
          </rPr>
          <t>LENOVO:</t>
        </r>
        <r>
          <rPr>
            <sz val="9"/>
            <rFont val="宋体"/>
            <charset val="134"/>
          </rPr>
          <t xml:space="preserve">
调整幅度30%</t>
        </r>
      </text>
    </comment>
    <comment ref="J2085" authorId="2">
      <text>
        <r>
          <rPr>
            <b/>
            <sz val="9"/>
            <rFont val="宋体"/>
            <charset val="134"/>
          </rPr>
          <t>LENOVO:</t>
        </r>
        <r>
          <rPr>
            <sz val="9"/>
            <rFont val="宋体"/>
            <charset val="134"/>
          </rPr>
          <t xml:space="preserve">
调整幅度30%</t>
        </r>
      </text>
    </comment>
    <comment ref="J2086" authorId="2">
      <text>
        <r>
          <rPr>
            <b/>
            <sz val="9"/>
            <rFont val="宋体"/>
            <charset val="134"/>
          </rPr>
          <t>LENOVO:</t>
        </r>
        <r>
          <rPr>
            <sz val="9"/>
            <rFont val="宋体"/>
            <charset val="134"/>
          </rPr>
          <t xml:space="preserve">
调整幅度30%</t>
        </r>
      </text>
    </comment>
    <comment ref="J2087" authorId="2">
      <text>
        <r>
          <rPr>
            <b/>
            <sz val="9"/>
            <rFont val="宋体"/>
            <charset val="134"/>
          </rPr>
          <t>LENOVO:</t>
        </r>
        <r>
          <rPr>
            <sz val="9"/>
            <rFont val="宋体"/>
            <charset val="134"/>
          </rPr>
          <t xml:space="preserve">
调整幅度30%</t>
        </r>
      </text>
    </comment>
    <comment ref="J2088" authorId="2">
      <text>
        <r>
          <rPr>
            <b/>
            <sz val="9"/>
            <rFont val="宋体"/>
            <charset val="134"/>
          </rPr>
          <t>LENOVO:</t>
        </r>
        <r>
          <rPr>
            <sz val="9"/>
            <rFont val="宋体"/>
            <charset val="134"/>
          </rPr>
          <t xml:space="preserve">
调整幅度30%</t>
        </r>
      </text>
    </comment>
    <comment ref="J2090" authorId="2">
      <text>
        <r>
          <rPr>
            <b/>
            <sz val="9"/>
            <rFont val="宋体"/>
            <charset val="134"/>
          </rPr>
          <t>LENOVO:</t>
        </r>
        <r>
          <rPr>
            <sz val="9"/>
            <rFont val="宋体"/>
            <charset val="134"/>
          </rPr>
          <t xml:space="preserve">
调整幅度30%</t>
        </r>
      </text>
    </comment>
    <comment ref="J2091" authorId="2">
      <text>
        <r>
          <rPr>
            <b/>
            <sz val="9"/>
            <rFont val="宋体"/>
            <charset val="134"/>
          </rPr>
          <t>LENOVO:</t>
        </r>
        <r>
          <rPr>
            <sz val="9"/>
            <rFont val="宋体"/>
            <charset val="134"/>
          </rPr>
          <t xml:space="preserve">
调整幅度30%</t>
        </r>
      </text>
    </comment>
    <comment ref="J2092" authorId="2">
      <text>
        <r>
          <rPr>
            <b/>
            <sz val="9"/>
            <rFont val="宋体"/>
            <charset val="134"/>
          </rPr>
          <t>LENOVO:</t>
        </r>
        <r>
          <rPr>
            <sz val="9"/>
            <rFont val="宋体"/>
            <charset val="134"/>
          </rPr>
          <t xml:space="preserve">
调整幅度30%</t>
        </r>
      </text>
    </comment>
    <comment ref="M2092" authorId="2">
      <text>
        <r>
          <rPr>
            <b/>
            <sz val="9"/>
            <rFont val="宋体"/>
            <charset val="134"/>
          </rPr>
          <t>LENOVO:</t>
        </r>
        <r>
          <rPr>
            <sz val="9"/>
            <rFont val="宋体"/>
            <charset val="134"/>
          </rPr>
          <t xml:space="preserve">
调整幅度30%</t>
        </r>
      </text>
    </comment>
    <comment ref="P2092" authorId="2">
      <text>
        <r>
          <rPr>
            <b/>
            <sz val="9"/>
            <rFont val="宋体"/>
            <charset val="134"/>
          </rPr>
          <t>LENOVO:</t>
        </r>
        <r>
          <rPr>
            <sz val="9"/>
            <rFont val="宋体"/>
            <charset val="134"/>
          </rPr>
          <t xml:space="preserve">
调整幅度30%</t>
        </r>
      </text>
    </comment>
    <comment ref="Q2092" authorId="2">
      <text>
        <r>
          <rPr>
            <b/>
            <sz val="9"/>
            <rFont val="宋体"/>
            <charset val="134"/>
          </rPr>
          <t>LENOVO:</t>
        </r>
        <r>
          <rPr>
            <sz val="9"/>
            <rFont val="宋体"/>
            <charset val="134"/>
          </rPr>
          <t xml:space="preserve">
调整幅度30%</t>
        </r>
      </text>
    </comment>
    <comment ref="R2092" authorId="2">
      <text>
        <r>
          <rPr>
            <b/>
            <sz val="9"/>
            <rFont val="宋体"/>
            <charset val="134"/>
          </rPr>
          <t>LENOVO:</t>
        </r>
        <r>
          <rPr>
            <sz val="9"/>
            <rFont val="宋体"/>
            <charset val="134"/>
          </rPr>
          <t xml:space="preserve">
调整幅度30%</t>
        </r>
      </text>
    </comment>
    <comment ref="J2093" authorId="2">
      <text>
        <r>
          <rPr>
            <b/>
            <sz val="9"/>
            <rFont val="宋体"/>
            <charset val="134"/>
          </rPr>
          <t>LENOVO:</t>
        </r>
        <r>
          <rPr>
            <sz val="9"/>
            <rFont val="宋体"/>
            <charset val="134"/>
          </rPr>
          <t xml:space="preserve">
调整幅度30%</t>
        </r>
      </text>
    </comment>
    <comment ref="M2093" authorId="2">
      <text>
        <r>
          <rPr>
            <b/>
            <sz val="9"/>
            <rFont val="宋体"/>
            <charset val="134"/>
          </rPr>
          <t>LENOVO:</t>
        </r>
        <r>
          <rPr>
            <sz val="9"/>
            <rFont val="宋体"/>
            <charset val="134"/>
          </rPr>
          <t xml:space="preserve">
调整幅度30%</t>
        </r>
      </text>
    </comment>
    <comment ref="P2093" authorId="2">
      <text>
        <r>
          <rPr>
            <b/>
            <sz val="9"/>
            <rFont val="宋体"/>
            <charset val="134"/>
          </rPr>
          <t>LENOVO:</t>
        </r>
        <r>
          <rPr>
            <sz val="9"/>
            <rFont val="宋体"/>
            <charset val="134"/>
          </rPr>
          <t xml:space="preserve">
调整幅度30%</t>
        </r>
      </text>
    </comment>
    <comment ref="Q2093" authorId="2">
      <text>
        <r>
          <rPr>
            <b/>
            <sz val="9"/>
            <rFont val="宋体"/>
            <charset val="134"/>
          </rPr>
          <t>LENOVO:</t>
        </r>
        <r>
          <rPr>
            <sz val="9"/>
            <rFont val="宋体"/>
            <charset val="134"/>
          </rPr>
          <t xml:space="preserve">
调整幅度30%</t>
        </r>
      </text>
    </comment>
    <comment ref="R2093" authorId="2">
      <text>
        <r>
          <rPr>
            <b/>
            <sz val="9"/>
            <rFont val="宋体"/>
            <charset val="134"/>
          </rPr>
          <t>LENOVO:</t>
        </r>
        <r>
          <rPr>
            <sz val="9"/>
            <rFont val="宋体"/>
            <charset val="134"/>
          </rPr>
          <t xml:space="preserve">
调整幅度30%</t>
        </r>
      </text>
    </comment>
    <comment ref="J2094" authorId="2">
      <text>
        <r>
          <rPr>
            <b/>
            <sz val="9"/>
            <rFont val="宋体"/>
            <charset val="134"/>
          </rPr>
          <t>LENOVO:</t>
        </r>
        <r>
          <rPr>
            <sz val="9"/>
            <rFont val="宋体"/>
            <charset val="134"/>
          </rPr>
          <t xml:space="preserve">
调整幅度30%</t>
        </r>
      </text>
    </comment>
    <comment ref="J2095" authorId="2">
      <text>
        <r>
          <rPr>
            <b/>
            <sz val="9"/>
            <rFont val="宋体"/>
            <charset val="134"/>
          </rPr>
          <t>LENOVO:</t>
        </r>
        <r>
          <rPr>
            <sz val="9"/>
            <rFont val="宋体"/>
            <charset val="134"/>
          </rPr>
          <t xml:space="preserve">
调整幅度30%</t>
        </r>
      </text>
    </comment>
    <comment ref="J2097" authorId="2">
      <text>
        <r>
          <rPr>
            <b/>
            <sz val="9"/>
            <rFont val="宋体"/>
            <charset val="134"/>
          </rPr>
          <t>LENOVO:</t>
        </r>
        <r>
          <rPr>
            <sz val="9"/>
            <rFont val="宋体"/>
            <charset val="134"/>
          </rPr>
          <t xml:space="preserve">
调整幅度30%</t>
        </r>
      </text>
    </comment>
    <comment ref="J2098" authorId="2">
      <text>
        <r>
          <rPr>
            <b/>
            <sz val="9"/>
            <rFont val="宋体"/>
            <charset val="134"/>
          </rPr>
          <t>LENOVO:</t>
        </r>
        <r>
          <rPr>
            <sz val="9"/>
            <rFont val="宋体"/>
            <charset val="134"/>
          </rPr>
          <t xml:space="preserve">
调整幅度30%</t>
        </r>
      </text>
    </comment>
    <comment ref="J2099" authorId="2">
      <text>
        <r>
          <rPr>
            <b/>
            <sz val="9"/>
            <rFont val="宋体"/>
            <charset val="134"/>
          </rPr>
          <t>LENOVO:</t>
        </r>
        <r>
          <rPr>
            <sz val="9"/>
            <rFont val="宋体"/>
            <charset val="134"/>
          </rPr>
          <t xml:space="preserve">
调整幅度30%</t>
        </r>
      </text>
    </comment>
    <comment ref="J2100" authorId="2">
      <text>
        <r>
          <rPr>
            <b/>
            <sz val="9"/>
            <rFont val="宋体"/>
            <charset val="134"/>
          </rPr>
          <t>LENOVO:</t>
        </r>
        <r>
          <rPr>
            <sz val="9"/>
            <rFont val="宋体"/>
            <charset val="134"/>
          </rPr>
          <t xml:space="preserve">
调整幅度30%</t>
        </r>
      </text>
    </comment>
    <comment ref="J2229" authorId="2">
      <text>
        <r>
          <rPr>
            <b/>
            <sz val="9"/>
            <rFont val="宋体"/>
            <charset val="134"/>
          </rPr>
          <t>LENOVO:</t>
        </r>
        <r>
          <rPr>
            <sz val="9"/>
            <rFont val="宋体"/>
            <charset val="134"/>
          </rPr>
          <t xml:space="preserve">
调整幅度30%</t>
        </r>
      </text>
    </comment>
    <comment ref="J2230" authorId="2">
      <text>
        <r>
          <rPr>
            <b/>
            <sz val="9"/>
            <rFont val="宋体"/>
            <charset val="134"/>
          </rPr>
          <t>LENOVO:</t>
        </r>
        <r>
          <rPr>
            <sz val="9"/>
            <rFont val="宋体"/>
            <charset val="134"/>
          </rPr>
          <t xml:space="preserve">
调整幅度30%</t>
        </r>
      </text>
    </comment>
    <comment ref="J2231" authorId="2">
      <text>
        <r>
          <rPr>
            <b/>
            <sz val="9"/>
            <rFont val="宋体"/>
            <charset val="134"/>
          </rPr>
          <t>LENOVO:</t>
        </r>
        <r>
          <rPr>
            <sz val="9"/>
            <rFont val="宋体"/>
            <charset val="134"/>
          </rPr>
          <t xml:space="preserve">
调整幅度30%</t>
        </r>
      </text>
    </comment>
    <comment ref="J2232" authorId="2">
      <text>
        <r>
          <rPr>
            <b/>
            <sz val="9"/>
            <rFont val="宋体"/>
            <charset val="134"/>
          </rPr>
          <t>LENOVO:</t>
        </r>
        <r>
          <rPr>
            <sz val="9"/>
            <rFont val="宋体"/>
            <charset val="134"/>
          </rPr>
          <t xml:space="preserve">
调整幅度30%</t>
        </r>
      </text>
    </comment>
    <comment ref="J2233" authorId="2">
      <text>
        <r>
          <rPr>
            <b/>
            <sz val="9"/>
            <rFont val="宋体"/>
            <charset val="134"/>
          </rPr>
          <t>LENOVO:</t>
        </r>
        <r>
          <rPr>
            <sz val="9"/>
            <rFont val="宋体"/>
            <charset val="134"/>
          </rPr>
          <t xml:space="preserve">
调整幅度30%</t>
        </r>
      </text>
    </comment>
    <comment ref="J2234" authorId="2">
      <text>
        <r>
          <rPr>
            <b/>
            <sz val="9"/>
            <rFont val="宋体"/>
            <charset val="134"/>
          </rPr>
          <t>LENOVO:</t>
        </r>
        <r>
          <rPr>
            <sz val="9"/>
            <rFont val="宋体"/>
            <charset val="134"/>
          </rPr>
          <t xml:space="preserve">
调整幅度30%</t>
        </r>
      </text>
    </comment>
    <comment ref="J2235" authorId="2">
      <text>
        <r>
          <rPr>
            <b/>
            <sz val="9"/>
            <rFont val="宋体"/>
            <charset val="134"/>
          </rPr>
          <t>LENOVO:</t>
        </r>
        <r>
          <rPr>
            <sz val="9"/>
            <rFont val="宋体"/>
            <charset val="134"/>
          </rPr>
          <t xml:space="preserve">
调整幅度30%</t>
        </r>
      </text>
    </comment>
    <comment ref="J2236" authorId="2">
      <text>
        <r>
          <rPr>
            <b/>
            <sz val="9"/>
            <rFont val="宋体"/>
            <charset val="134"/>
          </rPr>
          <t>LENOVO:</t>
        </r>
        <r>
          <rPr>
            <sz val="9"/>
            <rFont val="宋体"/>
            <charset val="134"/>
          </rPr>
          <t xml:space="preserve">
调整幅度30%</t>
        </r>
      </text>
    </comment>
    <comment ref="J2237" authorId="2">
      <text>
        <r>
          <rPr>
            <b/>
            <sz val="9"/>
            <rFont val="宋体"/>
            <charset val="134"/>
          </rPr>
          <t>LENOVO:</t>
        </r>
        <r>
          <rPr>
            <sz val="9"/>
            <rFont val="宋体"/>
            <charset val="134"/>
          </rPr>
          <t xml:space="preserve">
调整幅度30%</t>
        </r>
      </text>
    </comment>
    <comment ref="J2238" authorId="2">
      <text>
        <r>
          <rPr>
            <b/>
            <sz val="9"/>
            <rFont val="宋体"/>
            <charset val="134"/>
          </rPr>
          <t>LENOVO:</t>
        </r>
        <r>
          <rPr>
            <sz val="9"/>
            <rFont val="宋体"/>
            <charset val="134"/>
          </rPr>
          <t xml:space="preserve">
调整幅度30%</t>
        </r>
      </text>
    </comment>
    <comment ref="J2239" authorId="2">
      <text>
        <r>
          <rPr>
            <b/>
            <sz val="9"/>
            <rFont val="宋体"/>
            <charset val="134"/>
          </rPr>
          <t>LENOVO:</t>
        </r>
        <r>
          <rPr>
            <sz val="9"/>
            <rFont val="宋体"/>
            <charset val="134"/>
          </rPr>
          <t xml:space="preserve">
调整幅度30%</t>
        </r>
      </text>
    </comment>
    <comment ref="J2240" authorId="2">
      <text>
        <r>
          <rPr>
            <b/>
            <sz val="9"/>
            <rFont val="宋体"/>
            <charset val="134"/>
          </rPr>
          <t>LENOVO:</t>
        </r>
        <r>
          <rPr>
            <sz val="9"/>
            <rFont val="宋体"/>
            <charset val="134"/>
          </rPr>
          <t xml:space="preserve">
调整幅度30%</t>
        </r>
      </text>
    </comment>
    <comment ref="J2241" authorId="2">
      <text>
        <r>
          <rPr>
            <b/>
            <sz val="9"/>
            <rFont val="宋体"/>
            <charset val="134"/>
          </rPr>
          <t>LENOVO:</t>
        </r>
        <r>
          <rPr>
            <sz val="9"/>
            <rFont val="宋体"/>
            <charset val="134"/>
          </rPr>
          <t xml:space="preserve">
调整幅度30%</t>
        </r>
      </text>
    </comment>
    <comment ref="J2242" authorId="2">
      <text>
        <r>
          <rPr>
            <b/>
            <sz val="9"/>
            <rFont val="宋体"/>
            <charset val="134"/>
          </rPr>
          <t>LENOVO:</t>
        </r>
        <r>
          <rPr>
            <sz val="9"/>
            <rFont val="宋体"/>
            <charset val="134"/>
          </rPr>
          <t xml:space="preserve">
调整幅度30%</t>
        </r>
      </text>
    </comment>
    <comment ref="J2243" authorId="2">
      <text>
        <r>
          <rPr>
            <b/>
            <sz val="9"/>
            <rFont val="宋体"/>
            <charset val="134"/>
          </rPr>
          <t>LENOVO:</t>
        </r>
        <r>
          <rPr>
            <sz val="9"/>
            <rFont val="宋体"/>
            <charset val="134"/>
          </rPr>
          <t xml:space="preserve">
调整幅度30%</t>
        </r>
      </text>
    </comment>
    <comment ref="J2244" authorId="2">
      <text>
        <r>
          <rPr>
            <b/>
            <sz val="9"/>
            <rFont val="宋体"/>
            <charset val="134"/>
          </rPr>
          <t>LENOVO:</t>
        </r>
        <r>
          <rPr>
            <sz val="9"/>
            <rFont val="宋体"/>
            <charset val="134"/>
          </rPr>
          <t xml:space="preserve">
调整幅度30%</t>
        </r>
      </text>
    </comment>
    <comment ref="J2245" authorId="2">
      <text>
        <r>
          <rPr>
            <b/>
            <sz val="9"/>
            <rFont val="宋体"/>
            <charset val="134"/>
          </rPr>
          <t>LENOVO:</t>
        </r>
        <r>
          <rPr>
            <sz val="9"/>
            <rFont val="宋体"/>
            <charset val="134"/>
          </rPr>
          <t xml:space="preserve">
调整幅度30%</t>
        </r>
      </text>
    </comment>
    <comment ref="J2246" authorId="2">
      <text>
        <r>
          <rPr>
            <b/>
            <sz val="9"/>
            <rFont val="宋体"/>
            <charset val="134"/>
          </rPr>
          <t>LENOVO:</t>
        </r>
        <r>
          <rPr>
            <sz val="9"/>
            <rFont val="宋体"/>
            <charset val="134"/>
          </rPr>
          <t xml:space="preserve">
调整幅度30%</t>
        </r>
      </text>
    </comment>
    <comment ref="J2247" authorId="2">
      <text>
        <r>
          <rPr>
            <b/>
            <sz val="9"/>
            <rFont val="宋体"/>
            <charset val="134"/>
          </rPr>
          <t>LENOVO:</t>
        </r>
        <r>
          <rPr>
            <sz val="9"/>
            <rFont val="宋体"/>
            <charset val="134"/>
          </rPr>
          <t xml:space="preserve">
调整幅度30%</t>
        </r>
      </text>
    </comment>
    <comment ref="J2249" authorId="2">
      <text>
        <r>
          <rPr>
            <b/>
            <sz val="9"/>
            <rFont val="宋体"/>
            <charset val="134"/>
          </rPr>
          <t>LENOVO:</t>
        </r>
        <r>
          <rPr>
            <sz val="9"/>
            <rFont val="宋体"/>
            <charset val="134"/>
          </rPr>
          <t xml:space="preserve">
调整幅度30%</t>
        </r>
      </text>
    </comment>
    <comment ref="J2250" authorId="2">
      <text>
        <r>
          <rPr>
            <b/>
            <sz val="9"/>
            <rFont val="宋体"/>
            <charset val="134"/>
          </rPr>
          <t>LENOVO:</t>
        </r>
        <r>
          <rPr>
            <sz val="9"/>
            <rFont val="宋体"/>
            <charset val="134"/>
          </rPr>
          <t xml:space="preserve">
调整幅度30%</t>
        </r>
      </text>
    </comment>
    <comment ref="J2251" authorId="2">
      <text>
        <r>
          <rPr>
            <b/>
            <sz val="9"/>
            <rFont val="宋体"/>
            <charset val="134"/>
          </rPr>
          <t>LENOVO:</t>
        </r>
        <r>
          <rPr>
            <sz val="9"/>
            <rFont val="宋体"/>
            <charset val="134"/>
          </rPr>
          <t xml:space="preserve">
调整幅度30%</t>
        </r>
      </text>
    </comment>
    <comment ref="J2252" authorId="2">
      <text>
        <r>
          <rPr>
            <b/>
            <sz val="9"/>
            <rFont val="宋体"/>
            <charset val="134"/>
          </rPr>
          <t>LENOVO:</t>
        </r>
        <r>
          <rPr>
            <sz val="9"/>
            <rFont val="宋体"/>
            <charset val="134"/>
          </rPr>
          <t xml:space="preserve">
调整幅度30%</t>
        </r>
      </text>
    </comment>
    <comment ref="J2254" authorId="2">
      <text>
        <r>
          <rPr>
            <b/>
            <sz val="9"/>
            <rFont val="宋体"/>
            <charset val="134"/>
          </rPr>
          <t>LENOVO:</t>
        </r>
        <r>
          <rPr>
            <sz val="9"/>
            <rFont val="宋体"/>
            <charset val="134"/>
          </rPr>
          <t xml:space="preserve">
调整幅度30%</t>
        </r>
      </text>
    </comment>
    <comment ref="J2255" authorId="2">
      <text>
        <r>
          <rPr>
            <b/>
            <sz val="9"/>
            <rFont val="宋体"/>
            <charset val="134"/>
          </rPr>
          <t>LENOVO:</t>
        </r>
        <r>
          <rPr>
            <sz val="9"/>
            <rFont val="宋体"/>
            <charset val="134"/>
          </rPr>
          <t xml:space="preserve">
调整幅度30%</t>
        </r>
      </text>
    </comment>
    <comment ref="J2256" authorId="2">
      <text>
        <r>
          <rPr>
            <b/>
            <sz val="9"/>
            <rFont val="宋体"/>
            <charset val="134"/>
          </rPr>
          <t>LENOVO:</t>
        </r>
        <r>
          <rPr>
            <sz val="9"/>
            <rFont val="宋体"/>
            <charset val="134"/>
          </rPr>
          <t xml:space="preserve">
调整幅度30%</t>
        </r>
      </text>
    </comment>
    <comment ref="J2257" authorId="2">
      <text>
        <r>
          <rPr>
            <b/>
            <sz val="9"/>
            <rFont val="宋体"/>
            <charset val="134"/>
          </rPr>
          <t>LENOVO:</t>
        </r>
        <r>
          <rPr>
            <sz val="9"/>
            <rFont val="宋体"/>
            <charset val="134"/>
          </rPr>
          <t xml:space="preserve">
调整幅度30%</t>
        </r>
      </text>
    </comment>
    <comment ref="J2258" authorId="2">
      <text>
        <r>
          <rPr>
            <b/>
            <sz val="9"/>
            <rFont val="宋体"/>
            <charset val="134"/>
          </rPr>
          <t>LENOVO:</t>
        </r>
        <r>
          <rPr>
            <sz val="9"/>
            <rFont val="宋体"/>
            <charset val="134"/>
          </rPr>
          <t xml:space="preserve">
调整幅度30%</t>
        </r>
      </text>
    </comment>
    <comment ref="J2259" authorId="2">
      <text>
        <r>
          <rPr>
            <b/>
            <sz val="9"/>
            <rFont val="宋体"/>
            <charset val="134"/>
          </rPr>
          <t>LENOVO:</t>
        </r>
        <r>
          <rPr>
            <sz val="9"/>
            <rFont val="宋体"/>
            <charset val="134"/>
          </rPr>
          <t xml:space="preserve">
调整幅度30%</t>
        </r>
      </text>
    </comment>
    <comment ref="J2260" authorId="2">
      <text>
        <r>
          <rPr>
            <b/>
            <sz val="9"/>
            <rFont val="宋体"/>
            <charset val="134"/>
          </rPr>
          <t>LENOVO:</t>
        </r>
        <r>
          <rPr>
            <sz val="9"/>
            <rFont val="宋体"/>
            <charset val="134"/>
          </rPr>
          <t xml:space="preserve">
调整幅度30%</t>
        </r>
      </text>
    </comment>
    <comment ref="J2261" authorId="2">
      <text>
        <r>
          <rPr>
            <b/>
            <sz val="9"/>
            <rFont val="宋体"/>
            <charset val="134"/>
          </rPr>
          <t>LENOVO:</t>
        </r>
        <r>
          <rPr>
            <sz val="9"/>
            <rFont val="宋体"/>
            <charset val="134"/>
          </rPr>
          <t xml:space="preserve">
调整幅度30%</t>
        </r>
      </text>
    </comment>
    <comment ref="J2262" authorId="2">
      <text>
        <r>
          <rPr>
            <b/>
            <sz val="9"/>
            <rFont val="宋体"/>
            <charset val="134"/>
          </rPr>
          <t>LENOVO:</t>
        </r>
        <r>
          <rPr>
            <sz val="9"/>
            <rFont val="宋体"/>
            <charset val="134"/>
          </rPr>
          <t xml:space="preserve">
调整幅度30%</t>
        </r>
      </text>
    </comment>
    <comment ref="J2263" authorId="2">
      <text>
        <r>
          <rPr>
            <b/>
            <sz val="9"/>
            <rFont val="宋体"/>
            <charset val="134"/>
          </rPr>
          <t>LENOVO:</t>
        </r>
        <r>
          <rPr>
            <sz val="9"/>
            <rFont val="宋体"/>
            <charset val="134"/>
          </rPr>
          <t xml:space="preserve">
调整幅度30%</t>
        </r>
      </text>
    </comment>
    <comment ref="J2264" authorId="2">
      <text>
        <r>
          <rPr>
            <b/>
            <sz val="9"/>
            <rFont val="宋体"/>
            <charset val="134"/>
          </rPr>
          <t>LENOVO:</t>
        </r>
        <r>
          <rPr>
            <sz val="9"/>
            <rFont val="宋体"/>
            <charset val="134"/>
          </rPr>
          <t xml:space="preserve">
调整幅度30%</t>
        </r>
      </text>
    </comment>
    <comment ref="J2265" authorId="2">
      <text>
        <r>
          <rPr>
            <b/>
            <sz val="9"/>
            <rFont val="宋体"/>
            <charset val="134"/>
          </rPr>
          <t>LENOVO:</t>
        </r>
        <r>
          <rPr>
            <sz val="9"/>
            <rFont val="宋体"/>
            <charset val="134"/>
          </rPr>
          <t xml:space="preserve">
调整幅度30%</t>
        </r>
      </text>
    </comment>
    <comment ref="J2266" authorId="2">
      <text>
        <r>
          <rPr>
            <b/>
            <sz val="9"/>
            <rFont val="宋体"/>
            <charset val="134"/>
          </rPr>
          <t>LENOVO:</t>
        </r>
        <r>
          <rPr>
            <sz val="9"/>
            <rFont val="宋体"/>
            <charset val="134"/>
          </rPr>
          <t xml:space="preserve">
调整幅度30%</t>
        </r>
      </text>
    </comment>
    <comment ref="J2267" authorId="2">
      <text>
        <r>
          <rPr>
            <b/>
            <sz val="9"/>
            <rFont val="宋体"/>
            <charset val="134"/>
          </rPr>
          <t>LENOVO:</t>
        </r>
        <r>
          <rPr>
            <sz val="9"/>
            <rFont val="宋体"/>
            <charset val="134"/>
          </rPr>
          <t xml:space="preserve">
调整幅度30%</t>
        </r>
      </text>
    </comment>
    <comment ref="J2268" authorId="2">
      <text>
        <r>
          <rPr>
            <b/>
            <sz val="9"/>
            <rFont val="宋体"/>
            <charset val="134"/>
          </rPr>
          <t>LENOVO:</t>
        </r>
        <r>
          <rPr>
            <sz val="9"/>
            <rFont val="宋体"/>
            <charset val="134"/>
          </rPr>
          <t xml:space="preserve">
调整幅度30%</t>
        </r>
      </text>
    </comment>
    <comment ref="J2269" authorId="2">
      <text>
        <r>
          <rPr>
            <b/>
            <sz val="9"/>
            <rFont val="宋体"/>
            <charset val="134"/>
          </rPr>
          <t>LENOVO:</t>
        </r>
        <r>
          <rPr>
            <sz val="9"/>
            <rFont val="宋体"/>
            <charset val="134"/>
          </rPr>
          <t xml:space="preserve">
调整幅度30%</t>
        </r>
      </text>
    </comment>
    <comment ref="J2270" authorId="2">
      <text>
        <r>
          <rPr>
            <b/>
            <sz val="9"/>
            <rFont val="宋体"/>
            <charset val="134"/>
          </rPr>
          <t>LENOVO:</t>
        </r>
        <r>
          <rPr>
            <sz val="9"/>
            <rFont val="宋体"/>
            <charset val="134"/>
          </rPr>
          <t xml:space="preserve">
调整幅度30%</t>
        </r>
      </text>
    </comment>
    <comment ref="J2271" authorId="2">
      <text>
        <r>
          <rPr>
            <b/>
            <sz val="9"/>
            <rFont val="宋体"/>
            <charset val="134"/>
          </rPr>
          <t>LENOVO:</t>
        </r>
        <r>
          <rPr>
            <sz val="9"/>
            <rFont val="宋体"/>
            <charset val="134"/>
          </rPr>
          <t xml:space="preserve">
调整幅度30%</t>
        </r>
      </text>
    </comment>
    <comment ref="J2272" authorId="2">
      <text>
        <r>
          <rPr>
            <b/>
            <sz val="9"/>
            <rFont val="宋体"/>
            <charset val="134"/>
          </rPr>
          <t>LENOVO:</t>
        </r>
        <r>
          <rPr>
            <sz val="9"/>
            <rFont val="宋体"/>
            <charset val="134"/>
          </rPr>
          <t xml:space="preserve">
调整幅度30%</t>
        </r>
      </text>
    </comment>
    <comment ref="J2273" authorId="2">
      <text>
        <r>
          <rPr>
            <b/>
            <sz val="9"/>
            <rFont val="宋体"/>
            <charset val="134"/>
          </rPr>
          <t>LENOVO:</t>
        </r>
        <r>
          <rPr>
            <sz val="9"/>
            <rFont val="宋体"/>
            <charset val="134"/>
          </rPr>
          <t xml:space="preserve">
调整幅度30%</t>
        </r>
      </text>
    </comment>
    <comment ref="J2274" authorId="2">
      <text>
        <r>
          <rPr>
            <b/>
            <sz val="9"/>
            <rFont val="宋体"/>
            <charset val="134"/>
          </rPr>
          <t>LENOVO:</t>
        </r>
        <r>
          <rPr>
            <sz val="9"/>
            <rFont val="宋体"/>
            <charset val="134"/>
          </rPr>
          <t xml:space="preserve">
调整幅度30%</t>
        </r>
      </text>
    </comment>
    <comment ref="J2275" authorId="2">
      <text>
        <r>
          <rPr>
            <b/>
            <sz val="9"/>
            <rFont val="宋体"/>
            <charset val="134"/>
          </rPr>
          <t>LENOVO:</t>
        </r>
        <r>
          <rPr>
            <sz val="9"/>
            <rFont val="宋体"/>
            <charset val="134"/>
          </rPr>
          <t xml:space="preserve">
调整幅度30%</t>
        </r>
      </text>
    </comment>
    <comment ref="J2276" authorId="2">
      <text>
        <r>
          <rPr>
            <b/>
            <sz val="9"/>
            <rFont val="宋体"/>
            <charset val="134"/>
          </rPr>
          <t>LENOVO:</t>
        </r>
        <r>
          <rPr>
            <sz val="9"/>
            <rFont val="宋体"/>
            <charset val="134"/>
          </rPr>
          <t xml:space="preserve">
调整幅度30%</t>
        </r>
      </text>
    </comment>
    <comment ref="J2277" authorId="2">
      <text>
        <r>
          <rPr>
            <b/>
            <sz val="9"/>
            <rFont val="宋体"/>
            <charset val="134"/>
          </rPr>
          <t>LENOVO:</t>
        </r>
        <r>
          <rPr>
            <sz val="9"/>
            <rFont val="宋体"/>
            <charset val="134"/>
          </rPr>
          <t xml:space="preserve">
调整幅度30%</t>
        </r>
      </text>
    </comment>
    <comment ref="J2278" authorId="2">
      <text>
        <r>
          <rPr>
            <b/>
            <sz val="9"/>
            <rFont val="宋体"/>
            <charset val="134"/>
          </rPr>
          <t>LENOVO:</t>
        </r>
        <r>
          <rPr>
            <sz val="9"/>
            <rFont val="宋体"/>
            <charset val="134"/>
          </rPr>
          <t xml:space="preserve">
调整幅度30%</t>
        </r>
      </text>
    </comment>
    <comment ref="J2279" authorId="2">
      <text>
        <r>
          <rPr>
            <b/>
            <sz val="9"/>
            <rFont val="宋体"/>
            <charset val="134"/>
          </rPr>
          <t>LENOVO:</t>
        </r>
        <r>
          <rPr>
            <sz val="9"/>
            <rFont val="宋体"/>
            <charset val="134"/>
          </rPr>
          <t xml:space="preserve">
调整幅度30%</t>
        </r>
      </text>
    </comment>
    <comment ref="J2283" authorId="2">
      <text>
        <r>
          <rPr>
            <b/>
            <sz val="9"/>
            <rFont val="宋体"/>
            <charset val="134"/>
          </rPr>
          <t>LENOVO:</t>
        </r>
        <r>
          <rPr>
            <sz val="9"/>
            <rFont val="宋体"/>
            <charset val="134"/>
          </rPr>
          <t xml:space="preserve">
调整幅度30%</t>
        </r>
      </text>
    </comment>
    <comment ref="J2284" authorId="2">
      <text>
        <r>
          <rPr>
            <b/>
            <sz val="9"/>
            <rFont val="宋体"/>
            <charset val="134"/>
          </rPr>
          <t>LENOVO:</t>
        </r>
        <r>
          <rPr>
            <sz val="9"/>
            <rFont val="宋体"/>
            <charset val="134"/>
          </rPr>
          <t xml:space="preserve">
调整幅度30%</t>
        </r>
      </text>
    </comment>
    <comment ref="J2285" authorId="2">
      <text>
        <r>
          <rPr>
            <b/>
            <sz val="9"/>
            <rFont val="宋体"/>
            <charset val="134"/>
          </rPr>
          <t>LENOVO:</t>
        </r>
        <r>
          <rPr>
            <sz val="9"/>
            <rFont val="宋体"/>
            <charset val="134"/>
          </rPr>
          <t xml:space="preserve">
调整幅度30%</t>
        </r>
      </text>
    </comment>
    <comment ref="J2286" authorId="2">
      <text>
        <r>
          <rPr>
            <b/>
            <sz val="9"/>
            <rFont val="宋体"/>
            <charset val="134"/>
          </rPr>
          <t>LENOVO:</t>
        </r>
        <r>
          <rPr>
            <sz val="9"/>
            <rFont val="宋体"/>
            <charset val="134"/>
          </rPr>
          <t xml:space="preserve">
调整幅度30%</t>
        </r>
      </text>
    </comment>
    <comment ref="J2287" authorId="2">
      <text>
        <r>
          <rPr>
            <b/>
            <sz val="9"/>
            <rFont val="宋体"/>
            <charset val="134"/>
          </rPr>
          <t>LENOVO:</t>
        </r>
        <r>
          <rPr>
            <sz val="9"/>
            <rFont val="宋体"/>
            <charset val="134"/>
          </rPr>
          <t xml:space="preserve">
调整幅度30%</t>
        </r>
      </text>
    </comment>
    <comment ref="J2288" authorId="2">
      <text>
        <r>
          <rPr>
            <b/>
            <sz val="9"/>
            <rFont val="宋体"/>
            <charset val="134"/>
          </rPr>
          <t>LENOVO:</t>
        </r>
        <r>
          <rPr>
            <sz val="9"/>
            <rFont val="宋体"/>
            <charset val="134"/>
          </rPr>
          <t xml:space="preserve">
调整幅度30%</t>
        </r>
      </text>
    </comment>
    <comment ref="J2289" authorId="2">
      <text>
        <r>
          <rPr>
            <b/>
            <sz val="9"/>
            <rFont val="宋体"/>
            <charset val="134"/>
          </rPr>
          <t>LENOVO:</t>
        </r>
        <r>
          <rPr>
            <sz val="9"/>
            <rFont val="宋体"/>
            <charset val="134"/>
          </rPr>
          <t xml:space="preserve">
调整幅度30%</t>
        </r>
      </text>
    </comment>
    <comment ref="J2290" authorId="2">
      <text>
        <r>
          <rPr>
            <b/>
            <sz val="9"/>
            <rFont val="宋体"/>
            <charset val="134"/>
          </rPr>
          <t>LENOVO:</t>
        </r>
        <r>
          <rPr>
            <sz val="9"/>
            <rFont val="宋体"/>
            <charset val="134"/>
          </rPr>
          <t xml:space="preserve">
调整幅度30%</t>
        </r>
      </text>
    </comment>
    <comment ref="J2291" authorId="2">
      <text>
        <r>
          <rPr>
            <b/>
            <sz val="9"/>
            <rFont val="宋体"/>
            <charset val="134"/>
          </rPr>
          <t>LENOVO:</t>
        </r>
        <r>
          <rPr>
            <sz val="9"/>
            <rFont val="宋体"/>
            <charset val="134"/>
          </rPr>
          <t xml:space="preserve">
调整幅度30%</t>
        </r>
      </text>
    </comment>
    <comment ref="J2292" authorId="2">
      <text>
        <r>
          <rPr>
            <b/>
            <sz val="9"/>
            <rFont val="宋体"/>
            <charset val="134"/>
          </rPr>
          <t>LENOVO:</t>
        </r>
        <r>
          <rPr>
            <sz val="9"/>
            <rFont val="宋体"/>
            <charset val="134"/>
          </rPr>
          <t xml:space="preserve">
调整幅度30%</t>
        </r>
      </text>
    </comment>
    <comment ref="J2293" authorId="2">
      <text>
        <r>
          <rPr>
            <b/>
            <sz val="9"/>
            <rFont val="宋体"/>
            <charset val="134"/>
          </rPr>
          <t>LENOVO:</t>
        </r>
        <r>
          <rPr>
            <sz val="9"/>
            <rFont val="宋体"/>
            <charset val="134"/>
          </rPr>
          <t xml:space="preserve">
调整幅度30%</t>
        </r>
      </text>
    </comment>
    <comment ref="J2294" authorId="2">
      <text>
        <r>
          <rPr>
            <b/>
            <sz val="9"/>
            <rFont val="宋体"/>
            <charset val="134"/>
          </rPr>
          <t>LENOVO:</t>
        </r>
        <r>
          <rPr>
            <sz val="9"/>
            <rFont val="宋体"/>
            <charset val="134"/>
          </rPr>
          <t xml:space="preserve">
调整幅度30%</t>
        </r>
      </text>
    </comment>
    <comment ref="J2295" authorId="2">
      <text>
        <r>
          <rPr>
            <b/>
            <sz val="9"/>
            <rFont val="宋体"/>
            <charset val="134"/>
          </rPr>
          <t>LENOVO:</t>
        </r>
        <r>
          <rPr>
            <sz val="9"/>
            <rFont val="宋体"/>
            <charset val="134"/>
          </rPr>
          <t xml:space="preserve">
调整幅度30%</t>
        </r>
      </text>
    </comment>
    <comment ref="J2296" authorId="2">
      <text>
        <r>
          <rPr>
            <b/>
            <sz val="9"/>
            <rFont val="宋体"/>
            <charset val="134"/>
          </rPr>
          <t>LENOVO:</t>
        </r>
        <r>
          <rPr>
            <sz val="9"/>
            <rFont val="宋体"/>
            <charset val="134"/>
          </rPr>
          <t xml:space="preserve">
调整幅度30%</t>
        </r>
      </text>
    </comment>
    <comment ref="J2297" authorId="2">
      <text>
        <r>
          <rPr>
            <b/>
            <sz val="9"/>
            <rFont val="宋体"/>
            <charset val="134"/>
          </rPr>
          <t>LENOVO:</t>
        </r>
        <r>
          <rPr>
            <sz val="9"/>
            <rFont val="宋体"/>
            <charset val="134"/>
          </rPr>
          <t xml:space="preserve">
调整幅度30%</t>
        </r>
      </text>
    </comment>
    <comment ref="J2298" authorId="2">
      <text>
        <r>
          <rPr>
            <b/>
            <sz val="9"/>
            <rFont val="宋体"/>
            <charset val="134"/>
          </rPr>
          <t>LENOVO:</t>
        </r>
        <r>
          <rPr>
            <sz val="9"/>
            <rFont val="宋体"/>
            <charset val="134"/>
          </rPr>
          <t xml:space="preserve">
调整幅度30%</t>
        </r>
      </text>
    </comment>
    <comment ref="J2299" authorId="2">
      <text>
        <r>
          <rPr>
            <b/>
            <sz val="9"/>
            <rFont val="宋体"/>
            <charset val="134"/>
          </rPr>
          <t>LENOVO:</t>
        </r>
        <r>
          <rPr>
            <sz val="9"/>
            <rFont val="宋体"/>
            <charset val="134"/>
          </rPr>
          <t xml:space="preserve">
调整幅度30%</t>
        </r>
      </text>
    </comment>
    <comment ref="J2300" authorId="2">
      <text>
        <r>
          <rPr>
            <b/>
            <sz val="9"/>
            <rFont val="宋体"/>
            <charset val="134"/>
          </rPr>
          <t>LENOVO:</t>
        </r>
        <r>
          <rPr>
            <sz val="9"/>
            <rFont val="宋体"/>
            <charset val="134"/>
          </rPr>
          <t xml:space="preserve">
调整幅度30%</t>
        </r>
      </text>
    </comment>
    <comment ref="J2301" authorId="2">
      <text>
        <r>
          <rPr>
            <b/>
            <sz val="9"/>
            <rFont val="宋体"/>
            <charset val="134"/>
          </rPr>
          <t>LENOVO:</t>
        </r>
        <r>
          <rPr>
            <sz val="9"/>
            <rFont val="宋体"/>
            <charset val="134"/>
          </rPr>
          <t xml:space="preserve">
调整幅度30%</t>
        </r>
      </text>
    </comment>
    <comment ref="J2302" authorId="2">
      <text>
        <r>
          <rPr>
            <b/>
            <sz val="9"/>
            <rFont val="宋体"/>
            <charset val="134"/>
          </rPr>
          <t>LENOVO:</t>
        </r>
        <r>
          <rPr>
            <sz val="9"/>
            <rFont val="宋体"/>
            <charset val="134"/>
          </rPr>
          <t xml:space="preserve">
调整幅度30%</t>
        </r>
      </text>
    </comment>
    <comment ref="J2303" authorId="2">
      <text>
        <r>
          <rPr>
            <b/>
            <sz val="9"/>
            <rFont val="宋体"/>
            <charset val="134"/>
          </rPr>
          <t>LENOVO:</t>
        </r>
        <r>
          <rPr>
            <sz val="9"/>
            <rFont val="宋体"/>
            <charset val="134"/>
          </rPr>
          <t xml:space="preserve">
调整幅度30%</t>
        </r>
      </text>
    </comment>
    <comment ref="J2304" authorId="2">
      <text>
        <r>
          <rPr>
            <b/>
            <sz val="9"/>
            <rFont val="宋体"/>
            <charset val="134"/>
          </rPr>
          <t>LENOVO:</t>
        </r>
        <r>
          <rPr>
            <sz val="9"/>
            <rFont val="宋体"/>
            <charset val="134"/>
          </rPr>
          <t xml:space="preserve">
调整幅度30%</t>
        </r>
      </text>
    </comment>
    <comment ref="J2305" authorId="2">
      <text>
        <r>
          <rPr>
            <b/>
            <sz val="9"/>
            <rFont val="宋体"/>
            <charset val="134"/>
          </rPr>
          <t>LENOVO:</t>
        </r>
        <r>
          <rPr>
            <sz val="9"/>
            <rFont val="宋体"/>
            <charset val="134"/>
          </rPr>
          <t xml:space="preserve">
调整幅度30%</t>
        </r>
      </text>
    </comment>
    <comment ref="J2306" authorId="2">
      <text>
        <r>
          <rPr>
            <b/>
            <sz val="9"/>
            <rFont val="宋体"/>
            <charset val="134"/>
          </rPr>
          <t>LENOVO:</t>
        </r>
        <r>
          <rPr>
            <sz val="9"/>
            <rFont val="宋体"/>
            <charset val="134"/>
          </rPr>
          <t xml:space="preserve">
调整幅度30%</t>
        </r>
      </text>
    </comment>
    <comment ref="J2307" authorId="2">
      <text>
        <r>
          <rPr>
            <b/>
            <sz val="9"/>
            <rFont val="宋体"/>
            <charset val="134"/>
          </rPr>
          <t>LENOVO:</t>
        </r>
        <r>
          <rPr>
            <sz val="9"/>
            <rFont val="宋体"/>
            <charset val="134"/>
          </rPr>
          <t xml:space="preserve">
调整幅度30%</t>
        </r>
      </text>
    </comment>
    <comment ref="J2308" authorId="2">
      <text>
        <r>
          <rPr>
            <b/>
            <sz val="9"/>
            <rFont val="宋体"/>
            <charset val="134"/>
          </rPr>
          <t>LENOVO:</t>
        </r>
        <r>
          <rPr>
            <sz val="9"/>
            <rFont val="宋体"/>
            <charset val="134"/>
          </rPr>
          <t xml:space="preserve">
调整幅度30%</t>
        </r>
      </text>
    </comment>
    <comment ref="J2310" authorId="2">
      <text>
        <r>
          <rPr>
            <b/>
            <sz val="9"/>
            <rFont val="宋体"/>
            <charset val="134"/>
          </rPr>
          <t>LENOVO:</t>
        </r>
        <r>
          <rPr>
            <sz val="9"/>
            <rFont val="宋体"/>
            <charset val="134"/>
          </rPr>
          <t xml:space="preserve">
调整幅度30%</t>
        </r>
      </text>
    </comment>
    <comment ref="J2311" authorId="2">
      <text>
        <r>
          <rPr>
            <b/>
            <sz val="9"/>
            <rFont val="宋体"/>
            <charset val="134"/>
          </rPr>
          <t>LENOVO:</t>
        </r>
        <r>
          <rPr>
            <sz val="9"/>
            <rFont val="宋体"/>
            <charset val="134"/>
          </rPr>
          <t xml:space="preserve">
调整幅度30%</t>
        </r>
      </text>
    </comment>
    <comment ref="J2312" authorId="2">
      <text>
        <r>
          <rPr>
            <b/>
            <sz val="9"/>
            <rFont val="宋体"/>
            <charset val="134"/>
          </rPr>
          <t>LENOVO:</t>
        </r>
        <r>
          <rPr>
            <sz val="9"/>
            <rFont val="宋体"/>
            <charset val="134"/>
          </rPr>
          <t xml:space="preserve">
调整幅度30%</t>
        </r>
      </text>
    </comment>
    <comment ref="J2313" authorId="2">
      <text>
        <r>
          <rPr>
            <b/>
            <sz val="9"/>
            <rFont val="宋体"/>
            <charset val="134"/>
          </rPr>
          <t>LENOVO:</t>
        </r>
        <r>
          <rPr>
            <sz val="9"/>
            <rFont val="宋体"/>
            <charset val="134"/>
          </rPr>
          <t xml:space="preserve">
调整幅度30%</t>
        </r>
      </text>
    </comment>
    <comment ref="J2314" authorId="2">
      <text>
        <r>
          <rPr>
            <b/>
            <sz val="9"/>
            <rFont val="宋体"/>
            <charset val="134"/>
          </rPr>
          <t>LENOVO:</t>
        </r>
        <r>
          <rPr>
            <sz val="9"/>
            <rFont val="宋体"/>
            <charset val="134"/>
          </rPr>
          <t xml:space="preserve">
调整幅度30%</t>
        </r>
      </text>
    </comment>
    <comment ref="J2315" authorId="2">
      <text>
        <r>
          <rPr>
            <b/>
            <sz val="9"/>
            <rFont val="宋体"/>
            <charset val="134"/>
          </rPr>
          <t>LENOVO:</t>
        </r>
        <r>
          <rPr>
            <sz val="9"/>
            <rFont val="宋体"/>
            <charset val="134"/>
          </rPr>
          <t xml:space="preserve">
调整幅度30%</t>
        </r>
      </text>
    </comment>
    <comment ref="J2316" authorId="2">
      <text>
        <r>
          <rPr>
            <b/>
            <sz val="9"/>
            <rFont val="宋体"/>
            <charset val="134"/>
          </rPr>
          <t>LENOVO:</t>
        </r>
        <r>
          <rPr>
            <sz val="9"/>
            <rFont val="宋体"/>
            <charset val="134"/>
          </rPr>
          <t xml:space="preserve">
调整幅度30%</t>
        </r>
      </text>
    </comment>
    <comment ref="J2318" authorId="2">
      <text>
        <r>
          <rPr>
            <b/>
            <sz val="9"/>
            <rFont val="宋体"/>
            <charset val="134"/>
          </rPr>
          <t>LENOVO:</t>
        </r>
        <r>
          <rPr>
            <sz val="9"/>
            <rFont val="宋体"/>
            <charset val="134"/>
          </rPr>
          <t xml:space="preserve">
调整幅度30%</t>
        </r>
      </text>
    </comment>
    <comment ref="J2319" authorId="2">
      <text>
        <r>
          <rPr>
            <b/>
            <sz val="9"/>
            <rFont val="宋体"/>
            <charset val="134"/>
          </rPr>
          <t>LENOVO:</t>
        </r>
        <r>
          <rPr>
            <sz val="9"/>
            <rFont val="宋体"/>
            <charset val="134"/>
          </rPr>
          <t xml:space="preserve">
调整幅度30%</t>
        </r>
      </text>
    </comment>
    <comment ref="J2320" authorId="2">
      <text>
        <r>
          <rPr>
            <b/>
            <sz val="9"/>
            <rFont val="宋体"/>
            <charset val="134"/>
          </rPr>
          <t>LENOVO:</t>
        </r>
        <r>
          <rPr>
            <sz val="9"/>
            <rFont val="宋体"/>
            <charset val="134"/>
          </rPr>
          <t xml:space="preserve">
调整幅度30%</t>
        </r>
      </text>
    </comment>
    <comment ref="M2320" authorId="2">
      <text>
        <r>
          <rPr>
            <b/>
            <sz val="9"/>
            <rFont val="宋体"/>
            <charset val="134"/>
          </rPr>
          <t>LENOVO:</t>
        </r>
        <r>
          <rPr>
            <sz val="9"/>
            <rFont val="宋体"/>
            <charset val="134"/>
          </rPr>
          <t xml:space="preserve">
调整幅度30%</t>
        </r>
      </text>
    </comment>
    <comment ref="P2320" authorId="2">
      <text>
        <r>
          <rPr>
            <b/>
            <sz val="9"/>
            <rFont val="宋体"/>
            <charset val="134"/>
          </rPr>
          <t>LENOVO:</t>
        </r>
        <r>
          <rPr>
            <sz val="9"/>
            <rFont val="宋体"/>
            <charset val="134"/>
          </rPr>
          <t xml:space="preserve">
调整幅度30%</t>
        </r>
      </text>
    </comment>
    <comment ref="Q2320" authorId="2">
      <text>
        <r>
          <rPr>
            <b/>
            <sz val="9"/>
            <rFont val="宋体"/>
            <charset val="134"/>
          </rPr>
          <t>LENOVO:</t>
        </r>
        <r>
          <rPr>
            <sz val="9"/>
            <rFont val="宋体"/>
            <charset val="134"/>
          </rPr>
          <t xml:space="preserve">
调整幅度30%</t>
        </r>
      </text>
    </comment>
    <comment ref="R2320" authorId="2">
      <text>
        <r>
          <rPr>
            <b/>
            <sz val="9"/>
            <rFont val="宋体"/>
            <charset val="134"/>
          </rPr>
          <t>LENOVO:</t>
        </r>
        <r>
          <rPr>
            <sz val="9"/>
            <rFont val="宋体"/>
            <charset val="134"/>
          </rPr>
          <t xml:space="preserve">
调整幅度30%</t>
        </r>
      </text>
    </comment>
    <comment ref="J2321" authorId="2">
      <text>
        <r>
          <rPr>
            <b/>
            <sz val="9"/>
            <rFont val="宋体"/>
            <charset val="134"/>
          </rPr>
          <t>LENOVO:</t>
        </r>
        <r>
          <rPr>
            <sz val="9"/>
            <rFont val="宋体"/>
            <charset val="134"/>
          </rPr>
          <t xml:space="preserve">
调整幅度30%</t>
        </r>
      </text>
    </comment>
    <comment ref="J2322" authorId="2">
      <text>
        <r>
          <rPr>
            <b/>
            <sz val="9"/>
            <rFont val="宋体"/>
            <charset val="134"/>
          </rPr>
          <t>LENOVO:</t>
        </r>
        <r>
          <rPr>
            <sz val="9"/>
            <rFont val="宋体"/>
            <charset val="134"/>
          </rPr>
          <t xml:space="preserve">
调整幅度30%</t>
        </r>
      </text>
    </comment>
    <comment ref="J2323" authorId="2">
      <text>
        <r>
          <rPr>
            <b/>
            <sz val="9"/>
            <rFont val="宋体"/>
            <charset val="134"/>
          </rPr>
          <t>LENOVO:</t>
        </r>
        <r>
          <rPr>
            <sz val="9"/>
            <rFont val="宋体"/>
            <charset val="134"/>
          </rPr>
          <t xml:space="preserve">
调整幅度30%</t>
        </r>
      </text>
    </comment>
    <comment ref="J2324" authorId="2">
      <text>
        <r>
          <rPr>
            <b/>
            <sz val="9"/>
            <rFont val="宋体"/>
            <charset val="134"/>
          </rPr>
          <t>LENOVO:</t>
        </r>
        <r>
          <rPr>
            <sz val="9"/>
            <rFont val="宋体"/>
            <charset val="134"/>
          </rPr>
          <t xml:space="preserve">
调整幅度30%</t>
        </r>
      </text>
    </comment>
    <comment ref="J2325" authorId="2">
      <text>
        <r>
          <rPr>
            <b/>
            <sz val="9"/>
            <rFont val="宋体"/>
            <charset val="134"/>
          </rPr>
          <t>LENOVO:</t>
        </r>
        <r>
          <rPr>
            <sz val="9"/>
            <rFont val="宋体"/>
            <charset val="134"/>
          </rPr>
          <t xml:space="preserve">
调整幅度30%</t>
        </r>
      </text>
    </comment>
    <comment ref="J2326" authorId="2">
      <text>
        <r>
          <rPr>
            <b/>
            <sz val="9"/>
            <rFont val="宋体"/>
            <charset val="134"/>
          </rPr>
          <t>LENOVO:</t>
        </r>
        <r>
          <rPr>
            <sz val="9"/>
            <rFont val="宋体"/>
            <charset val="134"/>
          </rPr>
          <t xml:space="preserve">
调整幅度30%</t>
        </r>
      </text>
    </comment>
    <comment ref="J2327" authorId="2">
      <text>
        <r>
          <rPr>
            <b/>
            <sz val="9"/>
            <rFont val="宋体"/>
            <charset val="134"/>
          </rPr>
          <t>LENOVO:</t>
        </r>
        <r>
          <rPr>
            <sz val="9"/>
            <rFont val="宋体"/>
            <charset val="134"/>
          </rPr>
          <t xml:space="preserve">
调整幅度30%</t>
        </r>
      </text>
    </comment>
    <comment ref="J2328" authorId="2">
      <text>
        <r>
          <rPr>
            <b/>
            <sz val="9"/>
            <rFont val="宋体"/>
            <charset val="134"/>
          </rPr>
          <t>LENOVO:</t>
        </r>
        <r>
          <rPr>
            <sz val="9"/>
            <rFont val="宋体"/>
            <charset val="134"/>
          </rPr>
          <t xml:space="preserve">
调整幅度30%</t>
        </r>
      </text>
    </comment>
    <comment ref="J2329" authorId="2">
      <text>
        <r>
          <rPr>
            <b/>
            <sz val="9"/>
            <rFont val="宋体"/>
            <charset val="134"/>
          </rPr>
          <t>LENOVO:</t>
        </r>
        <r>
          <rPr>
            <sz val="9"/>
            <rFont val="宋体"/>
            <charset val="134"/>
          </rPr>
          <t xml:space="preserve">
调整幅度30%</t>
        </r>
      </text>
    </comment>
    <comment ref="J2330" authorId="2">
      <text>
        <r>
          <rPr>
            <b/>
            <sz val="9"/>
            <rFont val="宋体"/>
            <charset val="134"/>
          </rPr>
          <t>LENOVO:</t>
        </r>
        <r>
          <rPr>
            <sz val="9"/>
            <rFont val="宋体"/>
            <charset val="134"/>
          </rPr>
          <t xml:space="preserve">
调整幅度30%</t>
        </r>
      </text>
    </comment>
    <comment ref="J2331" authorId="2">
      <text>
        <r>
          <rPr>
            <b/>
            <sz val="9"/>
            <rFont val="宋体"/>
            <charset val="134"/>
          </rPr>
          <t>LENOVO:</t>
        </r>
        <r>
          <rPr>
            <sz val="9"/>
            <rFont val="宋体"/>
            <charset val="134"/>
          </rPr>
          <t xml:space="preserve">
调整幅度30%</t>
        </r>
      </text>
    </comment>
    <comment ref="G2424" authorId="3">
      <text>
        <r>
          <rPr>
            <sz val="9"/>
            <rFont val="宋体"/>
            <charset val="134"/>
          </rPr>
          <t xml:space="preserve">[2009]395
</t>
        </r>
      </text>
    </comment>
    <comment ref="J2589" authorId="2">
      <text>
        <r>
          <rPr>
            <b/>
            <sz val="9"/>
            <rFont val="宋体"/>
            <charset val="134"/>
          </rPr>
          <t>LENOVO:</t>
        </r>
        <r>
          <rPr>
            <sz val="9"/>
            <rFont val="宋体"/>
            <charset val="134"/>
          </rPr>
          <t xml:space="preserve">
调整幅度30%</t>
        </r>
      </text>
    </comment>
    <comment ref="J2590" authorId="2">
      <text>
        <r>
          <rPr>
            <b/>
            <sz val="9"/>
            <rFont val="宋体"/>
            <charset val="134"/>
          </rPr>
          <t>LENOVO:</t>
        </r>
        <r>
          <rPr>
            <sz val="9"/>
            <rFont val="宋体"/>
            <charset val="134"/>
          </rPr>
          <t xml:space="preserve">
调整幅度30%</t>
        </r>
      </text>
    </comment>
    <comment ref="J2591" authorId="2">
      <text>
        <r>
          <rPr>
            <b/>
            <sz val="9"/>
            <rFont val="宋体"/>
            <charset val="134"/>
          </rPr>
          <t>LENOVO:</t>
        </r>
        <r>
          <rPr>
            <sz val="9"/>
            <rFont val="宋体"/>
            <charset val="134"/>
          </rPr>
          <t xml:space="preserve">
调整幅度30%</t>
        </r>
      </text>
    </comment>
    <comment ref="J2592" authorId="2">
      <text>
        <r>
          <rPr>
            <b/>
            <sz val="9"/>
            <rFont val="宋体"/>
            <charset val="134"/>
          </rPr>
          <t>LENOVO:</t>
        </r>
        <r>
          <rPr>
            <sz val="9"/>
            <rFont val="宋体"/>
            <charset val="134"/>
          </rPr>
          <t xml:space="preserve">
调整幅度30%</t>
        </r>
      </text>
    </comment>
    <comment ref="J2593" authorId="2">
      <text>
        <r>
          <rPr>
            <b/>
            <sz val="9"/>
            <rFont val="宋体"/>
            <charset val="134"/>
          </rPr>
          <t>LENOVO:</t>
        </r>
        <r>
          <rPr>
            <sz val="9"/>
            <rFont val="宋体"/>
            <charset val="134"/>
          </rPr>
          <t xml:space="preserve">
调整幅度30%</t>
        </r>
      </text>
    </comment>
    <comment ref="J2594" authorId="2">
      <text>
        <r>
          <rPr>
            <b/>
            <sz val="9"/>
            <rFont val="宋体"/>
            <charset val="134"/>
          </rPr>
          <t>LENOVO:</t>
        </r>
        <r>
          <rPr>
            <sz val="9"/>
            <rFont val="宋体"/>
            <charset val="134"/>
          </rPr>
          <t xml:space="preserve">
调整幅度30%</t>
        </r>
      </text>
    </comment>
    <comment ref="J2595" authorId="2">
      <text>
        <r>
          <rPr>
            <b/>
            <sz val="9"/>
            <rFont val="宋体"/>
            <charset val="134"/>
          </rPr>
          <t>LENOVO:</t>
        </r>
        <r>
          <rPr>
            <sz val="9"/>
            <rFont val="宋体"/>
            <charset val="134"/>
          </rPr>
          <t xml:space="preserve">
调整幅度30%</t>
        </r>
      </text>
    </comment>
    <comment ref="J2596" authorId="2">
      <text>
        <r>
          <rPr>
            <b/>
            <sz val="9"/>
            <rFont val="宋体"/>
            <charset val="134"/>
          </rPr>
          <t>LENOVO:</t>
        </r>
        <r>
          <rPr>
            <sz val="9"/>
            <rFont val="宋体"/>
            <charset val="134"/>
          </rPr>
          <t xml:space="preserve">
调整幅度30%</t>
        </r>
      </text>
    </comment>
    <comment ref="J2597" authorId="2">
      <text>
        <r>
          <rPr>
            <b/>
            <sz val="9"/>
            <rFont val="宋体"/>
            <charset val="134"/>
          </rPr>
          <t>LENOVO:</t>
        </r>
        <r>
          <rPr>
            <sz val="9"/>
            <rFont val="宋体"/>
            <charset val="134"/>
          </rPr>
          <t xml:space="preserve">
调整幅度30%</t>
        </r>
      </text>
    </comment>
    <comment ref="J2598" authorId="2">
      <text>
        <r>
          <rPr>
            <b/>
            <sz val="9"/>
            <rFont val="宋体"/>
            <charset val="134"/>
          </rPr>
          <t>LENOVO:</t>
        </r>
        <r>
          <rPr>
            <sz val="9"/>
            <rFont val="宋体"/>
            <charset val="134"/>
          </rPr>
          <t xml:space="preserve">
调整幅度30%</t>
        </r>
      </text>
    </comment>
    <comment ref="J2599" authorId="2">
      <text>
        <r>
          <rPr>
            <b/>
            <sz val="9"/>
            <rFont val="宋体"/>
            <charset val="134"/>
          </rPr>
          <t>LENOVO:</t>
        </r>
        <r>
          <rPr>
            <sz val="9"/>
            <rFont val="宋体"/>
            <charset val="134"/>
          </rPr>
          <t xml:space="preserve">
调整幅度30%</t>
        </r>
      </text>
    </comment>
    <comment ref="J2601" authorId="2">
      <text>
        <r>
          <rPr>
            <b/>
            <sz val="9"/>
            <rFont val="宋体"/>
            <charset val="134"/>
          </rPr>
          <t>LENOVO:</t>
        </r>
        <r>
          <rPr>
            <sz val="9"/>
            <rFont val="宋体"/>
            <charset val="134"/>
          </rPr>
          <t xml:space="preserve">
调整幅度30%</t>
        </r>
      </text>
    </comment>
    <comment ref="J2602" authorId="2">
      <text>
        <r>
          <rPr>
            <b/>
            <sz val="9"/>
            <rFont val="宋体"/>
            <charset val="134"/>
          </rPr>
          <t>LENOVO:</t>
        </r>
        <r>
          <rPr>
            <sz val="9"/>
            <rFont val="宋体"/>
            <charset val="134"/>
          </rPr>
          <t xml:space="preserve">
调整幅度30%</t>
        </r>
      </text>
    </comment>
    <comment ref="J2606" authorId="2">
      <text>
        <r>
          <rPr>
            <b/>
            <sz val="9"/>
            <rFont val="宋体"/>
            <charset val="134"/>
          </rPr>
          <t>LENOVO:</t>
        </r>
        <r>
          <rPr>
            <sz val="9"/>
            <rFont val="宋体"/>
            <charset val="134"/>
          </rPr>
          <t xml:space="preserve">
调整幅度30%</t>
        </r>
      </text>
    </comment>
    <comment ref="J2607" authorId="2">
      <text>
        <r>
          <rPr>
            <b/>
            <sz val="9"/>
            <rFont val="宋体"/>
            <charset val="134"/>
          </rPr>
          <t>LENOVO:</t>
        </r>
        <r>
          <rPr>
            <sz val="9"/>
            <rFont val="宋体"/>
            <charset val="134"/>
          </rPr>
          <t xml:space="preserve">
调整幅度30%</t>
        </r>
      </text>
    </comment>
    <comment ref="J2608" authorId="2">
      <text>
        <r>
          <rPr>
            <b/>
            <sz val="9"/>
            <rFont val="宋体"/>
            <charset val="134"/>
          </rPr>
          <t>LENOVO:</t>
        </r>
        <r>
          <rPr>
            <sz val="9"/>
            <rFont val="宋体"/>
            <charset val="134"/>
          </rPr>
          <t xml:space="preserve">
调整幅度30%</t>
        </r>
      </text>
    </comment>
    <comment ref="J2609" authorId="2">
      <text>
        <r>
          <rPr>
            <b/>
            <sz val="9"/>
            <rFont val="宋体"/>
            <charset val="134"/>
          </rPr>
          <t>LENOVO:</t>
        </r>
        <r>
          <rPr>
            <sz val="9"/>
            <rFont val="宋体"/>
            <charset val="134"/>
          </rPr>
          <t xml:space="preserve">
调整幅度30%</t>
        </r>
      </text>
    </comment>
    <comment ref="J2610" authorId="2">
      <text>
        <r>
          <rPr>
            <b/>
            <sz val="9"/>
            <rFont val="宋体"/>
            <charset val="134"/>
          </rPr>
          <t>LENOVO:</t>
        </r>
        <r>
          <rPr>
            <sz val="9"/>
            <rFont val="宋体"/>
            <charset val="134"/>
          </rPr>
          <t xml:space="preserve">
调整幅度30%</t>
        </r>
      </text>
    </comment>
    <comment ref="J2611" authorId="2">
      <text>
        <r>
          <rPr>
            <b/>
            <sz val="9"/>
            <rFont val="宋体"/>
            <charset val="134"/>
          </rPr>
          <t>LENOVO:</t>
        </r>
        <r>
          <rPr>
            <sz val="9"/>
            <rFont val="宋体"/>
            <charset val="134"/>
          </rPr>
          <t xml:space="preserve">
调整幅度30%</t>
        </r>
      </text>
    </comment>
    <comment ref="J2612" authorId="2">
      <text>
        <r>
          <rPr>
            <b/>
            <sz val="9"/>
            <rFont val="宋体"/>
            <charset val="134"/>
          </rPr>
          <t>LENOVO:</t>
        </r>
        <r>
          <rPr>
            <sz val="9"/>
            <rFont val="宋体"/>
            <charset val="134"/>
          </rPr>
          <t xml:space="preserve">
调整幅度30%</t>
        </r>
      </text>
    </comment>
    <comment ref="J2617" authorId="2">
      <text>
        <r>
          <rPr>
            <b/>
            <sz val="9"/>
            <rFont val="宋体"/>
            <charset val="134"/>
          </rPr>
          <t>LENOVO:</t>
        </r>
        <r>
          <rPr>
            <sz val="9"/>
            <rFont val="宋体"/>
            <charset val="134"/>
          </rPr>
          <t xml:space="preserve">
调整幅度30%</t>
        </r>
      </text>
    </comment>
    <comment ref="J2618" authorId="2">
      <text>
        <r>
          <rPr>
            <b/>
            <sz val="9"/>
            <rFont val="宋体"/>
            <charset val="134"/>
          </rPr>
          <t>LENOVO:</t>
        </r>
        <r>
          <rPr>
            <sz val="9"/>
            <rFont val="宋体"/>
            <charset val="134"/>
          </rPr>
          <t xml:space="preserve">
调整幅度30%</t>
        </r>
      </text>
    </comment>
    <comment ref="J2619" authorId="2">
      <text>
        <r>
          <rPr>
            <b/>
            <sz val="9"/>
            <rFont val="宋体"/>
            <charset val="134"/>
          </rPr>
          <t>LENOVO:</t>
        </r>
        <r>
          <rPr>
            <sz val="9"/>
            <rFont val="宋体"/>
            <charset val="134"/>
          </rPr>
          <t xml:space="preserve">
调整幅度30%</t>
        </r>
      </text>
    </comment>
    <comment ref="J2622" authorId="2">
      <text>
        <r>
          <rPr>
            <b/>
            <sz val="9"/>
            <rFont val="宋体"/>
            <charset val="134"/>
          </rPr>
          <t>LENOVO:</t>
        </r>
        <r>
          <rPr>
            <sz val="9"/>
            <rFont val="宋体"/>
            <charset val="134"/>
          </rPr>
          <t xml:space="preserve">
调整幅度30%</t>
        </r>
      </text>
    </comment>
    <comment ref="J2623" authorId="2">
      <text>
        <r>
          <rPr>
            <b/>
            <sz val="9"/>
            <rFont val="宋体"/>
            <charset val="134"/>
          </rPr>
          <t>LENOVO:</t>
        </r>
        <r>
          <rPr>
            <sz val="9"/>
            <rFont val="宋体"/>
            <charset val="134"/>
          </rPr>
          <t xml:space="preserve">
调整幅度30%</t>
        </r>
      </text>
    </comment>
    <comment ref="J2624" authorId="2">
      <text>
        <r>
          <rPr>
            <b/>
            <sz val="9"/>
            <rFont val="宋体"/>
            <charset val="134"/>
          </rPr>
          <t>LENOVO:</t>
        </r>
        <r>
          <rPr>
            <sz val="9"/>
            <rFont val="宋体"/>
            <charset val="134"/>
          </rPr>
          <t xml:space="preserve">
调整幅度30%</t>
        </r>
      </text>
    </comment>
    <comment ref="J2625" authorId="2">
      <text>
        <r>
          <rPr>
            <b/>
            <sz val="9"/>
            <rFont val="宋体"/>
            <charset val="134"/>
          </rPr>
          <t>LENOVO:</t>
        </r>
        <r>
          <rPr>
            <sz val="9"/>
            <rFont val="宋体"/>
            <charset val="134"/>
          </rPr>
          <t xml:space="preserve">
调整幅度30%</t>
        </r>
      </text>
    </comment>
    <comment ref="J2626" authorId="2">
      <text>
        <r>
          <rPr>
            <b/>
            <sz val="9"/>
            <rFont val="宋体"/>
            <charset val="134"/>
          </rPr>
          <t>LENOVO:</t>
        </r>
        <r>
          <rPr>
            <sz val="9"/>
            <rFont val="宋体"/>
            <charset val="134"/>
          </rPr>
          <t xml:space="preserve">
调整幅度30%</t>
        </r>
      </text>
    </comment>
    <comment ref="J2627" authorId="2">
      <text>
        <r>
          <rPr>
            <b/>
            <sz val="9"/>
            <rFont val="宋体"/>
            <charset val="134"/>
          </rPr>
          <t>LENOVO:</t>
        </r>
        <r>
          <rPr>
            <sz val="9"/>
            <rFont val="宋体"/>
            <charset val="134"/>
          </rPr>
          <t xml:space="preserve">
调整幅度30%</t>
        </r>
      </text>
    </comment>
    <comment ref="S2636" authorId="0">
      <text>
        <r>
          <rPr>
            <sz val="9"/>
            <rFont val="宋体"/>
            <charset val="134"/>
          </rPr>
          <t xml:space="preserve">最多200-》260；
[2022]79:260→724
</t>
        </r>
      </text>
    </comment>
    <comment ref="J2637" authorId="2">
      <text>
        <r>
          <rPr>
            <b/>
            <sz val="9"/>
            <rFont val="宋体"/>
            <charset val="134"/>
          </rPr>
          <t>LENOVO:</t>
        </r>
        <r>
          <rPr>
            <sz val="9"/>
            <rFont val="宋体"/>
            <charset val="134"/>
          </rPr>
          <t xml:space="preserve">
调整幅度30%</t>
        </r>
      </text>
    </comment>
    <comment ref="J2638" authorId="2">
      <text>
        <r>
          <rPr>
            <b/>
            <sz val="9"/>
            <rFont val="宋体"/>
            <charset val="134"/>
          </rPr>
          <t>LENOVO:</t>
        </r>
        <r>
          <rPr>
            <sz val="9"/>
            <rFont val="宋体"/>
            <charset val="134"/>
          </rPr>
          <t xml:space="preserve">
调整幅度30%</t>
        </r>
      </text>
    </comment>
    <comment ref="J2639" authorId="2">
      <text>
        <r>
          <rPr>
            <b/>
            <sz val="9"/>
            <rFont val="宋体"/>
            <charset val="134"/>
          </rPr>
          <t>LENOVO:</t>
        </r>
        <r>
          <rPr>
            <sz val="9"/>
            <rFont val="宋体"/>
            <charset val="134"/>
          </rPr>
          <t xml:space="preserve">
调整幅度30%</t>
        </r>
      </text>
    </comment>
    <comment ref="J2640" authorId="2">
      <text>
        <r>
          <rPr>
            <b/>
            <sz val="9"/>
            <rFont val="宋体"/>
            <charset val="134"/>
          </rPr>
          <t>LENOVO:</t>
        </r>
        <r>
          <rPr>
            <sz val="9"/>
            <rFont val="宋体"/>
            <charset val="134"/>
          </rPr>
          <t xml:space="preserve">
调整幅度30%</t>
        </r>
      </text>
    </comment>
    <comment ref="J2641" authorId="2">
      <text>
        <r>
          <rPr>
            <b/>
            <sz val="9"/>
            <rFont val="宋体"/>
            <charset val="134"/>
          </rPr>
          <t>LENOVO:</t>
        </r>
        <r>
          <rPr>
            <sz val="9"/>
            <rFont val="宋体"/>
            <charset val="134"/>
          </rPr>
          <t xml:space="preserve">
调整幅度30%</t>
        </r>
      </text>
    </comment>
    <comment ref="J2642" authorId="2">
      <text>
        <r>
          <rPr>
            <b/>
            <sz val="9"/>
            <rFont val="宋体"/>
            <charset val="134"/>
          </rPr>
          <t>LENOVO:</t>
        </r>
        <r>
          <rPr>
            <sz val="9"/>
            <rFont val="宋体"/>
            <charset val="134"/>
          </rPr>
          <t xml:space="preserve">
调整幅度30%</t>
        </r>
      </text>
    </comment>
    <comment ref="J2643" authorId="2">
      <text>
        <r>
          <rPr>
            <b/>
            <sz val="9"/>
            <rFont val="宋体"/>
            <charset val="134"/>
          </rPr>
          <t>LENOVO:</t>
        </r>
        <r>
          <rPr>
            <sz val="9"/>
            <rFont val="宋体"/>
            <charset val="134"/>
          </rPr>
          <t xml:space="preserve">
调整幅度30%</t>
        </r>
      </text>
    </comment>
    <comment ref="J2644" authorId="2">
      <text>
        <r>
          <rPr>
            <b/>
            <sz val="9"/>
            <rFont val="宋体"/>
            <charset val="134"/>
          </rPr>
          <t>LENOVO:</t>
        </r>
        <r>
          <rPr>
            <sz val="9"/>
            <rFont val="宋体"/>
            <charset val="134"/>
          </rPr>
          <t xml:space="preserve">
调整幅度30%</t>
        </r>
      </text>
    </comment>
    <comment ref="J2645" authorId="2">
      <text>
        <r>
          <rPr>
            <b/>
            <sz val="9"/>
            <rFont val="宋体"/>
            <charset val="134"/>
          </rPr>
          <t>LENOVO:</t>
        </r>
        <r>
          <rPr>
            <sz val="9"/>
            <rFont val="宋体"/>
            <charset val="134"/>
          </rPr>
          <t xml:space="preserve">
调整幅度30%</t>
        </r>
      </text>
    </comment>
    <comment ref="J2646" authorId="2">
      <text>
        <r>
          <rPr>
            <b/>
            <sz val="9"/>
            <rFont val="宋体"/>
            <charset val="134"/>
          </rPr>
          <t>LENOVO:</t>
        </r>
        <r>
          <rPr>
            <sz val="9"/>
            <rFont val="宋体"/>
            <charset val="134"/>
          </rPr>
          <t xml:space="preserve">
调整幅度30%</t>
        </r>
      </text>
    </comment>
    <comment ref="J2648" authorId="2">
      <text>
        <r>
          <rPr>
            <b/>
            <sz val="9"/>
            <rFont val="宋体"/>
            <charset val="134"/>
          </rPr>
          <t>LENOVO:</t>
        </r>
        <r>
          <rPr>
            <sz val="9"/>
            <rFont val="宋体"/>
            <charset val="134"/>
          </rPr>
          <t xml:space="preserve">
调整幅度30%</t>
        </r>
      </text>
    </comment>
    <comment ref="J2655" authorId="2">
      <text>
        <r>
          <rPr>
            <b/>
            <sz val="9"/>
            <rFont val="宋体"/>
            <charset val="134"/>
          </rPr>
          <t>LENOVO:</t>
        </r>
        <r>
          <rPr>
            <sz val="9"/>
            <rFont val="宋体"/>
            <charset val="134"/>
          </rPr>
          <t xml:space="preserve">
调整幅度30%</t>
        </r>
      </text>
    </comment>
    <comment ref="J2656" authorId="2">
      <text>
        <r>
          <rPr>
            <b/>
            <sz val="9"/>
            <rFont val="宋体"/>
            <charset val="134"/>
          </rPr>
          <t>LENOVO:</t>
        </r>
        <r>
          <rPr>
            <sz val="9"/>
            <rFont val="宋体"/>
            <charset val="134"/>
          </rPr>
          <t xml:space="preserve">
调整幅度30%</t>
        </r>
      </text>
    </comment>
    <comment ref="J2657" authorId="2">
      <text>
        <r>
          <rPr>
            <b/>
            <sz val="9"/>
            <rFont val="宋体"/>
            <charset val="134"/>
          </rPr>
          <t>LENOVO:</t>
        </r>
        <r>
          <rPr>
            <sz val="9"/>
            <rFont val="宋体"/>
            <charset val="134"/>
          </rPr>
          <t xml:space="preserve">
调整幅度30%</t>
        </r>
      </text>
    </comment>
    <comment ref="J2667" authorId="2">
      <text>
        <r>
          <rPr>
            <b/>
            <sz val="9"/>
            <rFont val="宋体"/>
            <charset val="134"/>
          </rPr>
          <t>LENOVO:</t>
        </r>
        <r>
          <rPr>
            <sz val="9"/>
            <rFont val="宋体"/>
            <charset val="134"/>
          </rPr>
          <t xml:space="preserve">
调整幅度20%</t>
        </r>
      </text>
    </comment>
    <comment ref="J2668" authorId="2">
      <text>
        <r>
          <rPr>
            <b/>
            <sz val="9"/>
            <rFont val="宋体"/>
            <charset val="134"/>
          </rPr>
          <t>LENOVO:</t>
        </r>
        <r>
          <rPr>
            <sz val="9"/>
            <rFont val="宋体"/>
            <charset val="134"/>
          </rPr>
          <t xml:space="preserve">
调整幅度20%</t>
        </r>
      </text>
    </comment>
    <comment ref="J2669" authorId="2">
      <text>
        <r>
          <rPr>
            <b/>
            <sz val="9"/>
            <rFont val="宋体"/>
            <charset val="134"/>
          </rPr>
          <t>LENOVO:</t>
        </r>
        <r>
          <rPr>
            <sz val="9"/>
            <rFont val="宋体"/>
            <charset val="134"/>
          </rPr>
          <t xml:space="preserve">
调整幅度20%</t>
        </r>
      </text>
    </comment>
    <comment ref="J2670" authorId="2">
      <text>
        <r>
          <rPr>
            <b/>
            <sz val="9"/>
            <rFont val="宋体"/>
            <charset val="134"/>
          </rPr>
          <t>LENOVO:</t>
        </r>
        <r>
          <rPr>
            <sz val="9"/>
            <rFont val="宋体"/>
            <charset val="134"/>
          </rPr>
          <t xml:space="preserve">
调整幅度20%</t>
        </r>
      </text>
    </comment>
    <comment ref="J2671" authorId="2">
      <text>
        <r>
          <rPr>
            <b/>
            <sz val="9"/>
            <rFont val="宋体"/>
            <charset val="134"/>
          </rPr>
          <t>LENOVO:</t>
        </r>
        <r>
          <rPr>
            <sz val="9"/>
            <rFont val="宋体"/>
            <charset val="134"/>
          </rPr>
          <t xml:space="preserve">
调整幅度20%</t>
        </r>
      </text>
    </comment>
    <comment ref="J2672" authorId="2">
      <text>
        <r>
          <rPr>
            <b/>
            <sz val="9"/>
            <rFont val="宋体"/>
            <charset val="134"/>
          </rPr>
          <t>LENOVO:</t>
        </r>
        <r>
          <rPr>
            <sz val="9"/>
            <rFont val="宋体"/>
            <charset val="134"/>
          </rPr>
          <t xml:space="preserve">
调整幅度20%</t>
        </r>
      </text>
    </comment>
    <comment ref="J2673" authorId="2">
      <text>
        <r>
          <rPr>
            <b/>
            <sz val="9"/>
            <rFont val="宋体"/>
            <charset val="134"/>
          </rPr>
          <t>LENOVO:</t>
        </r>
        <r>
          <rPr>
            <sz val="9"/>
            <rFont val="宋体"/>
            <charset val="134"/>
          </rPr>
          <t xml:space="preserve">
调整幅度20%</t>
        </r>
      </text>
    </comment>
    <comment ref="J2675" authorId="2">
      <text>
        <r>
          <rPr>
            <b/>
            <sz val="9"/>
            <rFont val="宋体"/>
            <charset val="134"/>
          </rPr>
          <t>LENOVO:</t>
        </r>
        <r>
          <rPr>
            <sz val="9"/>
            <rFont val="宋体"/>
            <charset val="134"/>
          </rPr>
          <t xml:space="preserve">
调整幅度20%</t>
        </r>
      </text>
    </comment>
    <comment ref="J2676" authorId="2">
      <text>
        <r>
          <rPr>
            <b/>
            <sz val="9"/>
            <rFont val="宋体"/>
            <charset val="134"/>
          </rPr>
          <t>LENOVO:</t>
        </r>
        <r>
          <rPr>
            <sz val="9"/>
            <rFont val="宋体"/>
            <charset val="134"/>
          </rPr>
          <t xml:space="preserve">
调整幅度20%</t>
        </r>
      </text>
    </comment>
    <comment ref="J2677" authorId="2">
      <text>
        <r>
          <rPr>
            <b/>
            <sz val="9"/>
            <rFont val="宋体"/>
            <charset val="134"/>
          </rPr>
          <t>LENOVO:</t>
        </r>
        <r>
          <rPr>
            <sz val="9"/>
            <rFont val="宋体"/>
            <charset val="134"/>
          </rPr>
          <t xml:space="preserve">
调整幅度20%</t>
        </r>
      </text>
    </comment>
    <comment ref="J2678" authorId="2">
      <text>
        <r>
          <rPr>
            <b/>
            <sz val="9"/>
            <rFont val="宋体"/>
            <charset val="134"/>
          </rPr>
          <t>LENOVO:</t>
        </r>
        <r>
          <rPr>
            <sz val="9"/>
            <rFont val="宋体"/>
            <charset val="134"/>
          </rPr>
          <t xml:space="preserve">
调整幅度20%</t>
        </r>
      </text>
    </comment>
    <comment ref="J2679" authorId="2">
      <text>
        <r>
          <rPr>
            <b/>
            <sz val="9"/>
            <rFont val="宋体"/>
            <charset val="134"/>
          </rPr>
          <t>LENOVO:</t>
        </r>
        <r>
          <rPr>
            <sz val="9"/>
            <rFont val="宋体"/>
            <charset val="134"/>
          </rPr>
          <t xml:space="preserve">
调整幅度20%</t>
        </r>
      </text>
    </comment>
    <comment ref="J2680" authorId="2">
      <text>
        <r>
          <rPr>
            <b/>
            <sz val="9"/>
            <rFont val="宋体"/>
            <charset val="134"/>
          </rPr>
          <t>LENOVO:</t>
        </r>
        <r>
          <rPr>
            <sz val="9"/>
            <rFont val="宋体"/>
            <charset val="134"/>
          </rPr>
          <t xml:space="preserve">
调整幅度20%</t>
        </r>
      </text>
    </comment>
    <comment ref="J2681" authorId="2">
      <text>
        <r>
          <rPr>
            <b/>
            <sz val="9"/>
            <rFont val="宋体"/>
            <charset val="134"/>
          </rPr>
          <t>LENOVO:</t>
        </r>
        <r>
          <rPr>
            <sz val="9"/>
            <rFont val="宋体"/>
            <charset val="134"/>
          </rPr>
          <t xml:space="preserve">
调整幅度20%</t>
        </r>
      </text>
    </comment>
    <comment ref="J2682" authorId="2">
      <text>
        <r>
          <rPr>
            <b/>
            <sz val="9"/>
            <rFont val="宋体"/>
            <charset val="134"/>
          </rPr>
          <t>LENOVO:</t>
        </r>
        <r>
          <rPr>
            <sz val="9"/>
            <rFont val="宋体"/>
            <charset val="134"/>
          </rPr>
          <t xml:space="preserve">
调整幅度20%</t>
        </r>
      </text>
    </comment>
    <comment ref="J2683" authorId="2">
      <text>
        <r>
          <rPr>
            <b/>
            <sz val="9"/>
            <rFont val="宋体"/>
            <charset val="134"/>
          </rPr>
          <t>LENOVO:</t>
        </r>
        <r>
          <rPr>
            <sz val="9"/>
            <rFont val="宋体"/>
            <charset val="134"/>
          </rPr>
          <t xml:space="preserve">
调整幅度20%</t>
        </r>
      </text>
    </comment>
    <comment ref="J2684" authorId="2">
      <text>
        <r>
          <rPr>
            <b/>
            <sz val="9"/>
            <rFont val="宋体"/>
            <charset val="134"/>
          </rPr>
          <t>LENOVO:</t>
        </r>
        <r>
          <rPr>
            <sz val="9"/>
            <rFont val="宋体"/>
            <charset val="134"/>
          </rPr>
          <t xml:space="preserve">
调整幅度20%</t>
        </r>
      </text>
    </comment>
    <comment ref="J2685" authorId="2">
      <text>
        <r>
          <rPr>
            <b/>
            <sz val="9"/>
            <rFont val="宋体"/>
            <charset val="134"/>
          </rPr>
          <t>LENOVO:</t>
        </r>
        <r>
          <rPr>
            <sz val="9"/>
            <rFont val="宋体"/>
            <charset val="134"/>
          </rPr>
          <t xml:space="preserve">
调整幅度20%</t>
        </r>
      </text>
    </comment>
    <comment ref="J2686" authorId="2">
      <text>
        <r>
          <rPr>
            <b/>
            <sz val="9"/>
            <rFont val="宋体"/>
            <charset val="134"/>
          </rPr>
          <t>LENOVO:</t>
        </r>
        <r>
          <rPr>
            <sz val="9"/>
            <rFont val="宋体"/>
            <charset val="134"/>
          </rPr>
          <t xml:space="preserve">
调整幅度20%</t>
        </r>
      </text>
    </comment>
    <comment ref="J2687" authorId="2">
      <text>
        <r>
          <rPr>
            <b/>
            <sz val="9"/>
            <rFont val="宋体"/>
            <charset val="134"/>
          </rPr>
          <t>LENOVO:</t>
        </r>
        <r>
          <rPr>
            <sz val="9"/>
            <rFont val="宋体"/>
            <charset val="134"/>
          </rPr>
          <t xml:space="preserve">
调整幅度20%</t>
        </r>
      </text>
    </comment>
    <comment ref="J2689" authorId="2">
      <text>
        <r>
          <rPr>
            <b/>
            <sz val="9"/>
            <rFont val="宋体"/>
            <charset val="134"/>
          </rPr>
          <t>LENOVO:</t>
        </r>
        <r>
          <rPr>
            <sz val="9"/>
            <rFont val="宋体"/>
            <charset val="134"/>
          </rPr>
          <t xml:space="preserve">
调整幅度20%</t>
        </r>
      </text>
    </comment>
    <comment ref="J2691" authorId="2">
      <text>
        <r>
          <rPr>
            <b/>
            <sz val="9"/>
            <rFont val="宋体"/>
            <charset val="134"/>
          </rPr>
          <t>LENOVO:</t>
        </r>
        <r>
          <rPr>
            <sz val="9"/>
            <rFont val="宋体"/>
            <charset val="134"/>
          </rPr>
          <t xml:space="preserve">
调整幅度20%</t>
        </r>
      </text>
    </comment>
    <comment ref="J2692" authorId="2">
      <text>
        <r>
          <rPr>
            <b/>
            <sz val="9"/>
            <rFont val="宋体"/>
            <charset val="134"/>
          </rPr>
          <t>LENOVO:</t>
        </r>
        <r>
          <rPr>
            <sz val="9"/>
            <rFont val="宋体"/>
            <charset val="134"/>
          </rPr>
          <t xml:space="preserve">
调整幅度20%</t>
        </r>
      </text>
    </comment>
    <comment ref="J2693" authorId="2">
      <text>
        <r>
          <rPr>
            <b/>
            <sz val="9"/>
            <rFont val="宋体"/>
            <charset val="134"/>
          </rPr>
          <t>LENOVO:</t>
        </r>
        <r>
          <rPr>
            <sz val="9"/>
            <rFont val="宋体"/>
            <charset val="134"/>
          </rPr>
          <t xml:space="preserve">
调整幅度20%</t>
        </r>
      </text>
    </comment>
    <comment ref="J2694" authorId="2">
      <text>
        <r>
          <rPr>
            <b/>
            <sz val="9"/>
            <rFont val="宋体"/>
            <charset val="134"/>
          </rPr>
          <t>LENOVO:</t>
        </r>
        <r>
          <rPr>
            <sz val="9"/>
            <rFont val="宋体"/>
            <charset val="134"/>
          </rPr>
          <t xml:space="preserve">
调整幅度20%</t>
        </r>
      </text>
    </comment>
    <comment ref="J2699" authorId="2">
      <text>
        <r>
          <rPr>
            <b/>
            <sz val="9"/>
            <rFont val="宋体"/>
            <charset val="134"/>
          </rPr>
          <t>LENOVO:</t>
        </r>
        <r>
          <rPr>
            <sz val="9"/>
            <rFont val="宋体"/>
            <charset val="134"/>
          </rPr>
          <t xml:space="preserve">
调整幅度20%</t>
        </r>
      </text>
    </comment>
    <comment ref="J2700" authorId="2">
      <text>
        <r>
          <rPr>
            <b/>
            <sz val="9"/>
            <rFont val="宋体"/>
            <charset val="134"/>
          </rPr>
          <t>LENOVO:</t>
        </r>
        <r>
          <rPr>
            <sz val="9"/>
            <rFont val="宋体"/>
            <charset val="134"/>
          </rPr>
          <t xml:space="preserve">
调整幅度20%</t>
        </r>
      </text>
    </comment>
    <comment ref="J2701" authorId="2">
      <text>
        <r>
          <rPr>
            <b/>
            <sz val="9"/>
            <rFont val="宋体"/>
            <charset val="134"/>
          </rPr>
          <t>LENOVO:</t>
        </r>
        <r>
          <rPr>
            <sz val="9"/>
            <rFont val="宋体"/>
            <charset val="134"/>
          </rPr>
          <t xml:space="preserve">
调整幅度20%</t>
        </r>
      </text>
    </comment>
    <comment ref="J2702" authorId="2">
      <text>
        <r>
          <rPr>
            <b/>
            <sz val="9"/>
            <rFont val="宋体"/>
            <charset val="134"/>
          </rPr>
          <t>LENOVO:</t>
        </r>
        <r>
          <rPr>
            <sz val="9"/>
            <rFont val="宋体"/>
            <charset val="134"/>
          </rPr>
          <t xml:space="preserve">
调整幅度20%</t>
        </r>
      </text>
    </comment>
    <comment ref="J2703" authorId="2">
      <text>
        <r>
          <rPr>
            <b/>
            <sz val="9"/>
            <rFont val="宋体"/>
            <charset val="134"/>
          </rPr>
          <t>LENOVO:</t>
        </r>
        <r>
          <rPr>
            <sz val="9"/>
            <rFont val="宋体"/>
            <charset val="134"/>
          </rPr>
          <t xml:space="preserve">
调整幅度20%</t>
        </r>
      </text>
    </comment>
    <comment ref="J2706" authorId="2">
      <text>
        <r>
          <rPr>
            <b/>
            <sz val="9"/>
            <rFont val="宋体"/>
            <charset val="134"/>
          </rPr>
          <t>LENOVO:</t>
        </r>
        <r>
          <rPr>
            <sz val="9"/>
            <rFont val="宋体"/>
            <charset val="134"/>
          </rPr>
          <t xml:space="preserve">
调整幅度20%</t>
        </r>
      </text>
    </comment>
    <comment ref="J2707" authorId="2">
      <text>
        <r>
          <rPr>
            <b/>
            <sz val="9"/>
            <rFont val="宋体"/>
            <charset val="134"/>
          </rPr>
          <t>LENOVO:</t>
        </r>
        <r>
          <rPr>
            <sz val="9"/>
            <rFont val="宋体"/>
            <charset val="134"/>
          </rPr>
          <t xml:space="preserve">
调整幅度20%</t>
        </r>
      </text>
    </comment>
    <comment ref="J2712" authorId="2">
      <text>
        <r>
          <rPr>
            <b/>
            <sz val="9"/>
            <rFont val="宋体"/>
            <charset val="134"/>
          </rPr>
          <t>LENOVO:</t>
        </r>
        <r>
          <rPr>
            <sz val="9"/>
            <rFont val="宋体"/>
            <charset val="134"/>
          </rPr>
          <t xml:space="preserve">
调整幅度20%</t>
        </r>
      </text>
    </comment>
    <comment ref="J2715" authorId="2">
      <text>
        <r>
          <rPr>
            <b/>
            <sz val="9"/>
            <rFont val="宋体"/>
            <charset val="134"/>
          </rPr>
          <t>LENOVO:</t>
        </r>
        <r>
          <rPr>
            <sz val="9"/>
            <rFont val="宋体"/>
            <charset val="134"/>
          </rPr>
          <t xml:space="preserve">
调整幅度20%</t>
        </r>
      </text>
    </comment>
    <comment ref="J2720" authorId="2">
      <text>
        <r>
          <rPr>
            <b/>
            <sz val="9"/>
            <rFont val="宋体"/>
            <charset val="134"/>
          </rPr>
          <t>LENOVO:</t>
        </r>
        <r>
          <rPr>
            <sz val="9"/>
            <rFont val="宋体"/>
            <charset val="134"/>
          </rPr>
          <t xml:space="preserve">
调整幅度20%</t>
        </r>
      </text>
    </comment>
    <comment ref="J2721" authorId="2">
      <text>
        <r>
          <rPr>
            <b/>
            <sz val="9"/>
            <rFont val="宋体"/>
            <charset val="134"/>
          </rPr>
          <t>LENOVO:</t>
        </r>
        <r>
          <rPr>
            <sz val="9"/>
            <rFont val="宋体"/>
            <charset val="134"/>
          </rPr>
          <t xml:space="preserve">
调整幅度20%</t>
        </r>
      </text>
    </comment>
    <comment ref="J2723" authorId="2">
      <text>
        <r>
          <rPr>
            <b/>
            <sz val="9"/>
            <rFont val="宋体"/>
            <charset val="134"/>
          </rPr>
          <t>LENOVO:</t>
        </r>
        <r>
          <rPr>
            <sz val="9"/>
            <rFont val="宋体"/>
            <charset val="134"/>
          </rPr>
          <t xml:space="preserve">
调整幅度20%</t>
        </r>
      </text>
    </comment>
    <comment ref="J2724" authorId="2">
      <text>
        <r>
          <rPr>
            <b/>
            <sz val="9"/>
            <rFont val="宋体"/>
            <charset val="134"/>
          </rPr>
          <t>LENOVO:</t>
        </r>
        <r>
          <rPr>
            <sz val="9"/>
            <rFont val="宋体"/>
            <charset val="134"/>
          </rPr>
          <t xml:space="preserve">
调整幅度20%</t>
        </r>
      </text>
    </comment>
    <comment ref="J2725" authorId="2">
      <text>
        <r>
          <rPr>
            <b/>
            <sz val="9"/>
            <rFont val="宋体"/>
            <charset val="134"/>
          </rPr>
          <t>LENOVO:</t>
        </r>
        <r>
          <rPr>
            <sz val="9"/>
            <rFont val="宋体"/>
            <charset val="134"/>
          </rPr>
          <t xml:space="preserve">
调整幅度20%</t>
        </r>
      </text>
    </comment>
    <comment ref="J2726" authorId="2">
      <text>
        <r>
          <rPr>
            <b/>
            <sz val="9"/>
            <rFont val="宋体"/>
            <charset val="134"/>
          </rPr>
          <t>LENOVO:</t>
        </r>
        <r>
          <rPr>
            <sz val="9"/>
            <rFont val="宋体"/>
            <charset val="134"/>
          </rPr>
          <t xml:space="preserve">
调整幅度20%</t>
        </r>
      </text>
    </comment>
    <comment ref="J2727" authorId="2">
      <text>
        <r>
          <rPr>
            <b/>
            <sz val="9"/>
            <rFont val="宋体"/>
            <charset val="134"/>
          </rPr>
          <t>LENOVO:</t>
        </r>
        <r>
          <rPr>
            <sz val="9"/>
            <rFont val="宋体"/>
            <charset val="134"/>
          </rPr>
          <t xml:space="preserve">
调整幅度20%</t>
        </r>
      </text>
    </comment>
    <comment ref="J2728" authorId="2">
      <text>
        <r>
          <rPr>
            <b/>
            <sz val="9"/>
            <rFont val="宋体"/>
            <charset val="134"/>
          </rPr>
          <t>LENOVO:</t>
        </r>
        <r>
          <rPr>
            <sz val="9"/>
            <rFont val="宋体"/>
            <charset val="134"/>
          </rPr>
          <t xml:space="preserve">
调整幅度20%</t>
        </r>
      </text>
    </comment>
    <comment ref="J2729" authorId="2">
      <text>
        <r>
          <rPr>
            <b/>
            <sz val="9"/>
            <rFont val="宋体"/>
            <charset val="134"/>
          </rPr>
          <t>LENOVO:</t>
        </r>
        <r>
          <rPr>
            <sz val="9"/>
            <rFont val="宋体"/>
            <charset val="134"/>
          </rPr>
          <t xml:space="preserve">
调整幅度20%</t>
        </r>
      </text>
    </comment>
    <comment ref="J2730" authorId="2">
      <text>
        <r>
          <rPr>
            <b/>
            <sz val="9"/>
            <rFont val="宋体"/>
            <charset val="134"/>
          </rPr>
          <t>LENOVO:</t>
        </r>
        <r>
          <rPr>
            <sz val="9"/>
            <rFont val="宋体"/>
            <charset val="134"/>
          </rPr>
          <t xml:space="preserve">
调整幅度20%</t>
        </r>
      </text>
    </comment>
    <comment ref="J2731" authorId="2">
      <text>
        <r>
          <rPr>
            <b/>
            <sz val="9"/>
            <rFont val="宋体"/>
            <charset val="134"/>
          </rPr>
          <t>LENOVO:</t>
        </r>
        <r>
          <rPr>
            <sz val="9"/>
            <rFont val="宋体"/>
            <charset val="134"/>
          </rPr>
          <t xml:space="preserve">
调整幅度20%</t>
        </r>
      </text>
    </comment>
    <comment ref="J2732" authorId="2">
      <text>
        <r>
          <rPr>
            <b/>
            <sz val="9"/>
            <rFont val="宋体"/>
            <charset val="134"/>
          </rPr>
          <t>LENOVO:</t>
        </r>
        <r>
          <rPr>
            <sz val="9"/>
            <rFont val="宋体"/>
            <charset val="134"/>
          </rPr>
          <t xml:space="preserve">
调整幅度20%</t>
        </r>
      </text>
    </comment>
    <comment ref="J2738" authorId="2">
      <text>
        <r>
          <rPr>
            <b/>
            <sz val="9"/>
            <rFont val="宋体"/>
            <charset val="134"/>
          </rPr>
          <t>LENOVO:</t>
        </r>
        <r>
          <rPr>
            <sz val="9"/>
            <rFont val="宋体"/>
            <charset val="134"/>
          </rPr>
          <t xml:space="preserve">
调整幅度20%</t>
        </r>
      </text>
    </comment>
    <comment ref="J2739" authorId="2">
      <text>
        <r>
          <rPr>
            <b/>
            <sz val="9"/>
            <rFont val="宋体"/>
            <charset val="134"/>
          </rPr>
          <t>LENOVO:</t>
        </r>
        <r>
          <rPr>
            <sz val="9"/>
            <rFont val="宋体"/>
            <charset val="134"/>
          </rPr>
          <t xml:space="preserve">
调整幅度20%</t>
        </r>
      </text>
    </comment>
    <comment ref="J2745" authorId="2">
      <text>
        <r>
          <rPr>
            <b/>
            <sz val="9"/>
            <rFont val="宋体"/>
            <charset val="134"/>
          </rPr>
          <t>LENOVO:</t>
        </r>
        <r>
          <rPr>
            <sz val="9"/>
            <rFont val="宋体"/>
            <charset val="134"/>
          </rPr>
          <t xml:space="preserve">
调整幅度30%</t>
        </r>
      </text>
    </comment>
    <comment ref="J2746" authorId="2">
      <text>
        <r>
          <rPr>
            <b/>
            <sz val="9"/>
            <rFont val="宋体"/>
            <charset val="134"/>
          </rPr>
          <t>LENOVO:</t>
        </r>
        <r>
          <rPr>
            <sz val="9"/>
            <rFont val="宋体"/>
            <charset val="134"/>
          </rPr>
          <t xml:space="preserve">
调整幅度30%</t>
        </r>
      </text>
    </comment>
    <comment ref="J2747" authorId="2">
      <text>
        <r>
          <rPr>
            <b/>
            <sz val="9"/>
            <rFont val="宋体"/>
            <charset val="134"/>
          </rPr>
          <t>LENOVO:</t>
        </r>
        <r>
          <rPr>
            <sz val="9"/>
            <rFont val="宋体"/>
            <charset val="134"/>
          </rPr>
          <t xml:space="preserve">
调整幅度30%</t>
        </r>
      </text>
    </comment>
    <comment ref="J2748" authorId="2">
      <text>
        <r>
          <rPr>
            <b/>
            <sz val="9"/>
            <rFont val="宋体"/>
            <charset val="134"/>
          </rPr>
          <t>LENOVO:</t>
        </r>
        <r>
          <rPr>
            <sz val="9"/>
            <rFont val="宋体"/>
            <charset val="134"/>
          </rPr>
          <t xml:space="preserve">
调整幅度30%</t>
        </r>
      </text>
    </comment>
    <comment ref="J2749" authorId="2">
      <text>
        <r>
          <rPr>
            <b/>
            <sz val="9"/>
            <rFont val="宋体"/>
            <charset val="134"/>
          </rPr>
          <t>LENOVO:</t>
        </r>
        <r>
          <rPr>
            <sz val="9"/>
            <rFont val="宋体"/>
            <charset val="134"/>
          </rPr>
          <t xml:space="preserve">
调整幅度30%</t>
        </r>
      </text>
    </comment>
    <comment ref="J2750" authorId="2">
      <text>
        <r>
          <rPr>
            <b/>
            <sz val="9"/>
            <rFont val="宋体"/>
            <charset val="134"/>
          </rPr>
          <t>LENOVO:</t>
        </r>
        <r>
          <rPr>
            <sz val="9"/>
            <rFont val="宋体"/>
            <charset val="134"/>
          </rPr>
          <t xml:space="preserve">
调整幅度30%</t>
        </r>
      </text>
    </comment>
    <comment ref="J2751" authorId="2">
      <text>
        <r>
          <rPr>
            <b/>
            <sz val="9"/>
            <rFont val="宋体"/>
            <charset val="134"/>
          </rPr>
          <t>LENOVO:</t>
        </r>
        <r>
          <rPr>
            <sz val="9"/>
            <rFont val="宋体"/>
            <charset val="134"/>
          </rPr>
          <t xml:space="preserve">
调整幅度30%</t>
        </r>
      </text>
    </comment>
    <comment ref="J2752" authorId="2">
      <text>
        <r>
          <rPr>
            <b/>
            <sz val="9"/>
            <rFont val="宋体"/>
            <charset val="134"/>
          </rPr>
          <t>LENOVO:</t>
        </r>
        <r>
          <rPr>
            <sz val="9"/>
            <rFont val="宋体"/>
            <charset val="134"/>
          </rPr>
          <t xml:space="preserve">
调整幅度30%</t>
        </r>
      </text>
    </comment>
    <comment ref="J2753" authorId="2">
      <text>
        <r>
          <rPr>
            <b/>
            <sz val="9"/>
            <rFont val="宋体"/>
            <charset val="134"/>
          </rPr>
          <t>LENOVO:</t>
        </r>
        <r>
          <rPr>
            <sz val="9"/>
            <rFont val="宋体"/>
            <charset val="134"/>
          </rPr>
          <t xml:space="preserve">
调整幅度30%</t>
        </r>
      </text>
    </comment>
    <comment ref="J2755" authorId="2">
      <text>
        <r>
          <rPr>
            <b/>
            <sz val="9"/>
            <rFont val="宋体"/>
            <charset val="134"/>
          </rPr>
          <t>LENOVO:</t>
        </r>
        <r>
          <rPr>
            <sz val="9"/>
            <rFont val="宋体"/>
            <charset val="134"/>
          </rPr>
          <t xml:space="preserve">
调整幅度30%</t>
        </r>
      </text>
    </comment>
    <comment ref="J2756" authorId="2">
      <text>
        <r>
          <rPr>
            <b/>
            <sz val="9"/>
            <rFont val="宋体"/>
            <charset val="134"/>
          </rPr>
          <t>LENOVO:</t>
        </r>
        <r>
          <rPr>
            <sz val="9"/>
            <rFont val="宋体"/>
            <charset val="134"/>
          </rPr>
          <t xml:space="preserve">
调整幅度30%</t>
        </r>
      </text>
    </comment>
    <comment ref="J2757" authorId="2">
      <text>
        <r>
          <rPr>
            <b/>
            <sz val="9"/>
            <rFont val="宋体"/>
            <charset val="134"/>
          </rPr>
          <t>LENOVO:</t>
        </r>
        <r>
          <rPr>
            <sz val="9"/>
            <rFont val="宋体"/>
            <charset val="134"/>
          </rPr>
          <t xml:space="preserve">
调整幅度30%</t>
        </r>
      </text>
    </comment>
    <comment ref="J2758" authorId="2">
      <text>
        <r>
          <rPr>
            <b/>
            <sz val="9"/>
            <rFont val="宋体"/>
            <charset val="134"/>
          </rPr>
          <t>LENOVO:</t>
        </r>
        <r>
          <rPr>
            <sz val="9"/>
            <rFont val="宋体"/>
            <charset val="134"/>
          </rPr>
          <t xml:space="preserve">
调整幅度30%</t>
        </r>
      </text>
    </comment>
    <comment ref="J2759" authorId="2">
      <text>
        <r>
          <rPr>
            <b/>
            <sz val="9"/>
            <rFont val="宋体"/>
            <charset val="134"/>
          </rPr>
          <t>LENOVO:</t>
        </r>
        <r>
          <rPr>
            <sz val="9"/>
            <rFont val="宋体"/>
            <charset val="134"/>
          </rPr>
          <t xml:space="preserve">
调整幅度30%</t>
        </r>
      </text>
    </comment>
    <comment ref="J2760" authorId="2">
      <text>
        <r>
          <rPr>
            <b/>
            <sz val="9"/>
            <rFont val="宋体"/>
            <charset val="134"/>
          </rPr>
          <t>LENOVO:</t>
        </r>
        <r>
          <rPr>
            <sz val="9"/>
            <rFont val="宋体"/>
            <charset val="134"/>
          </rPr>
          <t xml:space="preserve">
调整幅度30%</t>
        </r>
      </text>
    </comment>
    <comment ref="J2761" authorId="2">
      <text>
        <r>
          <rPr>
            <b/>
            <sz val="9"/>
            <rFont val="宋体"/>
            <charset val="134"/>
          </rPr>
          <t>LENOVO:</t>
        </r>
        <r>
          <rPr>
            <sz val="9"/>
            <rFont val="宋体"/>
            <charset val="134"/>
          </rPr>
          <t xml:space="preserve">
调整幅度30%</t>
        </r>
      </text>
    </comment>
    <comment ref="J2762" authorId="2">
      <text>
        <r>
          <rPr>
            <b/>
            <sz val="9"/>
            <rFont val="宋体"/>
            <charset val="134"/>
          </rPr>
          <t>LENOVO:</t>
        </r>
        <r>
          <rPr>
            <sz val="9"/>
            <rFont val="宋体"/>
            <charset val="134"/>
          </rPr>
          <t xml:space="preserve">
调整幅度30%</t>
        </r>
      </text>
    </comment>
    <comment ref="J2763" authorId="2">
      <text>
        <r>
          <rPr>
            <b/>
            <sz val="9"/>
            <rFont val="宋体"/>
            <charset val="134"/>
          </rPr>
          <t>LENOVO:</t>
        </r>
        <r>
          <rPr>
            <sz val="9"/>
            <rFont val="宋体"/>
            <charset val="134"/>
          </rPr>
          <t xml:space="preserve">
调整幅度30%</t>
        </r>
      </text>
    </comment>
    <comment ref="B2764" authorId="4">
      <text>
        <r>
          <rPr>
            <b/>
            <sz val="9"/>
            <rFont val="宋体"/>
            <charset val="134"/>
          </rPr>
          <t>QILUL:</t>
        </r>
        <r>
          <rPr>
            <sz val="9"/>
            <rFont val="宋体"/>
            <charset val="134"/>
          </rPr>
          <t xml:space="preserve">
价格处：此项目原限江苏省中医院单独使用，目前已放开</t>
        </r>
      </text>
    </comment>
    <comment ref="J2765" authorId="2">
      <text>
        <r>
          <rPr>
            <b/>
            <sz val="9"/>
            <rFont val="宋体"/>
            <charset val="134"/>
          </rPr>
          <t>LENOVO:</t>
        </r>
        <r>
          <rPr>
            <sz val="9"/>
            <rFont val="宋体"/>
            <charset val="134"/>
          </rPr>
          <t xml:space="preserve">
调整幅度30%</t>
        </r>
      </text>
    </comment>
    <comment ref="J2766" authorId="2">
      <text>
        <r>
          <rPr>
            <b/>
            <sz val="9"/>
            <rFont val="宋体"/>
            <charset val="134"/>
          </rPr>
          <t>LENOVO:</t>
        </r>
        <r>
          <rPr>
            <sz val="9"/>
            <rFont val="宋体"/>
            <charset val="134"/>
          </rPr>
          <t xml:space="preserve">
调整幅度30%</t>
        </r>
      </text>
    </comment>
    <comment ref="J2767" authorId="2">
      <text>
        <r>
          <rPr>
            <b/>
            <sz val="9"/>
            <rFont val="宋体"/>
            <charset val="134"/>
          </rPr>
          <t>LENOVO:</t>
        </r>
        <r>
          <rPr>
            <sz val="9"/>
            <rFont val="宋体"/>
            <charset val="134"/>
          </rPr>
          <t xml:space="preserve">
调整幅度30%</t>
        </r>
      </text>
    </comment>
    <comment ref="J2768" authorId="2">
      <text>
        <r>
          <rPr>
            <b/>
            <sz val="9"/>
            <rFont val="宋体"/>
            <charset val="134"/>
          </rPr>
          <t>LENOVO:</t>
        </r>
        <r>
          <rPr>
            <sz val="9"/>
            <rFont val="宋体"/>
            <charset val="134"/>
          </rPr>
          <t xml:space="preserve">
调整幅度30%
</t>
        </r>
      </text>
    </comment>
    <comment ref="J2769" authorId="2">
      <text>
        <r>
          <rPr>
            <b/>
            <sz val="9"/>
            <rFont val="宋体"/>
            <charset val="134"/>
          </rPr>
          <t>LENOVO:</t>
        </r>
        <r>
          <rPr>
            <sz val="9"/>
            <rFont val="宋体"/>
            <charset val="134"/>
          </rPr>
          <t xml:space="preserve">
调整幅度30%</t>
        </r>
      </text>
    </comment>
    <comment ref="J2770" authorId="2">
      <text>
        <r>
          <rPr>
            <b/>
            <sz val="9"/>
            <rFont val="宋体"/>
            <charset val="134"/>
          </rPr>
          <t>LENOVO:</t>
        </r>
        <r>
          <rPr>
            <sz val="9"/>
            <rFont val="宋体"/>
            <charset val="134"/>
          </rPr>
          <t xml:space="preserve">
调整幅度30%</t>
        </r>
      </text>
    </comment>
    <comment ref="J2772" authorId="2">
      <text>
        <r>
          <rPr>
            <b/>
            <sz val="9"/>
            <rFont val="宋体"/>
            <charset val="134"/>
          </rPr>
          <t>LENOVO:</t>
        </r>
        <r>
          <rPr>
            <sz val="9"/>
            <rFont val="宋体"/>
            <charset val="134"/>
          </rPr>
          <t xml:space="preserve">
调整幅度30%</t>
        </r>
      </text>
    </comment>
    <comment ref="J2773" authorId="2">
      <text>
        <r>
          <rPr>
            <b/>
            <sz val="9"/>
            <rFont val="宋体"/>
            <charset val="134"/>
          </rPr>
          <t>LENOVO:</t>
        </r>
        <r>
          <rPr>
            <sz val="9"/>
            <rFont val="宋体"/>
            <charset val="134"/>
          </rPr>
          <t xml:space="preserve">
调整幅度30%</t>
        </r>
      </text>
    </comment>
    <comment ref="S2773" authorId="2">
      <text>
        <r>
          <rPr>
            <b/>
            <sz val="9"/>
            <rFont val="宋体"/>
            <charset val="134"/>
          </rPr>
          <t>LENOVO:</t>
        </r>
        <r>
          <rPr>
            <sz val="9"/>
            <rFont val="宋体"/>
            <charset val="134"/>
          </rPr>
          <t xml:space="preserve">
2014年核实项目开展情况</t>
        </r>
      </text>
    </comment>
    <comment ref="J2774" authorId="2">
      <text>
        <r>
          <rPr>
            <b/>
            <sz val="9"/>
            <rFont val="宋体"/>
            <charset val="134"/>
          </rPr>
          <t>LENOVO:</t>
        </r>
        <r>
          <rPr>
            <sz val="9"/>
            <rFont val="宋体"/>
            <charset val="134"/>
          </rPr>
          <t xml:space="preserve">
调整幅度30%</t>
        </r>
      </text>
    </comment>
    <comment ref="J2775" authorId="2">
      <text>
        <r>
          <rPr>
            <b/>
            <sz val="9"/>
            <rFont val="宋体"/>
            <charset val="134"/>
          </rPr>
          <t>LENOVO:</t>
        </r>
        <r>
          <rPr>
            <sz val="9"/>
            <rFont val="宋体"/>
            <charset val="134"/>
          </rPr>
          <t xml:space="preserve">
调整幅度30%</t>
        </r>
      </text>
    </comment>
    <comment ref="J2776" authorId="2">
      <text>
        <r>
          <rPr>
            <b/>
            <sz val="9"/>
            <rFont val="宋体"/>
            <charset val="134"/>
          </rPr>
          <t>LENOVO:</t>
        </r>
        <r>
          <rPr>
            <sz val="9"/>
            <rFont val="宋体"/>
            <charset val="134"/>
          </rPr>
          <t xml:space="preserve">
调整幅度30%</t>
        </r>
      </text>
    </comment>
    <comment ref="J2782" authorId="2">
      <text>
        <r>
          <rPr>
            <b/>
            <sz val="9"/>
            <rFont val="宋体"/>
            <charset val="134"/>
          </rPr>
          <t>LENOVO:</t>
        </r>
        <r>
          <rPr>
            <sz val="9"/>
            <rFont val="宋体"/>
            <charset val="134"/>
          </rPr>
          <t xml:space="preserve">
调整幅度30%</t>
        </r>
      </text>
    </comment>
    <comment ref="J2783" authorId="2">
      <text>
        <r>
          <rPr>
            <b/>
            <sz val="9"/>
            <rFont val="宋体"/>
            <charset val="134"/>
          </rPr>
          <t>LENOVO:</t>
        </r>
        <r>
          <rPr>
            <sz val="9"/>
            <rFont val="宋体"/>
            <charset val="134"/>
          </rPr>
          <t xml:space="preserve">
调整幅度30%</t>
        </r>
      </text>
    </comment>
    <comment ref="J2784" authorId="2">
      <text>
        <r>
          <rPr>
            <b/>
            <sz val="9"/>
            <rFont val="宋体"/>
            <charset val="134"/>
          </rPr>
          <t>LENOVO:</t>
        </r>
        <r>
          <rPr>
            <sz val="9"/>
            <rFont val="宋体"/>
            <charset val="134"/>
          </rPr>
          <t xml:space="preserve">
调整幅度30%</t>
        </r>
      </text>
    </comment>
    <comment ref="J2785" authorId="2">
      <text>
        <r>
          <rPr>
            <b/>
            <sz val="9"/>
            <rFont val="宋体"/>
            <charset val="134"/>
          </rPr>
          <t>LENOVO:</t>
        </r>
        <r>
          <rPr>
            <sz val="9"/>
            <rFont val="宋体"/>
            <charset val="134"/>
          </rPr>
          <t xml:space="preserve">
调整幅度30#</t>
        </r>
      </text>
    </comment>
    <comment ref="J2786" authorId="2">
      <text>
        <r>
          <rPr>
            <b/>
            <sz val="9"/>
            <rFont val="宋体"/>
            <charset val="134"/>
          </rPr>
          <t>LENOVO:</t>
        </r>
        <r>
          <rPr>
            <sz val="9"/>
            <rFont val="宋体"/>
            <charset val="134"/>
          </rPr>
          <t xml:space="preserve">
调整幅度30%</t>
        </r>
      </text>
    </comment>
    <comment ref="J2787" authorId="2">
      <text>
        <r>
          <rPr>
            <b/>
            <sz val="9"/>
            <rFont val="宋体"/>
            <charset val="134"/>
          </rPr>
          <t>LENOVO:</t>
        </r>
        <r>
          <rPr>
            <sz val="9"/>
            <rFont val="宋体"/>
            <charset val="134"/>
          </rPr>
          <t xml:space="preserve">
调整幅度30%</t>
        </r>
      </text>
    </comment>
    <comment ref="J2788" authorId="2">
      <text>
        <r>
          <rPr>
            <b/>
            <sz val="9"/>
            <rFont val="宋体"/>
            <charset val="134"/>
          </rPr>
          <t>LENOVO:</t>
        </r>
        <r>
          <rPr>
            <sz val="9"/>
            <rFont val="宋体"/>
            <charset val="134"/>
          </rPr>
          <t xml:space="preserve">
调整幅度30%</t>
        </r>
      </text>
    </comment>
    <comment ref="J2789" authorId="2">
      <text>
        <r>
          <rPr>
            <b/>
            <sz val="9"/>
            <rFont val="宋体"/>
            <charset val="134"/>
          </rPr>
          <t>LENOVO:</t>
        </r>
        <r>
          <rPr>
            <sz val="9"/>
            <rFont val="宋体"/>
            <charset val="134"/>
          </rPr>
          <t xml:space="preserve">
调整幅度30%</t>
        </r>
      </text>
    </comment>
    <comment ref="J2790" authorId="2">
      <text>
        <r>
          <rPr>
            <b/>
            <sz val="9"/>
            <rFont val="宋体"/>
            <charset val="134"/>
          </rPr>
          <t>LENOVO:</t>
        </r>
        <r>
          <rPr>
            <sz val="9"/>
            <rFont val="宋体"/>
            <charset val="134"/>
          </rPr>
          <t xml:space="preserve">
调整幅度30%</t>
        </r>
      </text>
    </comment>
    <comment ref="J2791" authorId="2">
      <text>
        <r>
          <rPr>
            <b/>
            <sz val="9"/>
            <rFont val="宋体"/>
            <charset val="134"/>
          </rPr>
          <t>LENOVO:</t>
        </r>
        <r>
          <rPr>
            <sz val="9"/>
            <rFont val="宋体"/>
            <charset val="134"/>
          </rPr>
          <t xml:space="preserve">
调整幅度30%</t>
        </r>
      </text>
    </comment>
    <comment ref="J2792" authorId="2">
      <text>
        <r>
          <rPr>
            <b/>
            <sz val="9"/>
            <rFont val="宋体"/>
            <charset val="134"/>
          </rPr>
          <t>LENOVO:</t>
        </r>
        <r>
          <rPr>
            <sz val="9"/>
            <rFont val="宋体"/>
            <charset val="134"/>
          </rPr>
          <t xml:space="preserve">
调整幅度30%</t>
        </r>
      </text>
    </comment>
    <comment ref="J2793" authorId="2">
      <text>
        <r>
          <rPr>
            <b/>
            <sz val="9"/>
            <rFont val="宋体"/>
            <charset val="134"/>
          </rPr>
          <t>LENOVO:</t>
        </r>
        <r>
          <rPr>
            <sz val="9"/>
            <rFont val="宋体"/>
            <charset val="134"/>
          </rPr>
          <t xml:space="preserve">
调整幅度30%</t>
        </r>
      </text>
    </comment>
    <comment ref="J2794" authorId="2">
      <text>
        <r>
          <rPr>
            <b/>
            <sz val="9"/>
            <rFont val="宋体"/>
            <charset val="134"/>
          </rPr>
          <t>LENOVO:</t>
        </r>
        <r>
          <rPr>
            <sz val="9"/>
            <rFont val="宋体"/>
            <charset val="134"/>
          </rPr>
          <t xml:space="preserve">
调整幅度30%</t>
        </r>
      </text>
    </comment>
    <comment ref="J2797" authorId="2">
      <text>
        <r>
          <rPr>
            <b/>
            <sz val="9"/>
            <rFont val="宋体"/>
            <charset val="134"/>
          </rPr>
          <t>LENOVO:</t>
        </r>
        <r>
          <rPr>
            <sz val="9"/>
            <rFont val="宋体"/>
            <charset val="134"/>
          </rPr>
          <t xml:space="preserve">
调整幅度30%</t>
        </r>
      </text>
    </comment>
    <comment ref="J2798" authorId="2">
      <text>
        <r>
          <rPr>
            <b/>
            <sz val="9"/>
            <rFont val="宋体"/>
            <charset val="134"/>
          </rPr>
          <t>LENOVO:</t>
        </r>
        <r>
          <rPr>
            <sz val="9"/>
            <rFont val="宋体"/>
            <charset val="134"/>
          </rPr>
          <t xml:space="preserve">
调整幅度30%</t>
        </r>
      </text>
    </comment>
    <comment ref="J2799" authorId="2">
      <text>
        <r>
          <rPr>
            <b/>
            <sz val="9"/>
            <rFont val="宋体"/>
            <charset val="134"/>
          </rPr>
          <t>LENOVO:</t>
        </r>
        <r>
          <rPr>
            <sz val="9"/>
            <rFont val="宋体"/>
            <charset val="134"/>
          </rPr>
          <t xml:space="preserve">
调整幅度30%</t>
        </r>
      </text>
    </comment>
    <comment ref="J2800" authorId="2">
      <text>
        <r>
          <rPr>
            <b/>
            <sz val="9"/>
            <rFont val="宋体"/>
            <charset val="134"/>
          </rPr>
          <t>LENOVO:</t>
        </r>
        <r>
          <rPr>
            <sz val="9"/>
            <rFont val="宋体"/>
            <charset val="134"/>
          </rPr>
          <t xml:space="preserve">
调整幅度30%</t>
        </r>
      </text>
    </comment>
    <comment ref="J2801" authorId="2">
      <text>
        <r>
          <rPr>
            <b/>
            <sz val="9"/>
            <rFont val="宋体"/>
            <charset val="134"/>
          </rPr>
          <t>LENOVO:</t>
        </r>
        <r>
          <rPr>
            <sz val="9"/>
            <rFont val="宋体"/>
            <charset val="134"/>
          </rPr>
          <t xml:space="preserve">
调整幅度30%</t>
        </r>
      </text>
    </comment>
    <comment ref="J2802" authorId="2">
      <text>
        <r>
          <rPr>
            <b/>
            <sz val="9"/>
            <rFont val="宋体"/>
            <charset val="134"/>
          </rPr>
          <t>LENOVO:</t>
        </r>
        <r>
          <rPr>
            <sz val="9"/>
            <rFont val="宋体"/>
            <charset val="134"/>
          </rPr>
          <t xml:space="preserve">
调整幅度30%</t>
        </r>
      </text>
    </comment>
    <comment ref="J2805" authorId="2">
      <text>
        <r>
          <rPr>
            <b/>
            <sz val="9"/>
            <rFont val="宋体"/>
            <charset val="134"/>
          </rPr>
          <t>LENOVO:</t>
        </r>
        <r>
          <rPr>
            <sz val="9"/>
            <rFont val="宋体"/>
            <charset val="134"/>
          </rPr>
          <t xml:space="preserve">
调整幅度30%</t>
        </r>
      </text>
    </comment>
    <comment ref="J2806" authorId="2">
      <text>
        <r>
          <rPr>
            <b/>
            <sz val="9"/>
            <rFont val="宋体"/>
            <charset val="134"/>
          </rPr>
          <t>LENOVO:</t>
        </r>
        <r>
          <rPr>
            <sz val="9"/>
            <rFont val="宋体"/>
            <charset val="134"/>
          </rPr>
          <t xml:space="preserve">
调整幅度30%</t>
        </r>
      </text>
    </comment>
    <comment ref="J2807" authorId="2">
      <text>
        <r>
          <rPr>
            <b/>
            <sz val="9"/>
            <rFont val="宋体"/>
            <charset val="134"/>
          </rPr>
          <t>LENOVO:</t>
        </r>
        <r>
          <rPr>
            <sz val="9"/>
            <rFont val="宋体"/>
            <charset val="134"/>
          </rPr>
          <t xml:space="preserve">
调整幅度30%</t>
        </r>
      </text>
    </comment>
    <comment ref="J2808" authorId="2">
      <text>
        <r>
          <rPr>
            <b/>
            <sz val="9"/>
            <rFont val="宋体"/>
            <charset val="134"/>
          </rPr>
          <t>LENOVO:</t>
        </r>
        <r>
          <rPr>
            <sz val="9"/>
            <rFont val="宋体"/>
            <charset val="134"/>
          </rPr>
          <t xml:space="preserve">
调整幅度30%</t>
        </r>
      </text>
    </comment>
    <comment ref="J2809" authorId="2">
      <text>
        <r>
          <rPr>
            <b/>
            <sz val="9"/>
            <rFont val="宋体"/>
            <charset val="134"/>
          </rPr>
          <t>LENOVO:</t>
        </r>
        <r>
          <rPr>
            <sz val="9"/>
            <rFont val="宋体"/>
            <charset val="134"/>
          </rPr>
          <t xml:space="preserve">
调整幅度30%</t>
        </r>
      </text>
    </comment>
    <comment ref="J2811" authorId="2">
      <text>
        <r>
          <rPr>
            <b/>
            <sz val="9"/>
            <rFont val="宋体"/>
            <charset val="134"/>
          </rPr>
          <t>LENOVO:</t>
        </r>
        <r>
          <rPr>
            <sz val="9"/>
            <rFont val="宋体"/>
            <charset val="134"/>
          </rPr>
          <t xml:space="preserve">
调整幅度30%</t>
        </r>
      </text>
    </comment>
    <comment ref="J2812" authorId="2">
      <text>
        <r>
          <rPr>
            <b/>
            <sz val="9"/>
            <rFont val="宋体"/>
            <charset val="134"/>
          </rPr>
          <t>LENOVO:</t>
        </r>
        <r>
          <rPr>
            <sz val="9"/>
            <rFont val="宋体"/>
            <charset val="134"/>
          </rPr>
          <t xml:space="preserve">
调整幅度30%</t>
        </r>
      </text>
    </comment>
    <comment ref="J2813" authorId="2">
      <text>
        <r>
          <rPr>
            <b/>
            <sz val="9"/>
            <rFont val="宋体"/>
            <charset val="134"/>
          </rPr>
          <t>LENOVO:</t>
        </r>
        <r>
          <rPr>
            <sz val="9"/>
            <rFont val="宋体"/>
            <charset val="134"/>
          </rPr>
          <t xml:space="preserve">
调整幅度30%</t>
        </r>
      </text>
    </comment>
    <comment ref="J2819" authorId="2">
      <text>
        <r>
          <rPr>
            <b/>
            <sz val="9"/>
            <rFont val="宋体"/>
            <charset val="134"/>
          </rPr>
          <t>LENOVO:</t>
        </r>
        <r>
          <rPr>
            <sz val="9"/>
            <rFont val="宋体"/>
            <charset val="134"/>
          </rPr>
          <t xml:space="preserve">
调整幅度30%</t>
        </r>
      </text>
    </comment>
    <comment ref="J2820" authorId="2">
      <text>
        <r>
          <rPr>
            <b/>
            <sz val="9"/>
            <rFont val="宋体"/>
            <charset val="134"/>
          </rPr>
          <t>LENOVO:</t>
        </r>
        <r>
          <rPr>
            <sz val="9"/>
            <rFont val="宋体"/>
            <charset val="134"/>
          </rPr>
          <t xml:space="preserve">
调整幅度30%</t>
        </r>
      </text>
    </comment>
    <comment ref="J2821" authorId="2">
      <text>
        <r>
          <rPr>
            <b/>
            <sz val="9"/>
            <rFont val="宋体"/>
            <charset val="134"/>
          </rPr>
          <t>LENOVO:</t>
        </r>
        <r>
          <rPr>
            <sz val="9"/>
            <rFont val="宋体"/>
            <charset val="134"/>
          </rPr>
          <t xml:space="preserve">
调整幅度30%</t>
        </r>
      </text>
    </comment>
    <comment ref="J2822" authorId="2">
      <text>
        <r>
          <rPr>
            <b/>
            <sz val="9"/>
            <rFont val="宋体"/>
            <charset val="134"/>
          </rPr>
          <t>LENOVO:</t>
        </r>
        <r>
          <rPr>
            <sz val="9"/>
            <rFont val="宋体"/>
            <charset val="134"/>
          </rPr>
          <t xml:space="preserve">
调整幅度30%</t>
        </r>
      </text>
    </comment>
    <comment ref="J2825" authorId="2">
      <text>
        <r>
          <rPr>
            <b/>
            <sz val="9"/>
            <rFont val="宋体"/>
            <charset val="134"/>
          </rPr>
          <t>LENOVO:</t>
        </r>
        <r>
          <rPr>
            <sz val="9"/>
            <rFont val="宋体"/>
            <charset val="134"/>
          </rPr>
          <t xml:space="preserve">
调整幅度30%</t>
        </r>
      </text>
    </comment>
    <comment ref="J2826" authorId="2">
      <text>
        <r>
          <rPr>
            <b/>
            <sz val="9"/>
            <rFont val="宋体"/>
            <charset val="134"/>
          </rPr>
          <t>LENOVO:</t>
        </r>
        <r>
          <rPr>
            <sz val="9"/>
            <rFont val="宋体"/>
            <charset val="134"/>
          </rPr>
          <t xml:space="preserve">
调整幅度30%</t>
        </r>
      </text>
    </comment>
    <comment ref="J2827" authorId="2">
      <text>
        <r>
          <rPr>
            <b/>
            <sz val="9"/>
            <rFont val="宋体"/>
            <charset val="134"/>
          </rPr>
          <t>LENOVO:</t>
        </r>
        <r>
          <rPr>
            <sz val="9"/>
            <rFont val="宋体"/>
            <charset val="134"/>
          </rPr>
          <t xml:space="preserve">
调整幅度30%</t>
        </r>
      </text>
    </comment>
    <comment ref="J2828" authorId="2">
      <text>
        <r>
          <rPr>
            <b/>
            <sz val="9"/>
            <rFont val="宋体"/>
            <charset val="134"/>
          </rPr>
          <t>LENOVO:</t>
        </r>
        <r>
          <rPr>
            <sz val="9"/>
            <rFont val="宋体"/>
            <charset val="134"/>
          </rPr>
          <t xml:space="preserve">
调整幅度30%</t>
        </r>
      </text>
    </comment>
    <comment ref="J2830" authorId="2">
      <text>
        <r>
          <rPr>
            <b/>
            <sz val="9"/>
            <rFont val="宋体"/>
            <charset val="134"/>
          </rPr>
          <t>LENOVO:</t>
        </r>
        <r>
          <rPr>
            <sz val="9"/>
            <rFont val="宋体"/>
            <charset val="134"/>
          </rPr>
          <t xml:space="preserve">
调整幅度30%</t>
        </r>
      </text>
    </comment>
    <comment ref="J2831" authorId="2">
      <text>
        <r>
          <rPr>
            <b/>
            <sz val="9"/>
            <rFont val="宋体"/>
            <charset val="134"/>
          </rPr>
          <t>LENOVO:</t>
        </r>
        <r>
          <rPr>
            <sz val="9"/>
            <rFont val="宋体"/>
            <charset val="134"/>
          </rPr>
          <t xml:space="preserve">
调整幅度30%</t>
        </r>
      </text>
    </comment>
    <comment ref="J2832" authorId="2">
      <text>
        <r>
          <rPr>
            <b/>
            <sz val="9"/>
            <rFont val="宋体"/>
            <charset val="134"/>
          </rPr>
          <t>LENOVO:</t>
        </r>
        <r>
          <rPr>
            <sz val="9"/>
            <rFont val="宋体"/>
            <charset val="134"/>
          </rPr>
          <t xml:space="preserve">
调整幅度30%</t>
        </r>
      </text>
    </comment>
    <comment ref="J2833" authorId="2">
      <text>
        <r>
          <rPr>
            <b/>
            <sz val="9"/>
            <rFont val="宋体"/>
            <charset val="134"/>
          </rPr>
          <t>LENOVO:</t>
        </r>
        <r>
          <rPr>
            <sz val="9"/>
            <rFont val="宋体"/>
            <charset val="134"/>
          </rPr>
          <t xml:space="preserve">
调整幅度30%</t>
        </r>
      </text>
    </comment>
    <comment ref="J2834" authorId="2">
      <text>
        <r>
          <rPr>
            <b/>
            <sz val="9"/>
            <rFont val="宋体"/>
            <charset val="134"/>
          </rPr>
          <t>LENOVO:</t>
        </r>
        <r>
          <rPr>
            <sz val="9"/>
            <rFont val="宋体"/>
            <charset val="134"/>
          </rPr>
          <t xml:space="preserve">
调整幅度30%</t>
        </r>
      </text>
    </comment>
    <comment ref="J2835" authorId="2">
      <text>
        <r>
          <rPr>
            <b/>
            <sz val="9"/>
            <rFont val="宋体"/>
            <charset val="134"/>
          </rPr>
          <t>LENOVO:</t>
        </r>
        <r>
          <rPr>
            <sz val="9"/>
            <rFont val="宋体"/>
            <charset val="134"/>
          </rPr>
          <t xml:space="preserve">
调整幅度30%</t>
        </r>
      </text>
    </comment>
    <comment ref="J2836" authorId="2">
      <text>
        <r>
          <rPr>
            <b/>
            <sz val="9"/>
            <rFont val="宋体"/>
            <charset val="134"/>
          </rPr>
          <t>LENOVO:</t>
        </r>
        <r>
          <rPr>
            <sz val="9"/>
            <rFont val="宋体"/>
            <charset val="134"/>
          </rPr>
          <t xml:space="preserve">
调整幅度30%</t>
        </r>
      </text>
    </comment>
    <comment ref="J2837" authorId="2">
      <text>
        <r>
          <rPr>
            <b/>
            <sz val="9"/>
            <rFont val="宋体"/>
            <charset val="134"/>
          </rPr>
          <t>LENOVO:</t>
        </r>
        <r>
          <rPr>
            <sz val="9"/>
            <rFont val="宋体"/>
            <charset val="134"/>
          </rPr>
          <t xml:space="preserve">
调整幅度30%</t>
        </r>
      </text>
    </comment>
    <comment ref="J2839" authorId="2">
      <text>
        <r>
          <rPr>
            <b/>
            <sz val="9"/>
            <rFont val="宋体"/>
            <charset val="134"/>
          </rPr>
          <t>LENOVO:</t>
        </r>
        <r>
          <rPr>
            <sz val="9"/>
            <rFont val="宋体"/>
            <charset val="134"/>
          </rPr>
          <t xml:space="preserve">
调整幅度30%</t>
        </r>
      </text>
    </comment>
    <comment ref="J2840" authorId="2">
      <text>
        <r>
          <rPr>
            <b/>
            <sz val="9"/>
            <rFont val="宋体"/>
            <charset val="134"/>
          </rPr>
          <t>LENOVO:</t>
        </r>
        <r>
          <rPr>
            <sz val="9"/>
            <rFont val="宋体"/>
            <charset val="134"/>
          </rPr>
          <t xml:space="preserve">
调整幅度30%</t>
        </r>
      </text>
    </comment>
    <comment ref="J2842" authorId="2">
      <text>
        <r>
          <rPr>
            <b/>
            <sz val="9"/>
            <rFont val="宋体"/>
            <charset val="134"/>
          </rPr>
          <t>LENOVO:</t>
        </r>
        <r>
          <rPr>
            <sz val="9"/>
            <rFont val="宋体"/>
            <charset val="134"/>
          </rPr>
          <t xml:space="preserve">
调整幅度30%
</t>
        </r>
      </text>
    </comment>
    <comment ref="J2843" authorId="2">
      <text>
        <r>
          <rPr>
            <b/>
            <sz val="9"/>
            <rFont val="宋体"/>
            <charset val="134"/>
          </rPr>
          <t>LENOVO:</t>
        </r>
        <r>
          <rPr>
            <sz val="9"/>
            <rFont val="宋体"/>
            <charset val="134"/>
          </rPr>
          <t xml:space="preserve">
调整幅度30%</t>
        </r>
      </text>
    </comment>
    <comment ref="J2844" authorId="2">
      <text>
        <r>
          <rPr>
            <b/>
            <sz val="9"/>
            <rFont val="宋体"/>
            <charset val="134"/>
          </rPr>
          <t>LENOVO:</t>
        </r>
        <r>
          <rPr>
            <sz val="9"/>
            <rFont val="宋体"/>
            <charset val="134"/>
          </rPr>
          <t xml:space="preserve">
调整幅度30%</t>
        </r>
      </text>
    </comment>
    <comment ref="J2846" authorId="2">
      <text>
        <r>
          <rPr>
            <b/>
            <sz val="9"/>
            <rFont val="宋体"/>
            <charset val="134"/>
          </rPr>
          <t>LENOVO:</t>
        </r>
        <r>
          <rPr>
            <sz val="9"/>
            <rFont val="宋体"/>
            <charset val="134"/>
          </rPr>
          <t xml:space="preserve">
调整幅度30%</t>
        </r>
      </text>
    </comment>
    <comment ref="J2847" authorId="2">
      <text>
        <r>
          <rPr>
            <b/>
            <sz val="9"/>
            <rFont val="宋体"/>
            <charset val="134"/>
          </rPr>
          <t>LENOVO:</t>
        </r>
        <r>
          <rPr>
            <sz val="9"/>
            <rFont val="宋体"/>
            <charset val="134"/>
          </rPr>
          <t xml:space="preserve">
调整幅度30%</t>
        </r>
      </text>
    </comment>
    <comment ref="J2849" authorId="2">
      <text>
        <r>
          <rPr>
            <b/>
            <sz val="9"/>
            <rFont val="宋体"/>
            <charset val="134"/>
          </rPr>
          <t>LENOVO:</t>
        </r>
        <r>
          <rPr>
            <sz val="9"/>
            <rFont val="宋体"/>
            <charset val="134"/>
          </rPr>
          <t xml:space="preserve">
调整幅度30%</t>
        </r>
      </text>
    </comment>
    <comment ref="J2850" authorId="2">
      <text>
        <r>
          <rPr>
            <b/>
            <sz val="9"/>
            <rFont val="宋体"/>
            <charset val="134"/>
          </rPr>
          <t>LENOVO:</t>
        </r>
        <r>
          <rPr>
            <sz val="9"/>
            <rFont val="宋体"/>
            <charset val="134"/>
          </rPr>
          <t xml:space="preserve">
调整幅度30%</t>
        </r>
      </text>
    </comment>
    <comment ref="J2856" authorId="2">
      <text>
        <r>
          <rPr>
            <b/>
            <sz val="9"/>
            <rFont val="宋体"/>
            <charset val="134"/>
          </rPr>
          <t>LENOVO:</t>
        </r>
        <r>
          <rPr>
            <sz val="9"/>
            <rFont val="宋体"/>
            <charset val="134"/>
          </rPr>
          <t xml:space="preserve">
调整幅度30%</t>
        </r>
      </text>
    </comment>
    <comment ref="J2857" authorId="2">
      <text>
        <r>
          <rPr>
            <b/>
            <sz val="9"/>
            <rFont val="宋体"/>
            <charset val="134"/>
          </rPr>
          <t>LENOVO:</t>
        </r>
        <r>
          <rPr>
            <sz val="9"/>
            <rFont val="宋体"/>
            <charset val="134"/>
          </rPr>
          <t xml:space="preserve">
调整幅度30%</t>
        </r>
      </text>
    </comment>
    <comment ref="J2858" authorId="2">
      <text>
        <r>
          <rPr>
            <b/>
            <sz val="9"/>
            <rFont val="宋体"/>
            <charset val="134"/>
          </rPr>
          <t>LENOVO:</t>
        </r>
        <r>
          <rPr>
            <sz val="9"/>
            <rFont val="宋体"/>
            <charset val="134"/>
          </rPr>
          <t xml:space="preserve">
调整幅度30%</t>
        </r>
      </text>
    </comment>
    <comment ref="J2859" authorId="2">
      <text>
        <r>
          <rPr>
            <b/>
            <sz val="9"/>
            <rFont val="宋体"/>
            <charset val="134"/>
          </rPr>
          <t>LENOVO:</t>
        </r>
        <r>
          <rPr>
            <sz val="9"/>
            <rFont val="宋体"/>
            <charset val="134"/>
          </rPr>
          <t xml:space="preserve">
调整幅度30%</t>
        </r>
      </text>
    </comment>
    <comment ref="J2860" authorId="5">
      <text>
        <r>
          <rPr>
            <b/>
            <sz val="9"/>
            <rFont val="宋体"/>
            <charset val="134"/>
          </rPr>
          <t>Windows 用户:</t>
        </r>
        <r>
          <rPr>
            <sz val="9"/>
            <rFont val="宋体"/>
            <charset val="134"/>
          </rPr>
          <t xml:space="preserve">
调整幅度30%</t>
        </r>
      </text>
    </comment>
    <comment ref="J2861" authorId="2">
      <text>
        <r>
          <rPr>
            <b/>
            <sz val="9"/>
            <rFont val="宋体"/>
            <charset val="134"/>
          </rPr>
          <t>LENOVO:</t>
        </r>
        <r>
          <rPr>
            <sz val="9"/>
            <rFont val="宋体"/>
            <charset val="134"/>
          </rPr>
          <t xml:space="preserve">
调整幅度30%</t>
        </r>
      </text>
    </comment>
    <comment ref="J2862" authorId="2">
      <text>
        <r>
          <rPr>
            <b/>
            <sz val="9"/>
            <rFont val="宋体"/>
            <charset val="134"/>
          </rPr>
          <t>LENOVO:</t>
        </r>
        <r>
          <rPr>
            <sz val="9"/>
            <rFont val="宋体"/>
            <charset val="134"/>
          </rPr>
          <t xml:space="preserve">
调整幅度30%</t>
        </r>
      </text>
    </comment>
    <comment ref="J2863" authorId="2">
      <text>
        <r>
          <rPr>
            <b/>
            <sz val="9"/>
            <rFont val="宋体"/>
            <charset val="134"/>
          </rPr>
          <t>LENOVO:</t>
        </r>
        <r>
          <rPr>
            <sz val="9"/>
            <rFont val="宋体"/>
            <charset val="134"/>
          </rPr>
          <t xml:space="preserve">
调整幅度30%</t>
        </r>
      </text>
    </comment>
    <comment ref="J2864" authorId="2">
      <text>
        <r>
          <rPr>
            <b/>
            <sz val="9"/>
            <rFont val="宋体"/>
            <charset val="134"/>
          </rPr>
          <t>LENOVO:</t>
        </r>
        <r>
          <rPr>
            <sz val="9"/>
            <rFont val="宋体"/>
            <charset val="134"/>
          </rPr>
          <t xml:space="preserve">
调整幅度30%</t>
        </r>
      </text>
    </comment>
    <comment ref="J2865" authorId="2">
      <text>
        <r>
          <rPr>
            <b/>
            <sz val="9"/>
            <rFont val="宋体"/>
            <charset val="134"/>
          </rPr>
          <t>LENOVO:</t>
        </r>
        <r>
          <rPr>
            <sz val="9"/>
            <rFont val="宋体"/>
            <charset val="134"/>
          </rPr>
          <t xml:space="preserve">
调整幅度30%</t>
        </r>
      </text>
    </comment>
    <comment ref="J2866" authorId="2">
      <text>
        <r>
          <rPr>
            <b/>
            <sz val="9"/>
            <rFont val="宋体"/>
            <charset val="134"/>
          </rPr>
          <t>LENOVO:</t>
        </r>
        <r>
          <rPr>
            <sz val="9"/>
            <rFont val="宋体"/>
            <charset val="134"/>
          </rPr>
          <t xml:space="preserve">
调整幅度30%</t>
        </r>
      </text>
    </comment>
    <comment ref="J2867" authorId="2">
      <text>
        <r>
          <rPr>
            <b/>
            <sz val="9"/>
            <rFont val="宋体"/>
            <charset val="134"/>
          </rPr>
          <t>LENOVO:</t>
        </r>
        <r>
          <rPr>
            <sz val="9"/>
            <rFont val="宋体"/>
            <charset val="134"/>
          </rPr>
          <t xml:space="preserve">
调整幅度30%</t>
        </r>
      </text>
    </comment>
    <comment ref="J2868" authorId="2">
      <text>
        <r>
          <rPr>
            <b/>
            <sz val="9"/>
            <rFont val="宋体"/>
            <charset val="134"/>
          </rPr>
          <t>LENOVO:</t>
        </r>
        <r>
          <rPr>
            <sz val="9"/>
            <rFont val="宋体"/>
            <charset val="134"/>
          </rPr>
          <t xml:space="preserve">
调整幅度30%</t>
        </r>
      </text>
    </comment>
    <comment ref="J2870" authorId="2">
      <text>
        <r>
          <rPr>
            <b/>
            <sz val="9"/>
            <rFont val="宋体"/>
            <charset val="134"/>
          </rPr>
          <t>LENOVO:</t>
        </r>
        <r>
          <rPr>
            <sz val="9"/>
            <rFont val="宋体"/>
            <charset val="134"/>
          </rPr>
          <t xml:space="preserve">
调整幅度30%</t>
        </r>
      </text>
    </comment>
    <comment ref="J2871" authorId="2">
      <text>
        <r>
          <rPr>
            <b/>
            <sz val="9"/>
            <rFont val="宋体"/>
            <charset val="134"/>
          </rPr>
          <t>LENOVO:</t>
        </r>
        <r>
          <rPr>
            <sz val="9"/>
            <rFont val="宋体"/>
            <charset val="134"/>
          </rPr>
          <t xml:space="preserve">
调整幅度30%</t>
        </r>
      </text>
    </comment>
    <comment ref="J2872" authorId="2">
      <text>
        <r>
          <rPr>
            <b/>
            <sz val="9"/>
            <rFont val="宋体"/>
            <charset val="134"/>
          </rPr>
          <t>LENOVO:</t>
        </r>
        <r>
          <rPr>
            <sz val="9"/>
            <rFont val="宋体"/>
            <charset val="134"/>
          </rPr>
          <t xml:space="preserve">
调整幅度30%</t>
        </r>
      </text>
    </comment>
    <comment ref="J2873" authorId="2">
      <text>
        <r>
          <rPr>
            <b/>
            <sz val="9"/>
            <rFont val="宋体"/>
            <charset val="134"/>
          </rPr>
          <t>LENOVO:</t>
        </r>
        <r>
          <rPr>
            <sz val="9"/>
            <rFont val="宋体"/>
            <charset val="134"/>
          </rPr>
          <t xml:space="preserve">
调整幅度30%</t>
        </r>
      </text>
    </comment>
    <comment ref="J2874" authorId="2">
      <text>
        <r>
          <rPr>
            <b/>
            <sz val="9"/>
            <rFont val="宋体"/>
            <charset val="134"/>
          </rPr>
          <t>LENOVO:</t>
        </r>
        <r>
          <rPr>
            <sz val="9"/>
            <rFont val="宋体"/>
            <charset val="134"/>
          </rPr>
          <t xml:space="preserve">
调整幅度30%</t>
        </r>
      </text>
    </comment>
    <comment ref="J2875" authorId="2">
      <text>
        <r>
          <rPr>
            <b/>
            <sz val="9"/>
            <rFont val="宋体"/>
            <charset val="134"/>
          </rPr>
          <t>LENOVO:</t>
        </r>
        <r>
          <rPr>
            <sz val="9"/>
            <rFont val="宋体"/>
            <charset val="134"/>
          </rPr>
          <t xml:space="preserve">
调整幅度30%</t>
        </r>
      </text>
    </comment>
    <comment ref="J2876" authorId="2">
      <text>
        <r>
          <rPr>
            <b/>
            <sz val="9"/>
            <rFont val="宋体"/>
            <charset val="134"/>
          </rPr>
          <t>LENOVO:</t>
        </r>
        <r>
          <rPr>
            <sz val="9"/>
            <rFont val="宋体"/>
            <charset val="134"/>
          </rPr>
          <t xml:space="preserve">
调整幅度30%</t>
        </r>
      </text>
    </comment>
    <comment ref="J2877" authorId="2">
      <text>
        <r>
          <rPr>
            <b/>
            <sz val="9"/>
            <rFont val="宋体"/>
            <charset val="134"/>
          </rPr>
          <t>LENOVO:</t>
        </r>
        <r>
          <rPr>
            <sz val="9"/>
            <rFont val="宋体"/>
            <charset val="134"/>
          </rPr>
          <t xml:space="preserve">
调整幅度30%</t>
        </r>
      </text>
    </comment>
    <comment ref="J2878" authorId="2">
      <text>
        <r>
          <rPr>
            <b/>
            <sz val="9"/>
            <rFont val="宋体"/>
            <charset val="134"/>
          </rPr>
          <t>LENOVO:</t>
        </r>
        <r>
          <rPr>
            <sz val="9"/>
            <rFont val="宋体"/>
            <charset val="134"/>
          </rPr>
          <t xml:space="preserve">
调整幅度30%</t>
        </r>
      </text>
    </comment>
    <comment ref="J2879" authorId="2">
      <text>
        <r>
          <rPr>
            <b/>
            <sz val="9"/>
            <rFont val="宋体"/>
            <charset val="134"/>
          </rPr>
          <t>LENOVO:</t>
        </r>
        <r>
          <rPr>
            <sz val="9"/>
            <rFont val="宋体"/>
            <charset val="134"/>
          </rPr>
          <t xml:space="preserve">
调整幅度30%</t>
        </r>
      </text>
    </comment>
    <comment ref="J2880" authorId="2">
      <text>
        <r>
          <rPr>
            <b/>
            <sz val="9"/>
            <rFont val="宋体"/>
            <charset val="134"/>
          </rPr>
          <t>LENOVO:</t>
        </r>
        <r>
          <rPr>
            <sz val="9"/>
            <rFont val="宋体"/>
            <charset val="134"/>
          </rPr>
          <t xml:space="preserve">
调整幅度30%</t>
        </r>
      </text>
    </comment>
    <comment ref="J2881" authorId="2">
      <text>
        <r>
          <rPr>
            <b/>
            <sz val="9"/>
            <rFont val="宋体"/>
            <charset val="134"/>
          </rPr>
          <t>LENOVO:</t>
        </r>
        <r>
          <rPr>
            <sz val="9"/>
            <rFont val="宋体"/>
            <charset val="134"/>
          </rPr>
          <t xml:space="preserve">
调整幅度30%</t>
        </r>
      </text>
    </comment>
    <comment ref="J2882" authorId="2">
      <text>
        <r>
          <rPr>
            <b/>
            <sz val="9"/>
            <rFont val="宋体"/>
            <charset val="134"/>
          </rPr>
          <t>LENOVO:</t>
        </r>
        <r>
          <rPr>
            <sz val="9"/>
            <rFont val="宋体"/>
            <charset val="134"/>
          </rPr>
          <t xml:space="preserve">
调整幅度30%</t>
        </r>
      </text>
    </comment>
    <comment ref="J2883" authorId="2">
      <text>
        <r>
          <rPr>
            <b/>
            <sz val="9"/>
            <rFont val="宋体"/>
            <charset val="134"/>
          </rPr>
          <t>LENOVO:</t>
        </r>
        <r>
          <rPr>
            <sz val="9"/>
            <rFont val="宋体"/>
            <charset val="134"/>
          </rPr>
          <t xml:space="preserve">
调整幅度30%</t>
        </r>
      </text>
    </comment>
    <comment ref="J2884" authorId="2">
      <text>
        <r>
          <rPr>
            <b/>
            <sz val="9"/>
            <rFont val="宋体"/>
            <charset val="134"/>
          </rPr>
          <t>LENOVO:</t>
        </r>
        <r>
          <rPr>
            <sz val="9"/>
            <rFont val="宋体"/>
            <charset val="134"/>
          </rPr>
          <t xml:space="preserve">
调整幅度30%</t>
        </r>
      </text>
    </comment>
    <comment ref="J2885" authorId="2">
      <text>
        <r>
          <rPr>
            <b/>
            <sz val="9"/>
            <rFont val="宋体"/>
            <charset val="134"/>
          </rPr>
          <t>LENOVO:</t>
        </r>
        <r>
          <rPr>
            <sz val="9"/>
            <rFont val="宋体"/>
            <charset val="134"/>
          </rPr>
          <t xml:space="preserve">
调整幅度30%</t>
        </r>
      </text>
    </comment>
    <comment ref="J2910" authorId="2">
      <text>
        <r>
          <rPr>
            <b/>
            <sz val="9"/>
            <rFont val="宋体"/>
            <charset val="134"/>
          </rPr>
          <t>LENOVO:</t>
        </r>
        <r>
          <rPr>
            <sz val="9"/>
            <rFont val="宋体"/>
            <charset val="134"/>
          </rPr>
          <t xml:space="preserve">
调整幅度30%</t>
        </r>
      </text>
    </comment>
    <comment ref="J2911" authorId="2">
      <text>
        <r>
          <rPr>
            <b/>
            <sz val="9"/>
            <rFont val="宋体"/>
            <charset val="134"/>
          </rPr>
          <t>LENOVO:</t>
        </r>
        <r>
          <rPr>
            <sz val="9"/>
            <rFont val="宋体"/>
            <charset val="134"/>
          </rPr>
          <t xml:space="preserve">
调整幅度30%</t>
        </r>
      </text>
    </comment>
    <comment ref="G2912" authorId="0">
      <text>
        <r>
          <rPr>
            <sz val="9"/>
            <rFont val="宋体"/>
            <charset val="134"/>
          </rPr>
          <t>[2007]395</t>
        </r>
      </text>
    </comment>
    <comment ref="J2912" authorId="2">
      <text>
        <r>
          <rPr>
            <b/>
            <sz val="9"/>
            <rFont val="宋体"/>
            <charset val="134"/>
          </rPr>
          <t>LENOVO:</t>
        </r>
        <r>
          <rPr>
            <sz val="9"/>
            <rFont val="宋体"/>
            <charset val="134"/>
          </rPr>
          <t xml:space="preserve">
调整幅度30%</t>
        </r>
      </text>
    </comment>
    <comment ref="J2913" authorId="2">
      <text>
        <r>
          <rPr>
            <b/>
            <sz val="9"/>
            <rFont val="宋体"/>
            <charset val="134"/>
          </rPr>
          <t>LENOVO:</t>
        </r>
        <r>
          <rPr>
            <sz val="9"/>
            <rFont val="宋体"/>
            <charset val="134"/>
          </rPr>
          <t xml:space="preserve">
调整幅度30%</t>
        </r>
      </text>
    </comment>
    <comment ref="J2914" authorId="2">
      <text>
        <r>
          <rPr>
            <b/>
            <sz val="9"/>
            <rFont val="宋体"/>
            <charset val="134"/>
          </rPr>
          <t>LENOVO:</t>
        </r>
        <r>
          <rPr>
            <sz val="9"/>
            <rFont val="宋体"/>
            <charset val="134"/>
          </rPr>
          <t xml:space="preserve">
调整幅度30%</t>
        </r>
      </text>
    </comment>
    <comment ref="J2915" authorId="2">
      <text>
        <r>
          <rPr>
            <b/>
            <sz val="9"/>
            <rFont val="宋体"/>
            <charset val="134"/>
          </rPr>
          <t>LENOVO:</t>
        </r>
        <r>
          <rPr>
            <sz val="9"/>
            <rFont val="宋体"/>
            <charset val="134"/>
          </rPr>
          <t xml:space="preserve">
调整幅度30%</t>
        </r>
      </text>
    </comment>
    <comment ref="J2916" authorId="5">
      <text>
        <r>
          <rPr>
            <b/>
            <sz val="9"/>
            <rFont val="宋体"/>
            <charset val="134"/>
          </rPr>
          <t>Windows 用户:</t>
        </r>
        <r>
          <rPr>
            <sz val="9"/>
            <rFont val="宋体"/>
            <charset val="134"/>
          </rPr>
          <t xml:space="preserve">
调整幅度30%</t>
        </r>
      </text>
    </comment>
    <comment ref="M2916" authorId="5">
      <text>
        <r>
          <rPr>
            <b/>
            <sz val="9"/>
            <rFont val="宋体"/>
            <charset val="134"/>
          </rPr>
          <t>Windows 用户:</t>
        </r>
        <r>
          <rPr>
            <sz val="9"/>
            <rFont val="宋体"/>
            <charset val="134"/>
          </rPr>
          <t xml:space="preserve">
调整幅度30%</t>
        </r>
      </text>
    </comment>
    <comment ref="P2916" authorId="5">
      <text>
        <r>
          <rPr>
            <b/>
            <sz val="9"/>
            <rFont val="宋体"/>
            <charset val="134"/>
          </rPr>
          <t>Windows 用户:</t>
        </r>
        <r>
          <rPr>
            <sz val="9"/>
            <rFont val="宋体"/>
            <charset val="134"/>
          </rPr>
          <t xml:space="preserve">
调整幅度30%</t>
        </r>
      </text>
    </comment>
    <comment ref="Q2916" authorId="5">
      <text>
        <r>
          <rPr>
            <b/>
            <sz val="9"/>
            <rFont val="宋体"/>
            <charset val="134"/>
          </rPr>
          <t>Windows 用户:</t>
        </r>
        <r>
          <rPr>
            <sz val="9"/>
            <rFont val="宋体"/>
            <charset val="134"/>
          </rPr>
          <t xml:space="preserve">
调整幅度30%</t>
        </r>
      </text>
    </comment>
    <comment ref="R2916" authorId="5">
      <text>
        <r>
          <rPr>
            <b/>
            <sz val="9"/>
            <rFont val="宋体"/>
            <charset val="134"/>
          </rPr>
          <t>Windows 用户:</t>
        </r>
        <r>
          <rPr>
            <sz val="9"/>
            <rFont val="宋体"/>
            <charset val="134"/>
          </rPr>
          <t xml:space="preserve">
调整幅度30%</t>
        </r>
      </text>
    </comment>
    <comment ref="J2917" authorId="2">
      <text>
        <r>
          <rPr>
            <b/>
            <sz val="9"/>
            <rFont val="宋体"/>
            <charset val="134"/>
          </rPr>
          <t>LENOVO:</t>
        </r>
        <r>
          <rPr>
            <sz val="9"/>
            <rFont val="宋体"/>
            <charset val="134"/>
          </rPr>
          <t xml:space="preserve">
调整幅度30%</t>
        </r>
      </text>
    </comment>
    <comment ref="J2918" authorId="2">
      <text>
        <r>
          <rPr>
            <b/>
            <sz val="9"/>
            <rFont val="宋体"/>
            <charset val="134"/>
          </rPr>
          <t>LENOVO:</t>
        </r>
        <r>
          <rPr>
            <sz val="9"/>
            <rFont val="宋体"/>
            <charset val="134"/>
          </rPr>
          <t xml:space="preserve">
调整幅度30%</t>
        </r>
      </text>
    </comment>
    <comment ref="J2919" authorId="2">
      <text>
        <r>
          <rPr>
            <b/>
            <sz val="9"/>
            <rFont val="宋体"/>
            <charset val="134"/>
          </rPr>
          <t>LENOVO:</t>
        </r>
        <r>
          <rPr>
            <sz val="9"/>
            <rFont val="宋体"/>
            <charset val="134"/>
          </rPr>
          <t xml:space="preserve">
调整幅度30%</t>
        </r>
      </text>
    </comment>
    <comment ref="J2920" authorId="2">
      <text>
        <r>
          <rPr>
            <b/>
            <sz val="9"/>
            <rFont val="宋体"/>
            <charset val="134"/>
          </rPr>
          <t>LENOVO:</t>
        </r>
        <r>
          <rPr>
            <sz val="9"/>
            <rFont val="宋体"/>
            <charset val="134"/>
          </rPr>
          <t xml:space="preserve">
调整幅度30%</t>
        </r>
      </text>
    </comment>
    <comment ref="J2921" authorId="2">
      <text>
        <r>
          <rPr>
            <b/>
            <sz val="9"/>
            <rFont val="宋体"/>
            <charset val="134"/>
          </rPr>
          <t>LENOVO:</t>
        </r>
        <r>
          <rPr>
            <sz val="9"/>
            <rFont val="宋体"/>
            <charset val="134"/>
          </rPr>
          <t xml:space="preserve">
调整幅度30%</t>
        </r>
      </text>
    </comment>
    <comment ref="J2922" authorId="2">
      <text>
        <r>
          <rPr>
            <b/>
            <sz val="9"/>
            <rFont val="宋体"/>
            <charset val="134"/>
          </rPr>
          <t>LENOVO:</t>
        </r>
        <r>
          <rPr>
            <sz val="9"/>
            <rFont val="宋体"/>
            <charset val="134"/>
          </rPr>
          <t xml:space="preserve">
调整幅度30%</t>
        </r>
      </text>
    </comment>
    <comment ref="J2923" authorId="2">
      <text>
        <r>
          <rPr>
            <b/>
            <sz val="9"/>
            <rFont val="宋体"/>
            <charset val="134"/>
          </rPr>
          <t>LENOVO:</t>
        </r>
        <r>
          <rPr>
            <sz val="9"/>
            <rFont val="宋体"/>
            <charset val="134"/>
          </rPr>
          <t xml:space="preserve">
调整幅度30%</t>
        </r>
      </text>
    </comment>
    <comment ref="J2924" authorId="2">
      <text>
        <r>
          <rPr>
            <b/>
            <sz val="9"/>
            <rFont val="宋体"/>
            <charset val="134"/>
          </rPr>
          <t>LENOVO:</t>
        </r>
        <r>
          <rPr>
            <sz val="9"/>
            <rFont val="宋体"/>
            <charset val="134"/>
          </rPr>
          <t xml:space="preserve">
调整幅度30%</t>
        </r>
      </text>
    </comment>
    <comment ref="J2925" authorId="2">
      <text>
        <r>
          <rPr>
            <b/>
            <sz val="9"/>
            <rFont val="宋体"/>
            <charset val="134"/>
          </rPr>
          <t>LENOVO:</t>
        </r>
        <r>
          <rPr>
            <sz val="9"/>
            <rFont val="宋体"/>
            <charset val="134"/>
          </rPr>
          <t xml:space="preserve">
调整幅度30%</t>
        </r>
      </text>
    </comment>
    <comment ref="J2926" authorId="2">
      <text>
        <r>
          <rPr>
            <b/>
            <sz val="9"/>
            <rFont val="宋体"/>
            <charset val="134"/>
          </rPr>
          <t>LENOVO:</t>
        </r>
        <r>
          <rPr>
            <sz val="9"/>
            <rFont val="宋体"/>
            <charset val="134"/>
          </rPr>
          <t xml:space="preserve">
调整幅度30%</t>
        </r>
      </text>
    </comment>
    <comment ref="J2928" authorId="2">
      <text>
        <r>
          <rPr>
            <b/>
            <sz val="9"/>
            <rFont val="宋体"/>
            <charset val="134"/>
          </rPr>
          <t>LENOVO:</t>
        </r>
        <r>
          <rPr>
            <sz val="9"/>
            <rFont val="宋体"/>
            <charset val="134"/>
          </rPr>
          <t xml:space="preserve">
调整幅度30%</t>
        </r>
      </text>
    </comment>
    <comment ref="J2930" authorId="2">
      <text>
        <r>
          <rPr>
            <b/>
            <sz val="9"/>
            <rFont val="宋体"/>
            <charset val="134"/>
          </rPr>
          <t>LENOVO:</t>
        </r>
        <r>
          <rPr>
            <sz val="9"/>
            <rFont val="宋体"/>
            <charset val="134"/>
          </rPr>
          <t xml:space="preserve">
调整幅度30%</t>
        </r>
      </text>
    </comment>
    <comment ref="J2931" authorId="2">
      <text>
        <r>
          <rPr>
            <b/>
            <sz val="9"/>
            <rFont val="宋体"/>
            <charset val="134"/>
          </rPr>
          <t>LENOVO:</t>
        </r>
        <r>
          <rPr>
            <sz val="9"/>
            <rFont val="宋体"/>
            <charset val="134"/>
          </rPr>
          <t xml:space="preserve">
调整幅度30%</t>
        </r>
      </text>
    </comment>
    <comment ref="J2932" authorId="2">
      <text>
        <r>
          <rPr>
            <b/>
            <sz val="9"/>
            <rFont val="宋体"/>
            <charset val="134"/>
          </rPr>
          <t>LENOVO:</t>
        </r>
        <r>
          <rPr>
            <sz val="9"/>
            <rFont val="宋体"/>
            <charset val="134"/>
          </rPr>
          <t xml:space="preserve">
调整幅度30%</t>
        </r>
      </text>
    </comment>
    <comment ref="J2933" authorId="2">
      <text>
        <r>
          <rPr>
            <b/>
            <sz val="9"/>
            <rFont val="宋体"/>
            <charset val="134"/>
          </rPr>
          <t>LENOVO:</t>
        </r>
        <r>
          <rPr>
            <sz val="9"/>
            <rFont val="宋体"/>
            <charset val="134"/>
          </rPr>
          <t xml:space="preserve">
调整幅度30%</t>
        </r>
      </text>
    </comment>
    <comment ref="J2934" authorId="2">
      <text>
        <r>
          <rPr>
            <b/>
            <sz val="9"/>
            <rFont val="宋体"/>
            <charset val="134"/>
          </rPr>
          <t>LENOVO:</t>
        </r>
        <r>
          <rPr>
            <sz val="9"/>
            <rFont val="宋体"/>
            <charset val="134"/>
          </rPr>
          <t xml:space="preserve">
调整幅度30%</t>
        </r>
      </text>
    </comment>
    <comment ref="J2935" authorId="2">
      <text>
        <r>
          <rPr>
            <b/>
            <sz val="9"/>
            <rFont val="宋体"/>
            <charset val="134"/>
          </rPr>
          <t>LENOVO:</t>
        </r>
        <r>
          <rPr>
            <sz val="9"/>
            <rFont val="宋体"/>
            <charset val="134"/>
          </rPr>
          <t xml:space="preserve">
调整幅度30%</t>
        </r>
      </text>
    </comment>
    <comment ref="J2937" authorId="2">
      <text>
        <r>
          <rPr>
            <b/>
            <sz val="9"/>
            <rFont val="宋体"/>
            <charset val="134"/>
          </rPr>
          <t>LENOVO:</t>
        </r>
        <r>
          <rPr>
            <sz val="9"/>
            <rFont val="宋体"/>
            <charset val="134"/>
          </rPr>
          <t xml:space="preserve">
调整幅度30%</t>
        </r>
      </text>
    </comment>
    <comment ref="J2938" authorId="2">
      <text>
        <r>
          <rPr>
            <b/>
            <sz val="9"/>
            <rFont val="宋体"/>
            <charset val="134"/>
          </rPr>
          <t>LENOVO:</t>
        </r>
        <r>
          <rPr>
            <sz val="9"/>
            <rFont val="宋体"/>
            <charset val="134"/>
          </rPr>
          <t xml:space="preserve">
调整幅度30%</t>
        </r>
      </text>
    </comment>
    <comment ref="J2939" authorId="2">
      <text>
        <r>
          <rPr>
            <b/>
            <sz val="9"/>
            <rFont val="宋体"/>
            <charset val="134"/>
          </rPr>
          <t>LENOVO:</t>
        </r>
        <r>
          <rPr>
            <sz val="9"/>
            <rFont val="宋体"/>
            <charset val="134"/>
          </rPr>
          <t xml:space="preserve">
调整幅度30%</t>
        </r>
      </text>
    </comment>
    <comment ref="J2940" authorId="2">
      <text>
        <r>
          <rPr>
            <b/>
            <sz val="9"/>
            <rFont val="宋体"/>
            <charset val="134"/>
          </rPr>
          <t>LENOVO:</t>
        </r>
        <r>
          <rPr>
            <sz val="9"/>
            <rFont val="宋体"/>
            <charset val="134"/>
          </rPr>
          <t xml:space="preserve">
调整幅度30%</t>
        </r>
      </text>
    </comment>
    <comment ref="J2941" authorId="5">
      <text>
        <r>
          <rPr>
            <b/>
            <sz val="9"/>
            <rFont val="宋体"/>
            <charset val="134"/>
          </rPr>
          <t>Windows 用户:</t>
        </r>
        <r>
          <rPr>
            <sz val="9"/>
            <rFont val="宋体"/>
            <charset val="134"/>
          </rPr>
          <t xml:space="preserve">
调整幅度30%</t>
        </r>
      </text>
    </comment>
    <comment ref="J2942" authorId="5">
      <text>
        <r>
          <rPr>
            <b/>
            <sz val="9"/>
            <rFont val="宋体"/>
            <charset val="134"/>
          </rPr>
          <t>Windows 用户:</t>
        </r>
        <r>
          <rPr>
            <sz val="9"/>
            <rFont val="宋体"/>
            <charset val="134"/>
          </rPr>
          <t xml:space="preserve">
调整幅度30%</t>
        </r>
      </text>
    </comment>
    <comment ref="J2944" authorId="5">
      <text>
        <r>
          <rPr>
            <b/>
            <sz val="9"/>
            <rFont val="宋体"/>
            <charset val="134"/>
          </rPr>
          <t>Windows 用户:</t>
        </r>
        <r>
          <rPr>
            <sz val="9"/>
            <rFont val="宋体"/>
            <charset val="134"/>
          </rPr>
          <t xml:space="preserve">
调整幅度30%</t>
        </r>
      </text>
    </comment>
    <comment ref="J2953" authorId="5">
      <text>
        <r>
          <rPr>
            <b/>
            <sz val="9"/>
            <rFont val="宋体"/>
            <charset val="134"/>
          </rPr>
          <t>Windows 用户:</t>
        </r>
        <r>
          <rPr>
            <sz val="9"/>
            <rFont val="宋体"/>
            <charset val="134"/>
          </rPr>
          <t xml:space="preserve">
调整幅度30%</t>
        </r>
      </text>
    </comment>
    <comment ref="J2955" authorId="5">
      <text>
        <r>
          <rPr>
            <b/>
            <sz val="9"/>
            <rFont val="宋体"/>
            <charset val="134"/>
          </rPr>
          <t>Windows 用户:</t>
        </r>
        <r>
          <rPr>
            <sz val="9"/>
            <rFont val="宋体"/>
            <charset val="134"/>
          </rPr>
          <t xml:space="preserve">
调整幅度30%</t>
        </r>
      </text>
    </comment>
    <comment ref="J2956" authorId="5">
      <text>
        <r>
          <rPr>
            <b/>
            <sz val="9"/>
            <rFont val="宋体"/>
            <charset val="134"/>
          </rPr>
          <t>Windows 用户:</t>
        </r>
        <r>
          <rPr>
            <sz val="9"/>
            <rFont val="宋体"/>
            <charset val="134"/>
          </rPr>
          <t xml:space="preserve">
调整幅度30%</t>
        </r>
      </text>
    </comment>
    <comment ref="J2957" authorId="5">
      <text>
        <r>
          <rPr>
            <b/>
            <sz val="9"/>
            <rFont val="宋体"/>
            <charset val="134"/>
          </rPr>
          <t>Windows 用户:</t>
        </r>
        <r>
          <rPr>
            <sz val="9"/>
            <rFont val="宋体"/>
            <charset val="134"/>
          </rPr>
          <t xml:space="preserve">
调整幅度30%</t>
        </r>
      </text>
    </comment>
    <comment ref="J2958" authorId="5">
      <text>
        <r>
          <rPr>
            <b/>
            <sz val="9"/>
            <rFont val="宋体"/>
            <charset val="134"/>
          </rPr>
          <t>Windows 用户:</t>
        </r>
        <r>
          <rPr>
            <sz val="9"/>
            <rFont val="宋体"/>
            <charset val="134"/>
          </rPr>
          <t xml:space="preserve">
调整幅度30%</t>
        </r>
      </text>
    </comment>
    <comment ref="J2959" authorId="5">
      <text>
        <r>
          <rPr>
            <b/>
            <sz val="9"/>
            <rFont val="宋体"/>
            <charset val="134"/>
          </rPr>
          <t>Windows 用户:</t>
        </r>
        <r>
          <rPr>
            <sz val="9"/>
            <rFont val="宋体"/>
            <charset val="134"/>
          </rPr>
          <t xml:space="preserve">
调整幅度30%</t>
        </r>
      </text>
    </comment>
    <comment ref="J2960" authorId="5">
      <text>
        <r>
          <rPr>
            <b/>
            <sz val="9"/>
            <rFont val="宋体"/>
            <charset val="134"/>
          </rPr>
          <t>Windows 用户:</t>
        </r>
        <r>
          <rPr>
            <sz val="9"/>
            <rFont val="宋体"/>
            <charset val="134"/>
          </rPr>
          <t xml:space="preserve">
调整幅度30%</t>
        </r>
      </text>
    </comment>
    <comment ref="J2961" authorId="5">
      <text>
        <r>
          <rPr>
            <b/>
            <sz val="9"/>
            <rFont val="宋体"/>
            <charset val="134"/>
          </rPr>
          <t>Windows 用户:</t>
        </r>
        <r>
          <rPr>
            <sz val="9"/>
            <rFont val="宋体"/>
            <charset val="134"/>
          </rPr>
          <t xml:space="preserve">
调整幅度30%</t>
        </r>
      </text>
    </comment>
    <comment ref="J2962" authorId="5">
      <text>
        <r>
          <rPr>
            <b/>
            <sz val="9"/>
            <rFont val="宋体"/>
            <charset val="134"/>
          </rPr>
          <t>Windows 用户:</t>
        </r>
        <r>
          <rPr>
            <sz val="9"/>
            <rFont val="宋体"/>
            <charset val="134"/>
          </rPr>
          <t xml:space="preserve">
调整幅度30%</t>
        </r>
      </text>
    </comment>
    <comment ref="J2963" authorId="5">
      <text>
        <r>
          <rPr>
            <b/>
            <sz val="9"/>
            <rFont val="宋体"/>
            <charset val="134"/>
          </rPr>
          <t>Windows 用户:</t>
        </r>
        <r>
          <rPr>
            <sz val="9"/>
            <rFont val="宋体"/>
            <charset val="134"/>
          </rPr>
          <t xml:space="preserve">
调整幅度30%</t>
        </r>
      </text>
    </comment>
    <comment ref="J2964" authorId="5">
      <text>
        <r>
          <rPr>
            <b/>
            <sz val="9"/>
            <rFont val="宋体"/>
            <charset val="134"/>
          </rPr>
          <t>Windows 用户:</t>
        </r>
        <r>
          <rPr>
            <sz val="9"/>
            <rFont val="宋体"/>
            <charset val="134"/>
          </rPr>
          <t xml:space="preserve">
调整幅度30%</t>
        </r>
      </text>
    </comment>
    <comment ref="J2965" authorId="5">
      <text>
        <r>
          <rPr>
            <b/>
            <sz val="9"/>
            <rFont val="宋体"/>
            <charset val="134"/>
          </rPr>
          <t>Windows 用户:</t>
        </r>
        <r>
          <rPr>
            <sz val="9"/>
            <rFont val="宋体"/>
            <charset val="134"/>
          </rPr>
          <t xml:space="preserve">
调整幅度30%</t>
        </r>
      </text>
    </comment>
    <comment ref="J2966" authorId="5">
      <text>
        <r>
          <rPr>
            <b/>
            <sz val="9"/>
            <rFont val="宋体"/>
            <charset val="134"/>
          </rPr>
          <t>Windows 用户:</t>
        </r>
        <r>
          <rPr>
            <sz val="9"/>
            <rFont val="宋体"/>
            <charset val="134"/>
          </rPr>
          <t xml:space="preserve">
调整幅度30%</t>
        </r>
      </text>
    </comment>
    <comment ref="J2967" authorId="5">
      <text>
        <r>
          <rPr>
            <b/>
            <sz val="9"/>
            <rFont val="宋体"/>
            <charset val="134"/>
          </rPr>
          <t>Windows 用户:</t>
        </r>
        <r>
          <rPr>
            <sz val="9"/>
            <rFont val="宋体"/>
            <charset val="134"/>
          </rPr>
          <t xml:space="preserve">
调整幅度30%</t>
        </r>
      </text>
    </comment>
    <comment ref="J2968" authorId="5">
      <text>
        <r>
          <rPr>
            <b/>
            <sz val="9"/>
            <rFont val="宋体"/>
            <charset val="134"/>
          </rPr>
          <t>Windows 用户:</t>
        </r>
        <r>
          <rPr>
            <sz val="9"/>
            <rFont val="宋体"/>
            <charset val="134"/>
          </rPr>
          <t xml:space="preserve">
调整幅度30%</t>
        </r>
      </text>
    </comment>
    <comment ref="J2969" authorId="5">
      <text>
        <r>
          <rPr>
            <b/>
            <sz val="9"/>
            <rFont val="宋体"/>
            <charset val="134"/>
          </rPr>
          <t>Windows 用户:</t>
        </r>
        <r>
          <rPr>
            <sz val="9"/>
            <rFont val="宋体"/>
            <charset val="134"/>
          </rPr>
          <t xml:space="preserve">
调整幅度30%</t>
        </r>
      </text>
    </comment>
    <comment ref="J2970" authorId="5">
      <text>
        <r>
          <rPr>
            <b/>
            <sz val="9"/>
            <rFont val="宋体"/>
            <charset val="134"/>
          </rPr>
          <t>Windows 用户:</t>
        </r>
        <r>
          <rPr>
            <sz val="9"/>
            <rFont val="宋体"/>
            <charset val="134"/>
          </rPr>
          <t xml:space="preserve">
调整幅度30%</t>
        </r>
      </text>
    </comment>
    <comment ref="J2975" authorId="5">
      <text>
        <r>
          <rPr>
            <b/>
            <sz val="9"/>
            <rFont val="宋体"/>
            <charset val="134"/>
          </rPr>
          <t>Windows 用户:</t>
        </r>
        <r>
          <rPr>
            <sz val="9"/>
            <rFont val="宋体"/>
            <charset val="134"/>
          </rPr>
          <t xml:space="preserve">
调整幅度30%</t>
        </r>
      </text>
    </comment>
    <comment ref="J2976" authorId="5">
      <text>
        <r>
          <rPr>
            <b/>
            <sz val="9"/>
            <rFont val="宋体"/>
            <charset val="134"/>
          </rPr>
          <t>Windows 用户:</t>
        </r>
        <r>
          <rPr>
            <sz val="9"/>
            <rFont val="宋体"/>
            <charset val="134"/>
          </rPr>
          <t xml:space="preserve">
调整幅度30%</t>
        </r>
      </text>
    </comment>
    <comment ref="J2977" authorId="5">
      <text>
        <r>
          <rPr>
            <b/>
            <sz val="9"/>
            <rFont val="宋体"/>
            <charset val="134"/>
          </rPr>
          <t>Windows 用户:</t>
        </r>
        <r>
          <rPr>
            <sz val="9"/>
            <rFont val="宋体"/>
            <charset val="134"/>
          </rPr>
          <t xml:space="preserve">
调整幅度30%</t>
        </r>
      </text>
    </comment>
    <comment ref="J2978" authorId="5">
      <text>
        <r>
          <rPr>
            <b/>
            <sz val="9"/>
            <rFont val="宋体"/>
            <charset val="134"/>
          </rPr>
          <t>Windows 用户:</t>
        </r>
        <r>
          <rPr>
            <sz val="9"/>
            <rFont val="宋体"/>
            <charset val="134"/>
          </rPr>
          <t xml:space="preserve">
调整幅度30%</t>
        </r>
      </text>
    </comment>
    <comment ref="J2979" authorId="5">
      <text>
        <r>
          <rPr>
            <b/>
            <sz val="9"/>
            <rFont val="宋体"/>
            <charset val="134"/>
          </rPr>
          <t>Windows 用户:</t>
        </r>
        <r>
          <rPr>
            <sz val="9"/>
            <rFont val="宋体"/>
            <charset val="134"/>
          </rPr>
          <t xml:space="preserve">
调整幅度30%</t>
        </r>
      </text>
    </comment>
    <comment ref="J2984" authorId="5">
      <text>
        <r>
          <rPr>
            <b/>
            <sz val="9"/>
            <rFont val="宋体"/>
            <charset val="134"/>
          </rPr>
          <t>Windows 用户:</t>
        </r>
        <r>
          <rPr>
            <sz val="9"/>
            <rFont val="宋体"/>
            <charset val="134"/>
          </rPr>
          <t xml:space="preserve">
调整幅度30%</t>
        </r>
      </text>
    </comment>
    <comment ref="J2996" authorId="5">
      <text>
        <r>
          <rPr>
            <b/>
            <sz val="9"/>
            <rFont val="宋体"/>
            <charset val="134"/>
          </rPr>
          <t>Windows 用户:</t>
        </r>
        <r>
          <rPr>
            <sz val="9"/>
            <rFont val="宋体"/>
            <charset val="134"/>
          </rPr>
          <t xml:space="preserve">
调整幅度30%</t>
        </r>
      </text>
    </comment>
    <comment ref="S3219" authorId="6">
      <text>
        <r>
          <rPr>
            <sz val="9"/>
            <rFont val="宋体"/>
            <charset val="134"/>
          </rPr>
          <t xml:space="preserve">[2022]79:6周岁及以下儿童加收30%
</t>
        </r>
      </text>
    </comment>
    <comment ref="B3293" authorId="0">
      <text>
        <r>
          <rPr>
            <b/>
            <sz val="9"/>
            <rFont val="宋体"/>
            <charset val="134"/>
          </rPr>
          <t>Administrator:</t>
        </r>
        <r>
          <rPr>
            <sz val="9"/>
            <rFont val="宋体"/>
            <charset val="134"/>
          </rPr>
          <t xml:space="preserve">
此项目原限南京军区南京总医院单独使用。目前已放开。</t>
        </r>
      </text>
    </comment>
    <comment ref="J3303" authorId="5">
      <text>
        <r>
          <rPr>
            <b/>
            <sz val="9"/>
            <rFont val="宋体"/>
            <charset val="134"/>
          </rPr>
          <t>Windows 用户:</t>
        </r>
        <r>
          <rPr>
            <sz val="9"/>
            <rFont val="宋体"/>
            <charset val="134"/>
          </rPr>
          <t xml:space="preserve">
调整幅度20%</t>
        </r>
      </text>
    </comment>
    <comment ref="J3305" authorId="5">
      <text>
        <r>
          <rPr>
            <b/>
            <sz val="9"/>
            <rFont val="宋体"/>
            <charset val="134"/>
          </rPr>
          <t>Windows 用户:</t>
        </r>
        <r>
          <rPr>
            <sz val="9"/>
            <rFont val="宋体"/>
            <charset val="134"/>
          </rPr>
          <t xml:space="preserve">
调整幅度20%</t>
        </r>
      </text>
    </comment>
    <comment ref="S3305" authorId="0">
      <text>
        <r>
          <rPr>
            <sz val="9"/>
            <rFont val="宋体"/>
            <charset val="134"/>
          </rPr>
          <t>[2006]136：将原勘误“门诊口腔拔牙”改为“口腔门诊”</t>
        </r>
      </text>
    </comment>
    <comment ref="J3307" authorId="5">
      <text>
        <r>
          <rPr>
            <b/>
            <sz val="9"/>
            <rFont val="宋体"/>
            <charset val="134"/>
          </rPr>
          <t>Windows 用户:</t>
        </r>
        <r>
          <rPr>
            <sz val="9"/>
            <rFont val="宋体"/>
            <charset val="134"/>
          </rPr>
          <t xml:space="preserve">
调整幅度20%</t>
        </r>
      </text>
    </comment>
    <comment ref="J3319" authorId="5">
      <text>
        <r>
          <rPr>
            <b/>
            <sz val="9"/>
            <rFont val="宋体"/>
            <charset val="134"/>
          </rPr>
          <t>Windows 用户:</t>
        </r>
        <r>
          <rPr>
            <sz val="9"/>
            <rFont val="宋体"/>
            <charset val="134"/>
          </rPr>
          <t xml:space="preserve">
调整幅度20%</t>
        </r>
      </text>
    </comment>
    <comment ref="J3327" authorId="5">
      <text>
        <r>
          <rPr>
            <b/>
            <sz val="9"/>
            <rFont val="宋体"/>
            <charset val="134"/>
          </rPr>
          <t>Windows 用户:</t>
        </r>
        <r>
          <rPr>
            <sz val="9"/>
            <rFont val="宋体"/>
            <charset val="134"/>
          </rPr>
          <t xml:space="preserve">
调整幅度20%</t>
        </r>
      </text>
    </comment>
    <comment ref="J3332" authorId="5">
      <text>
        <r>
          <rPr>
            <b/>
            <sz val="9"/>
            <rFont val="宋体"/>
            <charset val="134"/>
          </rPr>
          <t>Windows 用户:</t>
        </r>
        <r>
          <rPr>
            <sz val="9"/>
            <rFont val="宋体"/>
            <charset val="134"/>
          </rPr>
          <t xml:space="preserve">
调整幅度20%</t>
        </r>
      </text>
    </comment>
    <comment ref="J3338" authorId="5">
      <text>
        <r>
          <rPr>
            <b/>
            <sz val="9"/>
            <rFont val="宋体"/>
            <charset val="134"/>
          </rPr>
          <t>Windows 用户:</t>
        </r>
        <r>
          <rPr>
            <sz val="9"/>
            <rFont val="宋体"/>
            <charset val="134"/>
          </rPr>
          <t xml:space="preserve">
调整幅度50%</t>
        </r>
      </text>
    </comment>
    <comment ref="J3344" authorId="5">
      <text>
        <r>
          <rPr>
            <b/>
            <sz val="9"/>
            <rFont val="宋体"/>
            <charset val="134"/>
          </rPr>
          <t>Windows 用户:</t>
        </r>
        <r>
          <rPr>
            <sz val="9"/>
            <rFont val="宋体"/>
            <charset val="134"/>
          </rPr>
          <t xml:space="preserve">
调整幅度50%</t>
        </r>
      </text>
    </comment>
    <comment ref="J3349" authorId="5">
      <text>
        <r>
          <rPr>
            <b/>
            <sz val="9"/>
            <rFont val="宋体"/>
            <charset val="134"/>
          </rPr>
          <t>Windows 用户:</t>
        </r>
        <r>
          <rPr>
            <sz val="9"/>
            <rFont val="宋体"/>
            <charset val="134"/>
          </rPr>
          <t xml:space="preserve">
调整幅度50%</t>
        </r>
      </text>
    </comment>
    <comment ref="J3354" authorId="5">
      <text>
        <r>
          <rPr>
            <b/>
            <sz val="9"/>
            <rFont val="宋体"/>
            <charset val="134"/>
          </rPr>
          <t>Windows 用户:</t>
        </r>
        <r>
          <rPr>
            <sz val="9"/>
            <rFont val="宋体"/>
            <charset val="134"/>
          </rPr>
          <t xml:space="preserve">
调整幅度50%</t>
        </r>
      </text>
    </comment>
    <comment ref="J3401" authorId="5">
      <text>
        <r>
          <rPr>
            <b/>
            <sz val="9"/>
            <rFont val="宋体"/>
            <charset val="134"/>
          </rPr>
          <t>Windows 用户:</t>
        </r>
        <r>
          <rPr>
            <sz val="9"/>
            <rFont val="宋体"/>
            <charset val="134"/>
          </rPr>
          <t xml:space="preserve">
调整幅度50%</t>
        </r>
      </text>
    </comment>
    <comment ref="J3403" authorId="5">
      <text>
        <r>
          <rPr>
            <b/>
            <sz val="9"/>
            <rFont val="宋体"/>
            <charset val="134"/>
          </rPr>
          <t>Windows 用户:</t>
        </r>
        <r>
          <rPr>
            <sz val="9"/>
            <rFont val="宋体"/>
            <charset val="134"/>
          </rPr>
          <t xml:space="preserve">
调整幅度50%</t>
        </r>
      </text>
    </comment>
    <comment ref="J3404" authorId="5">
      <text>
        <r>
          <rPr>
            <b/>
            <sz val="9"/>
            <rFont val="宋体"/>
            <charset val="134"/>
          </rPr>
          <t>Windows 用户:</t>
        </r>
        <r>
          <rPr>
            <sz val="9"/>
            <rFont val="宋体"/>
            <charset val="134"/>
          </rPr>
          <t xml:space="preserve">
调整幅度50%</t>
        </r>
      </text>
    </comment>
    <comment ref="J3427" authorId="5">
      <text>
        <r>
          <rPr>
            <b/>
            <sz val="9"/>
            <rFont val="宋体"/>
            <charset val="134"/>
          </rPr>
          <t>Windows 用户:</t>
        </r>
        <r>
          <rPr>
            <sz val="9"/>
            <rFont val="宋体"/>
            <charset val="134"/>
          </rPr>
          <t xml:space="preserve">
调整幅度50%</t>
        </r>
      </text>
    </comment>
    <comment ref="J3429" authorId="5">
      <text>
        <r>
          <rPr>
            <b/>
            <sz val="9"/>
            <rFont val="宋体"/>
            <charset val="134"/>
          </rPr>
          <t>Windows 用户:</t>
        </r>
        <r>
          <rPr>
            <sz val="9"/>
            <rFont val="宋体"/>
            <charset val="134"/>
          </rPr>
          <t xml:space="preserve">
调整幅度50%</t>
        </r>
      </text>
    </comment>
    <comment ref="J3435" authorId="5">
      <text>
        <r>
          <rPr>
            <b/>
            <sz val="9"/>
            <rFont val="宋体"/>
            <charset val="134"/>
          </rPr>
          <t>Windows 用户:</t>
        </r>
        <r>
          <rPr>
            <sz val="9"/>
            <rFont val="宋体"/>
            <charset val="134"/>
          </rPr>
          <t xml:space="preserve">
调整幅度50%</t>
        </r>
      </text>
    </comment>
    <comment ref="J3437" authorId="5">
      <text>
        <r>
          <rPr>
            <b/>
            <sz val="9"/>
            <rFont val="宋体"/>
            <charset val="134"/>
          </rPr>
          <t>Windows 用户:</t>
        </r>
        <r>
          <rPr>
            <sz val="9"/>
            <rFont val="宋体"/>
            <charset val="134"/>
          </rPr>
          <t xml:space="preserve">
调整幅度50%</t>
        </r>
      </text>
    </comment>
    <comment ref="J3439" authorId="5">
      <text>
        <r>
          <rPr>
            <b/>
            <sz val="9"/>
            <rFont val="宋体"/>
            <charset val="134"/>
          </rPr>
          <t>Windows 用户:</t>
        </r>
        <r>
          <rPr>
            <sz val="9"/>
            <rFont val="宋体"/>
            <charset val="134"/>
          </rPr>
          <t xml:space="preserve">
调整幅度50%</t>
        </r>
      </text>
    </comment>
    <comment ref="J3443" authorId="5">
      <text>
        <r>
          <rPr>
            <b/>
            <sz val="9"/>
            <rFont val="宋体"/>
            <charset val="134"/>
          </rPr>
          <t>Windows 用户:</t>
        </r>
        <r>
          <rPr>
            <sz val="9"/>
            <rFont val="宋体"/>
            <charset val="134"/>
          </rPr>
          <t xml:space="preserve">
调整幅度50%</t>
        </r>
      </text>
    </comment>
    <comment ref="J3456" authorId="5">
      <text>
        <r>
          <rPr>
            <b/>
            <sz val="9"/>
            <rFont val="宋体"/>
            <charset val="134"/>
          </rPr>
          <t>Windows 用户:</t>
        </r>
        <r>
          <rPr>
            <sz val="9"/>
            <rFont val="宋体"/>
            <charset val="134"/>
          </rPr>
          <t xml:space="preserve">
调整幅度50%</t>
        </r>
      </text>
    </comment>
    <comment ref="F3502" authorId="0">
      <text>
        <r>
          <rPr>
            <sz val="9"/>
            <rFont val="宋体"/>
            <charset val="134"/>
          </rPr>
          <t>[2006]447</t>
        </r>
      </text>
    </comment>
    <comment ref="F3504" authorId="3">
      <text>
        <r>
          <rPr>
            <sz val="9"/>
            <rFont val="宋体"/>
            <charset val="134"/>
          </rPr>
          <t xml:space="preserve">[2009]395
</t>
        </r>
      </text>
    </comment>
    <comment ref="J4062" authorId="5">
      <text>
        <r>
          <rPr>
            <b/>
            <sz val="9"/>
            <rFont val="宋体"/>
            <charset val="134"/>
          </rPr>
          <t>Windows 用户:</t>
        </r>
        <r>
          <rPr>
            <sz val="9"/>
            <rFont val="宋体"/>
            <charset val="134"/>
          </rPr>
          <t xml:space="preserve">
调整幅度50%</t>
        </r>
      </text>
    </comment>
    <comment ref="J4072" authorId="5">
      <text>
        <r>
          <rPr>
            <b/>
            <sz val="9"/>
            <rFont val="宋体"/>
            <charset val="134"/>
          </rPr>
          <t>Windows 用户:</t>
        </r>
        <r>
          <rPr>
            <sz val="9"/>
            <rFont val="宋体"/>
            <charset val="134"/>
          </rPr>
          <t xml:space="preserve">
调整幅度50%</t>
        </r>
      </text>
    </comment>
    <comment ref="J4093" authorId="5">
      <text>
        <r>
          <rPr>
            <b/>
            <sz val="9"/>
            <rFont val="宋体"/>
            <charset val="134"/>
          </rPr>
          <t>Windows 用户:</t>
        </r>
        <r>
          <rPr>
            <sz val="9"/>
            <rFont val="宋体"/>
            <charset val="134"/>
          </rPr>
          <t xml:space="preserve">
调整幅度50%</t>
        </r>
      </text>
    </comment>
    <comment ref="J4107" authorId="5">
      <text>
        <r>
          <rPr>
            <b/>
            <sz val="9"/>
            <rFont val="宋体"/>
            <charset val="134"/>
          </rPr>
          <t>Windows 用户:</t>
        </r>
        <r>
          <rPr>
            <sz val="9"/>
            <rFont val="宋体"/>
            <charset val="134"/>
          </rPr>
          <t xml:space="preserve">
调整幅度50%</t>
        </r>
      </text>
    </comment>
    <comment ref="J4125" authorId="5">
      <text>
        <r>
          <rPr>
            <b/>
            <sz val="9"/>
            <rFont val="宋体"/>
            <charset val="134"/>
          </rPr>
          <t>Windows 用户:</t>
        </r>
        <r>
          <rPr>
            <sz val="9"/>
            <rFont val="宋体"/>
            <charset val="134"/>
          </rPr>
          <t xml:space="preserve">
调整幅度50%</t>
        </r>
      </text>
    </comment>
    <comment ref="F4145" authorId="3">
      <text>
        <r>
          <rPr>
            <sz val="9"/>
            <rFont val="宋体"/>
            <charset val="134"/>
          </rPr>
          <t xml:space="preserve">[2009]395
</t>
        </r>
      </text>
    </comment>
    <comment ref="J4146" authorId="5">
      <text>
        <r>
          <rPr>
            <b/>
            <sz val="9"/>
            <rFont val="宋体"/>
            <charset val="134"/>
          </rPr>
          <t>Windows 用户:</t>
        </r>
        <r>
          <rPr>
            <sz val="9"/>
            <rFont val="宋体"/>
            <charset val="134"/>
          </rPr>
          <t xml:space="preserve">
调整幅度75%</t>
        </r>
      </text>
    </comment>
    <comment ref="J4148" authorId="5">
      <text>
        <r>
          <rPr>
            <b/>
            <sz val="9"/>
            <rFont val="宋体"/>
            <charset val="134"/>
          </rPr>
          <t>Windows 用户:</t>
        </r>
        <r>
          <rPr>
            <sz val="9"/>
            <rFont val="宋体"/>
            <charset val="134"/>
          </rPr>
          <t xml:space="preserve">
调整幅度50%</t>
        </r>
      </text>
    </comment>
    <comment ref="J4150" authorId="5">
      <text>
        <r>
          <rPr>
            <b/>
            <sz val="9"/>
            <rFont val="宋体"/>
            <charset val="134"/>
          </rPr>
          <t>Windows 用户:</t>
        </r>
        <r>
          <rPr>
            <sz val="9"/>
            <rFont val="宋体"/>
            <charset val="134"/>
          </rPr>
          <t xml:space="preserve">
调整幅度50%</t>
        </r>
      </text>
    </comment>
    <comment ref="J4152" authorId="5">
      <text>
        <r>
          <rPr>
            <b/>
            <sz val="9"/>
            <rFont val="宋体"/>
            <charset val="134"/>
          </rPr>
          <t>Windows 用户:</t>
        </r>
        <r>
          <rPr>
            <sz val="9"/>
            <rFont val="宋体"/>
            <charset val="134"/>
          </rPr>
          <t xml:space="preserve">
调整幅度75%</t>
        </r>
      </text>
    </comment>
    <comment ref="J4154" authorId="5">
      <text>
        <r>
          <rPr>
            <b/>
            <sz val="9"/>
            <rFont val="宋体"/>
            <charset val="134"/>
          </rPr>
          <t>Windows 用户:</t>
        </r>
        <r>
          <rPr>
            <sz val="9"/>
            <rFont val="宋体"/>
            <charset val="134"/>
          </rPr>
          <t xml:space="preserve">
调整幅度50%</t>
        </r>
      </text>
    </comment>
    <comment ref="J4214" authorId="5">
      <text>
        <r>
          <rPr>
            <b/>
            <sz val="9"/>
            <rFont val="宋体"/>
            <charset val="134"/>
          </rPr>
          <t>Windows 用户:</t>
        </r>
        <r>
          <rPr>
            <sz val="9"/>
            <rFont val="宋体"/>
            <charset val="134"/>
          </rPr>
          <t xml:space="preserve">
调整幅度50%</t>
        </r>
      </text>
    </comment>
    <comment ref="F4234" authorId="0">
      <text>
        <r>
          <rPr>
            <sz val="9"/>
            <rFont val="宋体"/>
            <charset val="134"/>
          </rPr>
          <t>原：“包括颈动脉假性动脉瘤、外伤性动—静脉瘘、颈动脉过度迂曲的切除，自体大隐静脉或其它血管的取用”
[2006]447</t>
        </r>
      </text>
    </comment>
    <comment ref="F4235" authorId="0">
      <text>
        <r>
          <rPr>
            <sz val="9"/>
            <rFont val="宋体"/>
            <charset val="134"/>
          </rPr>
          <t>[2006]447</t>
        </r>
      </text>
    </comment>
    <comment ref="J4305" authorId="5">
      <text>
        <r>
          <rPr>
            <b/>
            <sz val="9"/>
            <rFont val="宋体"/>
            <charset val="134"/>
          </rPr>
          <t>Windows 用户:</t>
        </r>
        <r>
          <rPr>
            <sz val="9"/>
            <rFont val="宋体"/>
            <charset val="134"/>
          </rPr>
          <t xml:space="preserve">
调整幅度50%</t>
        </r>
      </text>
    </comment>
    <comment ref="K4305" authorId="5">
      <text>
        <r>
          <rPr>
            <b/>
            <sz val="9"/>
            <rFont val="宋体"/>
            <charset val="134"/>
          </rPr>
          <t>Windows 用户:</t>
        </r>
        <r>
          <rPr>
            <sz val="9"/>
            <rFont val="宋体"/>
            <charset val="134"/>
          </rPr>
          <t xml:space="preserve">
调整幅度50%</t>
        </r>
      </text>
    </comment>
    <comment ref="L4305" authorId="5">
      <text>
        <r>
          <rPr>
            <b/>
            <sz val="9"/>
            <rFont val="宋体"/>
            <charset val="134"/>
          </rPr>
          <t>Windows 用户:</t>
        </r>
        <r>
          <rPr>
            <sz val="9"/>
            <rFont val="宋体"/>
            <charset val="134"/>
          </rPr>
          <t xml:space="preserve">
调整幅度50%</t>
        </r>
      </text>
    </comment>
    <comment ref="J4306" authorId="5">
      <text>
        <r>
          <rPr>
            <b/>
            <sz val="9"/>
            <rFont val="宋体"/>
            <charset val="134"/>
          </rPr>
          <t>Windows 用户:</t>
        </r>
        <r>
          <rPr>
            <sz val="9"/>
            <rFont val="宋体"/>
            <charset val="134"/>
          </rPr>
          <t xml:space="preserve">
调整幅度50%</t>
        </r>
      </text>
    </comment>
    <comment ref="K4306" authorId="5">
      <text>
        <r>
          <rPr>
            <b/>
            <sz val="9"/>
            <rFont val="宋体"/>
            <charset val="134"/>
          </rPr>
          <t>Windows 用户:</t>
        </r>
        <r>
          <rPr>
            <sz val="9"/>
            <rFont val="宋体"/>
            <charset val="134"/>
          </rPr>
          <t xml:space="preserve">
调整幅度50%</t>
        </r>
      </text>
    </comment>
    <comment ref="L4306" authorId="5">
      <text>
        <r>
          <rPr>
            <b/>
            <sz val="9"/>
            <rFont val="宋体"/>
            <charset val="134"/>
          </rPr>
          <t>Windows 用户:</t>
        </r>
        <r>
          <rPr>
            <sz val="9"/>
            <rFont val="宋体"/>
            <charset val="134"/>
          </rPr>
          <t xml:space="preserve">
调整幅度50%</t>
        </r>
      </text>
    </comment>
    <comment ref="J4307" authorId="5">
      <text>
        <r>
          <rPr>
            <b/>
            <sz val="9"/>
            <rFont val="宋体"/>
            <charset val="134"/>
          </rPr>
          <t>Windows 用户:</t>
        </r>
        <r>
          <rPr>
            <sz val="9"/>
            <rFont val="宋体"/>
            <charset val="134"/>
          </rPr>
          <t xml:space="preserve">
调整幅度50%</t>
        </r>
      </text>
    </comment>
    <comment ref="K4307" authorId="5">
      <text>
        <r>
          <rPr>
            <b/>
            <sz val="9"/>
            <rFont val="宋体"/>
            <charset val="134"/>
          </rPr>
          <t>Windows 用户:</t>
        </r>
        <r>
          <rPr>
            <sz val="9"/>
            <rFont val="宋体"/>
            <charset val="134"/>
          </rPr>
          <t xml:space="preserve">
调整幅度50%</t>
        </r>
      </text>
    </comment>
    <comment ref="L4307" authorId="5">
      <text>
        <r>
          <rPr>
            <b/>
            <sz val="9"/>
            <rFont val="宋体"/>
            <charset val="134"/>
          </rPr>
          <t>Windows 用户:</t>
        </r>
        <r>
          <rPr>
            <sz val="9"/>
            <rFont val="宋体"/>
            <charset val="134"/>
          </rPr>
          <t xml:space="preserve">
调整幅度50%</t>
        </r>
      </text>
    </comment>
    <comment ref="J4308" authorId="5">
      <text>
        <r>
          <rPr>
            <b/>
            <sz val="9"/>
            <rFont val="宋体"/>
            <charset val="134"/>
          </rPr>
          <t>Windows 用户:</t>
        </r>
        <r>
          <rPr>
            <sz val="9"/>
            <rFont val="宋体"/>
            <charset val="134"/>
          </rPr>
          <t xml:space="preserve">
调整幅度50%</t>
        </r>
      </text>
    </comment>
    <comment ref="J4309" authorId="5">
      <text>
        <r>
          <rPr>
            <b/>
            <sz val="9"/>
            <rFont val="宋体"/>
            <charset val="134"/>
          </rPr>
          <t>Windows 用户:</t>
        </r>
        <r>
          <rPr>
            <sz val="9"/>
            <rFont val="宋体"/>
            <charset val="134"/>
          </rPr>
          <t xml:space="preserve">
调整幅度50%</t>
        </r>
      </text>
    </comment>
    <comment ref="J4347" authorId="5">
      <text>
        <r>
          <rPr>
            <b/>
            <sz val="9"/>
            <rFont val="宋体"/>
            <charset val="134"/>
          </rPr>
          <t>Windows 用户:</t>
        </r>
        <r>
          <rPr>
            <sz val="9"/>
            <rFont val="宋体"/>
            <charset val="134"/>
          </rPr>
          <t xml:space="preserve">
调整幅度75%</t>
        </r>
      </text>
    </comment>
    <comment ref="J4424" authorId="5">
      <text>
        <r>
          <rPr>
            <b/>
            <sz val="9"/>
            <rFont val="宋体"/>
            <charset val="134"/>
          </rPr>
          <t>Windows 用户:</t>
        </r>
        <r>
          <rPr>
            <sz val="9"/>
            <rFont val="宋体"/>
            <charset val="134"/>
          </rPr>
          <t xml:space="preserve">
调整幅度50%</t>
        </r>
      </text>
    </comment>
    <comment ref="J4432" authorId="5">
      <text>
        <r>
          <rPr>
            <b/>
            <sz val="9"/>
            <rFont val="宋体"/>
            <charset val="134"/>
          </rPr>
          <t>Windows 用户:</t>
        </r>
        <r>
          <rPr>
            <sz val="9"/>
            <rFont val="宋体"/>
            <charset val="134"/>
          </rPr>
          <t xml:space="preserve">
调整幅度50%</t>
        </r>
      </text>
    </comment>
    <comment ref="J4450" authorId="5">
      <text>
        <r>
          <rPr>
            <b/>
            <sz val="9"/>
            <rFont val="宋体"/>
            <charset val="134"/>
          </rPr>
          <t>Windows 用户:</t>
        </r>
        <r>
          <rPr>
            <sz val="9"/>
            <rFont val="宋体"/>
            <charset val="134"/>
          </rPr>
          <t xml:space="preserve">
调整幅度50%</t>
        </r>
      </text>
    </comment>
    <comment ref="J4460" authorId="5">
      <text>
        <r>
          <rPr>
            <b/>
            <sz val="9"/>
            <rFont val="宋体"/>
            <charset val="134"/>
          </rPr>
          <t>Windows 用户:</t>
        </r>
        <r>
          <rPr>
            <sz val="9"/>
            <rFont val="宋体"/>
            <charset val="134"/>
          </rPr>
          <t xml:space="preserve">
调整幅度50%</t>
        </r>
      </text>
    </comment>
    <comment ref="J4487" authorId="5">
      <text>
        <r>
          <rPr>
            <b/>
            <sz val="9"/>
            <rFont val="宋体"/>
            <charset val="134"/>
          </rPr>
          <t>Windows 用户:</t>
        </r>
        <r>
          <rPr>
            <sz val="9"/>
            <rFont val="宋体"/>
            <charset val="134"/>
          </rPr>
          <t xml:space="preserve">
调整幅度50%</t>
        </r>
      </text>
    </comment>
    <comment ref="J4534" authorId="5">
      <text>
        <r>
          <rPr>
            <b/>
            <sz val="9"/>
            <rFont val="宋体"/>
            <charset val="134"/>
          </rPr>
          <t>Windows 用户:</t>
        </r>
        <r>
          <rPr>
            <sz val="9"/>
            <rFont val="宋体"/>
            <charset val="134"/>
          </rPr>
          <t xml:space="preserve">
调整幅度50%</t>
        </r>
      </text>
    </comment>
    <comment ref="J4538" authorId="5">
      <text>
        <r>
          <rPr>
            <b/>
            <sz val="9"/>
            <rFont val="宋体"/>
            <charset val="134"/>
          </rPr>
          <t>Windows 用户:</t>
        </r>
        <r>
          <rPr>
            <sz val="9"/>
            <rFont val="宋体"/>
            <charset val="134"/>
          </rPr>
          <t xml:space="preserve">
调整幅度50%</t>
        </r>
      </text>
    </comment>
    <comment ref="J4543" authorId="5">
      <text>
        <r>
          <rPr>
            <b/>
            <sz val="9"/>
            <rFont val="宋体"/>
            <charset val="134"/>
          </rPr>
          <t>Windows 用户:</t>
        </r>
        <r>
          <rPr>
            <sz val="9"/>
            <rFont val="宋体"/>
            <charset val="134"/>
          </rPr>
          <t xml:space="preserve">
调整幅度50%</t>
        </r>
      </text>
    </comment>
    <comment ref="F4552" authorId="0">
      <text>
        <r>
          <rPr>
            <sz val="9"/>
            <rFont val="宋体"/>
            <charset val="134"/>
          </rPr>
          <t>原：“含食管、胃底周围血管离断加脾切除术，包括经网膜静脉门静脉测压术”
[2006]447</t>
        </r>
      </text>
    </comment>
    <comment ref="J4553" authorId="5">
      <text>
        <r>
          <rPr>
            <b/>
            <sz val="9"/>
            <rFont val="宋体"/>
            <charset val="134"/>
          </rPr>
          <t>Windows 用户:</t>
        </r>
        <r>
          <rPr>
            <sz val="9"/>
            <rFont val="宋体"/>
            <charset val="134"/>
          </rPr>
          <t xml:space="preserve">
调整幅度50%</t>
        </r>
      </text>
    </comment>
    <comment ref="J4554" authorId="5">
      <text>
        <r>
          <rPr>
            <b/>
            <sz val="9"/>
            <rFont val="宋体"/>
            <charset val="134"/>
          </rPr>
          <t>Windows 用户:</t>
        </r>
        <r>
          <rPr>
            <sz val="9"/>
            <rFont val="宋体"/>
            <charset val="134"/>
          </rPr>
          <t xml:space="preserve">
调整幅度50%</t>
        </r>
      </text>
    </comment>
    <comment ref="C4566" authorId="0">
      <text>
        <r>
          <rPr>
            <sz val="9"/>
            <rFont val="宋体"/>
            <charset val="134"/>
          </rPr>
          <t>与2017年7号文名称不相符，经价格处核实，暂时以93号文为准。</t>
        </r>
      </text>
    </comment>
    <comment ref="J4589" authorId="5">
      <text>
        <r>
          <rPr>
            <b/>
            <sz val="9"/>
            <rFont val="宋体"/>
            <charset val="134"/>
          </rPr>
          <t>Windows 用户:</t>
        </r>
        <r>
          <rPr>
            <sz val="9"/>
            <rFont val="宋体"/>
            <charset val="134"/>
          </rPr>
          <t xml:space="preserve">
调整幅度50%</t>
        </r>
      </text>
    </comment>
    <comment ref="J4595" authorId="5">
      <text>
        <r>
          <rPr>
            <b/>
            <sz val="9"/>
            <rFont val="宋体"/>
            <charset val="134"/>
          </rPr>
          <t>Windows 用户:</t>
        </r>
        <r>
          <rPr>
            <sz val="9"/>
            <rFont val="宋体"/>
            <charset val="134"/>
          </rPr>
          <t xml:space="preserve">
调整幅度50%</t>
        </r>
      </text>
    </comment>
    <comment ref="J4598" authorId="5">
      <text>
        <r>
          <rPr>
            <b/>
            <sz val="9"/>
            <rFont val="宋体"/>
            <charset val="134"/>
          </rPr>
          <t>Windows 用户:</t>
        </r>
        <r>
          <rPr>
            <sz val="9"/>
            <rFont val="宋体"/>
            <charset val="134"/>
          </rPr>
          <t xml:space="preserve">
调整幅度50%</t>
        </r>
      </text>
    </comment>
    <comment ref="J4654" authorId="5">
      <text>
        <r>
          <rPr>
            <b/>
            <sz val="9"/>
            <rFont val="宋体"/>
            <charset val="134"/>
          </rPr>
          <t>Windows 用户:</t>
        </r>
        <r>
          <rPr>
            <sz val="9"/>
            <rFont val="宋体"/>
            <charset val="134"/>
          </rPr>
          <t xml:space="preserve">
调整幅度50%</t>
        </r>
      </text>
    </comment>
    <comment ref="J4672" authorId="5">
      <text>
        <r>
          <rPr>
            <b/>
            <sz val="9"/>
            <rFont val="宋体"/>
            <charset val="134"/>
          </rPr>
          <t>Windows 用户:</t>
        </r>
        <r>
          <rPr>
            <sz val="9"/>
            <rFont val="宋体"/>
            <charset val="134"/>
          </rPr>
          <t xml:space="preserve">
调整幅度50%</t>
        </r>
      </text>
    </comment>
    <comment ref="J4684" authorId="5">
      <text>
        <r>
          <rPr>
            <b/>
            <sz val="9"/>
            <rFont val="宋体"/>
            <charset val="134"/>
          </rPr>
          <t>Windows 用户:</t>
        </r>
        <r>
          <rPr>
            <sz val="9"/>
            <rFont val="宋体"/>
            <charset val="134"/>
          </rPr>
          <t xml:space="preserve">
调整幅度50%</t>
        </r>
      </text>
    </comment>
    <comment ref="K4684" authorId="5">
      <text>
        <r>
          <rPr>
            <b/>
            <sz val="9"/>
            <rFont val="宋体"/>
            <charset val="134"/>
          </rPr>
          <t>Windows 用户:</t>
        </r>
        <r>
          <rPr>
            <sz val="9"/>
            <rFont val="宋体"/>
            <charset val="134"/>
          </rPr>
          <t xml:space="preserve">
调整幅度50%</t>
        </r>
      </text>
    </comment>
    <comment ref="L4684" authorId="5">
      <text>
        <r>
          <rPr>
            <b/>
            <sz val="9"/>
            <rFont val="宋体"/>
            <charset val="134"/>
          </rPr>
          <t>Windows 用户:</t>
        </r>
        <r>
          <rPr>
            <sz val="9"/>
            <rFont val="宋体"/>
            <charset val="134"/>
          </rPr>
          <t xml:space="preserve">
调整幅度50%</t>
        </r>
      </text>
    </comment>
    <comment ref="J4685" authorId="5">
      <text>
        <r>
          <rPr>
            <b/>
            <sz val="9"/>
            <rFont val="宋体"/>
            <charset val="134"/>
          </rPr>
          <t>Windows 用户:</t>
        </r>
        <r>
          <rPr>
            <sz val="9"/>
            <rFont val="宋体"/>
            <charset val="134"/>
          </rPr>
          <t xml:space="preserve">
调整幅度50%</t>
        </r>
      </text>
    </comment>
    <comment ref="K4685" authorId="5">
      <text>
        <r>
          <rPr>
            <b/>
            <sz val="9"/>
            <rFont val="宋体"/>
            <charset val="134"/>
          </rPr>
          <t>Windows 用户:</t>
        </r>
        <r>
          <rPr>
            <sz val="9"/>
            <rFont val="宋体"/>
            <charset val="134"/>
          </rPr>
          <t xml:space="preserve">
调整幅度50%</t>
        </r>
      </text>
    </comment>
    <comment ref="L4685" authorId="5">
      <text>
        <r>
          <rPr>
            <b/>
            <sz val="9"/>
            <rFont val="宋体"/>
            <charset val="134"/>
          </rPr>
          <t>Windows 用户:</t>
        </r>
        <r>
          <rPr>
            <sz val="9"/>
            <rFont val="宋体"/>
            <charset val="134"/>
          </rPr>
          <t xml:space="preserve">
调整幅度50%</t>
        </r>
      </text>
    </comment>
    <comment ref="J4686" authorId="5">
      <text>
        <r>
          <rPr>
            <b/>
            <sz val="9"/>
            <rFont val="宋体"/>
            <charset val="134"/>
          </rPr>
          <t>Windows 用户:</t>
        </r>
        <r>
          <rPr>
            <sz val="9"/>
            <rFont val="宋体"/>
            <charset val="134"/>
          </rPr>
          <t xml:space="preserve">
调整幅度50%</t>
        </r>
      </text>
    </comment>
    <comment ref="K4686" authorId="5">
      <text>
        <r>
          <rPr>
            <b/>
            <sz val="9"/>
            <rFont val="宋体"/>
            <charset val="134"/>
          </rPr>
          <t>Windows 用户:</t>
        </r>
        <r>
          <rPr>
            <sz val="9"/>
            <rFont val="宋体"/>
            <charset val="134"/>
          </rPr>
          <t xml:space="preserve">
调整幅度50%</t>
        </r>
      </text>
    </comment>
    <comment ref="L4686" authorId="5">
      <text>
        <r>
          <rPr>
            <b/>
            <sz val="9"/>
            <rFont val="宋体"/>
            <charset val="134"/>
          </rPr>
          <t>Windows 用户:</t>
        </r>
        <r>
          <rPr>
            <sz val="9"/>
            <rFont val="宋体"/>
            <charset val="134"/>
          </rPr>
          <t xml:space="preserve">
调整幅度50%</t>
        </r>
      </text>
    </comment>
    <comment ref="C4696" authorId="0">
      <text>
        <r>
          <rPr>
            <sz val="9"/>
            <rFont val="宋体"/>
            <charset val="134"/>
          </rPr>
          <t xml:space="preserve">原“交通性鞘膜积液术”
[2006]447
</t>
        </r>
      </text>
    </comment>
    <comment ref="J4712" authorId="5">
      <text>
        <r>
          <rPr>
            <b/>
            <sz val="9"/>
            <rFont val="宋体"/>
            <charset val="134"/>
          </rPr>
          <t>Windows 用户:</t>
        </r>
        <r>
          <rPr>
            <sz val="9"/>
            <rFont val="宋体"/>
            <charset val="134"/>
          </rPr>
          <t xml:space="preserve">
调整幅度50%</t>
        </r>
      </text>
    </comment>
    <comment ref="C4746" authorId="0">
      <text>
        <r>
          <rPr>
            <sz val="9"/>
            <rFont val="宋体"/>
            <charset val="134"/>
          </rPr>
          <t>Administrator:
卵巢囊肿剔除术——附件良性肿物切除术</t>
        </r>
      </text>
    </comment>
    <comment ref="J4774" authorId="5">
      <text>
        <r>
          <rPr>
            <b/>
            <sz val="9"/>
            <rFont val="宋体"/>
            <charset val="134"/>
          </rPr>
          <t>Windows 用户:</t>
        </r>
        <r>
          <rPr>
            <sz val="9"/>
            <rFont val="宋体"/>
            <charset val="134"/>
          </rPr>
          <t xml:space="preserve">
调整幅度50%</t>
        </r>
      </text>
    </comment>
    <comment ref="C4783" authorId="3">
      <text>
        <r>
          <rPr>
            <sz val="9"/>
            <rFont val="宋体"/>
            <charset val="134"/>
          </rPr>
          <t>[2009]57号规范项目名称</t>
        </r>
      </text>
    </comment>
    <comment ref="C4784" authorId="3">
      <text>
        <r>
          <rPr>
            <sz val="9"/>
            <rFont val="宋体"/>
            <charset val="134"/>
          </rPr>
          <t xml:space="preserve">[2009]57号规范项目名称
</t>
        </r>
      </text>
    </comment>
    <comment ref="J4844" authorId="5">
      <text>
        <r>
          <rPr>
            <b/>
            <sz val="9"/>
            <rFont val="宋体"/>
            <charset val="134"/>
          </rPr>
          <t>Windows 用户:</t>
        </r>
        <r>
          <rPr>
            <sz val="9"/>
            <rFont val="宋体"/>
            <charset val="134"/>
          </rPr>
          <t xml:space="preserve">
调整幅度50%</t>
        </r>
      </text>
    </comment>
    <comment ref="C4848" authorId="0">
      <text>
        <r>
          <rPr>
            <sz val="9"/>
            <rFont val="宋体"/>
            <charset val="134"/>
          </rPr>
          <t>原“经宫腔镜盆腔粘连分离术”[2006]447</t>
        </r>
      </text>
    </comment>
    <comment ref="G4937" authorId="0">
      <text>
        <r>
          <rPr>
            <sz val="9"/>
            <rFont val="宋体"/>
            <charset val="134"/>
          </rPr>
          <t>[2006]447</t>
        </r>
      </text>
    </comment>
    <comment ref="S5236" authorId="0">
      <text>
        <r>
          <rPr>
            <sz val="9"/>
            <rFont val="宋体"/>
            <charset val="134"/>
          </rPr>
          <t>[2007]395</t>
        </r>
      </text>
    </comment>
    <comment ref="S5296" authorId="0">
      <text>
        <r>
          <rPr>
            <sz val="9"/>
            <rFont val="宋体"/>
            <charset val="134"/>
          </rPr>
          <t>[2006]447</t>
        </r>
      </text>
    </comment>
    <comment ref="S5298" authorId="0">
      <text>
        <r>
          <rPr>
            <sz val="9"/>
            <rFont val="宋体"/>
            <charset val="134"/>
          </rPr>
          <t>[2006]447</t>
        </r>
      </text>
    </comment>
    <comment ref="S5300" authorId="0">
      <text>
        <r>
          <rPr>
            <sz val="9"/>
            <rFont val="宋体"/>
            <charset val="134"/>
          </rPr>
          <t>[2006]447</t>
        </r>
      </text>
    </comment>
    <comment ref="S5302" authorId="0">
      <text>
        <r>
          <rPr>
            <sz val="9"/>
            <rFont val="宋体"/>
            <charset val="134"/>
          </rPr>
          <t>[2006]447</t>
        </r>
      </text>
    </comment>
    <comment ref="F5340" authorId="3">
      <text>
        <r>
          <rPr>
            <sz val="9"/>
            <rFont val="宋体"/>
            <charset val="134"/>
          </rPr>
          <t xml:space="preserve">[2009]57号调整项目内涵
</t>
        </r>
      </text>
    </comment>
    <comment ref="F5343" authorId="3">
      <text>
        <r>
          <rPr>
            <sz val="9"/>
            <rFont val="宋体"/>
            <charset val="134"/>
          </rPr>
          <t xml:space="preserve">[2009]57号调整项目内涵
</t>
        </r>
      </text>
    </comment>
    <comment ref="F5346" authorId="3">
      <text>
        <r>
          <rPr>
            <sz val="9"/>
            <rFont val="宋体"/>
            <charset val="134"/>
          </rPr>
          <t xml:space="preserve">[2009]57号调整项目内涵
</t>
        </r>
      </text>
    </comment>
    <comment ref="J5616" authorId="5">
      <text>
        <r>
          <rPr>
            <b/>
            <sz val="9"/>
            <rFont val="宋体"/>
            <charset val="134"/>
          </rPr>
          <t>Windows 用户:</t>
        </r>
        <r>
          <rPr>
            <sz val="9"/>
            <rFont val="宋体"/>
            <charset val="134"/>
          </rPr>
          <t xml:space="preserve">
调整幅度30%</t>
        </r>
      </text>
    </comment>
    <comment ref="M5616" authorId="5">
      <text>
        <r>
          <rPr>
            <b/>
            <sz val="9"/>
            <rFont val="宋体"/>
            <charset val="134"/>
          </rPr>
          <t>Windows 用户:</t>
        </r>
        <r>
          <rPr>
            <sz val="9"/>
            <rFont val="宋体"/>
            <charset val="134"/>
          </rPr>
          <t xml:space="preserve">
调整幅度30%</t>
        </r>
      </text>
    </comment>
    <comment ref="P5616" authorId="5">
      <text>
        <r>
          <rPr>
            <b/>
            <sz val="9"/>
            <rFont val="宋体"/>
            <charset val="134"/>
          </rPr>
          <t>Windows 用户:</t>
        </r>
        <r>
          <rPr>
            <sz val="9"/>
            <rFont val="宋体"/>
            <charset val="134"/>
          </rPr>
          <t xml:space="preserve">
调整幅度30%</t>
        </r>
      </text>
    </comment>
    <comment ref="Q5616" authorId="5">
      <text>
        <r>
          <rPr>
            <b/>
            <sz val="9"/>
            <rFont val="宋体"/>
            <charset val="134"/>
          </rPr>
          <t>Windows 用户:</t>
        </r>
        <r>
          <rPr>
            <sz val="9"/>
            <rFont val="宋体"/>
            <charset val="134"/>
          </rPr>
          <t xml:space="preserve">
调整幅度30%</t>
        </r>
      </text>
    </comment>
    <comment ref="R5616" authorId="5">
      <text>
        <r>
          <rPr>
            <b/>
            <sz val="9"/>
            <rFont val="宋体"/>
            <charset val="134"/>
          </rPr>
          <t>Windows 用户:</t>
        </r>
        <r>
          <rPr>
            <sz val="9"/>
            <rFont val="宋体"/>
            <charset val="134"/>
          </rPr>
          <t xml:space="preserve">
调整幅度30%</t>
        </r>
      </text>
    </comment>
  </commentList>
</comments>
</file>

<file path=xl/sharedStrings.xml><?xml version="1.0" encoding="utf-8"?>
<sst xmlns="http://schemas.openxmlformats.org/spreadsheetml/2006/main" count="57017" uniqueCount="16072">
  <si>
    <t>江苏省基本医疗保险诊疗项目和医疗服务设施范围及支付标准（20250926）</t>
  </si>
  <si>
    <t>序号</t>
  </si>
  <si>
    <t>收费
项目
编码</t>
  </si>
  <si>
    <t>收费项目名称</t>
  </si>
  <si>
    <t>国家医疗服务项目代码</t>
  </si>
  <si>
    <t>国家医疗服务项目名称</t>
  </si>
  <si>
    <t>项目内涵</t>
  </si>
  <si>
    <t>除外内容</t>
  </si>
  <si>
    <t>医保支付类别</t>
  </si>
  <si>
    <t>计价
单位</t>
  </si>
  <si>
    <t>三类医院价格（元）</t>
  </si>
  <si>
    <t>二类医院价格（元）</t>
  </si>
  <si>
    <t>一类医院价格（元）</t>
  </si>
  <si>
    <t>说明</t>
  </si>
  <si>
    <t>变更类别</t>
  </si>
  <si>
    <t>变更内容</t>
  </si>
  <si>
    <t>本期发文依据</t>
  </si>
  <si>
    <t>文件依据</t>
  </si>
  <si>
    <t>备注</t>
  </si>
  <si>
    <t>一、综合医疗服务类</t>
  </si>
  <si>
    <t>1．本类包括一般医疗服务、一般检查治疗、社区卫生及预防保健项目和其它医疗服务项目4个二级分类。2．护理项目(分类码1201)实行分级别指导性价格。3．多科室共同使用的医疗服务项目列入本类之中，如护理、抢救、注射、换药等等。</t>
  </si>
  <si>
    <t>江苏省医疗服务价格项目目录（2022版）</t>
  </si>
  <si>
    <t>(一)一般医疗服务</t>
  </si>
  <si>
    <t>1.挂号费</t>
  </si>
  <si>
    <t>患者一次为诊断一种疾病，涉及两个以上科室的，当日只收一次挂号费和诊察费。</t>
  </si>
  <si>
    <t>110100001-b</t>
  </si>
  <si>
    <t>门诊病历手册</t>
  </si>
  <si>
    <t>001101000010000</t>
  </si>
  <si>
    <t>挂号费</t>
  </si>
  <si>
    <t>丙</t>
  </si>
  <si>
    <t>册</t>
  </si>
  <si>
    <t>市定价</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</si>
  <si>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</si>
  <si>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</si>
  <si>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</si>
  <si>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门诊诊察费（儿童专科晚间）</t>
  </si>
  <si>
    <t>001102000010000</t>
  </si>
  <si>
    <t>普通门诊诊查费</t>
  </si>
  <si>
    <t>挂号，核实患儿信息，就诊病历传送，病案管理，询问病情，听取主诉，病史采集，向患儿或家属告知，进行一般物理检查，书写病历，开具检查单，根据病情提供治疗方案（治疗单、处方）等。</t>
  </si>
  <si>
    <t>甲</t>
  </si>
  <si>
    <t>次</t>
  </si>
  <si>
    <t>110200001-a</t>
  </si>
  <si>
    <t>普通门诊诊察费（儿童专科晚间）</t>
  </si>
  <si>
    <t>指主治及以下医师提供的晚间普通门诊诊疗服务。</t>
  </si>
  <si>
    <t>乙</t>
  </si>
  <si>
    <t>限儿童专科医院</t>
  </si>
  <si>
    <t>110200001-b</t>
  </si>
  <si>
    <t>指综合性医院、中医院，三类医院</t>
  </si>
  <si>
    <t>110200001-c</t>
  </si>
  <si>
    <t>指综合性医院、中医院，二类医院</t>
  </si>
  <si>
    <t>110200001-d</t>
  </si>
  <si>
    <t>副主任医师普通门诊诊察费（儿童专科晚间）</t>
  </si>
  <si>
    <t>001102000020200</t>
  </si>
  <si>
    <t>专家门诊诊查费(副主任医师)</t>
  </si>
  <si>
    <t>指副主任医师提供的晚间门诊诊疗服务</t>
  </si>
  <si>
    <t>110200001-e</t>
  </si>
  <si>
    <t>主任医师普通门诊诊察费（儿童专科晚间）</t>
  </si>
  <si>
    <t>001102000020100</t>
  </si>
  <si>
    <t>专家门诊诊查费(主任医师)</t>
  </si>
  <si>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</si>
  <si>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</si>
  <si>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</si>
  <si>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</si>
  <si>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</si>
  <si>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</si>
  <si>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001102000020400</t>
  </si>
  <si>
    <t>专家门诊诊查费(享受政府特殊津贴待遇的临床医学专家)</t>
  </si>
  <si>
    <t>110200002-e</t>
  </si>
  <si>
    <t>特需门诊诊察费</t>
  </si>
  <si>
    <t>具备单独的诊疗场所,有专人陪同，实行包括挂号、采样、送检和取药等全程服务。</t>
  </si>
  <si>
    <t>市场调节价</t>
  </si>
  <si>
    <t>特需服务项目，限民营医疗机构收取</t>
  </si>
  <si>
    <t>急诊诊察费</t>
  </si>
  <si>
    <t>001102000030000</t>
  </si>
  <si>
    <t>急诊诊查费</t>
  </si>
  <si>
    <t>指医护人员提供的24小时急救、急症的诊疗服务</t>
  </si>
  <si>
    <t>住院诊察费</t>
  </si>
  <si>
    <t>001102000050000</t>
  </si>
  <si>
    <t>住院诊查费</t>
  </si>
  <si>
    <t>指医务人员技术劳务性服务</t>
  </si>
  <si>
    <t>日</t>
  </si>
  <si>
    <t>产科新生儿不得收取，限儿童专科医院和其他医院儿科加收10元</t>
  </si>
  <si>
    <t>西医诊察费</t>
  </si>
  <si>
    <t>110200006-a</t>
  </si>
  <si>
    <t>普通门诊诊察费</t>
  </si>
  <si>
    <t>指主治及以下医师提供的普通门诊诊疗服务。</t>
  </si>
  <si>
    <t>110200006-b</t>
  </si>
  <si>
    <t>副主任医师门诊诊察费</t>
  </si>
  <si>
    <t>001102000010200</t>
  </si>
  <si>
    <t>普通门诊诊查费(副主任医师)</t>
  </si>
  <si>
    <t>指由副主任医师在专家门诊提供技术劳务的诊疗服务。</t>
  </si>
  <si>
    <t>儿童专科医院和其他医院儿科加收10元</t>
  </si>
  <si>
    <t>110200006-c</t>
  </si>
  <si>
    <t>主任医师门诊诊察费</t>
  </si>
  <si>
    <t>001102000010100</t>
  </si>
  <si>
    <t>普通门诊诊查费(主任医师)</t>
  </si>
  <si>
    <t>指由主任医师在专家门诊提供技术劳务的诊疗服务。</t>
  </si>
  <si>
    <t>中医辩证论治费</t>
  </si>
  <si>
    <t>004800000060000</t>
  </si>
  <si>
    <t>中医辨证论治</t>
  </si>
  <si>
    <t>110200007-a</t>
  </si>
  <si>
    <t>普通门诊中医辩证论治费</t>
  </si>
  <si>
    <t>指主治及以下中医或中西医结合医师在中医普通门诊提供的诊疗服务。</t>
  </si>
  <si>
    <t>110200007-b</t>
  </si>
  <si>
    <t>副主任医师门诊中医辩证论治费</t>
  </si>
  <si>
    <t>004800000060200</t>
  </si>
  <si>
    <t>中医辨证论治(副主任医师)</t>
  </si>
  <si>
    <t>指由具有副高级职称的中医或中西医结合医师在专家门诊提供的诊疗服务。</t>
  </si>
  <si>
    <t>110200007-c</t>
  </si>
  <si>
    <t>主任医师门诊中医辩证论治费</t>
  </si>
  <si>
    <t>004800000060300</t>
  </si>
  <si>
    <t>中医辨证论治(主任医师)</t>
  </si>
  <si>
    <t>指由具有正高级职称的中医或中西医结合医师在专家门诊提供的诊疗服务。</t>
  </si>
  <si>
    <t>方便门诊费</t>
  </si>
  <si>
    <t>001102000010400</t>
  </si>
  <si>
    <t>普通门诊诊查费(便民门诊)</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</si>
  <si>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</si>
  <si>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</si>
  <si>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</si>
  <si>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t>
  </si>
  <si>
    <t>苏医保发【2023】31号</t>
  </si>
  <si>
    <t>3.急诊监护费</t>
  </si>
  <si>
    <t>急诊监护费</t>
  </si>
  <si>
    <t>001103000010000</t>
  </si>
  <si>
    <t>含监护、床位、诊查、护理</t>
  </si>
  <si>
    <t>符合监护病房条件和管理标准，超过半日不足24小时按一日计算，不足半日按半日计算。</t>
  </si>
  <si>
    <t>4.院前急救费</t>
  </si>
  <si>
    <t>院前急救费</t>
  </si>
  <si>
    <t>001104000010000</t>
  </si>
  <si>
    <t>包括内脏衰竭、外伤、烧伤、中毒、溺水、电击等现场急救；不含出诊费、诊察费、监护费</t>
  </si>
  <si>
    <t>化验、特殊检查、治疗、药物、血液</t>
  </si>
  <si>
    <t>5.体检费</t>
  </si>
  <si>
    <t>体检费</t>
  </si>
  <si>
    <t>001105000010000</t>
  </si>
  <si>
    <t>含内、外(含皮肤)、妇(不含宫颈刮片)、五官等科的常规检查；写总检报告</t>
  </si>
  <si>
    <t>影像、化验及特殊检查</t>
  </si>
  <si>
    <t>不另收挂号费及诊查费</t>
  </si>
  <si>
    <t>110500001-a</t>
  </si>
  <si>
    <t>驾驶员体检</t>
  </si>
  <si>
    <t>含身高、听力、视力、变色力和四肢、躯干、颈部的运动能力</t>
  </si>
  <si>
    <t>限依法取得医疗卫生执业资格的县及县以上医院</t>
  </si>
  <si>
    <t>110500001-b</t>
  </si>
  <si>
    <t>大学生体检</t>
  </si>
  <si>
    <t>内科、外科、肝功能（ALT）、乙型肝炎表面抗原检查和胸部X光透视</t>
  </si>
  <si>
    <t>110500001-c</t>
  </si>
  <si>
    <t>中小学生体检</t>
  </si>
  <si>
    <t>根据《中小学生健康体检管理办法》规定，义务教育阶段学生健康体检的费用由学校公用经费开支，不得向学生收费。</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</si>
  <si>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</si>
  <si>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</si>
  <si>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</si>
  <si>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</si>
  <si>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</si>
  <si>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</si>
  <si>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t>省定基准价，具体价格由各市制定。</t>
  </si>
  <si>
    <t>救护车使用费</t>
  </si>
  <si>
    <t>001106000010000</t>
  </si>
  <si>
    <t>救护车费</t>
  </si>
  <si>
    <t>不含院前危急重症抢救，不含过路、过桥费</t>
  </si>
  <si>
    <t>公里</t>
  </si>
  <si>
    <t>增加≤0.5公里的，不计费；增加＞0.5公里不足1公里的，按1公里计费。</t>
  </si>
  <si>
    <t>110600001-a</t>
  </si>
  <si>
    <t>救护车使用费（A）</t>
  </si>
  <si>
    <t>指急救范围地段内用车</t>
  </si>
  <si>
    <t>起步公里数及起步基价由各市制定，超过起步公里数，每增加1公里加收4元。</t>
  </si>
  <si>
    <t>110600001-b</t>
  </si>
  <si>
    <t>救护车使用费（B）</t>
  </si>
  <si>
    <t>指跨越急救范围地段或接送、转运伤病员的非院前医疗急救用车。</t>
  </si>
  <si>
    <t>省定指导价格8元/公里，各地可上浮不超过25%，下浮不限，制定具体价格。</t>
  </si>
  <si>
    <t>重大活动医疗保障服务</t>
  </si>
  <si>
    <t>指企事业单位重大活动备用车辆服务</t>
  </si>
  <si>
    <t>车.小时</t>
  </si>
  <si>
    <t>一小时起算，送伤者至救治目的地价格另计。</t>
  </si>
  <si>
    <t>院前危急重症抢救</t>
  </si>
  <si>
    <t>001104000010700</t>
  </si>
  <si>
    <t>院前危急重症抢救费</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</si>
  <si>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</si>
  <si>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</si>
  <si>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</si>
  <si>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</si>
  <si>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003107020170000</t>
  </si>
  <si>
    <t>心肺复苏术</t>
  </si>
  <si>
    <t>003301000120000</t>
  </si>
  <si>
    <t>气管插管术</t>
  </si>
  <si>
    <t>003301000130000</t>
  </si>
  <si>
    <t>指经口插管</t>
  </si>
  <si>
    <t>导管</t>
  </si>
  <si>
    <t>呼吸机辅助呼吸</t>
  </si>
  <si>
    <t>003106030010000</t>
  </si>
  <si>
    <t>小时</t>
  </si>
  <si>
    <t>常规心电图检查（十二通道）</t>
  </si>
  <si>
    <t>003107010010002</t>
  </si>
  <si>
    <t>常规心电图检查(十二通道加收)</t>
  </si>
  <si>
    <t>骨折外固定术</t>
  </si>
  <si>
    <t>004200000070000</t>
  </si>
  <si>
    <t>骨折夹板外固定术</t>
  </si>
  <si>
    <t>外固定材料</t>
  </si>
  <si>
    <t>9.床位费</t>
  </si>
  <si>
    <t>1109-a</t>
  </si>
  <si>
    <t>传染（皮肤）病医院（病区）消毒费加收</t>
  </si>
  <si>
    <t>321109000000100</t>
  </si>
  <si>
    <t>符合《医院感染管理办法》（卫生部令第48号），采取预防医院织物交叉感染的长效消毒技术，将洗涤消毒过的床单、被套、枕套、病号服等病房被服处理为抗菌被服，抗菌被服具有长期抗菌功能</t>
  </si>
  <si>
    <t>床.日</t>
  </si>
  <si>
    <t>限110900001收取</t>
  </si>
  <si>
    <t>普通病房床位费</t>
  </si>
  <si>
    <t>001109000010000</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</si>
  <si>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</si>
  <si>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</si>
  <si>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110900001-a</t>
  </si>
  <si>
    <t>四人及以上多人间床位费</t>
  </si>
  <si>
    <t>001109000010400</t>
  </si>
  <si>
    <t>普通病房床位费(四人及以上间)</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</si>
  <si>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</si>
  <si>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</si>
  <si>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</si>
  <si>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001109000010300</t>
  </si>
  <si>
    <t>普通病房床位费(三人间)</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</si>
  <si>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</si>
  <si>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</si>
  <si>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</si>
  <si>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001109000010200</t>
  </si>
  <si>
    <t>普通病房床位费(双人间)</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</si>
  <si>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</si>
  <si>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</si>
  <si>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</si>
  <si>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24小时供应冷、热水；每床设有天轨输液盘、传呼、负压吸引及中心供氧等系统；配衣柜、活动餐桌、电视等；病区内设配餐间（配微波炉等）、活动室等。</t>
  </si>
  <si>
    <t>110900001-e</t>
  </si>
  <si>
    <t>单人间床位费</t>
  </si>
  <si>
    <t>001109000010100</t>
  </si>
  <si>
    <t>普通病房床位费(单人间)</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</si>
  <si>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</si>
  <si>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</si>
  <si>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</si>
  <si>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001109000010500</t>
  </si>
  <si>
    <t>指套间，除符合基本床单元配置外，还应具备下列设备设施条件：设立独立的卫生间和洗浴设施，24小时供应冷、热水；病床设有天轨输液盘、传呼、负压吸引及中心供氧等系统，配备空调、电视、衣橱、沙发、冰箱等相关生活服务设备，病区内设配餐间（配微波炉等）、活动室等。每天均由副主任以上医师查房，管床医生由主治以上医生担任，配备足够的护理力量，确保患者的医疗护理，患者的检查和治疗均由专人陪护。</t>
  </si>
  <si>
    <t>110900001-g</t>
  </si>
  <si>
    <t>新生儿床位费</t>
  </si>
  <si>
    <t>001109000010600</t>
  </si>
  <si>
    <t>普通病房床位费(新生儿床)</t>
  </si>
  <si>
    <t>指新生儿科普通床位。有配奶间，洗浴间及相应设施。</t>
  </si>
  <si>
    <t>使用新生儿暖箱的，如保留新生儿床位，床位另计价。</t>
  </si>
  <si>
    <t>110900001-h</t>
  </si>
  <si>
    <t>母婴同室婴儿床位费A</t>
  </si>
  <si>
    <t>指双人间病房。含婴儿床、床垫、棉褥、棉被（或毯）、枕头、床单、婴儿衣裤。</t>
  </si>
  <si>
    <t>仅限符合条件的爱婴医院收取，且不得与新生儿床位费同时收取。</t>
  </si>
  <si>
    <t>110900001-j</t>
  </si>
  <si>
    <t>母婴同室婴儿床位费B</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</si>
  <si>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</si>
  <si>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</si>
  <si>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</si>
  <si>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</si>
  <si>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</si>
  <si>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</si>
  <si>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110900001-m</t>
  </si>
  <si>
    <t>陪护床</t>
  </si>
  <si>
    <t>含卧具、被褥等。</t>
  </si>
  <si>
    <t>层流洁净病房床位费</t>
  </si>
  <si>
    <t>001109000020000</t>
  </si>
  <si>
    <t>有层流装置、风淋通道的层流洁净间；采用全封闭管理，有严格消毒隔离措施及对外通话系统，具备普通病房的床位设施。含医用垃圾、污水处理和病房降温取暖费。</t>
  </si>
  <si>
    <t>110900002-a</t>
  </si>
  <si>
    <t>百级病房床位费</t>
  </si>
  <si>
    <t>001109000020100</t>
  </si>
  <si>
    <t>百级层流洁净病房床位费</t>
  </si>
  <si>
    <t>达到百级规定层流洁净级别，包括负压病房床位。</t>
  </si>
  <si>
    <t>110900002-b</t>
  </si>
  <si>
    <t>千级病房床位费</t>
  </si>
  <si>
    <t>001109000020200</t>
  </si>
  <si>
    <t>千级层流洁净病房床位费</t>
  </si>
  <si>
    <t>达到千级规定层流洁净级别。</t>
  </si>
  <si>
    <t>110900002-c</t>
  </si>
  <si>
    <t>万级病房床位费</t>
  </si>
  <si>
    <t>001109000020300</t>
  </si>
  <si>
    <t>万级层流洁净病房床位费</t>
  </si>
  <si>
    <t>达到万级规定层流洁净级别</t>
  </si>
  <si>
    <t>110900002-d</t>
  </si>
  <si>
    <t>层流病床床位费</t>
  </si>
  <si>
    <t>重症监护病房床位费</t>
  </si>
  <si>
    <t>001109000030100</t>
  </si>
  <si>
    <t>指专用重症监护病房（如ICU、CCU、RCU、NICU、EICU等）。设有中心监护台、心电监护仪及其它监护抢救设施,相对封闭管理的单人或多人监护病房，每天更换、消毒床单元，仪器设备的保养。含医用垃圾、污水处理和病房降温取暖费。</t>
  </si>
  <si>
    <t>保留普通床位的，普通床位另计价</t>
  </si>
  <si>
    <t>特殊防护病房床位费</t>
  </si>
  <si>
    <t>001109000040000</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</si>
  <si>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积极呼叫通讯系统。含医用垃圾、污水处理和病房降温取暖费。</t>
  </si>
  <si>
    <t>门/急诊留观床位费</t>
  </si>
  <si>
    <t>001109000050000</t>
  </si>
  <si>
    <t>急诊观察床位费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</si>
  <si>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</si>
  <si>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</si>
  <si>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</si>
  <si>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001110000010000</t>
  </si>
  <si>
    <t>副主任医师以上</t>
  </si>
  <si>
    <t>111000001-a</t>
  </si>
  <si>
    <t>院际会诊-本地</t>
  </si>
  <si>
    <t>001110000010100</t>
  </si>
  <si>
    <t>院际会诊(本地)</t>
  </si>
  <si>
    <t>111000001-b</t>
  </si>
  <si>
    <t>院际会诊-外埠</t>
  </si>
  <si>
    <t>001110000010200</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</si>
  <si>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</si>
  <si>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</si>
  <si>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</si>
  <si>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</si>
  <si>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特需服务项目，限三级甲等公立医疗机构开展。</t>
  </si>
  <si>
    <t>“互联网+”医疗服务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</si>
  <si>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</si>
  <si>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</si>
  <si>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会诊费（远程会诊）</t>
  </si>
  <si>
    <t>001110000030000</t>
  </si>
  <si>
    <t>指因患者病情需要，邀请方和受邀方医疗机构通过可视视频实时同步交互的方式开展的远程会诊。</t>
  </si>
  <si>
    <t>科/次</t>
  </si>
  <si>
    <t>总价最多不超过520元。</t>
  </si>
  <si>
    <t>江苏省医疗服务价格项目目录（2022版）、苏医保发【2025】22号</t>
  </si>
  <si>
    <t>111101001-a</t>
  </si>
  <si>
    <t>指邀请方或受邀方在省外、境外的医疗机构</t>
  </si>
  <si>
    <t>远程病理会诊</t>
  </si>
  <si>
    <t>由高级职称病理医师主持的专家组会诊。开通远程医疗网络系统，邀请方医疗机构向受邀方医疗机构提供临床及病理资料，双方通过视频交互方式对患者的病情进行会诊，受邀方将诊疗意见告知邀请方，并出具由相关医师签名的诊疗意见报告。邀请方参考受邀方的诊疗意见，决定诊断与治疗方案。</t>
  </si>
  <si>
    <t>互联网医院门诊</t>
  </si>
  <si>
    <t>　</t>
  </si>
  <si>
    <t>按提供服务医疗机构类别收费。限实体医疗机构第二名称的互联网医院以及依托实体医疗机构独立设置的互联网医院收取。不得用于首诊。</t>
  </si>
  <si>
    <t>互联网诊察费（复诊）</t>
  </si>
  <si>
    <t>321110000050000</t>
  </si>
  <si>
    <t>远程门诊（互联网医疗）</t>
  </si>
  <si>
    <t>指医务人员通过互联网医疗服务平台提供技术劳务的复诊诊疗服务，包含为患者提供从问诊到诊断，制定诊疗方案或提出下一步诊疗建议。</t>
  </si>
  <si>
    <t>不区分医师级别，按本院普通门诊诊察费或普通门诊中医辩证论治费项目价格收取。</t>
  </si>
  <si>
    <t>远程诊断</t>
  </si>
  <si>
    <t>按受邀方医疗机构类别收费。邀请方应当根据患者的病情和意愿组织远程会诊服务，并向患者说明远程会诊服务内容、费用等情况，征得患者书面同意，签署远程会诊服务知情同意书。</t>
  </si>
  <si>
    <t>(二)一般检查治疗</t>
  </si>
  <si>
    <t>1.护理费</t>
  </si>
  <si>
    <t>药物</t>
  </si>
  <si>
    <t>吸痰护理</t>
  </si>
  <si>
    <t>001201000110000</t>
  </si>
  <si>
    <t>指不能有效主动清理呼吸道分泌物患者的护理，经鼻腔或人工气道吸痰时，运用负压吸引器，观察患者生命体征及痰液性质，协助患者采取舒适体位，评价吸痰效果。</t>
  </si>
  <si>
    <t>一次性吸痰管、吸痰连接管</t>
  </si>
  <si>
    <t>不得与“机械辅助排痰（120100015）”同时收取。限儿童专科医院和其他医院儿科加收30%</t>
  </si>
  <si>
    <t>机械辅助排痰</t>
  </si>
  <si>
    <t>001201000150000</t>
  </si>
  <si>
    <t>指运用排痰仪器进行辅助排痰。协助患者于适当体位，评估痰液位置，选择叩击点，运用排痰仪器胸或背部叩击使痰液松动，协助翻身、拍背等方式使痰液到达浅部易于咳出，达到有效咳嗽、排痰、体位引流。</t>
  </si>
  <si>
    <t>淋巴水肿手法引流消肿</t>
  </si>
  <si>
    <t>323108000390000</t>
  </si>
  <si>
    <t>通过手法引流、弹性压力绷带包扎、皮肤护理、功能锻炼指导等帮助淋巴水肿患者减轻或消除水肿</t>
  </si>
  <si>
    <t>限乳腺癌及妇科肿瘤术后患者使用。试用期新项目</t>
  </si>
  <si>
    <t>2.抢救费</t>
  </si>
  <si>
    <t>会诊费另收</t>
  </si>
  <si>
    <t>大抢救</t>
  </si>
  <si>
    <t>001202000010000</t>
  </si>
  <si>
    <t>指1.成立专门抢救班子；2．主管医生不离开现场;3.严密观察病情变化；4. 抢救涉及两科以上及时组织院内外会诊;5.专人护理，配合抢救</t>
  </si>
  <si>
    <t>6周岁及以下儿童加收30%</t>
  </si>
  <si>
    <t xml:space="preserve"> 
120200002 </t>
  </si>
  <si>
    <t>中抢救</t>
  </si>
  <si>
    <t>001202000020000</t>
  </si>
  <si>
    <t>指1．成立专门抢救小组；2．医生不离开现场，3.严密观察病情变化；4. 抢救涉及两科以上及时组织院内会诊;5.专人护理，配合抢救</t>
  </si>
  <si>
    <t>小抢救</t>
  </si>
  <si>
    <t>001202000030000</t>
  </si>
  <si>
    <t>指1．专门医生现场抢救病人。2.严密观察记录病情变化；3. 抢救涉及两科以上及时请院内会诊;4.有专门护士配合</t>
  </si>
  <si>
    <t>3.氧气吸入</t>
  </si>
  <si>
    <t>氧气吸入</t>
  </si>
  <si>
    <t>001203000010000</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</si>
  <si>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</si>
  <si>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</si>
  <si>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</si>
  <si>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</si>
  <si>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</si>
  <si>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</si>
  <si>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</si>
  <si>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</si>
  <si>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</si>
  <si>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</si>
  <si>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001203000010001</t>
  </si>
  <si>
    <t>氧气吸入(加压给氧加收)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</si>
  <si>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</si>
  <si>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</si>
  <si>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</si>
  <si>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1204-a</t>
  </si>
  <si>
    <t>静脉用药集中调配</t>
  </si>
  <si>
    <t>321204000000000</t>
  </si>
  <si>
    <t>指在静脉用药调配中心调配普通药物或抗微生物药物，用于粉针和水针西林瓶、水剂安瓿瓶配制。不含静脉高营养治疗和抗肿瘤化学药物调配。</t>
  </si>
  <si>
    <t>限符合《江苏省医疗机构静脉用药调配中心（室）现场评估验收标准》的静脉用药调配中心（PIVAS）使用。该项目与静脉输液、小儿静脉输液项目配合使用，不得单独收费。每日收费不超过15元。</t>
  </si>
  <si>
    <t>1204-b</t>
  </si>
  <si>
    <t>使用微量泵或输液泵加收</t>
  </si>
  <si>
    <t>001204000060001</t>
  </si>
  <si>
    <t>静脉输液(使用微量泵或输液泵按小时加收)</t>
  </si>
  <si>
    <t>小时/泵</t>
  </si>
  <si>
    <t>肌肉注射</t>
  </si>
  <si>
    <t>001204000010000</t>
  </si>
  <si>
    <t>包括皮下、皮内注射</t>
  </si>
  <si>
    <t>胰岛素笔用针头、低压无针注射器用注射头</t>
  </si>
  <si>
    <t>120400001-a</t>
  </si>
  <si>
    <t>无痛皮试</t>
  </si>
  <si>
    <t>001204000010300</t>
  </si>
  <si>
    <t>皮试</t>
  </si>
  <si>
    <t>含电极</t>
  </si>
  <si>
    <t>指快速皮试</t>
  </si>
  <si>
    <t>静脉注射</t>
  </si>
  <si>
    <t>001204000020000</t>
  </si>
  <si>
    <t>包括静脉采血</t>
  </si>
  <si>
    <t>120400002-a</t>
  </si>
  <si>
    <t>无痛采血</t>
  </si>
  <si>
    <t>001204000020100</t>
  </si>
  <si>
    <t>静脉注射(静脉采血)</t>
  </si>
  <si>
    <t>含一次性安全防护材料</t>
  </si>
  <si>
    <t>指使用激光仪采血仪,限采末梢血</t>
  </si>
  <si>
    <t>心内注射</t>
  </si>
  <si>
    <t>001204000030000</t>
  </si>
  <si>
    <t>动脉加压注射</t>
  </si>
  <si>
    <t>001204000040000</t>
  </si>
  <si>
    <t>包括动脉采血</t>
  </si>
  <si>
    <t>皮下输液</t>
  </si>
  <si>
    <t>001204000050000</t>
  </si>
  <si>
    <t>组</t>
  </si>
  <si>
    <t>静脉输液</t>
  </si>
  <si>
    <t>001204000060000</t>
  </si>
  <si>
    <t>含一次性输液器、注射器等特殊性消耗材料，包括输血、留置静脉针</t>
  </si>
  <si>
    <t>过滤器、采血器、胰岛素专用注射器、三通管、延长管、留置针、肝素帽、泵条（管）；药物、血液和血制品；留置针固定专用透明敷贴、避光输液器、输液瓶盖贴膜、超低密度聚乙烯输液器、一次性使用自动止液输液器、不含DEHP成分的输液器（用于新生儿、青春期前的男性、怀孕期和哺乳期的妇女，脂溶性液体和药物的输注）、一次性使用精密过滤输液器（仅适用于门诊患者输注化疗药物使用，住院、急诊患者如需使用应严格按照输注药物的性质合理选择）</t>
  </si>
  <si>
    <t>不得加收躺椅费、留观诊察费、降温取暖费等其他任何费用。</t>
  </si>
  <si>
    <t>120400006-b</t>
  </si>
  <si>
    <t>静脉输液每瓶加收</t>
  </si>
  <si>
    <t>瓶</t>
  </si>
  <si>
    <t>门诊输液自第二瓶（袋）（包括中途加药）起每瓶（袋）加收，住院输液自第四瓶（袋）（包括中途加药）起每瓶（袋）加收。</t>
  </si>
  <si>
    <t>小儿静脉输液</t>
  </si>
  <si>
    <t>001204000070000</t>
  </si>
  <si>
    <t>小儿头皮静脉输液</t>
  </si>
  <si>
    <t>包括小儿头皮输液、输血、留置静脉针。含一次性输液器、注射器等特殊性消耗材料。</t>
  </si>
  <si>
    <t>按静脉输液（编码120400006）的除外内容收费，输液托手固定贴、超低密度聚乙烯输液器</t>
  </si>
  <si>
    <t>指学龄前（6周岁以内）儿童。躺椅费、留观诊察费、降温取暖费等其他任何费用不得加收。</t>
  </si>
  <si>
    <t>120400007-a</t>
  </si>
  <si>
    <t>小儿静脉输液加收</t>
  </si>
  <si>
    <t>自第二瓶（袋）（包括中途加药）起每瓶（袋）加收。</t>
  </si>
  <si>
    <t>静脉高营养治疗</t>
  </si>
  <si>
    <t>001204000080000</t>
  </si>
  <si>
    <t>静脉切开置管术</t>
  </si>
  <si>
    <t>001204000090000</t>
  </si>
  <si>
    <t>静脉穿刺置管术</t>
  </si>
  <si>
    <t>001204000100000</t>
  </si>
  <si>
    <t>PIU导管</t>
  </si>
  <si>
    <t>中心静脉穿刺置管术</t>
  </si>
  <si>
    <t>001204000110000</t>
  </si>
  <si>
    <t>包括深静脉穿刺置管术、PICC置管术、深静脉穿刺术、经外周静脉入中线导管术。</t>
  </si>
  <si>
    <t>中心静脉套件、测压套件、PICC导管、中心静脉置管术换药包、一次性使用中心静脉导管包、导引穿刺套件</t>
  </si>
  <si>
    <t>中心静脉置管术换药包不得与中心静脉套件、测压套件重复。6周岁及以下儿童加收30%</t>
  </si>
  <si>
    <t>120400011-a</t>
  </si>
  <si>
    <t>中心静脉导管修复术</t>
  </si>
  <si>
    <t xml:space="preserve"> 323201000170000</t>
  </si>
  <si>
    <t>中心静脉导管破损修复术</t>
  </si>
  <si>
    <t>各类中心静脉导管的修复，恢复导管功能。</t>
  </si>
  <si>
    <t>120400011-c</t>
  </si>
  <si>
    <t>心电引导中心静脉导管定位</t>
  </si>
  <si>
    <t>不含中心静脉穿刺置管术；腔内心电图定位方法进行中心静脉导管尖端定位。</t>
  </si>
  <si>
    <t>动脉穿刺置管术</t>
  </si>
  <si>
    <t>001204000120000</t>
  </si>
  <si>
    <t>抗肿瘤化学药物配置</t>
  </si>
  <si>
    <t>001204000130000</t>
  </si>
  <si>
    <t>120400013-a</t>
  </si>
  <si>
    <t>配制第二组起每组加收</t>
  </si>
  <si>
    <t>001204000130001</t>
  </si>
  <si>
    <t>抗肿瘤化学药物配置(大剂量药物加收)</t>
  </si>
  <si>
    <t>一天内为同一患者多次配制使用两种及其以上抗肿瘤化学药物的，自配制第二组起每组加收</t>
  </si>
  <si>
    <t>储血费</t>
  </si>
  <si>
    <t>003108000040000</t>
  </si>
  <si>
    <t>采自体血及保存</t>
  </si>
  <si>
    <t>100ml或0.5单位</t>
  </si>
  <si>
    <t>限设立输血科或血库并开展储血业务的医疗机构收取</t>
  </si>
  <si>
    <t>肠外营养配置</t>
  </si>
  <si>
    <t>321204000160000</t>
  </si>
  <si>
    <t>具备百级层流操作间，操作者必须着无菌防尘服进行工作。将高营养混合液（指碳水化合物、氨基酸、脂肪乳、电解质、维生素、微量元素和水等全营养混合液）按照肠外营养配置流程规范进行配置。含一次性注射器。</t>
  </si>
  <si>
    <t>天</t>
  </si>
  <si>
    <t>限设立临床营养科，有具备临床医生资质的营养专业技术人员，有符合规范要求的配置室的医疗机构开展</t>
  </si>
  <si>
    <t>骨髓腔输液通路置管术</t>
  </si>
  <si>
    <t>321204000140000</t>
  </si>
  <si>
    <t>用于危急重症抢救患者。试用期新项目</t>
  </si>
  <si>
    <t>5.清创缝合</t>
  </si>
  <si>
    <t>医用网状弹力绷带</t>
  </si>
  <si>
    <t>1205-a</t>
  </si>
  <si>
    <t>狂犬病伤口处置冲洗加收</t>
  </si>
  <si>
    <t>321205000000001</t>
  </si>
  <si>
    <t>使用专用冲洗设备和专用清洗剂对伤口进行冲洗</t>
  </si>
  <si>
    <t>符合《狂犬病预防控制技术指南》相关要求,限II级及以上暴露伤口处置使用。</t>
  </si>
  <si>
    <t>大清创缝合</t>
  </si>
  <si>
    <t>001205000010000</t>
  </si>
  <si>
    <t>清创＋缝合</t>
  </si>
  <si>
    <r>
      <rPr>
        <sz val="10"/>
        <rFont val="宋体"/>
        <charset val="134"/>
      </rPr>
      <t>创面在30cm</t>
    </r>
    <r>
      <rPr>
        <sz val="10"/>
        <rFont val="方正书宋_GBK"/>
        <charset val="134"/>
      </rPr>
      <t>²</t>
    </r>
    <r>
      <rPr>
        <sz val="10"/>
        <rFont val="宋体"/>
        <charset val="134"/>
      </rPr>
      <t>以上，6周岁及以下儿童加收30%</t>
    </r>
  </si>
  <si>
    <t>120500001-a</t>
  </si>
  <si>
    <t>大清创</t>
  </si>
  <si>
    <t>中清创缝合</t>
  </si>
  <si>
    <t>001205000020000</t>
  </si>
  <si>
    <r>
      <rPr>
        <sz val="10"/>
        <rFont val="宋体"/>
        <charset val="134"/>
      </rPr>
      <t>创面在30-10cm</t>
    </r>
    <r>
      <rPr>
        <sz val="10"/>
        <rFont val="方正书宋_GBK"/>
        <charset val="134"/>
      </rPr>
      <t>²</t>
    </r>
    <r>
      <rPr>
        <sz val="10"/>
        <rFont val="宋体"/>
        <charset val="134"/>
      </rPr>
      <t>，6周岁及以下儿童加收30%</t>
    </r>
  </si>
  <si>
    <t>120500002-a</t>
  </si>
  <si>
    <t>中清创</t>
  </si>
  <si>
    <t>小清创缝合</t>
  </si>
  <si>
    <t>001205000030000</t>
  </si>
  <si>
    <r>
      <rPr>
        <sz val="10"/>
        <rFont val="宋体"/>
        <charset val="134"/>
      </rPr>
      <t>创面在10cm</t>
    </r>
    <r>
      <rPr>
        <sz val="10"/>
        <rFont val="方正书宋_GBK"/>
        <charset val="134"/>
      </rPr>
      <t>²</t>
    </r>
    <r>
      <rPr>
        <sz val="10"/>
        <rFont val="宋体"/>
        <charset val="134"/>
      </rPr>
      <t>以下，6周岁及以下儿童加收30%</t>
    </r>
  </si>
  <si>
    <t>120500003-a</t>
  </si>
  <si>
    <t>小清创</t>
  </si>
  <si>
    <t>6.换药</t>
  </si>
  <si>
    <t>含引流片、碘酒、碘伏、纱布、棉垫、酒精、双氧水、外用生理盐水、换药器械</t>
  </si>
  <si>
    <t>特殊药物、引流管、绷带、长效抗菌（包括透明质酸钠凝胶）、平纱布、无机诱导活性敷料。剂、膏按平均分摊次数加收\物理抗菌喷雾敷料、次氯酸护创液、功能性敷料</t>
  </si>
  <si>
    <t>拆线和换药不能同时计收</t>
  </si>
  <si>
    <t>特大换药</t>
  </si>
  <si>
    <t>001206000010000</t>
  </si>
  <si>
    <r>
      <rPr>
        <sz val="9"/>
        <rFont val="宋体"/>
        <charset val="134"/>
      </rPr>
      <t>创面在40cm</t>
    </r>
    <r>
      <rPr>
        <sz val="9"/>
        <rFont val="方正书宋_GBK"/>
        <charset val="134"/>
      </rPr>
      <t>²</t>
    </r>
    <r>
      <rPr>
        <sz val="9"/>
        <rFont val="宋体"/>
        <charset val="134"/>
      </rPr>
      <t>以上，6周岁及以下儿童加收30%</t>
    </r>
  </si>
  <si>
    <t>大换药</t>
  </si>
  <si>
    <t>001206000020000</t>
  </si>
  <si>
    <r>
      <rPr>
        <sz val="9"/>
        <rFont val="宋体"/>
        <charset val="134"/>
      </rPr>
      <t>创面在40-30cm</t>
    </r>
    <r>
      <rPr>
        <sz val="9"/>
        <rFont val="方正书宋_GBK"/>
        <charset val="134"/>
      </rPr>
      <t>²</t>
    </r>
    <r>
      <rPr>
        <sz val="9"/>
        <rFont val="宋体"/>
        <charset val="134"/>
      </rPr>
      <t>，6周岁及以下儿童加收30%</t>
    </r>
  </si>
  <si>
    <t>中换药</t>
  </si>
  <si>
    <t>001206000030000</t>
  </si>
  <si>
    <r>
      <rPr>
        <sz val="9"/>
        <rFont val="宋体"/>
        <charset val="134"/>
      </rPr>
      <t>创面在30-15cm</t>
    </r>
    <r>
      <rPr>
        <sz val="9"/>
        <rFont val="方正书宋_GBK"/>
        <charset val="134"/>
      </rPr>
      <t>²</t>
    </r>
    <r>
      <rPr>
        <sz val="9"/>
        <rFont val="宋体"/>
        <charset val="134"/>
      </rPr>
      <t>，6周岁及以下儿童加收30%</t>
    </r>
  </si>
  <si>
    <t>小换药</t>
  </si>
  <si>
    <t>001206000040000</t>
  </si>
  <si>
    <t>包括门诊拆线</t>
  </si>
  <si>
    <r>
      <rPr>
        <sz val="9"/>
        <rFont val="宋体"/>
        <charset val="134"/>
      </rPr>
      <t>创面在15cm</t>
    </r>
    <r>
      <rPr>
        <sz val="9"/>
        <rFont val="方正书宋_GBK"/>
        <charset val="134"/>
      </rPr>
      <t>²</t>
    </r>
    <r>
      <rPr>
        <sz val="9"/>
        <rFont val="宋体"/>
        <charset val="134"/>
      </rPr>
      <t>以下，6周岁及以下儿童加收30%</t>
    </r>
  </si>
  <si>
    <t>创面负压治疗</t>
  </si>
  <si>
    <t>003114000600000</t>
  </si>
  <si>
    <t>创面密封负压引流术</t>
  </si>
  <si>
    <t>指体表面积≤5%</t>
  </si>
  <si>
    <t>创伤引流套装</t>
  </si>
  <si>
    <t>每天最多不超过200元。</t>
  </si>
  <si>
    <t>120600005-a</t>
  </si>
  <si>
    <t>指体表面积＞5%</t>
  </si>
  <si>
    <t>每天最多不超过300元。</t>
  </si>
  <si>
    <t>蛆虫清创治疗</t>
  </si>
  <si>
    <t>001206000000100</t>
  </si>
  <si>
    <t>换药(外擦药物治疗)</t>
  </si>
  <si>
    <t>7.雾化吸入</t>
  </si>
  <si>
    <t>雾化吸入</t>
  </si>
  <si>
    <t>001207000010000</t>
  </si>
  <si>
    <t>包括超声、高压泵、氧化雾化及蒸气雾化吸入、经呼吸机管道雾化吸入</t>
  </si>
  <si>
    <t>药物、雾化器含口、雾化面罩、雾化器软管(限超声雾化时使用）</t>
  </si>
  <si>
    <t>8.鼻饲管置管</t>
  </si>
  <si>
    <t>鼻饲管置管</t>
  </si>
  <si>
    <t>001208000010000</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</si>
  <si>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</si>
  <si>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</si>
  <si>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</si>
  <si>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</si>
  <si>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</si>
  <si>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</si>
  <si>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</si>
  <si>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苏医保发【2024】31号</t>
  </si>
  <si>
    <t>肠内高营养治疗</t>
  </si>
  <si>
    <t>001208000020000</t>
  </si>
  <si>
    <t>指经鼻胃/肠管、胃造瘘管、空肠造瘘管的胃肠营养治疗，含肠内营养液的配制。含一次性注射器。</t>
  </si>
  <si>
    <t>营养泵管</t>
  </si>
  <si>
    <t>限设立临床营养科，有具备临床医生资质的营养专业技术人员，有符合规范要求的配置室的医疗机构开展。6周岁及以下儿童加收30%。</t>
  </si>
  <si>
    <t>9.胃肠减压</t>
  </si>
  <si>
    <t>胃肠减压</t>
  </si>
  <si>
    <t>001209000010000</t>
  </si>
  <si>
    <t>含留置胃管抽胃液及间断减压</t>
  </si>
  <si>
    <t>一次性吸引管、负压引流器</t>
  </si>
  <si>
    <t>10.洗胃</t>
  </si>
  <si>
    <t>洗胃</t>
  </si>
  <si>
    <t>001210000010000</t>
  </si>
  <si>
    <t>含插胃管及冲洗</t>
  </si>
  <si>
    <t>使用洗胃机不再另收，6周岁及以下儿童加收30%</t>
  </si>
  <si>
    <t>11.物理降温</t>
  </si>
  <si>
    <t>一般物理降温</t>
  </si>
  <si>
    <t>001211000010000</t>
  </si>
  <si>
    <t>包括酒精擦浴及冰袋等方法</t>
  </si>
  <si>
    <t>特殊物理降温</t>
  </si>
  <si>
    <t>001211000020000</t>
  </si>
  <si>
    <t>指使用专用降温设备等方法。包括医用降温毯</t>
  </si>
  <si>
    <t>12.坐浴</t>
  </si>
  <si>
    <t>坐浴</t>
  </si>
  <si>
    <t>001212000010000</t>
  </si>
  <si>
    <t>13.冷热湿敷</t>
  </si>
  <si>
    <t>冷热湿敷</t>
  </si>
  <si>
    <t>001213000010000</t>
  </si>
  <si>
    <t>14.引流管冲洗</t>
  </si>
  <si>
    <t>低负压引流治疗</t>
  </si>
  <si>
    <t>引流装置</t>
  </si>
  <si>
    <t>限儿科使用</t>
  </si>
  <si>
    <t>15.灌肠</t>
  </si>
  <si>
    <t>灌肠管（肛管）、一次性使用肠道冲洗袋</t>
  </si>
  <si>
    <t>灌肠</t>
  </si>
  <si>
    <t>001215000010000</t>
  </si>
  <si>
    <t>包括一般灌肠、保留灌肠、三通氧气灌肠</t>
  </si>
  <si>
    <t>氧气</t>
  </si>
  <si>
    <t>清洁灌肠</t>
  </si>
  <si>
    <t>001215000020000</t>
  </si>
  <si>
    <t>含经肛门清洁灌肠及经口全消化道清洁洗肠</t>
  </si>
  <si>
    <t>16.导尿</t>
  </si>
  <si>
    <t>导尿</t>
  </si>
  <si>
    <t>001216000010000</t>
  </si>
  <si>
    <t>包括一次性导尿和留置导尿</t>
  </si>
  <si>
    <t>特殊一次性消耗物品（包括导尿包、尿管及尿袋）、引流套件</t>
  </si>
  <si>
    <t>121600001-a</t>
  </si>
  <si>
    <t>留置导尿加收</t>
  </si>
  <si>
    <t>001216000010100</t>
  </si>
  <si>
    <t>导尿(留置导尿)</t>
  </si>
  <si>
    <t>膀胱冲洗</t>
  </si>
  <si>
    <t>001216000020000</t>
  </si>
  <si>
    <t>特殊一次性耗材</t>
  </si>
  <si>
    <t>持续膀胱冲洗</t>
  </si>
  <si>
    <t>001216000030000</t>
  </si>
  <si>
    <t>包括加压持续冲洗。指膀胱、前列腺、尿道术前术后的治疗,不含留置导尿</t>
  </si>
  <si>
    <t>生理盐水、引流袋</t>
  </si>
  <si>
    <t>中段尿培养尿液留取</t>
  </si>
  <si>
    <t>321216000040000</t>
  </si>
  <si>
    <t>含一次性材料</t>
  </si>
  <si>
    <t>17.肛管排气</t>
  </si>
  <si>
    <t>肛管排气</t>
  </si>
  <si>
    <t>001217000010000</t>
  </si>
  <si>
    <t>肛管</t>
  </si>
  <si>
    <t>(三)社区卫生服务及预防保健项目</t>
  </si>
  <si>
    <t>药物、化验、检查</t>
  </si>
  <si>
    <t>1.婴幼儿健康体检</t>
  </si>
  <si>
    <t>婴幼儿健康体检</t>
  </si>
  <si>
    <t>001301000010000</t>
  </si>
  <si>
    <t>2.儿童龋齿预防保健</t>
  </si>
  <si>
    <t>儿童龋齿预防保健</t>
  </si>
  <si>
    <t>001302000010000</t>
  </si>
  <si>
    <t>含4岁至学龄前儿童按齿科常规检查</t>
  </si>
  <si>
    <t>氟导入儿童龋齿预防</t>
  </si>
  <si>
    <t>含口腔检查、氟离子导入及相关材料</t>
  </si>
  <si>
    <t>3-13周岁的儿童龋齿预防</t>
  </si>
  <si>
    <t>3.家庭巡诊</t>
  </si>
  <si>
    <t>家庭巡诊</t>
  </si>
  <si>
    <t>001303000010000</t>
  </si>
  <si>
    <t>含了解服务对象健康状况、指导疾病治疗和康复、进行健康咨询</t>
  </si>
  <si>
    <t>4.围产保健访视</t>
  </si>
  <si>
    <t>围产保健访视</t>
  </si>
  <si>
    <t>001304000010000</t>
  </si>
  <si>
    <t>含出生至满月访视，对围产期保健进行指导，如母乳喂养、产后保健等</t>
  </si>
  <si>
    <t>5.传染病访视</t>
  </si>
  <si>
    <t>传染病访视</t>
  </si>
  <si>
    <t>001305000010000</t>
  </si>
  <si>
    <t>含指导家庭预防和疾病治疗、康复</t>
  </si>
  <si>
    <t>6.家庭病床</t>
  </si>
  <si>
    <t>家庭病床建床费</t>
  </si>
  <si>
    <t>001306000010000</t>
  </si>
  <si>
    <t>含建立病历和病人全面检查</t>
  </si>
  <si>
    <t>家庭病床巡诊费</t>
  </si>
  <si>
    <t>001306000020000</t>
  </si>
  <si>
    <t>含定期查房和病情记录</t>
  </si>
  <si>
    <t>7.出诊费</t>
  </si>
  <si>
    <t>出诊</t>
  </si>
  <si>
    <t>001307000010000</t>
  </si>
  <si>
    <t>包括急救出诊</t>
  </si>
  <si>
    <t>130700001-a</t>
  </si>
  <si>
    <t>出诊（副高职称以上）</t>
  </si>
  <si>
    <t>001307000010001</t>
  </si>
  <si>
    <t>出诊(副高职称及以上)</t>
  </si>
  <si>
    <t>副高职称以上</t>
  </si>
  <si>
    <t>8.建立健康档案</t>
  </si>
  <si>
    <t>建立健康档案</t>
  </si>
  <si>
    <t>001308000010000</t>
  </si>
  <si>
    <t>仅限无经费保障的社区医疗机构收取。</t>
  </si>
  <si>
    <t>糖尿病远程管理</t>
  </si>
  <si>
    <t>对糖尿病患者的院外血糖控制情况进行实时监控、管理、指导和反馈。</t>
  </si>
  <si>
    <t>9.疾病健康教育</t>
  </si>
  <si>
    <t>不得向住院病人收取</t>
  </si>
  <si>
    <t>健康咨询</t>
  </si>
  <si>
    <t>001309000010000</t>
  </si>
  <si>
    <t>指个体健康咨询</t>
  </si>
  <si>
    <t>疾病健康教育</t>
  </si>
  <si>
    <t>001309000020000</t>
  </si>
  <si>
    <t>指群体健康教育</t>
  </si>
  <si>
    <t>美沙酮维持治疗</t>
  </si>
  <si>
    <t>003115030300000</t>
  </si>
  <si>
    <t>脱瘾治疗</t>
  </si>
  <si>
    <t>含健康咨询</t>
  </si>
  <si>
    <t>按《江苏省滥用阿片类物质成瘾者社区维持治疗工作方案》执行</t>
  </si>
  <si>
    <t>10.延伸服务费</t>
  </si>
  <si>
    <t>拆零服务费</t>
  </si>
  <si>
    <t>321310000010000</t>
  </si>
  <si>
    <t>11.一般诊疗费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</si>
  <si>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
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</si>
  <si>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r>
      <rPr>
        <sz val="9"/>
        <rFont val="宋体"/>
        <charset val="134"/>
      </rPr>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t>
    </r>
    <r>
      <rPr>
        <sz val="9"/>
        <rFont val="Times New Roman"/>
        <charset val="134"/>
      </rPr>
      <t>µ</t>
    </r>
    <r>
      <rPr>
        <sz val="9"/>
        <rFont val="宋体"/>
        <charset val="134"/>
      </rPr>
      <t>m、3.0</t>
    </r>
    <r>
      <rPr>
        <sz val="9"/>
        <rFont val="Times New Roman"/>
        <charset val="134"/>
      </rPr>
      <t>µ</t>
    </r>
    <r>
      <rPr>
        <sz val="9"/>
        <rFont val="宋体"/>
        <charset val="134"/>
      </rPr>
      <t>m和5.0</t>
    </r>
    <r>
      <rPr>
        <sz val="9"/>
        <rFont val="Times New Roman"/>
        <charset val="134"/>
      </rPr>
      <t>µ</t>
    </r>
    <r>
      <rPr>
        <sz val="9"/>
        <rFont val="宋体"/>
        <charset val="134"/>
      </rPr>
      <t>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r>
  </si>
  <si>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</si>
  <si>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</si>
  <si>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</si>
  <si>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</si>
  <si>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</si>
  <si>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</si>
  <si>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</si>
  <si>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</si>
  <si>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001401000010000</t>
  </si>
  <si>
    <t>指尸体常规清洁处理及包裹，不含专业性尸体整容</t>
  </si>
  <si>
    <t>140100001-a</t>
  </si>
  <si>
    <t>特殊传染病人尸体料理加收</t>
  </si>
  <si>
    <t>001401000010001</t>
  </si>
  <si>
    <t>尸体料理(特殊传染病人尸体料理加收)</t>
  </si>
  <si>
    <t>专业性尸体整容</t>
  </si>
  <si>
    <t>001401000020000</t>
  </si>
  <si>
    <t>指伤残尸体整容</t>
  </si>
  <si>
    <t>尸体存放</t>
  </si>
  <si>
    <t>001401000030000</t>
  </si>
  <si>
    <t>离体残肢处理</t>
  </si>
  <si>
    <t>001401000040000</t>
  </si>
  <si>
    <t>包括死婴处理</t>
  </si>
  <si>
    <t>（五）非医疗服务项目</t>
  </si>
  <si>
    <t>出生医学证明工本费</t>
  </si>
  <si>
    <t>321500000010000</t>
  </si>
  <si>
    <t>证</t>
  </si>
  <si>
    <t>根据《省财政厅 省物价局转发财政部国家发展改革委关于公布取消和停止征收100项行政事业性收费项目的通知》规定，不得收费。</t>
  </si>
  <si>
    <t>死亡医学证明工本费</t>
  </si>
  <si>
    <t>321500000020000</t>
  </si>
  <si>
    <t>儿童出生保健卡工本费</t>
  </si>
  <si>
    <t>321500000030000</t>
  </si>
  <si>
    <t>卡</t>
  </si>
  <si>
    <t>伙食费</t>
  </si>
  <si>
    <t>321500000040000</t>
  </si>
  <si>
    <t>病人自主选择</t>
  </si>
  <si>
    <t>一次性巾单</t>
  </si>
  <si>
    <t>321500000050000</t>
  </si>
  <si>
    <t>腹带</t>
  </si>
  <si>
    <t>321500000060000</t>
  </si>
  <si>
    <t>胸带</t>
  </si>
  <si>
    <t>321500000070000</t>
  </si>
  <si>
    <t>婴儿奶粉</t>
  </si>
  <si>
    <t>321500000080000</t>
  </si>
  <si>
    <t>传染病员服装</t>
  </si>
  <si>
    <t>321500000090000</t>
  </si>
  <si>
    <t>翻译费</t>
  </si>
  <si>
    <t>321500000100000</t>
  </si>
  <si>
    <t>按《省物价局关于省外事翻译中心翻译服务收费事项的批复》（苏价费[2010]188号）执行</t>
  </si>
  <si>
    <t>婴儿游泳</t>
  </si>
  <si>
    <t>001201000080000</t>
  </si>
  <si>
    <t>新生儿特殊护理</t>
  </si>
  <si>
    <t>各市制定</t>
  </si>
  <si>
    <t>婴儿一次性尿裤</t>
  </si>
  <si>
    <t>321500000120000</t>
  </si>
  <si>
    <t>婴儿一次性奶瓶</t>
  </si>
  <si>
    <t xml:space="preserve"> 321500000130000</t>
  </si>
  <si>
    <t>仅限儿科住院婴幼儿使用，母婴同室病房不得使用。</t>
  </si>
  <si>
    <t>（六）家庭医生签约服务费</t>
  </si>
  <si>
    <t>各地可在主编码下，根据不同的人群和服务内容，自行增加子编码</t>
  </si>
  <si>
    <t>基本公共卫生服务包</t>
  </si>
  <si>
    <t>321500000140000</t>
  </si>
  <si>
    <t>按照《国家基本公共卫生服务规范（第三版）》规定，根据不同服务对象签订服务内容、服务要求等</t>
  </si>
  <si>
    <t>年</t>
  </si>
  <si>
    <t>基本公共卫生服务经费列支，不得向签约家庭或个人收费，不得纳入医保基金支付范围。</t>
  </si>
  <si>
    <t>......</t>
  </si>
  <si>
    <t>321500000140100</t>
  </si>
  <si>
    <t>健康管理综合服务包</t>
  </si>
  <si>
    <t>005303000010000</t>
  </si>
  <si>
    <t>家庭医生签约服务费</t>
  </si>
  <si>
    <t>由各地规范，须明确项目名称、服务频次等</t>
  </si>
  <si>
    <t>提供非约定的医疗服务项目</t>
  </si>
  <si>
    <t>年费价格不得高于按项目付费累计总价</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</si>
  <si>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</si>
  <si>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</si>
  <si>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</si>
  <si>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(七)特需服务项目</t>
  </si>
  <si>
    <t>营养干预</t>
  </si>
  <si>
    <t>001102000000100</t>
  </si>
  <si>
    <t>诊查费(营养状况评估)</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</si>
  <si>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</si>
  <si>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</si>
  <si>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</si>
  <si>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3D打印建模</t>
  </si>
  <si>
    <t>3D打印成形术</t>
  </si>
  <si>
    <t>以数字模型数据为基础，通过术前建立患者损伤部位的模型，体外进行手术预演、模拟，进而制定更精确的手术方案及手术流程。</t>
  </si>
  <si>
    <t>二、医技诊疗类</t>
  </si>
  <si>
    <t>1．医技诊疗类包括医学影像、超声检查、核医学、放射治疗、检验、血型与配血、病理检查7个二级分类。2．使用放射免疫学方法的各种检验项目不统一列在核医学类下，请在检验类查找。3.“核医学内照射治疗类”（分类码2306）项目均为开放性核素治疗。封闭性核素治疗项目列入“放射治疗”类之“后装治疗”类中（分类码2404）。4.肿瘤的非放射性物理治疗项目（如射频热疗、高强度超声聚焦治疗等）列入“放射治疗”类中（分类码2407）5.肿瘤细胞的化疗药物敏感实验项目列于“临床微生物学检查”类之“药物敏感试验”类中（分类码250502）。6.组织器官移植所需的各项检验（HLA检查等）列入“血型与配血”类中，项目编码260000022、260000023。7.检验类项目均以检查目的立项。8．磁共振扫描（ＭＲＩ）（分类码为2102）、X线计算机体层（CT）扫描（分类码2103）、彩色多普勒超声检查（分类码2203）实行分类指导价格。凡另外加收的部分一律不得上浮。</t>
  </si>
  <si>
    <t>(一)医学影像</t>
  </si>
  <si>
    <t>1. X线检查</t>
  </si>
  <si>
    <t>X线透视检查</t>
  </si>
  <si>
    <t>210101-a</t>
  </si>
  <si>
    <t>使用影像增强器或电视屏可加收</t>
  </si>
  <si>
    <t>002101010000001</t>
  </si>
  <si>
    <t>X线透视检查(使用影像增强器或电视屏可酌情加收)</t>
  </si>
  <si>
    <t>使用影像增强器或电视屏可加收；追加摄片另计价</t>
  </si>
  <si>
    <t>删除</t>
  </si>
  <si>
    <t>苏医保发【2025】24号</t>
  </si>
  <si>
    <t>普通透视</t>
  </si>
  <si>
    <t>002101010010000</t>
  </si>
  <si>
    <t>包括胸、腹、盆腔、四肢等</t>
  </si>
  <si>
    <t>每个部位</t>
  </si>
  <si>
    <t>食管钡餐透视</t>
  </si>
  <si>
    <t>002101010020000</t>
  </si>
  <si>
    <t>含胃异物、心脏透视检查</t>
  </si>
  <si>
    <t>床旁透视与术中透视</t>
  </si>
  <si>
    <t>002101010030000</t>
  </si>
  <si>
    <t>包括透视下定位</t>
  </si>
  <si>
    <t>C型臂术中透视</t>
  </si>
  <si>
    <t>002101010040000</t>
  </si>
  <si>
    <t>半小时</t>
  </si>
  <si>
    <t>最多不超过250元</t>
  </si>
  <si>
    <t>X线摄影</t>
  </si>
  <si>
    <t>含曝光、冲洗、诊断和胶片等</t>
  </si>
  <si>
    <t>与“X线透视检查”不能同时加收</t>
  </si>
  <si>
    <t>210102-a</t>
  </si>
  <si>
    <t>一张胶片多次曝光加收</t>
  </si>
  <si>
    <t>002101020000001</t>
  </si>
  <si>
    <t>X线摄影(一张胶片多次曝光酌情加收)</t>
  </si>
  <si>
    <t>一张胶片多次曝光加收，最多不超过5次</t>
  </si>
  <si>
    <t>210102-b</t>
  </si>
  <si>
    <t>加滤线器计费加收</t>
  </si>
  <si>
    <t xml:space="preserve">002101020000002 </t>
  </si>
  <si>
    <t>X线摄影(加滤线器计费酌情加收)</t>
  </si>
  <si>
    <t>210102-c</t>
  </si>
  <si>
    <t>体层摄影按层加收</t>
  </si>
  <si>
    <t>002101020000003</t>
  </si>
  <si>
    <t>X线摄影(体层摄影按层酌情加收)</t>
  </si>
  <si>
    <t>层</t>
  </si>
  <si>
    <t>体层摄影按层加收，最多不超过5层</t>
  </si>
  <si>
    <t>210102-d</t>
  </si>
  <si>
    <t>床旁摄片加收</t>
  </si>
  <si>
    <t>002101020000004</t>
  </si>
  <si>
    <t xml:space="preserve"> X线摄影(床旁摄片酌情加收)</t>
  </si>
  <si>
    <t>5×7吋</t>
  </si>
  <si>
    <t>002101020010000</t>
  </si>
  <si>
    <t>片数</t>
  </si>
  <si>
    <t>210102001-a</t>
  </si>
  <si>
    <t>使用感绿片加收</t>
  </si>
  <si>
    <t>8×10吋</t>
  </si>
  <si>
    <t>002101020020000</t>
  </si>
  <si>
    <t>210102002-a</t>
  </si>
  <si>
    <t>10×12吋</t>
  </si>
  <si>
    <t>002101020030000</t>
  </si>
  <si>
    <t>包括7×17吋</t>
  </si>
  <si>
    <t>210102003-a</t>
  </si>
  <si>
    <t>11×14吋</t>
  </si>
  <si>
    <t>002101020040000</t>
  </si>
  <si>
    <t>210102004-a</t>
  </si>
  <si>
    <t>12×15吋</t>
  </si>
  <si>
    <t>002101020050000</t>
  </si>
  <si>
    <t>210102005-a</t>
  </si>
  <si>
    <t>14×14吋</t>
  </si>
  <si>
    <t>002101020060000</t>
  </si>
  <si>
    <t>210102006-a</t>
  </si>
  <si>
    <t>14×17吋</t>
  </si>
  <si>
    <t>002101020070000</t>
  </si>
  <si>
    <t>210102007-a</t>
  </si>
  <si>
    <t>牙片</t>
  </si>
  <si>
    <t>002101020080000</t>
  </si>
  <si>
    <t>一次性拍片支架</t>
  </si>
  <si>
    <t>210102008-a</t>
  </si>
  <si>
    <t>咬合片</t>
  </si>
  <si>
    <t>002101020090000</t>
  </si>
  <si>
    <t>210102009-a</t>
  </si>
  <si>
    <t>进口胶片</t>
  </si>
  <si>
    <t>曲面体层摄影(颌全景摄影)</t>
  </si>
  <si>
    <t>002101020100000</t>
  </si>
  <si>
    <t>头颅定位测量摄影</t>
  </si>
  <si>
    <t>002101020110000</t>
  </si>
  <si>
    <t>眼球异物定位摄影</t>
  </si>
  <si>
    <t>002101020120000</t>
  </si>
  <si>
    <t>不含眼科放置定位器操作</t>
  </si>
  <si>
    <t>210102012-a</t>
  </si>
  <si>
    <t>增加眼科放置定位器加收</t>
  </si>
  <si>
    <t>乳腺钼靶摄片 8×10吋</t>
  </si>
  <si>
    <t>002101020130000</t>
  </si>
  <si>
    <t>乳腺钼靶摄片8×10吋</t>
  </si>
  <si>
    <t>单侧</t>
  </si>
  <si>
    <t>210102013-a</t>
  </si>
  <si>
    <t>双侧加收</t>
  </si>
  <si>
    <t>乳腺钼靶摄片 18×24吋</t>
  </si>
  <si>
    <t>002101020140000</t>
  </si>
  <si>
    <t>乳腺钼靶摄片18×24吋</t>
  </si>
  <si>
    <t>210102014-a</t>
  </si>
  <si>
    <t>数字化摄影(DR)</t>
  </si>
  <si>
    <t>002101020150000</t>
  </si>
  <si>
    <t>含数据采集、存贮、图象显示、数字影像存储和获取服务</t>
  </si>
  <si>
    <t>胶片（包括各类实体介质、材质）</t>
  </si>
  <si>
    <t>乙　</t>
  </si>
  <si>
    <t>曝光次数</t>
  </si>
  <si>
    <t>检查时不得加收滤线器费。不能提供符合要求的数字影像存储和获取服务的，检查项目价格减收5元/曝光次数。</t>
  </si>
  <si>
    <t>江苏省医疗服务价格项目目录（2022版）、苏医保发〔2024〕39号</t>
  </si>
  <si>
    <t>210102015-b</t>
  </si>
  <si>
    <t>数字化摄影（DR）从第二次曝光开始加收</t>
  </si>
  <si>
    <t>数字化摄影(DR)从第二次曝光开始加收,最多不超过60元</t>
  </si>
  <si>
    <t>计算机X线摄影（Computed Radiography, CR）</t>
  </si>
  <si>
    <t>002101020160000</t>
  </si>
  <si>
    <t>计算机X线摄影(ComputedRadiography，CR)</t>
  </si>
  <si>
    <t>含图象增强、数据采集、存贮、图象显示</t>
  </si>
  <si>
    <t>胶片（包括各类介质、材质）</t>
  </si>
  <si>
    <t>不得加收滤线器费</t>
  </si>
  <si>
    <t>210102016-a</t>
  </si>
  <si>
    <t>从第二次曝光开始加收</t>
  </si>
  <si>
    <t>从第二次曝光开始加收，最多不超过40元</t>
  </si>
  <si>
    <t>非血管介入临床操作数字减影(DSA)引导</t>
  </si>
  <si>
    <t>002101020170000</t>
  </si>
  <si>
    <t>含注射器，不含麻醉、穿刺</t>
  </si>
  <si>
    <t>胶片（包括各类介质、材质）、高压注射器、造影剂</t>
  </si>
  <si>
    <t>30分钟</t>
  </si>
  <si>
    <t>心脏磁导航引导</t>
  </si>
  <si>
    <t>322101020180000</t>
  </si>
  <si>
    <t>不含DSA引导</t>
  </si>
  <si>
    <t>分钟</t>
  </si>
  <si>
    <t>不含术前准备和术后观察时间</t>
  </si>
  <si>
    <t>X线造影</t>
  </si>
  <si>
    <t>含临床操作及造影剂过敏试验</t>
  </si>
  <si>
    <t>造影剂、胶片（包括各类介质、材质）、一次性插管</t>
  </si>
  <si>
    <t>210103-a</t>
  </si>
  <si>
    <t>使用数字化X线机加收</t>
  </si>
  <si>
    <t>322101030000000</t>
  </si>
  <si>
    <t>气脑造影</t>
  </si>
  <si>
    <t>002101030010000</t>
  </si>
  <si>
    <t>脑室碘水造影</t>
  </si>
  <si>
    <t>002101030020000</t>
  </si>
  <si>
    <t>脊髓(椎管)造影</t>
  </si>
  <si>
    <t>002101030030000</t>
  </si>
  <si>
    <t>椎间盘造影</t>
  </si>
  <si>
    <t>002101030040000</t>
  </si>
  <si>
    <t>泪道造影</t>
  </si>
  <si>
    <t>002101030050000</t>
  </si>
  <si>
    <t>210103005-a</t>
  </si>
  <si>
    <t>副鼻窦造影</t>
  </si>
  <si>
    <t>002101030060000</t>
  </si>
  <si>
    <t>210103006-a</t>
  </si>
  <si>
    <t>颞下颌关节造影</t>
  </si>
  <si>
    <t>002101030070000</t>
  </si>
  <si>
    <t>210103007-a</t>
  </si>
  <si>
    <t>支气管造影</t>
  </si>
  <si>
    <t>002101030080000</t>
  </si>
  <si>
    <t>210103008-a</t>
  </si>
  <si>
    <t>乳腺导管造影</t>
  </si>
  <si>
    <t>002101030090000</t>
  </si>
  <si>
    <t>210103009-a</t>
  </si>
  <si>
    <t>唾液腺造影</t>
  </si>
  <si>
    <t>002101030100000</t>
  </si>
  <si>
    <t>210103010-a</t>
  </si>
  <si>
    <t>下咽造影</t>
  </si>
  <si>
    <t>002101030110000</t>
  </si>
  <si>
    <t>食管造影</t>
  </si>
  <si>
    <t>002101030120000</t>
  </si>
  <si>
    <t>上消化道造影</t>
  </si>
  <si>
    <t>002101030130000</t>
  </si>
  <si>
    <t>含食管、胃、十二指肠造影</t>
  </si>
  <si>
    <t>胃肠排空试验</t>
  </si>
  <si>
    <t>002101030140000</t>
  </si>
  <si>
    <t>指钡餐透视法</t>
  </si>
  <si>
    <t>小肠插管造影</t>
  </si>
  <si>
    <t>002101030150000</t>
  </si>
  <si>
    <t>口服法小肠造影</t>
  </si>
  <si>
    <t>002101030160000</t>
  </si>
  <si>
    <t>含各组小肠及回盲部造影</t>
  </si>
  <si>
    <t>钡灌肠大肠造影</t>
  </si>
  <si>
    <t>002101030170000</t>
  </si>
  <si>
    <t>含气钡双重造影</t>
  </si>
  <si>
    <t>腹膜后充气造影</t>
  </si>
  <si>
    <t>002101030180000</t>
  </si>
  <si>
    <t>口服法胆道造影</t>
  </si>
  <si>
    <t>002101030190000</t>
  </si>
  <si>
    <t>静脉胆道造影</t>
  </si>
  <si>
    <t>002101030200000</t>
  </si>
  <si>
    <t>经内镜逆行胰胆管造影(ERCP)</t>
  </si>
  <si>
    <t>002101030210000</t>
  </si>
  <si>
    <t>含造影用各类导管</t>
  </si>
  <si>
    <t>江苏省医疗服务价格项目目录（2022版）、苏医保发（2023）58号</t>
  </si>
  <si>
    <t>经皮经肝胆道造影(PTC)</t>
  </si>
  <si>
    <t>002101030220000</t>
  </si>
  <si>
    <t>T管造影</t>
  </si>
  <si>
    <t>002101030230000</t>
  </si>
  <si>
    <t>静脉泌尿系造影</t>
  </si>
  <si>
    <t>002101030240000</t>
  </si>
  <si>
    <t>逆行泌尿系造影</t>
  </si>
  <si>
    <t>002101030250000</t>
  </si>
  <si>
    <t>肾盂穿刺造影</t>
  </si>
  <si>
    <t>002101030260000</t>
  </si>
  <si>
    <t>膀胱造影</t>
  </si>
  <si>
    <t>002101030270000</t>
  </si>
  <si>
    <t>阴茎海绵体造影</t>
  </si>
  <si>
    <t>002101030280000</t>
  </si>
  <si>
    <t>输精管造影</t>
  </si>
  <si>
    <t>002101030290000</t>
  </si>
  <si>
    <t>子宫造影</t>
  </si>
  <si>
    <t>002101030300000</t>
  </si>
  <si>
    <t>子宫输卵管碘油造影</t>
  </si>
  <si>
    <t>002101030310000</t>
  </si>
  <si>
    <t>四肢淋巴管造影</t>
  </si>
  <si>
    <t>002101030320000</t>
  </si>
  <si>
    <t>单肢</t>
  </si>
  <si>
    <t>窦道及瘘管造影</t>
  </si>
  <si>
    <t>002101030330000</t>
  </si>
  <si>
    <t>四肢关节造影</t>
  </si>
  <si>
    <t>002101030340000</t>
  </si>
  <si>
    <t>每个关节</t>
  </si>
  <si>
    <t>四肢血管造影</t>
  </si>
  <si>
    <t>002101030350000</t>
  </si>
  <si>
    <t>含注射器</t>
  </si>
  <si>
    <t>2．磁共振扫描(MRI)</t>
  </si>
  <si>
    <t>含数字影像存储和获取服务</t>
  </si>
  <si>
    <t>麻醉及药物、胶片（包括各类实体介质、材质）、一次性高压注射器、连接管、留置针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</si>
  <si>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</si>
  <si>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苏医保发【2023】31号、苏医保发〔2024〕39号</t>
  </si>
  <si>
    <t>2102-a</t>
  </si>
  <si>
    <t>使用心电或呼吸门控设备加收</t>
  </si>
  <si>
    <t>002102000000001</t>
  </si>
  <si>
    <t>磁共振扫描(MRI)(使用心电或呼吸门控加收)</t>
  </si>
  <si>
    <t>部位</t>
  </si>
  <si>
    <t>磁共振平扫</t>
  </si>
  <si>
    <t>002102000010000</t>
  </si>
  <si>
    <t>场强＜0.5T</t>
  </si>
  <si>
    <t>210200001-a</t>
  </si>
  <si>
    <t>场强≥0.5T，＜1.5T</t>
  </si>
  <si>
    <t>210200001-b</t>
  </si>
  <si>
    <t>场强≥1.5T，＜3.0T</t>
  </si>
  <si>
    <t>210200001-c</t>
  </si>
  <si>
    <t>场强3.0T及以上</t>
  </si>
  <si>
    <t>限取得大型医用设备配置许可证的二级以上医疗机构开展</t>
  </si>
  <si>
    <t>磁共振增强扫描</t>
  </si>
  <si>
    <t>002102000020000</t>
  </si>
  <si>
    <t>210200002-a</t>
  </si>
  <si>
    <t>210200002-b</t>
  </si>
  <si>
    <t>210200002-c</t>
  </si>
  <si>
    <t>磁共振功能成像</t>
  </si>
  <si>
    <t>002102000030000</t>
  </si>
  <si>
    <t>脑功能成象</t>
  </si>
  <si>
    <t>包括磁共振脑功能成像、磁共振心脏功能检查、磁共振血管成像（MRA）、磁共振水成像（MRCP、MRM、MRU）、磁共振波谱分析（MRS）、磁共振波谱成像（MRSI）、磁共振磁敏感加权成像、磁共振弥散成像。</t>
  </si>
  <si>
    <t>每项</t>
  </si>
  <si>
    <t>每项每人次加收，最多按加收2项计价。</t>
  </si>
  <si>
    <t>苏医保发【2023】31号、苏医保发【2024】31号</t>
  </si>
  <si>
    <t>临床操作的磁共振引导</t>
  </si>
  <si>
    <t>002102000090000</t>
  </si>
  <si>
    <t>单脏器灌注磁共振成像</t>
  </si>
  <si>
    <t>002102000100000</t>
  </si>
  <si>
    <t>磁共振其他成像</t>
  </si>
  <si>
    <t>进行心、脑、肝、肾、前列腺等器官的灌注成像，冲洗照片(胶片)，图像后处理，完成诊断报告。</t>
  </si>
  <si>
    <t>试用期新项目</t>
  </si>
  <si>
    <t>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</si>
  <si>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</si>
  <si>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</si>
  <si>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江苏省医疗服务价格项目目录（2022版）、苏医保发【2024】31号、苏医保发〔2024〕39号</t>
  </si>
  <si>
    <t>2103-c</t>
  </si>
  <si>
    <t>使用心电或呼吸门控设备加收（只适用于螺旋CT机）</t>
  </si>
  <si>
    <t>002103000000001</t>
  </si>
  <si>
    <t>X线计算机体层(CT)扫描(使用螺旋扫描酌情加收)</t>
  </si>
  <si>
    <t>CT平扫</t>
  </si>
  <si>
    <t>002103000010000</t>
  </si>
  <si>
    <t>X线计算机体层(CT)平扫</t>
  </si>
  <si>
    <t>210300001-a</t>
  </si>
  <si>
    <t>螺旋CT平扫</t>
  </si>
  <si>
    <t>210300001-b</t>
  </si>
  <si>
    <t>多排螺旋CT平扫</t>
  </si>
  <si>
    <t>指16排及以上</t>
  </si>
  <si>
    <t>CT增强扫描</t>
  </si>
  <si>
    <t>002103000020000</t>
  </si>
  <si>
    <t>X线计算机体层(CT)增强扫描</t>
  </si>
  <si>
    <t>210300002-a</t>
  </si>
  <si>
    <t>螺旋CT增强扫描</t>
  </si>
  <si>
    <t>210300002-b</t>
  </si>
  <si>
    <t>多排螺旋CT增强扫描</t>
  </si>
  <si>
    <t>CT成像</t>
  </si>
  <si>
    <t>002103000040000</t>
  </si>
  <si>
    <t>X线计算机体层(CT)成象</t>
  </si>
  <si>
    <t>指用于血管、胆囊、CTVE、心脑、骨三维成象等</t>
  </si>
  <si>
    <t>临床操作的CT引导</t>
  </si>
  <si>
    <t>002103000050000</t>
  </si>
  <si>
    <t>4．院外影像学会诊</t>
  </si>
  <si>
    <t>院外影像学会诊</t>
  </si>
  <si>
    <t>002104000010000</t>
  </si>
  <si>
    <t>包括X线片、MRI片、CT片会诊</t>
  </si>
  <si>
    <t>5．其他</t>
  </si>
  <si>
    <t>红外热象检查</t>
  </si>
  <si>
    <t>002105000010000</t>
  </si>
  <si>
    <t>红外线乳腺检查</t>
  </si>
  <si>
    <t>002105000020000</t>
  </si>
  <si>
    <t>(二)超声检查</t>
  </si>
  <si>
    <t>医用消毒超声藕合剂、超声耦合剂恒温定量加注器（含医用消毒超声耦合剂）</t>
  </si>
  <si>
    <t>1．A超</t>
  </si>
  <si>
    <t>图象记录</t>
  </si>
  <si>
    <t>A型超声检查</t>
  </si>
  <si>
    <t>002201000010000</t>
  </si>
  <si>
    <t>临床操作的A超引导</t>
  </si>
  <si>
    <t>002201000020000</t>
  </si>
  <si>
    <t>眼部A超</t>
  </si>
  <si>
    <t>002201000030000</t>
  </si>
  <si>
    <t>2．B超</t>
  </si>
  <si>
    <t>图象记录、造影剂</t>
  </si>
  <si>
    <t>各部位一般B超检查</t>
  </si>
  <si>
    <t>单脏器B超检查</t>
  </si>
  <si>
    <t>002202010010000</t>
  </si>
  <si>
    <t>每个脏器</t>
  </si>
  <si>
    <t>220201001-a</t>
  </si>
  <si>
    <t>每增加一个脏器检查加收</t>
  </si>
  <si>
    <t>B超常规检查</t>
  </si>
  <si>
    <t>002202010020000</t>
  </si>
  <si>
    <t>包括胸部（含肺、胸腔、纵隔）、腹部（含肝、胆、胰、脾、双肾）、胃肠道、泌尿系（含双肾、输尿管、膀胱、前列腺）、妇科（含子宫、附件、膀胱及周围组织）、产科（含胎儿及宫腔)</t>
  </si>
  <si>
    <t>胸腹水B超检查及穿刺定位</t>
  </si>
  <si>
    <t>002202010030000</t>
  </si>
  <si>
    <t>不含活检</t>
  </si>
  <si>
    <t>胃肠充盈造影B超检查</t>
  </si>
  <si>
    <t>002202010040000</t>
  </si>
  <si>
    <t>含胃、小肠及其附属结构</t>
  </si>
  <si>
    <t>大肠灌肠造影B超检查</t>
  </si>
  <si>
    <t>002202010050000</t>
  </si>
  <si>
    <t>含大肠及其附属结构</t>
  </si>
  <si>
    <t>输卵管超声造影</t>
  </si>
  <si>
    <t>002202010060000</t>
  </si>
  <si>
    <t>含临床操作，含宫腔、双输卵管</t>
  </si>
  <si>
    <t>一次性导管</t>
  </si>
  <si>
    <t>浅表组织器官B超检查</t>
  </si>
  <si>
    <t>002202010070000</t>
  </si>
  <si>
    <t>计价部位分为1．双眼及附属器；2．双涎腺及颈部淋巴结；3．甲状腺及颈部淋巴结；4．乳腺及其引流区淋巴结；5．四肢软组织；6．阴囊、双侧睾丸、附睾；7．小儿颅腔；8. 膝关节；9.体表肿物</t>
  </si>
  <si>
    <t>床旁B超检查</t>
  </si>
  <si>
    <t>002202010080000</t>
  </si>
  <si>
    <t>包括术中B超检查</t>
  </si>
  <si>
    <t>不得与“B超常规检查”（220201002）重复计价</t>
  </si>
  <si>
    <t>临床操作的B超引导</t>
  </si>
  <si>
    <t>002202010090000</t>
  </si>
  <si>
    <t>腔内B超检查</t>
  </si>
  <si>
    <t>经阴道B超检查</t>
  </si>
  <si>
    <t>002202020010000</t>
  </si>
  <si>
    <t>含子宫及双附件</t>
  </si>
  <si>
    <t>经直肠B超检查</t>
  </si>
  <si>
    <t>002202020020000</t>
  </si>
  <si>
    <t>含前列腺、精囊、尿道、直肠</t>
  </si>
  <si>
    <t>临床操作的腔内B超引导</t>
  </si>
  <si>
    <t>002202020030000</t>
  </si>
  <si>
    <t>超声骨密度检测</t>
  </si>
  <si>
    <t>002302000550000</t>
  </si>
  <si>
    <t>骨密度测定</t>
  </si>
  <si>
    <t>B超脏器功能评估</t>
  </si>
  <si>
    <t>胃充盈及排空功能检查</t>
  </si>
  <si>
    <t>002202030010000</t>
  </si>
  <si>
    <t>指造影法</t>
  </si>
  <si>
    <t>小肠充盈及排空功能检查</t>
  </si>
  <si>
    <t>002202030020000</t>
  </si>
  <si>
    <t>胆囊和胆道收缩功能检查</t>
  </si>
  <si>
    <t>002202030030000</t>
  </si>
  <si>
    <t>胎儿生物物理相评分</t>
  </si>
  <si>
    <t>002202030040000</t>
  </si>
  <si>
    <t>含呼吸运动、肌张力、胎动、羊水量、无刺激试验</t>
  </si>
  <si>
    <t>丙/甲</t>
  </si>
  <si>
    <t>居民、灵活就业和退休参保人员符合生育政策的按甲类支付</t>
  </si>
  <si>
    <t>膀胱残余尿量测定</t>
  </si>
  <si>
    <t>002202030050000</t>
  </si>
  <si>
    <t>3．彩色多普勒超声检查</t>
  </si>
  <si>
    <t>普通彩色多普勒超声检查</t>
  </si>
  <si>
    <t>彩色多普勒超声常规检查</t>
  </si>
  <si>
    <t>002203010010000</t>
  </si>
  <si>
    <t>包括胸部（含肺、胸腔、纵隔）、腹部（含肝、胆、胰、脾、双肾）、胃肠道、泌尿系（含双肾、输尿管、膀胱）、妇科（含子宫、附件、膀胱及周围组织）、产科（含胎儿及宫腔）、男性生殖系统（含睾丸、附睾、输精管、精索、前列腺）、颅脑。</t>
  </si>
  <si>
    <t>乙/甲</t>
  </si>
  <si>
    <t>江苏省医疗服务价格项目目录（2022版）、苏医保发【2024】31号</t>
  </si>
  <si>
    <t>浅表器官彩色多普勒超声检查</t>
  </si>
  <si>
    <t>002203010020000</t>
  </si>
  <si>
    <t>计价部位分为1．双眼及附属器；2．双涎腺及颈部淋巴结；3．甲状腺及颈部淋巴结；4.单侧乳腺及其引流区淋巴结；5．上肢或下肢软组织；6．阴囊、双侧睾丸、附睾；7．颅腔；8.体表包块；9.关节；10.其他。</t>
  </si>
  <si>
    <t>彩色多普勒超声特殊检查</t>
  </si>
  <si>
    <t>颅内段血管彩色多普勒超声</t>
  </si>
  <si>
    <t>002203020010000</t>
  </si>
  <si>
    <t>球后全部血管彩色多普勒超声</t>
  </si>
  <si>
    <t>002203020020000</t>
  </si>
  <si>
    <t>颈部血管彩色多普勒超声</t>
  </si>
  <si>
    <t>002203020030000</t>
  </si>
  <si>
    <t>包括颈动脉、颈静脉、椎动脉、锁骨下动脉</t>
  </si>
  <si>
    <t>每根血管</t>
  </si>
  <si>
    <t>门静脉系彩色多普勒超声</t>
  </si>
  <si>
    <t>002203020040000</t>
  </si>
  <si>
    <t>腹部大血管彩色多普勒超声</t>
  </si>
  <si>
    <t>002203020050000</t>
  </si>
  <si>
    <t>四肢血管彩色多普勒超声</t>
  </si>
  <si>
    <t>002203020060000</t>
  </si>
  <si>
    <t>每肢</t>
  </si>
  <si>
    <t>双肾及肾血管彩色多普勒超声</t>
  </si>
  <si>
    <t>002203020070000</t>
  </si>
  <si>
    <t>左肾静脉“胡桃夹”综合征检查</t>
  </si>
  <si>
    <t>002203020080000</t>
  </si>
  <si>
    <t>药物血管功能试验</t>
  </si>
  <si>
    <t>002203020090000</t>
  </si>
  <si>
    <t>指用于阳痿测定等</t>
  </si>
  <si>
    <t>脏器声学造影</t>
  </si>
  <si>
    <t>002203020100000</t>
  </si>
  <si>
    <t>包括肿瘤声学造影</t>
  </si>
  <si>
    <t>腔内彩色多普勒超声检查</t>
  </si>
  <si>
    <t>002203020110000</t>
  </si>
  <si>
    <t>包括经阴道、经直肠</t>
  </si>
  <si>
    <t>临床操作的彩色多普勒超声引导</t>
  </si>
  <si>
    <t>002203020120000</t>
  </si>
  <si>
    <t>超声弹性成像</t>
  </si>
  <si>
    <t>322203020130000</t>
  </si>
  <si>
    <t>超声断层容积扫描</t>
  </si>
  <si>
    <t>322203020140000</t>
  </si>
  <si>
    <t>使用超声断层容积成像技术显示冠状位图像。</t>
  </si>
  <si>
    <t>4．多普勒检查</t>
  </si>
  <si>
    <t>指单纯伪彩频谱多普勒检查，不具备二维图象和真彩色多普勒功能</t>
  </si>
  <si>
    <t>颅内多普勒血流图(TCD)</t>
  </si>
  <si>
    <t>002204000010000</t>
  </si>
  <si>
    <t>多普勒血流图</t>
  </si>
  <si>
    <t>002204000020000</t>
  </si>
  <si>
    <t>四肢多普勒血流图</t>
  </si>
  <si>
    <t>包括四肢、颈动脉、椎动脉、颈静脉、椎静脉</t>
  </si>
  <si>
    <t>单肢或部位</t>
  </si>
  <si>
    <t>多普勒小儿血压检测</t>
  </si>
  <si>
    <t>002204000030000</t>
  </si>
  <si>
    <t>5．三维超声检查</t>
  </si>
  <si>
    <t>脏器灰阶立体成象</t>
  </si>
  <si>
    <t>002205000010000</t>
  </si>
  <si>
    <t>能量图血流立体成象</t>
  </si>
  <si>
    <t>002205000020000</t>
  </si>
  <si>
    <t>6．心脏超声检查</t>
  </si>
  <si>
    <t>普通心脏M型超声检查</t>
  </si>
  <si>
    <t>002206000010000</t>
  </si>
  <si>
    <t>指黑白超声仪检查，含常规基本波群</t>
  </si>
  <si>
    <t>普通超声心动图检查</t>
  </si>
  <si>
    <t>002206000020000</t>
  </si>
  <si>
    <t>普通二维超声心动图</t>
  </si>
  <si>
    <t>指通过B型超声技术，观测心房、心室、心瓣膜、大血管（主动脉弓、降部）等形态结构和运动状态。</t>
  </si>
  <si>
    <t>床旁超声心动图</t>
  </si>
  <si>
    <t>002206000030000</t>
  </si>
  <si>
    <t>指黑白超声仪检查，含心房、心室、心瓣膜、大动脉等超声检查</t>
  </si>
  <si>
    <t>心脏彩色多普勒超声</t>
  </si>
  <si>
    <t>002206000040000</t>
  </si>
  <si>
    <t>含各心腔及大血管血流显象</t>
  </si>
  <si>
    <t>常规经食管超声心动图</t>
  </si>
  <si>
    <t>002206000050000</t>
  </si>
  <si>
    <t>含心房、心室、心瓣膜、大动脉等结构及血流显象</t>
  </si>
  <si>
    <t>术中经食管超声心动图</t>
  </si>
  <si>
    <t>002206000060000</t>
  </si>
  <si>
    <t>含术前检查或术后疗效观察</t>
  </si>
  <si>
    <t>介入治疗的超声心动图监视</t>
  </si>
  <si>
    <t>002206000070000</t>
  </si>
  <si>
    <t>右心声学造影</t>
  </si>
  <si>
    <t>002206000080000</t>
  </si>
  <si>
    <t>指普通二维心脏超声检查，含心腔充盈状态、分流方向、分流量与返流量等检查</t>
  </si>
  <si>
    <t>负荷超声心动图</t>
  </si>
  <si>
    <t>002206000090000</t>
  </si>
  <si>
    <t>指普通心脏超声检查，包括药物注射或运动试验；不含心电与血压监测</t>
  </si>
  <si>
    <t>左心功能测定</t>
  </si>
  <si>
    <t>002206000100000</t>
  </si>
  <si>
    <t>指普通心脏超声检查或彩色多普勒超声检查，含心室舒张容量(EDV)、射血分数(EF)、短轴缩短率(FS)、每搏输出量(SV)、每分输出量(CO)、心脏指数(CI)等，包括右心室功能测定</t>
  </si>
  <si>
    <t>含心泵出功能、心肌收缩功能、舒张功能等</t>
  </si>
  <si>
    <t>7．其他心脏超声诊疗技术</t>
  </si>
  <si>
    <t>计算机三维重建技术(3DE)</t>
  </si>
  <si>
    <t>002207000010000</t>
  </si>
  <si>
    <t>单幅图片</t>
  </si>
  <si>
    <t>声学定量(AQ)</t>
  </si>
  <si>
    <t>002207000020000</t>
  </si>
  <si>
    <t>含声学定量分析等</t>
  </si>
  <si>
    <t>彩色室壁动力(CK)</t>
  </si>
  <si>
    <t>002207000030000</t>
  </si>
  <si>
    <t>含彩色室壁分析等</t>
  </si>
  <si>
    <t>组织多普勒显象(TDI)</t>
  </si>
  <si>
    <t>002207000040000</t>
  </si>
  <si>
    <t>心内膜自动边缘检测</t>
  </si>
  <si>
    <t>002207000050000</t>
  </si>
  <si>
    <t>室壁运动分析</t>
  </si>
  <si>
    <t>002207000060000</t>
  </si>
  <si>
    <t>心肌灌注超声检测</t>
  </si>
  <si>
    <t>002207000070000</t>
  </si>
  <si>
    <t>含心肌显象</t>
  </si>
  <si>
    <t>造影剂</t>
  </si>
  <si>
    <t>含不同时期心肌显象分析等</t>
  </si>
  <si>
    <t>超声斑点跟踪成像</t>
  </si>
  <si>
    <t>322207000090000</t>
  </si>
  <si>
    <t>使用斑点跟踪应变成像技术量化分析，评估整体和局部心肌或心房肌运动及功能。包括实时三维应变定量分析。</t>
  </si>
  <si>
    <t>左心室三维容积定量分析</t>
  </si>
  <si>
    <t>322207000120000</t>
  </si>
  <si>
    <t>对左心室进行三维重建，并定量分析左室整体或局部功能及同步性。</t>
  </si>
  <si>
    <t>8．图象记录附加收费项目</t>
  </si>
  <si>
    <t>黑白热敏打印照片</t>
  </si>
  <si>
    <t>002208000010000</t>
  </si>
  <si>
    <t>片</t>
  </si>
  <si>
    <t>彩色打印照片</t>
  </si>
  <si>
    <t>002208000020000</t>
  </si>
  <si>
    <t>黑白一次成象(波拉)照片</t>
  </si>
  <si>
    <t>002208000030000</t>
  </si>
  <si>
    <t>彩色一次成象(波拉)照片</t>
  </si>
  <si>
    <t>002208000040000</t>
  </si>
  <si>
    <t>彩色胶片照相</t>
  </si>
  <si>
    <t>002208000060000</t>
  </si>
  <si>
    <t>超声检查实时录象</t>
  </si>
  <si>
    <t>002208000070000</t>
  </si>
  <si>
    <t>含录象带</t>
  </si>
  <si>
    <t>计算机图文报告</t>
  </si>
  <si>
    <t>002208000080000</t>
  </si>
  <si>
    <t>超声计算机图文报告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</si>
  <si>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</si>
  <si>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</si>
  <si>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</si>
  <si>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</si>
  <si>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</si>
  <si>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</si>
  <si>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</si>
  <si>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</si>
  <si>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</si>
  <si>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</si>
  <si>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</si>
  <si>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002301000010000</t>
  </si>
  <si>
    <t>指一个体位三次显象</t>
  </si>
  <si>
    <t>三次显象</t>
  </si>
  <si>
    <t>230100001-a</t>
  </si>
  <si>
    <t>超过三次显象后每增加一次显象加收</t>
  </si>
  <si>
    <t>002301000010001</t>
  </si>
  <si>
    <t>脏器动态扫描(超过三次显像每增加一次加收)</t>
  </si>
  <si>
    <t>一次显象</t>
  </si>
  <si>
    <t>超过三次显象后每增加一次显象加收，最多不超过15元</t>
  </si>
  <si>
    <t>脏器静态扫描</t>
  </si>
  <si>
    <t>002301000020000</t>
  </si>
  <si>
    <t>每个体位</t>
  </si>
  <si>
    <t>230100002-a</t>
  </si>
  <si>
    <t>超过一个体位加收</t>
  </si>
  <si>
    <t>2．伽玛照相</t>
  </si>
  <si>
    <t>指为平面脏器动态、静态显象及全身显象，含各种图象记录过程</t>
  </si>
  <si>
    <t>2302-a</t>
  </si>
  <si>
    <t>图像融合加收</t>
  </si>
  <si>
    <t>002302000000001</t>
  </si>
  <si>
    <t>使用SPECT设备的伽玛照相按同一标准计价; 图像融合加收</t>
  </si>
  <si>
    <t>脑血管显象</t>
  </si>
  <si>
    <t>002302000010000</t>
  </si>
  <si>
    <t>230200001-a</t>
  </si>
  <si>
    <t>脑灌注断层显像</t>
  </si>
  <si>
    <t>脑显象</t>
  </si>
  <si>
    <t>002302000020000</t>
  </si>
  <si>
    <t>四个体位</t>
  </si>
  <si>
    <t>230200002-a</t>
  </si>
  <si>
    <t>每增加一个体位加收</t>
  </si>
  <si>
    <t>002302000020001</t>
  </si>
  <si>
    <t>一个体位</t>
  </si>
  <si>
    <t>每增加一个体位加收，最多不超过40元</t>
  </si>
  <si>
    <t>脑池显象</t>
  </si>
  <si>
    <t>002302000030000</t>
  </si>
  <si>
    <t>脑室引流显象</t>
  </si>
  <si>
    <t>002302000040000</t>
  </si>
  <si>
    <t>泪管显象</t>
  </si>
  <si>
    <t>002302000050000</t>
  </si>
  <si>
    <t>甲状腺静态显象</t>
  </si>
  <si>
    <t>002302000060000</t>
  </si>
  <si>
    <t>230200006-a</t>
  </si>
  <si>
    <t>002302000060001</t>
  </si>
  <si>
    <t>甲状腺静态显象(每增加一个体位加收)</t>
  </si>
  <si>
    <t>每增加一个体位加收，最多不超过60元</t>
  </si>
  <si>
    <t>甲状腺血流显象</t>
  </si>
  <si>
    <t>002302000070000</t>
  </si>
  <si>
    <t>甲状腺有效半衰期测定</t>
  </si>
  <si>
    <t>002302000080000</t>
  </si>
  <si>
    <t>甲状腺激素抑制显象</t>
  </si>
  <si>
    <t>002302000090000</t>
  </si>
  <si>
    <t>促甲状腺激素兴奋显象</t>
  </si>
  <si>
    <t>002302000100000</t>
  </si>
  <si>
    <t>二个时相</t>
  </si>
  <si>
    <t>甲状旁腺显象</t>
  </si>
  <si>
    <t>002302000110000</t>
  </si>
  <si>
    <t>静息心肌灌注显象</t>
  </si>
  <si>
    <t>002302000120000</t>
  </si>
  <si>
    <t>三个体位</t>
  </si>
  <si>
    <t>230200012-a</t>
  </si>
  <si>
    <t>002302000120001</t>
  </si>
  <si>
    <t>静息心肌灌注显像增加体位加收</t>
  </si>
  <si>
    <t>每增加一个体位加收，最多不超过90元</t>
  </si>
  <si>
    <t>负荷心肌灌注显象</t>
  </si>
  <si>
    <t>002302000130000</t>
  </si>
  <si>
    <t>含运动试验或药物注射；不含心电监护</t>
  </si>
  <si>
    <t>230200013-a</t>
  </si>
  <si>
    <t>002302000130001</t>
  </si>
  <si>
    <t>负荷心肌灌注显象(增加体位加收)</t>
  </si>
  <si>
    <t>静息门控心肌灌注显象</t>
  </si>
  <si>
    <t>002302000140000</t>
  </si>
  <si>
    <t>230200014-a</t>
  </si>
  <si>
    <t>002302000140001</t>
  </si>
  <si>
    <t>静息门控心肌灌注显象(每增加一个体位加收)</t>
  </si>
  <si>
    <t>负荷门控心肌灌注显象</t>
  </si>
  <si>
    <t>002302000150000</t>
  </si>
  <si>
    <t>230200015-a</t>
  </si>
  <si>
    <t>002302000150001</t>
  </si>
  <si>
    <t>负荷门控心肌灌注显象(每增加一个体位加收)</t>
  </si>
  <si>
    <t>首次通过法心血管显象</t>
  </si>
  <si>
    <t>002302000160000</t>
  </si>
  <si>
    <t>含心室功能测定</t>
  </si>
  <si>
    <t>230200016-a</t>
  </si>
  <si>
    <t>首次通过法心血管显象（不做心室功能测定）</t>
  </si>
  <si>
    <t>不做心室功能测定</t>
  </si>
  <si>
    <t>平衡法门控心室显象</t>
  </si>
  <si>
    <t>002302000170000</t>
  </si>
  <si>
    <t>230200017-a</t>
  </si>
  <si>
    <t>002302000170001</t>
  </si>
  <si>
    <t>增加体位加收</t>
  </si>
  <si>
    <t>平衡法负荷门控心室显象</t>
  </si>
  <si>
    <t>002302000180000</t>
  </si>
  <si>
    <t>230200018-a</t>
  </si>
  <si>
    <t>002302000180001</t>
  </si>
  <si>
    <t>平衡法负荷门控心室显象(每增加一个项目加收)</t>
  </si>
  <si>
    <t>急性心肌梗塞灶显象</t>
  </si>
  <si>
    <t>002302000190000</t>
  </si>
  <si>
    <t>230200019-a</t>
  </si>
  <si>
    <t>002302000190001</t>
  </si>
  <si>
    <t>急性心肌梗塞灶显象(每增加一个体位加收)</t>
  </si>
  <si>
    <t>动脉显象</t>
  </si>
  <si>
    <t>002302000200000</t>
  </si>
  <si>
    <t>门脉血流测定显象</t>
  </si>
  <si>
    <t>002302000210000</t>
  </si>
  <si>
    <t>门体分流显象</t>
  </si>
  <si>
    <t>002302000220000</t>
  </si>
  <si>
    <t>下肢深静脉显象</t>
  </si>
  <si>
    <t>002302000230000</t>
  </si>
  <si>
    <t>局部淋巴显象</t>
  </si>
  <si>
    <t>002302000240000</t>
  </si>
  <si>
    <t>230200024-a</t>
  </si>
  <si>
    <t>002302000240001</t>
  </si>
  <si>
    <t>肺灌注显象</t>
  </si>
  <si>
    <t>002302000250000</t>
  </si>
  <si>
    <t>六个体位</t>
  </si>
  <si>
    <t>230200025-a</t>
  </si>
  <si>
    <t>002302000250001</t>
  </si>
  <si>
    <t>肺通气显象</t>
  </si>
  <si>
    <t>002302000260000</t>
  </si>
  <si>
    <t>含气溶胶雾化吸入装置及气体</t>
  </si>
  <si>
    <t>一次性碳反应棒、通气管路</t>
  </si>
  <si>
    <t>230200026-a</t>
  </si>
  <si>
    <t>002302000260001</t>
  </si>
  <si>
    <t>肺通气显象(超过六个体位每增加一个体位加收)</t>
  </si>
  <si>
    <t>唾液腺静态显象</t>
  </si>
  <si>
    <t>002302000270000</t>
  </si>
  <si>
    <t>唾液腺动态显象</t>
  </si>
  <si>
    <t>002302000280000</t>
  </si>
  <si>
    <t>食管通过显象</t>
  </si>
  <si>
    <t>002302000290000</t>
  </si>
  <si>
    <t>胃食管返流显象</t>
  </si>
  <si>
    <t>002302000300000</t>
  </si>
  <si>
    <t>十二指肠胃返流显象</t>
  </si>
  <si>
    <t>002302000310000</t>
  </si>
  <si>
    <t>胃排空试验</t>
  </si>
  <si>
    <t>002302000320000</t>
  </si>
  <si>
    <t>230200032-a</t>
  </si>
  <si>
    <t>固体胃排空加收</t>
  </si>
  <si>
    <t>002302000320001</t>
  </si>
  <si>
    <t>胃排空试验固体(胃排空试验加收)</t>
  </si>
  <si>
    <t>异位胃粘膜显象</t>
  </si>
  <si>
    <t>002302000330000</t>
  </si>
  <si>
    <t>消化道出血显象</t>
  </si>
  <si>
    <t>002302000340000</t>
  </si>
  <si>
    <t>230200034-a</t>
  </si>
  <si>
    <t>1小时后延迟显象加收</t>
  </si>
  <si>
    <t>002302000340001</t>
  </si>
  <si>
    <t>消化道出血显像(1小时后延迟显像加收)</t>
  </si>
  <si>
    <t>肝胶体显象</t>
  </si>
  <si>
    <t>002302000350000</t>
  </si>
  <si>
    <t>230200035-a</t>
  </si>
  <si>
    <t>002302000350001</t>
  </si>
  <si>
    <t>肝胶体显象(增加体位加收)</t>
  </si>
  <si>
    <t>肝血流显象</t>
  </si>
  <si>
    <t>002302000360000</t>
  </si>
  <si>
    <t>肝血池显象</t>
  </si>
  <si>
    <t>002302000370000</t>
  </si>
  <si>
    <t>230200037-a</t>
  </si>
  <si>
    <t>增减时相加收</t>
  </si>
  <si>
    <t>一个时相</t>
  </si>
  <si>
    <t>增减时相时，增减计费，最多增减不超过60元</t>
  </si>
  <si>
    <t>肝胆动态显象</t>
  </si>
  <si>
    <t>002302000380000</t>
  </si>
  <si>
    <t>230200038-a</t>
  </si>
  <si>
    <t>002302000380001</t>
  </si>
  <si>
    <t>肝胆动态显象(1小时后延迟显象加收)</t>
  </si>
  <si>
    <t>脾显象</t>
  </si>
  <si>
    <t>002302000390000</t>
  </si>
  <si>
    <t>胰腺显象</t>
  </si>
  <si>
    <t>002302000400000</t>
  </si>
  <si>
    <t>小肠功能显象</t>
  </si>
  <si>
    <t>002302000410000</t>
  </si>
  <si>
    <t>肠道蛋白丢失显象</t>
  </si>
  <si>
    <t>002302000420000</t>
  </si>
  <si>
    <t>肾上腺皮质显象</t>
  </si>
  <si>
    <t>002302000430000</t>
  </si>
  <si>
    <t>含局部后位显象</t>
  </si>
  <si>
    <t>72小时/体位</t>
  </si>
  <si>
    <t>230200043-a</t>
  </si>
  <si>
    <t>002302000430002</t>
  </si>
  <si>
    <t>肾上腺皮质显象(增加体位加收)</t>
  </si>
  <si>
    <t>230200043-b</t>
  </si>
  <si>
    <t>延迟显象加收</t>
  </si>
  <si>
    <t>002302000430001</t>
  </si>
  <si>
    <t>肾上腺皮质显象(延迟显象加收)</t>
  </si>
  <si>
    <t>地塞米松抑制试验肾上腺皮质显象</t>
  </si>
  <si>
    <t>002302000440000</t>
  </si>
  <si>
    <t>72小时</t>
  </si>
  <si>
    <t>肾动态显象</t>
  </si>
  <si>
    <t>002302000450000</t>
  </si>
  <si>
    <t>含肾血流显象</t>
  </si>
  <si>
    <t>230200045-a</t>
  </si>
  <si>
    <t>肾动态显象（不做肾血流现象）</t>
  </si>
  <si>
    <t>不做肾血流显象时</t>
  </si>
  <si>
    <t>230200045-b</t>
  </si>
  <si>
    <t>002302000450001</t>
  </si>
  <si>
    <t>肾动态显像(延迟显像)加收</t>
  </si>
  <si>
    <t>肾动态显象＋肾小球滤过率(GFR)测定</t>
  </si>
  <si>
    <t>002302000460000</t>
  </si>
  <si>
    <t>肾动态显象＋肾有效血浆流量(ERPF)测定</t>
  </si>
  <si>
    <t>002302000470000</t>
  </si>
  <si>
    <t>介入肾动态显象</t>
  </si>
  <si>
    <t>002302000480000</t>
  </si>
  <si>
    <t>肾静态显象</t>
  </si>
  <si>
    <t>002302000490000</t>
  </si>
  <si>
    <t>二个体位</t>
  </si>
  <si>
    <t>230200049-a</t>
  </si>
  <si>
    <t>002302000490001</t>
  </si>
  <si>
    <t>肾静态显象(每增加一个体位加收)</t>
  </si>
  <si>
    <t>膀胱输尿管返流显象</t>
  </si>
  <si>
    <t>002302000500000</t>
  </si>
  <si>
    <t>包括直接法或间接法</t>
  </si>
  <si>
    <t>阴道尿道瘘显象</t>
  </si>
  <si>
    <t>002302000510000</t>
  </si>
  <si>
    <t>阴囊显象</t>
  </si>
  <si>
    <t>002302000520000</t>
  </si>
  <si>
    <t>局部骨显象</t>
  </si>
  <si>
    <t>002302000530000</t>
  </si>
  <si>
    <t>230200053-a</t>
  </si>
  <si>
    <t>002302000530001</t>
  </si>
  <si>
    <t>局部骨显象(增加体位加收)</t>
  </si>
  <si>
    <t xml:space="preserve">骨三相显象 </t>
  </si>
  <si>
    <t>002302000540000</t>
  </si>
  <si>
    <t>骨三相显象</t>
  </si>
  <si>
    <t>含血流、血质、静态显象</t>
  </si>
  <si>
    <t>230200055-a</t>
  </si>
  <si>
    <t>双能X线骨密度仪检测</t>
  </si>
  <si>
    <t>江苏省医疗服务价格项目目录（2022版）、苏医保发【2025】18号</t>
  </si>
  <si>
    <t>红细胞破坏部位测定</t>
  </si>
  <si>
    <t>002302000560000</t>
  </si>
  <si>
    <t>炎症局部显象</t>
  </si>
  <si>
    <t>002302000570000</t>
  </si>
  <si>
    <t>二个体位一个时相</t>
  </si>
  <si>
    <t>230200057-a</t>
  </si>
  <si>
    <t>002302000570001</t>
  </si>
  <si>
    <t>炎症局部显象(增加一个体位)</t>
  </si>
  <si>
    <t>230200057-b</t>
  </si>
  <si>
    <t>002302000570002</t>
  </si>
  <si>
    <t>炎症局部显象(延迟显象加收)</t>
  </si>
  <si>
    <t>亲肿瘤局部显象</t>
  </si>
  <si>
    <t>002302000580000</t>
  </si>
  <si>
    <t>230200058-a</t>
  </si>
  <si>
    <t>002302000580001</t>
  </si>
  <si>
    <t>亲肿瘤症局部显象(每增加一个体位加收)</t>
  </si>
  <si>
    <t>放射免疫显象</t>
  </si>
  <si>
    <t>002302000590000</t>
  </si>
  <si>
    <t>放射受体显象</t>
  </si>
  <si>
    <t>002302000600000</t>
  </si>
  <si>
    <t>3．单光子发射计算机断层显象(SPECT)</t>
  </si>
  <si>
    <t>指断层显象、全身显象和符合探测显象，含各种图象记录过程</t>
  </si>
  <si>
    <t>脏器断层显像</t>
  </si>
  <si>
    <t>002303000010000</t>
  </si>
  <si>
    <t>包括脏器、脏器血流、脏器血池、静息灌注等显象</t>
  </si>
  <si>
    <t>全身显像</t>
  </si>
  <si>
    <t>002303000020000</t>
  </si>
  <si>
    <t>18氟－脱氧葡萄糖断层显象</t>
  </si>
  <si>
    <t>002303000030000</t>
  </si>
  <si>
    <t>包括脑、心肌代谢、肿瘤等显象</t>
  </si>
  <si>
    <t>肾上腺髓质断层显象</t>
  </si>
  <si>
    <t>002303000040000</t>
  </si>
  <si>
    <t>负荷心肌灌注断层显象</t>
  </si>
  <si>
    <t>002303000050000</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</si>
  <si>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</si>
  <si>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</si>
  <si>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</si>
  <si>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脑血流断层显象</t>
  </si>
  <si>
    <t>002304000010000</t>
  </si>
  <si>
    <t>脑代谢断层显象</t>
  </si>
  <si>
    <t>002304000020000</t>
  </si>
  <si>
    <t>心肌代谢断层显象</t>
  </si>
  <si>
    <t>002304000050000</t>
  </si>
  <si>
    <t>心脏神经受体断层显象</t>
  </si>
  <si>
    <t>002304000060000</t>
  </si>
  <si>
    <t>肿瘤全身断层显象</t>
  </si>
  <si>
    <t>002304000070000</t>
  </si>
  <si>
    <t>肿瘤局部断层显象</t>
  </si>
  <si>
    <t>002304000080000</t>
  </si>
  <si>
    <t>正电子发射型磁共振成像系统检查</t>
  </si>
  <si>
    <t>002304000000001</t>
  </si>
  <si>
    <t>正电子发射计算机断层显象（PET）（透射显象衰减校正酌情加收）</t>
  </si>
  <si>
    <t>指正电子计算机断层显像/X线计算机体层成像，将MRI和PET进行融合可实现全身一体化同步采集的成像技术。含各种图像记录过程及记录介质，含核素药物制备和注射、临床穿刺插管和介入性操作；含图像融合。</t>
  </si>
  <si>
    <t>全身</t>
  </si>
  <si>
    <t>230400010-a</t>
  </si>
  <si>
    <t>指正电子计算机断层显像/X线计算机体层成像，将MRI和PET进行融合可实现局部脏器及软组织一体化同步采集的成像技术。含各种图像记录过程及记录介质，含核素药物制备和注射、临床穿刺插管和介入性操作；含图像融合。</t>
  </si>
  <si>
    <t>局部</t>
  </si>
  <si>
    <t>5．核素功能检查</t>
  </si>
  <si>
    <t>脑血流测定</t>
  </si>
  <si>
    <t>002305000010000</t>
  </si>
  <si>
    <t>指脑血流仪法</t>
  </si>
  <si>
    <t>甲状腺摄131碘试验</t>
  </si>
  <si>
    <t>002305000020000</t>
  </si>
  <si>
    <t>二次</t>
  </si>
  <si>
    <t>230500002-a</t>
  </si>
  <si>
    <t>增加测定次数加收</t>
  </si>
  <si>
    <t>002305000020001</t>
  </si>
  <si>
    <t>甲状腺激素抑制试验</t>
  </si>
  <si>
    <t>002305000030000</t>
  </si>
  <si>
    <t>230500003-a</t>
  </si>
  <si>
    <t>002305000030001</t>
  </si>
  <si>
    <t>甲状腺激素抑制试验(增加测定次数加收)</t>
  </si>
  <si>
    <t>过氯酸钾释放试验</t>
  </si>
  <si>
    <t>002305000040000</t>
  </si>
  <si>
    <t>230500004-a</t>
  </si>
  <si>
    <t>002305000040001</t>
  </si>
  <si>
    <t>过氯酸钾释放试验(增加测定次数加收)</t>
  </si>
  <si>
    <t>心功能测定</t>
  </si>
  <si>
    <t>002305000050000</t>
  </si>
  <si>
    <t>指心功能仪法</t>
  </si>
  <si>
    <t>血容量测定</t>
  </si>
  <si>
    <t>002305000060000</t>
  </si>
  <si>
    <t>指井型伽玛计数器法，含红细胞容量及血浆容量测定</t>
  </si>
  <si>
    <t>红细胞寿命测定</t>
  </si>
  <si>
    <t>002305000070000</t>
  </si>
  <si>
    <t>指井型伽玛计数器法</t>
  </si>
  <si>
    <t>肾图</t>
  </si>
  <si>
    <t>002305000080000</t>
  </si>
  <si>
    <t>指微机肾图</t>
  </si>
  <si>
    <t>230500008-a</t>
  </si>
  <si>
    <t>肾图（无计算机设备）</t>
  </si>
  <si>
    <t>无计算机设备</t>
  </si>
  <si>
    <t>介入肾图</t>
  </si>
  <si>
    <t>002305000090000</t>
  </si>
  <si>
    <t>指微机肾图， 含介入操作</t>
  </si>
  <si>
    <t>230500009-a</t>
  </si>
  <si>
    <t>介入肾图（无计算机设备）</t>
  </si>
  <si>
    <t>肾图＋肾小球滤过率测定</t>
  </si>
  <si>
    <t>002305000100000</t>
  </si>
  <si>
    <t>肾图＋肾有效血浆流量测定</t>
  </si>
  <si>
    <t>002305000110000</t>
  </si>
  <si>
    <t>24小时尿131碘排泄试验</t>
  </si>
  <si>
    <t>002305000120000</t>
  </si>
  <si>
    <t>消化道动力测定</t>
  </si>
  <si>
    <t>002305000130000</t>
  </si>
  <si>
    <t>包括肠道动力连续监测</t>
  </si>
  <si>
    <t>14碳呼气试验</t>
  </si>
  <si>
    <t>002305000140000</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</si>
  <si>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</si>
  <si>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</si>
  <si>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</si>
  <si>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</si>
  <si>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002306000010000</t>
  </si>
  <si>
    <t>131碘-功能自主性甲状腺瘤治疗</t>
  </si>
  <si>
    <t>002306000020000</t>
  </si>
  <si>
    <t>131碘-甲状腺癌转移灶治疗</t>
  </si>
  <si>
    <t>002306000030000</t>
  </si>
  <si>
    <t>131碘-肿瘤抗体放免治疗</t>
  </si>
  <si>
    <t>002306000040000</t>
  </si>
  <si>
    <t>32磷-胶体腔内治疗</t>
  </si>
  <si>
    <t>002306000050000</t>
  </si>
  <si>
    <t>32磷-血液病治疗</t>
  </si>
  <si>
    <t>002306000060000</t>
  </si>
  <si>
    <t>32磷-微球介入治疗</t>
  </si>
  <si>
    <t>002306000070000</t>
  </si>
  <si>
    <t>90钇-微球介入治疗</t>
  </si>
  <si>
    <t>002306000080000</t>
  </si>
  <si>
    <t>89锶-骨转移瘤治疗</t>
  </si>
  <si>
    <t>002306000090000</t>
  </si>
  <si>
    <t>153钐-EDTMP骨转移瘤治疗</t>
  </si>
  <si>
    <t>002306000100000</t>
  </si>
  <si>
    <t>188铼-HEDP骨转移瘤治疗</t>
  </si>
  <si>
    <t>002306000110000</t>
  </si>
  <si>
    <t>131碘-MIBG恶性肿瘤治疗</t>
  </si>
  <si>
    <t>002306000120000</t>
  </si>
  <si>
    <t>核素组织间介入治疗</t>
  </si>
  <si>
    <t>002306000130000</t>
  </si>
  <si>
    <t>核素血管内介入治疗</t>
  </si>
  <si>
    <t>002306000140000</t>
  </si>
  <si>
    <t>99锝（云克）治疗</t>
  </si>
  <si>
    <t>002306000150000</t>
  </si>
  <si>
    <t>99锝(云克)治疗</t>
  </si>
  <si>
    <t>90锶贴敷治疗</t>
  </si>
  <si>
    <t>002306000160000</t>
  </si>
  <si>
    <t>组织间粒子植入术</t>
  </si>
  <si>
    <t>002306000170000</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</si>
  <si>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</si>
  <si>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</si>
  <si>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</si>
  <si>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</si>
  <si>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</si>
  <si>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</si>
  <si>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</si>
  <si>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</si>
  <si>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002401000000001</t>
  </si>
  <si>
    <t>放射治疗计划及剂量计算(疗程中修改计划酌情加收)</t>
  </si>
  <si>
    <t>人工制定治疗计划(简单)</t>
  </si>
  <si>
    <t>002401000010000</t>
  </si>
  <si>
    <t>含剂量计算</t>
  </si>
  <si>
    <t>人工制定治疗计划(复杂)</t>
  </si>
  <si>
    <t>002401000020000</t>
  </si>
  <si>
    <t>含治疗计划与剂量计算</t>
  </si>
  <si>
    <t>计算机治疗计划系统(TPS)</t>
  </si>
  <si>
    <t>002401000030000</t>
  </si>
  <si>
    <t>指二维TPS</t>
  </si>
  <si>
    <t>特定计算机治疗计划系统</t>
  </si>
  <si>
    <t>002401000040000</t>
  </si>
  <si>
    <t>指使用三维以上TPS计算机系统，对适形、调强等特殊治疗进行放射治疗计划的制定。包括加速器适型、伽玛刀、X刀之TPS</t>
  </si>
  <si>
    <t>放射治疗的适时监控</t>
  </si>
  <si>
    <t>002401000050000</t>
  </si>
  <si>
    <t>240100005-a</t>
  </si>
  <si>
    <t>放疗实时显像监控</t>
  </si>
  <si>
    <t>摆位，采用电子射野影响系统或KV级X射线摄片和透视、锥形束CT等设备获取影像，验证射野的大小、形状、位置、调整摆位、影像保存。</t>
  </si>
  <si>
    <t>苏医保发【2025】22号</t>
  </si>
  <si>
    <t>呼吸门控</t>
  </si>
  <si>
    <t>患者在定位和治疗过程中可平静自由呼吸。采用门控设备监测患者的呼吸，采集、传输及分析呼吸信号，在呼吸的某一时相才开始射线放疗。</t>
  </si>
  <si>
    <t>放疗计划验证</t>
  </si>
  <si>
    <t>002401000060000</t>
  </si>
  <si>
    <t>点剂量验证</t>
  </si>
  <si>
    <t>依据靶区及计划制定的方案对放疗计划进行验证，必要时进行调整。</t>
  </si>
  <si>
    <t>2．模拟定位</t>
  </si>
  <si>
    <t>含拍片</t>
  </si>
  <si>
    <t>2402-a</t>
  </si>
  <si>
    <t>疗程中修改定位加收</t>
  </si>
  <si>
    <t>002402000000001</t>
  </si>
  <si>
    <t>模拟定位(疗程中修改定位酌情加收)</t>
  </si>
  <si>
    <t>简易定位</t>
  </si>
  <si>
    <t>002402000010000</t>
  </si>
  <si>
    <t>包括指使用非专用定位机之定位，X线机、B超或CT等</t>
  </si>
  <si>
    <t>专用X线机模拟定位</t>
  </si>
  <si>
    <t>002402000020000</t>
  </si>
  <si>
    <t>专用X线机复杂模拟定位</t>
  </si>
  <si>
    <t>002402000030000</t>
  </si>
  <si>
    <t>指非共面4野以上之定位，包括CT机等模拟定位</t>
  </si>
  <si>
    <t>3．外照射治疗</t>
  </si>
  <si>
    <t>深部X线照射</t>
  </si>
  <si>
    <t>002403000010000</t>
  </si>
  <si>
    <t>每照射野</t>
  </si>
  <si>
    <t>60钴外照射(固定照射)</t>
  </si>
  <si>
    <t>002403000020000</t>
  </si>
  <si>
    <t>60钴外照射(特殊照射)</t>
  </si>
  <si>
    <t>002403000030000</t>
  </si>
  <si>
    <t>包括旋转、弧形、楔形滤板等方法</t>
  </si>
  <si>
    <t>直线加速器放疗（固定照射）</t>
  </si>
  <si>
    <t>002403000040000</t>
  </si>
  <si>
    <t>直线加速器放疗(固定照射)</t>
  </si>
  <si>
    <t>直线加速器放疗（特殊照射）</t>
  </si>
  <si>
    <t>002403000050000</t>
  </si>
  <si>
    <t>直线加速器放疗(特殊照射)</t>
  </si>
  <si>
    <t>包括旋转、弧形、楔形滤板、多叶光栅等方法</t>
  </si>
  <si>
    <t>直线加速器适型治疗（包括诺力刀治疗）</t>
  </si>
  <si>
    <t>002403000060000</t>
  </si>
  <si>
    <t>直线加速器适型治疗</t>
  </si>
  <si>
    <t>指非共面4野以上之放疗</t>
  </si>
  <si>
    <t>X刀治疗</t>
  </si>
  <si>
    <t>002403000070000</t>
  </si>
  <si>
    <t>含治疗计划、模拟定位、治疗、模具等</t>
  </si>
  <si>
    <t>伽玛刀治疗</t>
  </si>
  <si>
    <t>002403000080000</t>
  </si>
  <si>
    <t>伽马刀治疗</t>
  </si>
  <si>
    <t>不规则野大面积照射</t>
  </si>
  <si>
    <t>002403000090000</t>
  </si>
  <si>
    <t>半身照射</t>
  </si>
  <si>
    <t>002403000100000</t>
  </si>
  <si>
    <t>全身60钴照射</t>
  </si>
  <si>
    <t>002403000110000</t>
  </si>
  <si>
    <t>全身X线照射</t>
  </si>
  <si>
    <t>002403000120000</t>
  </si>
  <si>
    <t>指用于骨髓移植</t>
  </si>
  <si>
    <t>全身电子线照射</t>
  </si>
  <si>
    <t>002403000130000</t>
  </si>
  <si>
    <t>指用于皮肤恶性淋巴瘤治疗</t>
  </si>
  <si>
    <t>术中放疗</t>
  </si>
  <si>
    <t>002403000140000</t>
  </si>
  <si>
    <t>适型调强放射治疗（IMRT）</t>
  </si>
  <si>
    <t>002403000150000</t>
  </si>
  <si>
    <t>适型调强放射治疗(IMRT)</t>
  </si>
  <si>
    <t>包括旋转容积调强。</t>
  </si>
  <si>
    <t>断层放射治疗</t>
  </si>
  <si>
    <t>含图像引导、计划、定位、治疗、剂量验证</t>
  </si>
  <si>
    <t>4．后装治疗</t>
  </si>
  <si>
    <t>不含手术、麻醉</t>
  </si>
  <si>
    <t>核素治疗药物</t>
  </si>
  <si>
    <t>含计划TPS、制模等</t>
  </si>
  <si>
    <t>浅表部位后装治疗</t>
  </si>
  <si>
    <t>002404000010000</t>
  </si>
  <si>
    <t>指首次治疗</t>
  </si>
  <si>
    <t>240400001-a</t>
  </si>
  <si>
    <t>第二次开始</t>
  </si>
  <si>
    <t>腔内后装放疗</t>
  </si>
  <si>
    <t>002404000020000</t>
  </si>
  <si>
    <t>240400002-a</t>
  </si>
  <si>
    <t>三维腔内后装放疗</t>
  </si>
  <si>
    <t>摆位、体位固定，利用临床操作放置施源器，剂量计算，机器操作及照射。不含影像学引导。</t>
  </si>
  <si>
    <t>组织间插置放疗</t>
  </si>
  <si>
    <t>002404000030000</t>
  </si>
  <si>
    <t>手术置管放疗</t>
  </si>
  <si>
    <t>002404000040000</t>
  </si>
  <si>
    <t>240400004-a</t>
  </si>
  <si>
    <t>皮肤贴敷后装放疗</t>
  </si>
  <si>
    <t>002404000050000</t>
  </si>
  <si>
    <t>240400005-a</t>
  </si>
  <si>
    <t>血管内后装放疗</t>
  </si>
  <si>
    <t>002404000060000</t>
  </si>
  <si>
    <t>快中子后装治疗（中子刀）</t>
  </si>
  <si>
    <t>002404000070000</t>
  </si>
  <si>
    <t>快中子后装治疗(中子刀)</t>
  </si>
  <si>
    <t>5．模具设计及制作</t>
  </si>
  <si>
    <t>合金模具设计及制作</t>
  </si>
  <si>
    <t>002405000010000</t>
  </si>
  <si>
    <t>包括电子束制模、适型制模</t>
  </si>
  <si>
    <t>公斤</t>
  </si>
  <si>
    <t>填充模具设计及制作</t>
  </si>
  <si>
    <t>002405000020000</t>
  </si>
  <si>
    <t>补偿物设计及制作</t>
  </si>
  <si>
    <t>002405000030000</t>
  </si>
  <si>
    <t>面模设计及制作</t>
  </si>
  <si>
    <t>002405000040000</t>
  </si>
  <si>
    <t>个</t>
  </si>
  <si>
    <t>面部</t>
  </si>
  <si>
    <t>240500004-a</t>
  </si>
  <si>
    <t>头颈部</t>
  </si>
  <si>
    <t>240500004-b</t>
  </si>
  <si>
    <t>体部</t>
  </si>
  <si>
    <t>体架</t>
  </si>
  <si>
    <t>002405000050000</t>
  </si>
  <si>
    <t>包括头架</t>
  </si>
  <si>
    <t>普通放疗</t>
  </si>
  <si>
    <t>240500005-a</t>
  </si>
  <si>
    <t>精确放疗</t>
  </si>
  <si>
    <t>6．其他辅助操作</t>
  </si>
  <si>
    <t>低氧放疗耐力测定</t>
  </si>
  <si>
    <t>002406000010000</t>
  </si>
  <si>
    <t>7．其他</t>
  </si>
  <si>
    <t>深部热疗</t>
  </si>
  <si>
    <t>002407000010000</t>
  </si>
  <si>
    <t>包括超声或电磁波等热疗</t>
  </si>
  <si>
    <t>高强度超声聚焦刀治疗</t>
  </si>
  <si>
    <t>002407000020000</t>
  </si>
  <si>
    <t>包括各种实体性恶性肿瘤治疗</t>
  </si>
  <si>
    <t>体表肿瘤电化学治疗</t>
  </si>
  <si>
    <t>002407000030000</t>
  </si>
  <si>
    <t>包括使用铂金针电极、手术包等</t>
  </si>
  <si>
    <t>特异性自体肿瘤主动免疫疗法</t>
  </si>
  <si>
    <t>322407000040000</t>
  </si>
  <si>
    <t>含自体瘤苗的采集、培养、镜检、制备及注射</t>
  </si>
  <si>
    <t>每疗程注射不得少于4次</t>
  </si>
  <si>
    <t>经皮穿刺肿物深部微波热凝治疗术</t>
  </si>
  <si>
    <t>002407000040000</t>
  </si>
  <si>
    <t>肿瘤消融术</t>
  </si>
  <si>
    <t>包括经皮介入激光消融治疗术。</t>
  </si>
  <si>
    <t>微波刀头、光纤</t>
  </si>
  <si>
    <t>江苏省医疗服务价格项目目录（2022版）、苏医保发（2023）58号、苏医保发【2024】31号</t>
  </si>
  <si>
    <t>冷循环射频肿瘤灭活治疗术</t>
  </si>
  <si>
    <t>322407000060000</t>
  </si>
  <si>
    <t>射频针</t>
  </si>
  <si>
    <t>射频热凝术</t>
  </si>
  <si>
    <t>003315010580000</t>
  </si>
  <si>
    <t>椎间盘微创消融术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</si>
  <si>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</si>
  <si>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</si>
  <si>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</si>
  <si>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</si>
  <si>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</si>
  <si>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</si>
  <si>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</si>
  <si>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</si>
  <si>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322403000170000</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</si>
  <si>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</si>
  <si>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</si>
  <si>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</si>
  <si>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</si>
  <si>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</si>
  <si>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第二次开始X线立体定向放射治疗</t>
  </si>
  <si>
    <t>高强度聚焦超声热消融肿瘤治疗（聚焦超声热切除术）</t>
  </si>
  <si>
    <t>002407000020100</t>
  </si>
  <si>
    <t>高强度超声聚焦刀治疗(各种实体性恶性肿瘤治疗)</t>
  </si>
  <si>
    <t>含术中超声监控，不含MRI术后评价、麻醉、MRI监控。</t>
  </si>
  <si>
    <t>药物、一次性超声治疗增强定位组件</t>
  </si>
  <si>
    <t>240700009-a</t>
  </si>
  <si>
    <t>治疗功能包加收</t>
  </si>
  <si>
    <t>322407000080001</t>
  </si>
  <si>
    <t>放射治疗红外跟踪定位</t>
  </si>
  <si>
    <t>322407000100000</t>
  </si>
  <si>
    <t>采用红外定位小球，每疗程不超过2925元。</t>
  </si>
  <si>
    <t>区域热循环灌注热疗</t>
  </si>
  <si>
    <t>体腔热灌注治疗管道组件</t>
  </si>
  <si>
    <t>复合式液氮实体肿瘤消融术</t>
  </si>
  <si>
    <t xml:space="preserve"> 002407000040000</t>
  </si>
  <si>
    <t>包括氩氦可变冷刀实体肿瘤消融术</t>
  </si>
  <si>
    <t>一次性使用无菌冷冻消融针</t>
  </si>
  <si>
    <t>(五)检验</t>
  </si>
  <si>
    <t>1、临床检验</t>
  </si>
  <si>
    <t>血液一般检查</t>
  </si>
  <si>
    <t>血红蛋白测定(Hb)</t>
  </si>
  <si>
    <t>002501010010000</t>
  </si>
  <si>
    <t>项</t>
  </si>
  <si>
    <t>250101001-a</t>
  </si>
  <si>
    <t>血红蛋白测定</t>
  </si>
  <si>
    <t>干化学法</t>
  </si>
  <si>
    <t>红细胞计数(RBC)</t>
  </si>
  <si>
    <t>002501010020000</t>
  </si>
  <si>
    <t>红细胞比积测定(HCT)</t>
  </si>
  <si>
    <t>002501010030000</t>
  </si>
  <si>
    <t>红细胞参数平均值测定</t>
  </si>
  <si>
    <t>002501010040000</t>
  </si>
  <si>
    <t>含平均红细胞体积(MCV)、平均红细胞血红蛋白量(MCH)、平均红细胞血红蛋白浓度(MCHC)</t>
  </si>
  <si>
    <t>网织红细胞计数(Ret)</t>
  </si>
  <si>
    <t>002501010050000</t>
  </si>
  <si>
    <t>镜检法</t>
  </si>
  <si>
    <t>250101005-a</t>
  </si>
  <si>
    <t>仪器法</t>
  </si>
  <si>
    <t>250101005-b</t>
  </si>
  <si>
    <t>流式细胞仪法</t>
  </si>
  <si>
    <t>嗜碱性点彩红细胞计数</t>
  </si>
  <si>
    <t>002501010060000</t>
  </si>
  <si>
    <t>异常红细胞形态检查</t>
  </si>
  <si>
    <t>002501010070000</t>
  </si>
  <si>
    <t>红细胞沉降率测定(ESR)</t>
  </si>
  <si>
    <t>002501010080000</t>
  </si>
  <si>
    <t>手工法</t>
  </si>
  <si>
    <t>250101008-a</t>
  </si>
  <si>
    <t>白细胞计数(WBC)</t>
  </si>
  <si>
    <t>002501010090000</t>
  </si>
  <si>
    <t>250101009-a</t>
  </si>
  <si>
    <t>白细胞分类计数(DC)</t>
  </si>
  <si>
    <t>002501010100000</t>
  </si>
  <si>
    <t>250101010-a</t>
  </si>
  <si>
    <t>粒细胞计数</t>
  </si>
  <si>
    <t>002501010110000</t>
  </si>
  <si>
    <t>嗜酸性粒细胞直接计数</t>
  </si>
  <si>
    <t>包括嗜酸性粒细胞计数、嗜碱性粒细胞计数、中性粒细胞计数、淋巴细胞计数、单核细胞计数</t>
  </si>
  <si>
    <t>异常白细胞形态检查</t>
  </si>
  <si>
    <t>002501010120000</t>
  </si>
  <si>
    <t>血小板计数</t>
  </si>
  <si>
    <t>002501010140000</t>
  </si>
  <si>
    <t>250101014-a</t>
  </si>
  <si>
    <t>血细胞分析</t>
  </si>
  <si>
    <t>002501010150000</t>
  </si>
  <si>
    <t>包括①全血细胞计数②全血细胞计数+分类③全血细胞计数+五分类</t>
  </si>
  <si>
    <t>250101015-a</t>
  </si>
  <si>
    <t>血常规自动分析</t>
  </si>
  <si>
    <t>250101015-b</t>
  </si>
  <si>
    <t>五分类仪器检测法</t>
  </si>
  <si>
    <t>250101015-c</t>
  </si>
  <si>
    <t>使用全自动血涂片制备仪加收</t>
  </si>
  <si>
    <t>出血时间测定(BT)</t>
  </si>
  <si>
    <t>002501010160000</t>
  </si>
  <si>
    <t>出血时间测定</t>
  </si>
  <si>
    <t>002501010170000</t>
  </si>
  <si>
    <t>指测定器法</t>
  </si>
  <si>
    <t>凝血时间测定(CT)</t>
  </si>
  <si>
    <t>002501010180000</t>
  </si>
  <si>
    <t>红斑狼疮细胞检查(LEC)</t>
  </si>
  <si>
    <t>002501010190000</t>
  </si>
  <si>
    <t>血浆渗量试验</t>
  </si>
  <si>
    <t>002501010200000</t>
  </si>
  <si>
    <t>外周血细胞形态学分析</t>
  </si>
  <si>
    <t>指白细胞分类，同时观察各类血细胞形态、寄生虫等。</t>
  </si>
  <si>
    <t>胶体渗透压测定</t>
  </si>
  <si>
    <t xml:space="preserve"> 002501020040000</t>
  </si>
  <si>
    <t>渗透压检查</t>
  </si>
  <si>
    <t>尿液一般检查</t>
  </si>
  <si>
    <t>一次性密闭体液留置器（符合生物安全要求）</t>
  </si>
  <si>
    <t>尿常规检查</t>
  </si>
  <si>
    <t>002501020010000</t>
  </si>
  <si>
    <t>指手工操作，含外观、酸碱度、蛋白定性、镜检</t>
  </si>
  <si>
    <t>尿酸碱度测定</t>
  </si>
  <si>
    <t>002501020020000</t>
  </si>
  <si>
    <t>尿比重测定</t>
  </si>
  <si>
    <t>002501020030000</t>
  </si>
  <si>
    <t>002501020040000</t>
  </si>
  <si>
    <t>包括尿或血清渗透压检查</t>
  </si>
  <si>
    <t>尿蛋白定性</t>
  </si>
  <si>
    <t>002501020050000</t>
  </si>
  <si>
    <t>尿蛋白定量</t>
  </si>
  <si>
    <t>002501020060000</t>
  </si>
  <si>
    <t>手工比色法</t>
  </si>
  <si>
    <t>250102006-a</t>
  </si>
  <si>
    <t>各种化学方法</t>
  </si>
  <si>
    <t>250102006-b</t>
  </si>
  <si>
    <t>免疫比浊法</t>
  </si>
  <si>
    <t>250102006-c</t>
  </si>
  <si>
    <t>尿本-周氏蛋白定性检查</t>
  </si>
  <si>
    <t>002501020070000</t>
  </si>
  <si>
    <t>①热沉淀法②免疫电泳法同价</t>
  </si>
  <si>
    <t>尿肌红蛋白定性检查</t>
  </si>
  <si>
    <t>002501020080000</t>
  </si>
  <si>
    <t>尿血红蛋白定性检查</t>
  </si>
  <si>
    <t>002501020090000</t>
  </si>
  <si>
    <t>尿糖定性试验</t>
  </si>
  <si>
    <t>002501020100000</t>
  </si>
  <si>
    <t>尿糖定量测定</t>
  </si>
  <si>
    <t>002501020110000</t>
  </si>
  <si>
    <t>尿酮体定性试验</t>
  </si>
  <si>
    <t>002501020120000</t>
  </si>
  <si>
    <t>尿三胆检查</t>
  </si>
  <si>
    <t>002501020130000</t>
  </si>
  <si>
    <t>尿二胆检查参照执行</t>
  </si>
  <si>
    <t>尿含铁血黄素定性试验</t>
  </si>
  <si>
    <t>002501020140000</t>
  </si>
  <si>
    <t>尿三氯化铁试验</t>
  </si>
  <si>
    <t>002501020150000</t>
  </si>
  <si>
    <t>尿乳糜定性检查</t>
  </si>
  <si>
    <t>002501020160000</t>
  </si>
  <si>
    <t>包括尿液或胸、腹腔积液。</t>
  </si>
  <si>
    <t>尿卟啉定性试验</t>
  </si>
  <si>
    <t>002501020170000</t>
  </si>
  <si>
    <t>尿黑色素测定</t>
  </si>
  <si>
    <t>002501020180000</t>
  </si>
  <si>
    <t>尿浓缩稀释试验</t>
  </si>
  <si>
    <t>002501020190000</t>
  </si>
  <si>
    <t>尿酚红排泄试验(PSP)</t>
  </si>
  <si>
    <t>002501020200000</t>
  </si>
  <si>
    <t>尿妊娠试验</t>
  </si>
  <si>
    <t>002501020210000</t>
  </si>
  <si>
    <t>金标法；居民、灵活就业和退休参保人员符合生育政策的按甲类支付</t>
  </si>
  <si>
    <t>250102021-b</t>
  </si>
  <si>
    <t>单克隆金标法；居民、灵活就业和退休参保人员符合生育政策的按甲类支付</t>
  </si>
  <si>
    <t>250102022-a</t>
  </si>
  <si>
    <t>卵泡刺激素（LH）快速测定</t>
  </si>
  <si>
    <t>002501020220000</t>
  </si>
  <si>
    <t>卵泡刺激素(LH)排卵预测</t>
  </si>
  <si>
    <t>金标法</t>
  </si>
  <si>
    <t>尿沉渣定量</t>
  </si>
  <si>
    <t>002501020240000</t>
  </si>
  <si>
    <t>250102024-a</t>
  </si>
  <si>
    <t>仪器法；居民、灵活就业和退休参保人员符合生育政策的按甲类支付</t>
  </si>
  <si>
    <t>250102024-b</t>
  </si>
  <si>
    <t>尿有形成分超活体S染色分析检查</t>
  </si>
  <si>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</si>
  <si>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</si>
  <si>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002501020250000</t>
  </si>
  <si>
    <t>尿三杯试验</t>
  </si>
  <si>
    <t>002501020260000</t>
  </si>
  <si>
    <t>尿沉渣白细胞分类</t>
  </si>
  <si>
    <t>002501020290000</t>
  </si>
  <si>
    <t>尿十二小时E/C值测定</t>
  </si>
  <si>
    <t>002501020300000</t>
  </si>
  <si>
    <t>尿中病毒感染细胞检查</t>
  </si>
  <si>
    <t>002501020310000</t>
  </si>
  <si>
    <t>尿中包涵体检查</t>
  </si>
  <si>
    <t>002501020320000</t>
  </si>
  <si>
    <t>尿酸化功能测定</t>
  </si>
  <si>
    <t>002501020330000</t>
  </si>
  <si>
    <t>尿红细胞位相</t>
  </si>
  <si>
    <t>002501020340000</t>
  </si>
  <si>
    <t>图象分析仪法</t>
  </si>
  <si>
    <t>250102034-a</t>
  </si>
  <si>
    <t>尿常规化学检测</t>
  </si>
  <si>
    <t>002501020350000</t>
  </si>
  <si>
    <t>尿液分析</t>
  </si>
  <si>
    <t>含8项及以上</t>
  </si>
  <si>
    <t>含镜检</t>
  </si>
  <si>
    <t>250102035-a</t>
  </si>
  <si>
    <t>使用抗维生素C试剂条加收</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</si>
  <si>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</si>
  <si>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</si>
  <si>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</si>
  <si>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</si>
  <si>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</si>
  <si>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</si>
  <si>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322501020450000</t>
  </si>
  <si>
    <t>酶法</t>
  </si>
  <si>
    <t>尿液枸椽酸定量分析</t>
  </si>
  <si>
    <t>322501020460000</t>
  </si>
  <si>
    <t>尿靛甙定量分析</t>
  </si>
  <si>
    <t>含报告</t>
  </si>
  <si>
    <t>对羟基苯丙氨酸（酪氨酸）测定</t>
  </si>
  <si>
    <t>对羟基苯丙氨酸（酪氨酸）尿液检测</t>
  </si>
  <si>
    <t>5-羟吲哚乙酸检测</t>
  </si>
  <si>
    <t>指尿标本</t>
  </si>
  <si>
    <t>粪便检查</t>
  </si>
  <si>
    <t>一次性密闭体液留置器/采集器(符合生物安全要求)</t>
  </si>
  <si>
    <t>粪便常规</t>
  </si>
  <si>
    <t>002501030010000</t>
  </si>
  <si>
    <t>指手工操作，含外观、镜检</t>
  </si>
  <si>
    <t>不得再收粪寄生虫镜检（编码250601001）费</t>
  </si>
  <si>
    <t>250103001-a</t>
  </si>
  <si>
    <t>含取样夹、报告</t>
  </si>
  <si>
    <t>粪便隐血试验(OB)</t>
  </si>
  <si>
    <t>002501030020100</t>
  </si>
  <si>
    <t>隐血试验(化学法)</t>
  </si>
  <si>
    <t>化学法</t>
  </si>
  <si>
    <t>250103002-a</t>
  </si>
  <si>
    <t>002501030020200</t>
  </si>
  <si>
    <t>隐血试验(免疫法)</t>
  </si>
  <si>
    <t>免疫法</t>
  </si>
  <si>
    <t>250103002-b</t>
  </si>
  <si>
    <t>002501030020000</t>
  </si>
  <si>
    <t>隐血试验</t>
  </si>
  <si>
    <t>单克隆金标法</t>
  </si>
  <si>
    <t>250103002-c</t>
  </si>
  <si>
    <t>粪便隐血实验</t>
  </si>
  <si>
    <t>含专用粪便留置器</t>
  </si>
  <si>
    <t>定量检测，可长时间保存粪便标本，仅限门诊体检使用</t>
  </si>
  <si>
    <t>粪胆素检查</t>
  </si>
  <si>
    <t>002501030030000</t>
  </si>
  <si>
    <t>粪便乳糖不耐受测定</t>
  </si>
  <si>
    <t>002501030040000</t>
  </si>
  <si>
    <t>250103004-b</t>
  </si>
  <si>
    <t>乳糖耐受试验</t>
  </si>
  <si>
    <t>322501020430000</t>
  </si>
  <si>
    <t>粪苏丹III染色检查</t>
  </si>
  <si>
    <t>002501030050000</t>
  </si>
  <si>
    <t>艰难梭菌毒素测定</t>
  </si>
  <si>
    <t>002505010070000</t>
  </si>
  <si>
    <t>艰难梭菌检查</t>
  </si>
  <si>
    <t>含A毒素、B毒素检测。</t>
  </si>
  <si>
    <t>胰腺弹性蛋白酶Ⅰ检测</t>
  </si>
  <si>
    <t>322503010360000</t>
  </si>
  <si>
    <t>样本采集，签收，处理、审核结果、录入实验室信息系统或人工登记，发送报告，接受临床相关咨询。</t>
  </si>
  <si>
    <t>胶体金法</t>
  </si>
  <si>
    <t>体液与分泌物检查</t>
  </si>
  <si>
    <t>胸腹水常规检查</t>
  </si>
  <si>
    <t>002501040010000</t>
  </si>
  <si>
    <t>含外观、比重、粘蛋白定性、细胞计数、细胞分类</t>
  </si>
  <si>
    <t>250104001-a</t>
  </si>
  <si>
    <t>胸腹水特殊检查</t>
  </si>
  <si>
    <t>002501040020000</t>
  </si>
  <si>
    <t>包括细胞学、染色体、AgNOR检查</t>
  </si>
  <si>
    <t>脑脊液常规检查(CSF)</t>
  </si>
  <si>
    <t>002501040030000</t>
  </si>
  <si>
    <t>含外观、蛋白定性、细胞总数和分类</t>
  </si>
  <si>
    <t>250104003-a</t>
  </si>
  <si>
    <t>精液常规检查</t>
  </si>
  <si>
    <t>002501040040000</t>
  </si>
  <si>
    <t>含外观、量、液化程度、精子存活率、活动力、计数和形态</t>
  </si>
  <si>
    <t>250104004-a</t>
  </si>
  <si>
    <t>精子质量和功能分析</t>
  </si>
  <si>
    <t>含图文报告，报告精子理化特征、浓度、活力、运动参数等</t>
  </si>
  <si>
    <t>精液酸性磷酸酶测定</t>
  </si>
  <si>
    <t>002501040050000</t>
  </si>
  <si>
    <t>精液果糖测定</t>
  </si>
  <si>
    <t>002501040060000</t>
  </si>
  <si>
    <t>250104006-a</t>
  </si>
  <si>
    <t>精浆果糖测定</t>
  </si>
  <si>
    <t xml:space="preserve"> 002501040060000</t>
  </si>
  <si>
    <t>精液α－葡萄糖苷酶测定</t>
  </si>
  <si>
    <t>002501040070000</t>
  </si>
  <si>
    <t>250104007-a</t>
  </si>
  <si>
    <t>精浆中性α-葡萄糖苷酶测定</t>
  </si>
  <si>
    <t>002501040290000</t>
  </si>
  <si>
    <t>精浆中性a－葡萄糖苷酶活性测定</t>
  </si>
  <si>
    <t>速率法</t>
  </si>
  <si>
    <t>精子运动轨迹分析</t>
  </si>
  <si>
    <t>002501040080000</t>
  </si>
  <si>
    <t>精子顶体完整率检查</t>
  </si>
  <si>
    <t>002501040090000</t>
  </si>
  <si>
    <t>精子受精能力测定</t>
  </si>
  <si>
    <t>002501040100000</t>
  </si>
  <si>
    <t>精子结合抗体测定</t>
  </si>
  <si>
    <t>002501040110000</t>
  </si>
  <si>
    <t>精子畸形率测定</t>
  </si>
  <si>
    <t>002501040120000</t>
  </si>
  <si>
    <t>前列腺液常规检查</t>
  </si>
  <si>
    <t>002501040130000</t>
  </si>
  <si>
    <t>含外观和镜检</t>
  </si>
  <si>
    <t>阴道分泌物检查</t>
  </si>
  <si>
    <t>002501040140000</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</si>
  <si>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</si>
  <si>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</si>
  <si>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</si>
  <si>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</si>
  <si>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</si>
  <si>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</si>
  <si>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</si>
  <si>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</si>
  <si>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002504030580000</t>
  </si>
  <si>
    <t>念珠菌病血清学试验</t>
  </si>
  <si>
    <t>免疫学方法</t>
  </si>
  <si>
    <t>250104014-d</t>
  </si>
  <si>
    <t>阴道毛滴虫抗原检测</t>
  </si>
  <si>
    <t>322501040140004</t>
  </si>
  <si>
    <t>250104014-e</t>
  </si>
  <si>
    <t>含清洁度、滴虫、霉菌等形态检查。</t>
  </si>
  <si>
    <t>羊水结晶检查</t>
  </si>
  <si>
    <t>002501040150000</t>
  </si>
  <si>
    <t>胃液常规检查</t>
  </si>
  <si>
    <t>002501040160000</t>
  </si>
  <si>
    <t>含酸碱度、基础胃酸分泌量、最大胃酸分泌量测定</t>
  </si>
  <si>
    <t>十二指肠引流液及胆汁检查</t>
  </si>
  <si>
    <t>002501040170000</t>
  </si>
  <si>
    <t>含一般性状和镜检</t>
  </si>
  <si>
    <t>痰液常规检查</t>
  </si>
  <si>
    <t>002501040180000</t>
  </si>
  <si>
    <t>含一般性状检查、镜检和嗜酸性粒细胞检查</t>
  </si>
  <si>
    <t>各种穿刺液常规检查</t>
  </si>
  <si>
    <t>002501040190000</t>
  </si>
  <si>
    <t>含一般性状检查和镜检</t>
  </si>
  <si>
    <t>精子低渗肿胀试验</t>
  </si>
  <si>
    <t>002501040200000</t>
  </si>
  <si>
    <t>精子顶体酶活性定量测定</t>
  </si>
  <si>
    <t>002501040260000</t>
  </si>
  <si>
    <t>250104026-a</t>
  </si>
  <si>
    <t>精子顶体酶活性检测</t>
  </si>
  <si>
    <t>精浆弹性硬蛋白酶定量检测</t>
  </si>
  <si>
    <t>002501040270000</t>
  </si>
  <si>
    <t>精浆弹性硬蛋白酶定量测定</t>
  </si>
  <si>
    <t>精浆乳酸脱氢酶X同工酶定量检测</t>
  </si>
  <si>
    <t>002501040280000</t>
  </si>
  <si>
    <t>精浆(全精)乳酸脱氢酶X同工酶定量检测</t>
  </si>
  <si>
    <t>精液白细胞过氧化物酶染色检查</t>
  </si>
  <si>
    <t>002501040300000</t>
  </si>
  <si>
    <t>精浆锌定量检测</t>
  </si>
  <si>
    <t>002501040310000</t>
  </si>
  <si>
    <t>精浆锌测定</t>
  </si>
  <si>
    <t>精浆柠檬酸定量检测</t>
  </si>
  <si>
    <t>002501040320000</t>
  </si>
  <si>
    <t>精浆柠檬酸测定</t>
  </si>
  <si>
    <t>精子膜表面抗体免疫珠试验</t>
  </si>
  <si>
    <t>002501040330000</t>
  </si>
  <si>
    <t>精子膜凝集素受体定量检测</t>
  </si>
  <si>
    <t>002501040340000</t>
  </si>
  <si>
    <t>精子DNA完整性检测</t>
  </si>
  <si>
    <t>322507000220000</t>
  </si>
  <si>
    <t>前列腺小体外泄蛋白检测</t>
  </si>
  <si>
    <t>前列腺小体外泄蛋白（PSEP）检测</t>
  </si>
  <si>
    <t>精子线粒体功能测定</t>
  </si>
  <si>
    <t xml:space="preserve"> 322501040620000</t>
  </si>
  <si>
    <t>精子顶体染色测定</t>
  </si>
  <si>
    <t xml:space="preserve"> 002501040090000</t>
  </si>
  <si>
    <t>精浆肉碱测定</t>
  </si>
  <si>
    <t>322501040560000</t>
  </si>
  <si>
    <t>2．临床血液学检查</t>
  </si>
  <si>
    <t>含各类特殊采血管</t>
  </si>
  <si>
    <t>骨髓检查及常用染色技术</t>
  </si>
  <si>
    <t>骨髓涂片细胞学检验</t>
  </si>
  <si>
    <t>002502010010000</t>
  </si>
  <si>
    <t>含骨髓增生程度判断、有核细胞分类计数、 细胞形态学检验、特殊细胞、寄生虫检查</t>
  </si>
  <si>
    <t>骨髓有核细胞计数</t>
  </si>
  <si>
    <t>002502010020000</t>
  </si>
  <si>
    <t>骨髓巨核细胞计数</t>
  </si>
  <si>
    <t>002502010030000</t>
  </si>
  <si>
    <t>造血干细胞计数</t>
  </si>
  <si>
    <t>002502010040000</t>
  </si>
  <si>
    <t>荧光显微镜法</t>
  </si>
  <si>
    <t>250201004-a</t>
  </si>
  <si>
    <t>骨髓造血祖细胞培养</t>
  </si>
  <si>
    <t>002502010050000</t>
  </si>
  <si>
    <t>包括粒－单系、红细胞系</t>
  </si>
  <si>
    <t>白血病免疫分型</t>
  </si>
  <si>
    <t>002502010060000</t>
  </si>
  <si>
    <t>250201006-a</t>
  </si>
  <si>
    <t>250201006-b</t>
  </si>
  <si>
    <t>骨髓特殊染色及酶组织化学染色检查</t>
  </si>
  <si>
    <t>002502010070000</t>
  </si>
  <si>
    <t>每种特殊染色计为一项</t>
  </si>
  <si>
    <t>白血病抗原检测</t>
  </si>
  <si>
    <t>002502010080000</t>
  </si>
  <si>
    <t>白血病残留病灶检测</t>
  </si>
  <si>
    <t>002502010090000</t>
  </si>
  <si>
    <t>血液病相关基因定性检测</t>
  </si>
  <si>
    <t>002502010110000</t>
  </si>
  <si>
    <t>血液病相关基因检测</t>
  </si>
  <si>
    <t>每个位点</t>
  </si>
  <si>
    <t>PCR法，限符合《江苏省临床基因扩增检验技术管理规范（试行）》实验室开展。每增加一个位点加收50元，总价最多不超过680元。</t>
  </si>
  <si>
    <t>造血干细胞绝对计数</t>
  </si>
  <si>
    <t>溶血检查</t>
  </si>
  <si>
    <t>红细胞包涵体检查</t>
  </si>
  <si>
    <t>002502020010000</t>
  </si>
  <si>
    <t>血浆游离血红蛋白测定</t>
  </si>
  <si>
    <t>002502020020000</t>
  </si>
  <si>
    <t>高铁血红素白蛋白过筛试验</t>
  </si>
  <si>
    <t>002502020040000</t>
  </si>
  <si>
    <t>红细胞自身溶血过筛试验</t>
  </si>
  <si>
    <t>002502020050000</t>
  </si>
  <si>
    <t>红细胞自身溶血及纠正试验</t>
  </si>
  <si>
    <t>002502020060000</t>
  </si>
  <si>
    <t>红细胞渗透脆性试验</t>
  </si>
  <si>
    <t>002502020070000</t>
  </si>
  <si>
    <t>红细胞孵育渗透脆性试验</t>
  </si>
  <si>
    <t>002502020080000</t>
  </si>
  <si>
    <t>热溶血试验</t>
  </si>
  <si>
    <t>002502020090000</t>
  </si>
  <si>
    <t>冷溶血试验</t>
  </si>
  <si>
    <t>002502020100000</t>
  </si>
  <si>
    <t>蔗糖溶血试验</t>
  </si>
  <si>
    <t>002502020110000</t>
  </si>
  <si>
    <t>血清酸化溶血试验(Ham)</t>
  </si>
  <si>
    <t>002502020120000</t>
  </si>
  <si>
    <t>酸化甘油溶血试验</t>
  </si>
  <si>
    <t>002502020130000</t>
  </si>
  <si>
    <t>微量补体溶血敏感试验</t>
  </si>
  <si>
    <t>002502020140000</t>
  </si>
  <si>
    <t>蛇毒因子溶血试验</t>
  </si>
  <si>
    <t>002502020150000</t>
  </si>
  <si>
    <t>高铁血红蛋白还原试验(MHB—RT)</t>
  </si>
  <si>
    <t>002502020160000</t>
  </si>
  <si>
    <t>葡萄糖6—磷酸脱氢酶荧光斑点试验</t>
  </si>
  <si>
    <t>002502020170000</t>
  </si>
  <si>
    <t>葡萄糖6－磷酸脱氢酶活性检测</t>
  </si>
  <si>
    <t>002502020180000</t>
  </si>
  <si>
    <t>变性珠蛋白小体检测(Heinz小体)</t>
  </si>
  <si>
    <t>002502020190000</t>
  </si>
  <si>
    <t>红细胞谷胱甘肽(GSH)含量及其稳定性检测</t>
  </si>
  <si>
    <t>002502020200000</t>
  </si>
  <si>
    <t>红细胞丙酮酸激酶测定(PK)</t>
  </si>
  <si>
    <t>002502020210000</t>
  </si>
  <si>
    <t>还原型血红蛋白溶解度测定</t>
  </si>
  <si>
    <t>002502020220000</t>
  </si>
  <si>
    <t>热盐水试验</t>
  </si>
  <si>
    <t>002502020230000</t>
  </si>
  <si>
    <t>红细胞滚动试验</t>
  </si>
  <si>
    <t>002502020240000</t>
  </si>
  <si>
    <t>红细胞镰变试验</t>
  </si>
  <si>
    <t>002502020250000</t>
  </si>
  <si>
    <t>血红蛋白电泳</t>
  </si>
  <si>
    <t>002502020260000</t>
  </si>
  <si>
    <t>250202026-a</t>
  </si>
  <si>
    <t>凝胶法</t>
  </si>
  <si>
    <t>血红蛋白A2测定(HbA2)</t>
  </si>
  <si>
    <t>002502020270000</t>
  </si>
  <si>
    <t>抗碱血红蛋白测定(HbF)</t>
  </si>
  <si>
    <t>002502020280000</t>
  </si>
  <si>
    <t>胎儿血红蛋白(HbF)酸洗脱试验</t>
  </si>
  <si>
    <t>002502020290000</t>
  </si>
  <si>
    <t>血红蛋白H包涵体检测</t>
  </si>
  <si>
    <t>002502020300000</t>
  </si>
  <si>
    <t>不稳定血红蛋白测定</t>
  </si>
  <si>
    <t>002502020310000</t>
  </si>
  <si>
    <t>包括热不稳定试验、异丙醇试验、变性珠蛋白小体检测</t>
  </si>
  <si>
    <t>血红蛋白C试验</t>
  </si>
  <si>
    <t>002502020320000</t>
  </si>
  <si>
    <t>血红蛋白S溶解度试验</t>
  </si>
  <si>
    <t>002502020330000</t>
  </si>
  <si>
    <t>血红蛋白S溶解度试验_x001a_</t>
  </si>
  <si>
    <t>直接抗人球蛋白试验(Coombs')</t>
  </si>
  <si>
    <t>002502020340000</t>
  </si>
  <si>
    <t>包括IgG、IgA、IgM、C3等不同球蛋白、补体成分</t>
  </si>
  <si>
    <t>凝集法</t>
  </si>
  <si>
    <t>250202034-a</t>
  </si>
  <si>
    <t>卡式法</t>
  </si>
  <si>
    <t>间接抗人球蛋白试验</t>
  </si>
  <si>
    <t>002502020350000</t>
  </si>
  <si>
    <t>250202035-a</t>
  </si>
  <si>
    <t>红细胞电泳测定</t>
  </si>
  <si>
    <t>002502020360000</t>
  </si>
  <si>
    <t>红细胞膜蛋白电泳测定</t>
  </si>
  <si>
    <t>002502020370000</t>
  </si>
  <si>
    <t>肽链裂解试验</t>
  </si>
  <si>
    <t>002502020380000</t>
  </si>
  <si>
    <t>新生儿溶血症筛查</t>
  </si>
  <si>
    <t>002502020390000</t>
  </si>
  <si>
    <t>红细胞九分图分析</t>
  </si>
  <si>
    <t>002502020400000</t>
  </si>
  <si>
    <t>红细胞游离原卟啉测定</t>
  </si>
  <si>
    <t>002502020410000</t>
  </si>
  <si>
    <t>磷酸葡萄糖异构酶（GPI）测定</t>
  </si>
  <si>
    <t>002502020420000</t>
  </si>
  <si>
    <t>磷酸葡萄糖异构酶(GPI)测定</t>
  </si>
  <si>
    <t>化学法、比色法、酶促法、ELISA法</t>
  </si>
  <si>
    <t>床旁快速全血凝血功能测定</t>
  </si>
  <si>
    <t>血小板相关免疫球蛋白(PAIg)测定</t>
  </si>
  <si>
    <t>002502030010000</t>
  </si>
  <si>
    <t>包括PAIgG、IgA、IgM等</t>
  </si>
  <si>
    <t>250203001-a</t>
  </si>
  <si>
    <t>酶免法</t>
  </si>
  <si>
    <t>血小板相关补体C3测定(PAC3)</t>
  </si>
  <si>
    <t>002502030020000</t>
  </si>
  <si>
    <t>250203002-a</t>
  </si>
  <si>
    <t>抗血小板膜糖蛋白自身抗体测定</t>
  </si>
  <si>
    <t>002502030030000</t>
  </si>
  <si>
    <t>包括Ⅱb/Ⅲa、Ⅰb/IX</t>
  </si>
  <si>
    <t>250203003-a</t>
  </si>
  <si>
    <t>血小板纤维蛋白原受体检测(FIBR)</t>
  </si>
  <si>
    <t>002502030040000</t>
  </si>
  <si>
    <t>血小板膜α颗粒膜蛋白140测定(GMP－140)</t>
  </si>
  <si>
    <t>002502030050000</t>
  </si>
  <si>
    <t>250203005-a</t>
  </si>
  <si>
    <t>酶免法、放免法</t>
  </si>
  <si>
    <t>毛细血管脆性试验</t>
  </si>
  <si>
    <t>002502030060000</t>
  </si>
  <si>
    <t>阿斯匹林耐量试验(ATT)</t>
  </si>
  <si>
    <t>002502030070000</t>
  </si>
  <si>
    <t>血管性假性血友病因子(VWF)抗原测定</t>
  </si>
  <si>
    <t>002502030080000</t>
  </si>
  <si>
    <t>血浆内皮素测定(ET)</t>
  </si>
  <si>
    <t>002502030090000</t>
  </si>
  <si>
    <t>250203009-a</t>
  </si>
  <si>
    <t>血小板粘附功能测定(PAdT)</t>
  </si>
  <si>
    <t>002502030100000</t>
  </si>
  <si>
    <t>250203010-a</t>
  </si>
  <si>
    <t>血小板聚集功能测定(PAgT)</t>
  </si>
  <si>
    <t>002502030110000</t>
  </si>
  <si>
    <t>250203011-b</t>
  </si>
  <si>
    <t>电极法，比浊法</t>
  </si>
  <si>
    <t>瑞斯托霉素诱导血小板聚集测定</t>
  </si>
  <si>
    <t>002502030120000</t>
  </si>
  <si>
    <t>血小板第3因子有效性测定(PF3)</t>
  </si>
  <si>
    <t>002502030130000</t>
  </si>
  <si>
    <t>血小板第4因子测定(PF4)</t>
  </si>
  <si>
    <t>002502030140000</t>
  </si>
  <si>
    <t>血小板寿命测定</t>
  </si>
  <si>
    <t>002502030150000</t>
  </si>
  <si>
    <t>血小板钙流测定</t>
  </si>
  <si>
    <t>002502030160000</t>
  </si>
  <si>
    <t>血浆β—血小板球蛋白测定</t>
  </si>
  <si>
    <t>002502030170000</t>
  </si>
  <si>
    <t>血浆血栓烷B2测定(TXB2)</t>
  </si>
  <si>
    <t>002502030190000</t>
  </si>
  <si>
    <t>血浆凝血酶原时间测定(PT)</t>
  </si>
  <si>
    <t>002502030200000</t>
  </si>
  <si>
    <t>250203020-b</t>
  </si>
  <si>
    <t>电化学法</t>
  </si>
  <si>
    <t>复钙时间测定及其纠正试验</t>
  </si>
  <si>
    <t>002502030210000</t>
  </si>
  <si>
    <t>凝血酶原时间纠正试验</t>
  </si>
  <si>
    <t>002502030220000</t>
  </si>
  <si>
    <t>凝血酶原消耗及纠正试验</t>
  </si>
  <si>
    <t>002502030230000</t>
  </si>
  <si>
    <t>白陶土部分凝血活酶时间测定(KPTT)</t>
  </si>
  <si>
    <t>002502030240000</t>
  </si>
  <si>
    <t>活化部分凝血活酶时间测定（APTT）</t>
  </si>
  <si>
    <t>002502030250000</t>
  </si>
  <si>
    <t>活化部分凝血活酶时间测定(APTT)</t>
  </si>
  <si>
    <t>活化凝血时间测定（ACT）</t>
  </si>
  <si>
    <t>002502030260000</t>
  </si>
  <si>
    <t>活化凝血时间测定(ACT)</t>
  </si>
  <si>
    <t>简易凝血活酶生成试验</t>
  </si>
  <si>
    <t>002502030270000</t>
  </si>
  <si>
    <t>血浆蝰蛇毒时间测定</t>
  </si>
  <si>
    <t>002502030280000</t>
  </si>
  <si>
    <t>血浆蝰蛇毒磷脂时间测定</t>
  </si>
  <si>
    <t>002502030290000</t>
  </si>
  <si>
    <t>血浆纤维蛋白原测定</t>
  </si>
  <si>
    <t>002502030300000</t>
  </si>
  <si>
    <t>血浆凝血因子活性测定</t>
  </si>
  <si>
    <t>002502030310000</t>
  </si>
  <si>
    <t>包括因子Ⅱ、Ⅴ、Ⅶ、Ⅷ、Ⅸ、Ⅹ、Ⅺ、Ⅻ、ⅩⅢ</t>
  </si>
  <si>
    <t>仪器法。每种因子检测计费一次</t>
  </si>
  <si>
    <t>血浆因子Ⅷ抑制物定性测定</t>
  </si>
  <si>
    <t>002502030320000</t>
  </si>
  <si>
    <t>血浆因子Ⅷ抑制物定量测定</t>
  </si>
  <si>
    <t>002502030330000</t>
  </si>
  <si>
    <t>血浆因子XIII缺乏筛选试验</t>
  </si>
  <si>
    <t>002502030340000</t>
  </si>
  <si>
    <t>凝血酶时间测定(TT)</t>
  </si>
  <si>
    <t>002502030350000</t>
  </si>
  <si>
    <t>甲苯胺蓝纠正试验</t>
  </si>
  <si>
    <t>002502030360000</t>
  </si>
  <si>
    <t>复钙交叉时间测定</t>
  </si>
  <si>
    <t>002502030370000</t>
  </si>
  <si>
    <t>瑞斯托霉素辅因子测定（VWF：ROOF）</t>
  </si>
  <si>
    <t>002502030380000</t>
  </si>
  <si>
    <t>瑞斯托霉素辅因子测定(VWF：ROOF)</t>
  </si>
  <si>
    <t>优球蛋白溶解时间测定(ELT)</t>
  </si>
  <si>
    <t>002502030390000</t>
  </si>
  <si>
    <t>血浆鱼精蛋白副凝试验(3P)</t>
  </si>
  <si>
    <t>002502030400000</t>
  </si>
  <si>
    <t>连续血浆鱼精蛋白稀释试验</t>
  </si>
  <si>
    <t>002502030410000</t>
  </si>
  <si>
    <t>乙醇胶试验</t>
  </si>
  <si>
    <t>002502030420000</t>
  </si>
  <si>
    <t>血浆纤溶酶原活性测定(PLGA)</t>
  </si>
  <si>
    <t>002502030430000</t>
  </si>
  <si>
    <t>血浆纤溶酶原抗原测定(PLGAg)</t>
  </si>
  <si>
    <t>002502030440000</t>
  </si>
  <si>
    <t>血浆α2纤溶酶抑制物活性测定(α2—PIA)</t>
  </si>
  <si>
    <t>002502030450000</t>
  </si>
  <si>
    <t>血浆α2纤溶酶抑制物抗原测定(α2—PIAg)</t>
  </si>
  <si>
    <t>002502030460000</t>
  </si>
  <si>
    <t>血浆抗凝血酶Ⅲ活性测定（AT—ⅢA）</t>
  </si>
  <si>
    <t>002502030470000</t>
  </si>
  <si>
    <t>血浆抗凝血酶Ⅲ活性测定(AT—ⅢA)</t>
  </si>
  <si>
    <t>血浆抗凝血酶Ⅲ抗原测定(AT—ⅢAg)</t>
  </si>
  <si>
    <t>002502030480000</t>
  </si>
  <si>
    <t>凝血酶抗凝血酶Ⅲ复合物测定（TAT）</t>
  </si>
  <si>
    <t>002502030490000</t>
  </si>
  <si>
    <t>凝血酶抗凝血酶Ⅲ复合物测定(TAT)</t>
  </si>
  <si>
    <t>250203049-a</t>
  </si>
  <si>
    <t>凝血酶抗凝血酶Ⅲ复合物测定</t>
  </si>
  <si>
    <t>发光法</t>
  </si>
  <si>
    <t>血浆肝素含量测定</t>
  </si>
  <si>
    <t>002502030500000</t>
  </si>
  <si>
    <t>血浆蛋白C活性测定(PC)</t>
  </si>
  <si>
    <t>002502030510000</t>
  </si>
  <si>
    <t>血浆蛋白C抗原测定(PCAg)</t>
  </si>
  <si>
    <t>002502030520000</t>
  </si>
  <si>
    <t>活化蛋白C抵抗试验(APCR)</t>
  </si>
  <si>
    <t>002502030530000</t>
  </si>
  <si>
    <t>血浆蛋白S测定(PS)</t>
  </si>
  <si>
    <t>002502030540000</t>
  </si>
  <si>
    <t>狼疮抗凝物质检测</t>
  </si>
  <si>
    <t>002502030550000</t>
  </si>
  <si>
    <t>血浆组织纤溶酶原活化物活性检测(t-PAA)</t>
  </si>
  <si>
    <t>002502030560000</t>
  </si>
  <si>
    <t>血浆组织纤溶酶原活化物抗原检测(t-PAAg)</t>
  </si>
  <si>
    <t>002502030570000</t>
  </si>
  <si>
    <t>血浆组织纤溶酶原活化物抑制物活性检测</t>
  </si>
  <si>
    <t>002502030580000</t>
  </si>
  <si>
    <t>血浆组织纤溶酶原活化物抑制物抗原检测</t>
  </si>
  <si>
    <t>002502030590000</t>
  </si>
  <si>
    <t>血浆凝血酶调节蛋白抗原检测(TMAg)</t>
  </si>
  <si>
    <t>002502030600000</t>
  </si>
  <si>
    <t>250203060-a</t>
  </si>
  <si>
    <t>凝血酶调节蛋白测定</t>
  </si>
  <si>
    <t>血浆凝血酶调节蛋白活性检测(TMA)</t>
  </si>
  <si>
    <t>002502030610000</t>
  </si>
  <si>
    <r>
      <rPr>
        <sz val="9"/>
        <rFont val="宋体"/>
        <charset val="134"/>
      </rPr>
      <t>血浆凝血酶原片段1+2检测(F 1+2)</t>
    </r>
    <r>
      <rPr>
        <sz val="9"/>
        <rFont val="方正书宋_GBK"/>
        <charset val="134"/>
      </rPr>
      <t></t>
    </r>
  </si>
  <si>
    <t>002502030620000</t>
  </si>
  <si>
    <t>血浆凝血酶原片段1+2检测(F1+2)</t>
  </si>
  <si>
    <t>血浆纤维蛋白肽Bβ1-42和BP15-42检测(FPBβ1-42，BP15-42)</t>
  </si>
  <si>
    <t>002502030630000</t>
  </si>
  <si>
    <t>血浆纤溶酶-抗纤溶酶复合物测定(PAP)</t>
  </si>
  <si>
    <t>002502030640000</t>
  </si>
  <si>
    <t>250203064-a</t>
  </si>
  <si>
    <t>纤溶酶-抗纤溶酶复合物测定</t>
  </si>
  <si>
    <t>250203064-b</t>
  </si>
  <si>
    <t>组织型纤溶酶原激活剂-抑制剂1复合体测定</t>
  </si>
  <si>
    <t>纤维蛋白(原)降解产物测定(FDP)</t>
  </si>
  <si>
    <t>002502030650000</t>
  </si>
  <si>
    <t>仪器法。标本每稀释一个浓度另计费一次。</t>
  </si>
  <si>
    <t>血浆D-二聚体测定（D-Dimer）</t>
  </si>
  <si>
    <t>002502030660200</t>
  </si>
  <si>
    <t>血浆D-二聚体测定(D-Dimer)(各种免疫学方法)</t>
  </si>
  <si>
    <t>免疫学法（定性检测）；居民、灵活就业和退休参保人员符合生育政策的按甲类支付</t>
  </si>
  <si>
    <t>250203066-a</t>
  </si>
  <si>
    <t>002502030660100</t>
  </si>
  <si>
    <t>血浆D-二聚体测定(D-Dimer)(乳胶凝集法)</t>
  </si>
  <si>
    <t>免疫学法（定量测定）</t>
  </si>
  <si>
    <t>α2-巨球蛋白测定</t>
  </si>
  <si>
    <t>002502030670000</t>
  </si>
  <si>
    <t>单扩法、免疫法同价</t>
  </si>
  <si>
    <t>250203067-a</t>
  </si>
  <si>
    <t>散射比浊法</t>
  </si>
  <si>
    <t>人类白细胞抗原B27测定(HLA-B27)</t>
  </si>
  <si>
    <t>002502030680000</t>
  </si>
  <si>
    <t>250203068-a</t>
  </si>
  <si>
    <t>细胞毒法、免疫法</t>
  </si>
  <si>
    <t>红细胞流变特性检测</t>
  </si>
  <si>
    <t>002502030700000</t>
  </si>
  <si>
    <t>含红细胞取向、变形、脆性、松驰等</t>
  </si>
  <si>
    <t>全血粘度测定</t>
  </si>
  <si>
    <t>002502030710000</t>
  </si>
  <si>
    <t>包括高切、中切、低切</t>
  </si>
  <si>
    <t>每种计费一次</t>
  </si>
  <si>
    <t>血浆粘度测定</t>
  </si>
  <si>
    <t>002502030720000</t>
  </si>
  <si>
    <t>血小板ATP释放试验</t>
  </si>
  <si>
    <t>002502030730000</t>
  </si>
  <si>
    <t>纤维蛋白肽A检测</t>
  </si>
  <si>
    <t>002502030740000</t>
  </si>
  <si>
    <t>肝素辅因子II 活性测定</t>
  </si>
  <si>
    <t>002502030750000</t>
  </si>
  <si>
    <t>肝素辅因子II活性测定</t>
  </si>
  <si>
    <t>低分子肝素测定（LMWH)</t>
  </si>
  <si>
    <t>002502030760000</t>
  </si>
  <si>
    <t>低分子肝素测定(LMWH)</t>
  </si>
  <si>
    <t>血浆激肽释放酶原测定</t>
  </si>
  <si>
    <t>002502030770000</t>
  </si>
  <si>
    <t>血栓弹力图试验</t>
  </si>
  <si>
    <t>002502030800000</t>
  </si>
  <si>
    <t>血栓弹力图试验(TEG)</t>
  </si>
  <si>
    <t>含图文报告</t>
  </si>
  <si>
    <t>江苏省医疗服务价格项目目录（2022版）、苏医保发（2024）50号</t>
  </si>
  <si>
    <t>250203080-a</t>
  </si>
  <si>
    <t>血栓弹力图血小板图检测</t>
  </si>
  <si>
    <t>002502030810000</t>
  </si>
  <si>
    <t>细胞胞浆抗原检测</t>
  </si>
  <si>
    <t>包括活化凝血时间测定（ACT)和活化部分凝血激酶时间测定（APTT）</t>
  </si>
  <si>
    <t>限抢救病人</t>
  </si>
  <si>
    <t>凝血功能和血小板功能动态监测</t>
  </si>
  <si>
    <t>003301000150000</t>
  </si>
  <si>
    <t>麻醉中监测</t>
  </si>
  <si>
    <t>250203082-a</t>
  </si>
  <si>
    <t>动态血小板功能检测</t>
  </si>
  <si>
    <t>322502039020000</t>
  </si>
  <si>
    <t>血小板功能检测</t>
  </si>
  <si>
    <t>激活剂聚集法</t>
  </si>
  <si>
    <t>血小板功能闭合时间监测</t>
  </si>
  <si>
    <t>322502030830000</t>
  </si>
  <si>
    <t>使用不同诱导剂分别计价</t>
  </si>
  <si>
    <t>肝素诱导血小板减少症抗体测定</t>
  </si>
  <si>
    <t>血小板相关免疫球蛋白（PAIg）测定</t>
  </si>
  <si>
    <t>用于测定肝素诱导血小板减少症患者总肝素相关抗体。</t>
  </si>
  <si>
    <t>3．临床化学检查</t>
  </si>
  <si>
    <t>2503-a</t>
  </si>
  <si>
    <t>临床化学检查</t>
  </si>
  <si>
    <t>322503000000000</t>
  </si>
  <si>
    <t>蛋白质测定</t>
  </si>
  <si>
    <t>血清总蛋白测定</t>
  </si>
  <si>
    <t>002503010010000</t>
  </si>
  <si>
    <t>250301001-a</t>
  </si>
  <si>
    <t>血清白蛋白测定</t>
  </si>
  <si>
    <t>002503010020000</t>
  </si>
  <si>
    <t>250301002-a</t>
  </si>
  <si>
    <t>血清粘蛋白测定</t>
  </si>
  <si>
    <t>002503010030000</t>
  </si>
  <si>
    <t>血清蛋白电泳</t>
  </si>
  <si>
    <t>002503010040000</t>
  </si>
  <si>
    <t>免疫固定电泳</t>
  </si>
  <si>
    <t>002503010050000</t>
  </si>
  <si>
    <t>包括血清或尿标本</t>
  </si>
  <si>
    <t>血清前白蛋白测定</t>
  </si>
  <si>
    <t>002503010060000</t>
  </si>
  <si>
    <t>免疫比浊法、化学发光法</t>
  </si>
  <si>
    <t>250301006-a</t>
  </si>
  <si>
    <t>其他方法</t>
  </si>
  <si>
    <t>血清转铁蛋白测定</t>
  </si>
  <si>
    <t>002503010070000</t>
  </si>
  <si>
    <t>250301007-a</t>
  </si>
  <si>
    <t>可溶性转铁蛋白受体测定</t>
  </si>
  <si>
    <t>002503010090000</t>
  </si>
  <si>
    <t>脑脊液总蛋白测定</t>
  </si>
  <si>
    <t>002503010100000</t>
  </si>
  <si>
    <t>250301010-a</t>
  </si>
  <si>
    <t>250301010-b</t>
  </si>
  <si>
    <t>脑脊液寡克隆电泳分析</t>
  </si>
  <si>
    <t>002503010110000</t>
  </si>
  <si>
    <t>250301011-a</t>
  </si>
  <si>
    <t>脑脊液寡克隆带电泳分析</t>
  </si>
  <si>
    <t>指脑脊液特异IgG寡克隆带电泳分析</t>
  </si>
  <si>
    <t>免疫固定电泳法</t>
  </si>
  <si>
    <t>脑脊液白蛋白测定</t>
  </si>
  <si>
    <t>002503010120000</t>
  </si>
  <si>
    <t>免疫比浊法、免疫电泳法、化学发光法同价</t>
  </si>
  <si>
    <t>脑脊液IgG测定</t>
  </si>
  <si>
    <t>002503010130000</t>
  </si>
  <si>
    <t>α1抗胰蛋白酶测定</t>
  </si>
  <si>
    <t>002503010150000</t>
  </si>
  <si>
    <t>免疫比浊法、化学发光法同价</t>
  </si>
  <si>
    <t>250301015-a</t>
  </si>
  <si>
    <t>尿胰蛋白酶原-2检测</t>
  </si>
  <si>
    <t>322501020410000</t>
  </si>
  <si>
    <t>α巨球蛋白测定</t>
  </si>
  <si>
    <t>002503010160000</t>
  </si>
  <si>
    <t>超敏C反应蛋白测定</t>
  </si>
  <si>
    <t>002503010170000</t>
  </si>
  <si>
    <t>250301017-a</t>
  </si>
  <si>
    <t>速率散射比浊法</t>
  </si>
  <si>
    <t>250301017-c</t>
  </si>
  <si>
    <t>各种免疫学方法</t>
  </si>
  <si>
    <t>视黄醇结合蛋白测定</t>
  </si>
  <si>
    <t>002503010180000</t>
  </si>
  <si>
    <t>淀粉样蛋白A测定</t>
  </si>
  <si>
    <t>002503010190000</t>
  </si>
  <si>
    <t>血清淀粉样蛋白测定(SAA)</t>
  </si>
  <si>
    <t>钙卫蛋白检测</t>
  </si>
  <si>
    <t>肝素结合蛋白测定</t>
  </si>
  <si>
    <t>322503010210000</t>
  </si>
  <si>
    <t>磷酸化tau-181蛋白测定</t>
  </si>
  <si>
    <t>322503010260000</t>
  </si>
  <si>
    <t>人磷酸化tau-181蛋白检测</t>
  </si>
  <si>
    <t>免疫法、发光法</t>
  </si>
  <si>
    <t>苏医保发【2023】31号、苏医保发【2025】22号</t>
  </si>
  <si>
    <t>250301022-a</t>
  </si>
  <si>
    <t>中性粒细胞载脂蛋白测定</t>
  </si>
  <si>
    <t>322503019050000</t>
  </si>
  <si>
    <t>中性粒细胞载脂蛋白（HNL）检测</t>
  </si>
  <si>
    <t>β淀粉样蛋白测定</t>
  </si>
  <si>
    <t>322503010200000</t>
  </si>
  <si>
    <t>人β淀粉样蛋白1-42（Aβ1-42）检测</t>
  </si>
  <si>
    <t>胃蛋白酶检测</t>
  </si>
  <si>
    <t>322503019040000</t>
  </si>
  <si>
    <t>唾液胃蛋白酶检测</t>
  </si>
  <si>
    <t>脑特异性蛋白产物9.5检测</t>
  </si>
  <si>
    <t>322503010370000</t>
  </si>
  <si>
    <t>用于检测人血清样本中脑特异性蛋白产物9.5（PGP9.5）。</t>
  </si>
  <si>
    <t>化学发光法</t>
  </si>
  <si>
    <t>糖及其代谢物测定</t>
  </si>
  <si>
    <t>葡萄糖测定</t>
  </si>
  <si>
    <t>002503020010000</t>
  </si>
  <si>
    <t>包括血清、脑脊液、尿标本</t>
  </si>
  <si>
    <t>各种酶法、酶电极法</t>
  </si>
  <si>
    <t>250302001-a</t>
  </si>
  <si>
    <t>干化学法；居民、灵活就业和退休参保人员符合生育政策的按甲类支付</t>
  </si>
  <si>
    <t>血清果糖胺测定</t>
  </si>
  <si>
    <t>002503020020000</t>
  </si>
  <si>
    <t>指糖化血清蛋白测定</t>
  </si>
  <si>
    <t>250302002-a</t>
  </si>
  <si>
    <t>糖化白蛋白测定</t>
  </si>
  <si>
    <t>酶法，定量测定</t>
  </si>
  <si>
    <t>糖化血红蛋白测定</t>
  </si>
  <si>
    <t>002503020030000</t>
  </si>
  <si>
    <t>250302003-a</t>
  </si>
  <si>
    <t>色谱法</t>
  </si>
  <si>
    <t>全血半乳糖测定</t>
  </si>
  <si>
    <t>002503020040100</t>
  </si>
  <si>
    <t>半乳糖测定(全血)</t>
  </si>
  <si>
    <t>血清果糖测定</t>
  </si>
  <si>
    <t>002503020050000</t>
  </si>
  <si>
    <t>木糖测定</t>
  </si>
  <si>
    <t>002503020060000</t>
  </si>
  <si>
    <t>血清唾液酸测定</t>
  </si>
  <si>
    <t>002503020070000</t>
  </si>
  <si>
    <t>血浆乳酸测定</t>
  </si>
  <si>
    <t>002503020080000</t>
  </si>
  <si>
    <t>全血丙酮酸测定</t>
  </si>
  <si>
    <t>002503020090000</t>
  </si>
  <si>
    <t>1,5-脱水-D-山梨醇测定</t>
  </si>
  <si>
    <t>322503020100000</t>
  </si>
  <si>
    <t>1,5-脱水-D-山梨醇检测</t>
  </si>
  <si>
    <t>血脂及脂蛋白测定</t>
  </si>
  <si>
    <t>血清总胆固醇测定</t>
  </si>
  <si>
    <t>002503030010000</t>
  </si>
  <si>
    <t>250303001-a</t>
  </si>
  <si>
    <t>化学法、酶法</t>
  </si>
  <si>
    <t>血清甘油三酯测定</t>
  </si>
  <si>
    <t>002503030020000</t>
  </si>
  <si>
    <t>250303002-a</t>
  </si>
  <si>
    <t>血清磷脂测定</t>
  </si>
  <si>
    <t>002503030030000</t>
  </si>
  <si>
    <t>血清高密度脂蛋白胆固醇测定</t>
  </si>
  <si>
    <t>002503030040000</t>
  </si>
  <si>
    <t>250303004-a</t>
  </si>
  <si>
    <t>血清低密度脂蛋白胆固醇测定</t>
  </si>
  <si>
    <t>002503030050000</t>
  </si>
  <si>
    <t>250303005-a</t>
  </si>
  <si>
    <t>血清脂蛋白电泳分析</t>
  </si>
  <si>
    <t>002503030060000</t>
  </si>
  <si>
    <t>酯质、胆固醇染色分别参照执行</t>
  </si>
  <si>
    <t>250303006-a</t>
  </si>
  <si>
    <t>血清载脂蛋白AⅠ测定</t>
  </si>
  <si>
    <t>002503030070000</t>
  </si>
  <si>
    <t>250303007-a</t>
  </si>
  <si>
    <t>血清载脂蛋白AⅡ测定</t>
  </si>
  <si>
    <t>002503030080000</t>
  </si>
  <si>
    <t>250303008-a</t>
  </si>
  <si>
    <t>血清载脂蛋白B测定</t>
  </si>
  <si>
    <t>002503030090000</t>
  </si>
  <si>
    <t>250303009-a</t>
  </si>
  <si>
    <t>血清载脂蛋白CⅡ测定</t>
  </si>
  <si>
    <t>002503030100000</t>
  </si>
  <si>
    <t>250303010-a</t>
  </si>
  <si>
    <t>250303011</t>
  </si>
  <si>
    <t>血清载脂蛋白CⅢ测定</t>
  </si>
  <si>
    <t>002503030110000</t>
  </si>
  <si>
    <t>250303011-a</t>
  </si>
  <si>
    <t>血清载脂蛋白E测定</t>
  </si>
  <si>
    <t>002503030120000</t>
  </si>
  <si>
    <t>250303012-a</t>
  </si>
  <si>
    <t>血清载脂蛋白α测定</t>
  </si>
  <si>
    <t>002503030130000</t>
  </si>
  <si>
    <t>250303013-a</t>
  </si>
  <si>
    <t>血清β-羟基丁酸测定</t>
  </si>
  <si>
    <t>002503030140000</t>
  </si>
  <si>
    <t>250303014-a</t>
  </si>
  <si>
    <t>血游离脂肪酸测定</t>
  </si>
  <si>
    <t>002503030150000</t>
  </si>
  <si>
    <t>甘油测定</t>
  </si>
  <si>
    <t>002503030160000</t>
  </si>
  <si>
    <t>载脂蛋白E基因分型</t>
  </si>
  <si>
    <t>002503030170000</t>
  </si>
  <si>
    <t>血酮体测定</t>
  </si>
  <si>
    <t>002503030190000</t>
  </si>
  <si>
    <t>游离脂肪酸测定</t>
  </si>
  <si>
    <t>小而密低密度脂蛋白胆固醇测定</t>
  </si>
  <si>
    <t>002503030180000</t>
  </si>
  <si>
    <t>小密低密度脂蛋白(sdLDL)测定</t>
  </si>
  <si>
    <t>载脂蛋白E（APOE）基因型检测</t>
  </si>
  <si>
    <t>含ε2ε2型、ε2ε3型、ε3ε3型、ε3ε4型、ε4ε4型、ε2ε4型基因</t>
  </si>
  <si>
    <t>基因芯片法。试用期新项目</t>
  </si>
  <si>
    <t>高密度脂蛋白3胆固醇测定</t>
  </si>
  <si>
    <t>比色法。试用期新项目</t>
  </si>
  <si>
    <t>无机元素测定</t>
  </si>
  <si>
    <t>血、尿、脑脊液、毛发标本参照执行</t>
  </si>
  <si>
    <t>钾测定</t>
  </si>
  <si>
    <t>002503040010000</t>
  </si>
  <si>
    <t>火焰分光光度法或离子选择电极法、酶促动力学法</t>
  </si>
  <si>
    <t>250304001-a</t>
  </si>
  <si>
    <t>钠测定</t>
  </si>
  <si>
    <t>002503040020000</t>
  </si>
  <si>
    <t>250304002-a</t>
  </si>
  <si>
    <t>氯测定</t>
  </si>
  <si>
    <t>002503040030000</t>
  </si>
  <si>
    <t>离子选择电极法、滴定法</t>
  </si>
  <si>
    <t>250304003-a</t>
  </si>
  <si>
    <t>钙测定</t>
  </si>
  <si>
    <t>002503040040000</t>
  </si>
  <si>
    <t>比色法、分光光度法、离子选择电极法</t>
  </si>
  <si>
    <t>250304004-a</t>
  </si>
  <si>
    <t>无机磷测定</t>
  </si>
  <si>
    <t>002503040050000</t>
  </si>
  <si>
    <t>比色法</t>
  </si>
  <si>
    <t>250304005-a</t>
  </si>
  <si>
    <t>镁测定</t>
  </si>
  <si>
    <t>002503040060000</t>
  </si>
  <si>
    <t>250304006-a</t>
  </si>
  <si>
    <t>铁测定</t>
  </si>
  <si>
    <t>002503040070000</t>
  </si>
  <si>
    <t>250304007-a</t>
  </si>
  <si>
    <t>血清总铁结合力测定</t>
  </si>
  <si>
    <t>002503040080000</t>
  </si>
  <si>
    <t>全血铅测定</t>
  </si>
  <si>
    <t>002503040090000</t>
  </si>
  <si>
    <t>尿离子测定</t>
  </si>
  <si>
    <t>250304009-a</t>
  </si>
  <si>
    <t>原子法</t>
  </si>
  <si>
    <t>血清碳酸氢盐(HCO3)测定</t>
  </si>
  <si>
    <t>002503040100000</t>
  </si>
  <si>
    <t>含血清总二氧化碳(TCO2)测定</t>
  </si>
  <si>
    <t>手工法、酶促动力学法同价</t>
  </si>
  <si>
    <t>血一氧化碳分析</t>
  </si>
  <si>
    <t>002503040110000</t>
  </si>
  <si>
    <t>250304011-a</t>
  </si>
  <si>
    <t>血一氧化氮分析</t>
  </si>
  <si>
    <t>002503040120000</t>
  </si>
  <si>
    <t>微量元素测定</t>
  </si>
  <si>
    <t>002503040130000</t>
  </si>
  <si>
    <t>包括铜、硒、锌、锶、镉、汞、铝、锰、钼、锂、砷等</t>
  </si>
  <si>
    <t>每种元素计费一次</t>
  </si>
  <si>
    <t>250304013-a</t>
  </si>
  <si>
    <t xml:space="preserve"> 002503040130000</t>
  </si>
  <si>
    <t>质谱法。每增加一项加收15元，总价最多不超过225元。</t>
  </si>
  <si>
    <t>肝病的实验诊断</t>
  </si>
  <si>
    <t>血清总胆红素测定</t>
  </si>
  <si>
    <t>002503050010000</t>
  </si>
  <si>
    <t>化学法或酶促法</t>
  </si>
  <si>
    <t>250305001-a</t>
  </si>
  <si>
    <t>血清直接胆红素测定</t>
  </si>
  <si>
    <t>002503050020000</t>
  </si>
  <si>
    <t>250305002-a</t>
  </si>
  <si>
    <t>血清间接胆红素测定</t>
  </si>
  <si>
    <t>002503050030000</t>
  </si>
  <si>
    <t>250305003-a</t>
  </si>
  <si>
    <t>速率法；居民、灵活就业和退休参保人员符合生育政策的按甲类支付</t>
  </si>
  <si>
    <t>250305003-b</t>
  </si>
  <si>
    <t>血清δ-胆红素测定</t>
  </si>
  <si>
    <t>002503050040000</t>
  </si>
  <si>
    <t>血清总胆汁酸测定</t>
  </si>
  <si>
    <t>002503050050000</t>
  </si>
  <si>
    <t>化学法、比色法、酶促法</t>
  </si>
  <si>
    <t>250305005-a</t>
  </si>
  <si>
    <t>血浆氨测定</t>
  </si>
  <si>
    <t>002503050060000</t>
  </si>
  <si>
    <t>250305006-a</t>
  </si>
  <si>
    <t>酶促法</t>
  </si>
  <si>
    <t>血清丙氨酸氨基转移酶测定</t>
  </si>
  <si>
    <t>002503050070000</t>
  </si>
  <si>
    <t>250305007-b</t>
  </si>
  <si>
    <t>血清天门冬氨酸氨基转移酶测定</t>
  </si>
  <si>
    <t>002503050080000</t>
  </si>
  <si>
    <t>250305008-b</t>
  </si>
  <si>
    <t>250305008-c</t>
  </si>
  <si>
    <t>天冬酸氨基转移酶线粒体同功酶检测</t>
  </si>
  <si>
    <t>322503080120000</t>
  </si>
  <si>
    <t>免疫抑制法</t>
  </si>
  <si>
    <t>血清γ-谷氨酰基转移酶测定</t>
  </si>
  <si>
    <t>002503050090000</t>
  </si>
  <si>
    <t>250305009-a</t>
  </si>
  <si>
    <t>250305009-b</t>
  </si>
  <si>
    <t>血清γ-谷氨酰基转移酶同工酶电泳</t>
  </si>
  <si>
    <t>002503050100000</t>
  </si>
  <si>
    <t>250305010-a</t>
  </si>
  <si>
    <t>血清γ-谷氨酰转肽酶同工酶Ⅱ检测</t>
  </si>
  <si>
    <t>电泳法，定性测定</t>
  </si>
  <si>
    <t>血清碱性磷酸酶测定</t>
  </si>
  <si>
    <t>002503050110000</t>
  </si>
  <si>
    <t>250305011-b</t>
  </si>
  <si>
    <t>250305011-c</t>
  </si>
  <si>
    <t>化学发光法，定量测定</t>
  </si>
  <si>
    <t>血清碱性磷酸酶同工酶电泳分析</t>
  </si>
  <si>
    <t>002503050120000</t>
  </si>
  <si>
    <t>250305012-a</t>
  </si>
  <si>
    <t>血清骨型碱性磷酸酶质量测定</t>
  </si>
  <si>
    <t>002503050130000</t>
  </si>
  <si>
    <t>放免法或酶免法</t>
  </si>
  <si>
    <t>250305013-a</t>
  </si>
  <si>
    <t>250305013-b</t>
  </si>
  <si>
    <t>包括骨源性碱性磷酸酶测定</t>
  </si>
  <si>
    <t>血清胆碱脂酶测定</t>
  </si>
  <si>
    <t>002503050140000</t>
  </si>
  <si>
    <t>250305014-a</t>
  </si>
  <si>
    <t>血清单胺氧化酶测定</t>
  </si>
  <si>
    <t>002503050150000</t>
  </si>
  <si>
    <t>血清5′核苷酸酶测定</t>
  </si>
  <si>
    <t>002503050160000</t>
  </si>
  <si>
    <t>血清α-L-岩藻糖苷酶测定</t>
  </si>
  <si>
    <t>002503050170000</t>
  </si>
  <si>
    <t>血清Ⅳ型胶原测定</t>
  </si>
  <si>
    <t>002503050180000</t>
  </si>
  <si>
    <t>血清Ⅲ型胶原测定</t>
  </si>
  <si>
    <t>002503050190000</t>
  </si>
  <si>
    <t>血清层粘连蛋白测定</t>
  </si>
  <si>
    <t>002503050200000</t>
  </si>
  <si>
    <t>血清纤维连接蛋白测定</t>
  </si>
  <si>
    <t>002503050210000</t>
  </si>
  <si>
    <t>血清透明质酸酶测定</t>
  </si>
  <si>
    <t>002503050220000</t>
  </si>
  <si>
    <t>腺苷脱氨酶测定</t>
  </si>
  <si>
    <t>002503050230000</t>
  </si>
  <si>
    <t>血清、脑脊液和胸水标本分别参照执行</t>
  </si>
  <si>
    <t>血清亮氨酰氨基肽酶测定</t>
  </si>
  <si>
    <t>002503050240000</t>
  </si>
  <si>
    <t>胆酸测定</t>
  </si>
  <si>
    <t>002503050250000</t>
  </si>
  <si>
    <t>250305025-a</t>
  </si>
  <si>
    <t>胆酸亚型测定</t>
  </si>
  <si>
    <t>322503050510000</t>
  </si>
  <si>
    <t>质谱法。每增加一项加收20元，总价最多不超过300元。</t>
  </si>
  <si>
    <t>谷胱甘肽还原酶测定</t>
  </si>
  <si>
    <t>002503050270000</t>
  </si>
  <si>
    <t>谷胱苷肽还原酶测定</t>
  </si>
  <si>
    <t>血清谷氨酸脱氢酶测定</t>
  </si>
  <si>
    <t>002503050280000</t>
  </si>
  <si>
    <t>甘胆酸测定</t>
  </si>
  <si>
    <t>002503050290000</t>
  </si>
  <si>
    <t>甘胆酸(CG)检测</t>
  </si>
  <si>
    <t>糖缺失性转铁蛋白（CDT）检测</t>
  </si>
  <si>
    <t>002503050300000</t>
  </si>
  <si>
    <t>糖缺失性转铁蛋白(CDT)检测</t>
  </si>
  <si>
    <t>吲哚菁绿清除试验</t>
  </si>
  <si>
    <t>323109050330000</t>
  </si>
  <si>
    <t>PDD法</t>
  </si>
  <si>
    <t>异常凝血酶原测定</t>
  </si>
  <si>
    <t>322504040300000</t>
  </si>
  <si>
    <t>微小核糖核酸检测</t>
  </si>
  <si>
    <t>322503050330000</t>
  </si>
  <si>
    <t>各类标本中微小核糖核酸检测</t>
  </si>
  <si>
    <t>限符合《江苏省临床基因扩增检验技术管理规范（试行）》的实验室开展。试用期新项目</t>
  </si>
  <si>
    <t>心肌疾病的实验诊断</t>
  </si>
  <si>
    <t>血清肌酸激酶测定</t>
  </si>
  <si>
    <t>002503060010000</t>
  </si>
  <si>
    <t>250306001-a</t>
  </si>
  <si>
    <t>250306001-b</t>
  </si>
  <si>
    <t>血清肌酸激酶－MB同工酶活性测定</t>
  </si>
  <si>
    <t>002503060020000</t>
  </si>
  <si>
    <t>250306002-a</t>
  </si>
  <si>
    <t>250306002-b</t>
  </si>
  <si>
    <t>血清肌酸激酶－MB同工酶质量测定</t>
  </si>
  <si>
    <t>002503060030000</t>
  </si>
  <si>
    <t>250306003-b</t>
  </si>
  <si>
    <t>血清肌酸激酶同工酶电泳分析</t>
  </si>
  <si>
    <t>002503060040000</t>
  </si>
  <si>
    <t>乳酸脱氢酶测定</t>
  </si>
  <si>
    <t>002503060050000</t>
  </si>
  <si>
    <t>250306005-a</t>
  </si>
  <si>
    <t>血清乳酸脱氢酶同工酶电泳分析</t>
  </si>
  <si>
    <t>002503060060000</t>
  </si>
  <si>
    <t>250306006-a</t>
  </si>
  <si>
    <t>血清α羟基丁酸脱氢酶测定</t>
  </si>
  <si>
    <t>002503060070000</t>
  </si>
  <si>
    <t>血清肌钙蛋白T测定</t>
  </si>
  <si>
    <t>002503060080000</t>
  </si>
  <si>
    <t>250306008-a</t>
  </si>
  <si>
    <t>250306008-b</t>
  </si>
  <si>
    <t>血清肌钙蛋白Ⅰ测定</t>
  </si>
  <si>
    <t>002503060090000</t>
  </si>
  <si>
    <t>250306009-a</t>
  </si>
  <si>
    <t>化学发光法，暂停蛋白芯片法</t>
  </si>
  <si>
    <t>250306009-b</t>
  </si>
  <si>
    <t>250306009-c</t>
  </si>
  <si>
    <t>荧光免疫法</t>
  </si>
  <si>
    <t>血清肌红蛋白测定</t>
  </si>
  <si>
    <t>002503060100000</t>
  </si>
  <si>
    <t>250306010-a</t>
  </si>
  <si>
    <t>250306010-b</t>
  </si>
  <si>
    <t>250306010-c</t>
  </si>
  <si>
    <t>血同型半胱氨酸测定</t>
  </si>
  <si>
    <t>002503060110000</t>
  </si>
  <si>
    <t>250306011-a</t>
  </si>
  <si>
    <t>250306011-b</t>
  </si>
  <si>
    <t>B型钠尿肽（BNP）测定</t>
  </si>
  <si>
    <t>002503060120000</t>
  </si>
  <si>
    <t>B型钠尿肽(BNP)测定</t>
  </si>
  <si>
    <t>酶标记法80元，其他方法学150元</t>
  </si>
  <si>
    <t>江苏省医疗服务价格项目目录（2022版）、苏医保发（2023）58号、苏医保发（2024）50号</t>
  </si>
  <si>
    <t>B型钠尿肽前体（PRO-BNP）测定</t>
  </si>
  <si>
    <t>002503060130000</t>
  </si>
  <si>
    <t>B型钠尿肽前体(PRO-BNP)测定</t>
  </si>
  <si>
    <t>250306013-a</t>
  </si>
  <si>
    <t>N端-脑钠肽前体（NT-PROBNP）测定</t>
  </si>
  <si>
    <t>指定量分析</t>
  </si>
  <si>
    <t>缺血修饰白蛋白（IMA）测定</t>
  </si>
  <si>
    <t>322503060140000</t>
  </si>
  <si>
    <t>化学酶法，筛查试验</t>
  </si>
  <si>
    <t>脂肪酸结合蛋白测定</t>
  </si>
  <si>
    <t>322503060150000</t>
  </si>
  <si>
    <t>金标法、化学发光法</t>
  </si>
  <si>
    <t>人血浆脂蛋白相关磷脂酶A2（Lp-PLA2）测定</t>
  </si>
  <si>
    <t>322503030200000</t>
  </si>
  <si>
    <t>酶联免疫法、化学发光法</t>
  </si>
  <si>
    <t>可溶性生长刺激表达基因2蛋白定量检测</t>
  </si>
  <si>
    <t>322503060170000</t>
  </si>
  <si>
    <t>定量检测人血清中的ST2蛋白</t>
  </si>
  <si>
    <t>心肌肌球蛋白结合蛋白C测定</t>
  </si>
  <si>
    <t>322503060230000</t>
  </si>
  <si>
    <t>应用免疫分析仪测定急性心肌损伤或急性心肌梗塞患者心肌肌球蛋白结合蛋白C（cMyBp-c）浓度</t>
  </si>
  <si>
    <t>纳米金笼胶体金法。试用期新项目</t>
  </si>
  <si>
    <t>移植物抗宿主病生物标志物检测</t>
  </si>
  <si>
    <t>322501010280000</t>
  </si>
  <si>
    <t>抽取造血干细胞移植后患者的外周血血浆样本，评估患者急性移植物抗宿主病的发生风险和严重程度。</t>
  </si>
  <si>
    <t>流式免疫荧光法</t>
  </si>
  <si>
    <t>肾脏疾病的实验诊断</t>
  </si>
  <si>
    <t>尿素测定</t>
  </si>
  <si>
    <t>002503070010000</t>
  </si>
  <si>
    <t>血清或尿标本分别参照执行</t>
  </si>
  <si>
    <t>化学法、酶促动力学法</t>
  </si>
  <si>
    <t>250307001-a</t>
  </si>
  <si>
    <t>肌酐测定</t>
  </si>
  <si>
    <t>002503070020000</t>
  </si>
  <si>
    <t>酶促动力学法</t>
  </si>
  <si>
    <t>250307002-a</t>
  </si>
  <si>
    <t>血清尿酸测定</t>
  </si>
  <si>
    <t>002503070050000</t>
  </si>
  <si>
    <t>尿微量白蛋白测定</t>
  </si>
  <si>
    <t>002503070060000</t>
  </si>
  <si>
    <t>250307006-a</t>
  </si>
  <si>
    <t>250307006-b</t>
  </si>
  <si>
    <t>尿转铁蛋白测定</t>
  </si>
  <si>
    <t>002503070070000</t>
  </si>
  <si>
    <t>各种免疫学方法。报告尿mAlb/gCr比值时另加尿肌酐测定费用（见250307002）</t>
  </si>
  <si>
    <t>250307007-a</t>
  </si>
  <si>
    <t>尿α1微量球蛋白测定</t>
  </si>
  <si>
    <t>002503070080000</t>
  </si>
  <si>
    <t>指各种免疫学方法</t>
  </si>
  <si>
    <t>250307008-a</t>
  </si>
  <si>
    <t>β2微球蛋白测定</t>
  </si>
  <si>
    <t>002503010140000</t>
  </si>
  <si>
    <t>250307009-a</t>
  </si>
  <si>
    <t>尿蛋白电泳分析</t>
  </si>
  <si>
    <t>002503070100000</t>
  </si>
  <si>
    <t>250307010-a</t>
  </si>
  <si>
    <t>尿N-酰-β-D-氨基葡萄糖苷酶测定</t>
  </si>
  <si>
    <t>002503070110000</t>
  </si>
  <si>
    <t>包括血N-酰-β-D-氨基葡萄糖苷酶测定。</t>
  </si>
  <si>
    <t>尿β-D-半乳糖苷酶测定</t>
  </si>
  <si>
    <t>002503070120000</t>
  </si>
  <si>
    <t>尿γ-谷氨酰转移酶测定</t>
  </si>
  <si>
    <t>002503070130000</t>
  </si>
  <si>
    <t>尿丙氨酰氨基肽酶</t>
  </si>
  <si>
    <t>002503070140000</t>
  </si>
  <si>
    <t>尿亮氨酰氨基肽酶</t>
  </si>
  <si>
    <t>002503070150000</t>
  </si>
  <si>
    <t>尿碱性磷酸酶测定</t>
  </si>
  <si>
    <t>002503070160000</t>
  </si>
  <si>
    <t>尿浓缩试验</t>
  </si>
  <si>
    <t>002503070170000</t>
  </si>
  <si>
    <t>酸负荷试验</t>
  </si>
  <si>
    <t>002503070180000</t>
  </si>
  <si>
    <t>碱负荷试验</t>
  </si>
  <si>
    <t>002503070190000</t>
  </si>
  <si>
    <t>尿碳酸氢盐(HCO3)测定</t>
  </si>
  <si>
    <t>002503070200000</t>
  </si>
  <si>
    <t>尿氨测定</t>
  </si>
  <si>
    <t>002503070210000</t>
  </si>
  <si>
    <t>尿可滴定酸测定</t>
  </si>
  <si>
    <t>002503070220000</t>
  </si>
  <si>
    <t>尿结石成份分析</t>
  </si>
  <si>
    <t>002503070230000</t>
  </si>
  <si>
    <t>红外光谱法</t>
  </si>
  <si>
    <t>250307023-a</t>
  </si>
  <si>
    <t>尿尿酸测定</t>
  </si>
  <si>
    <t>002503070240000</t>
  </si>
  <si>
    <t>尿草酸测定</t>
  </si>
  <si>
    <t>002503070250000</t>
  </si>
  <si>
    <t>尿透明质酸酶测定</t>
  </si>
  <si>
    <t>002503070260000</t>
  </si>
  <si>
    <t>超氧化物歧化酶(SOD)测定</t>
  </si>
  <si>
    <t>002503070270000</t>
  </si>
  <si>
    <t>250307027-a</t>
  </si>
  <si>
    <t>超氧化物歧化酶（SOD）测定</t>
  </si>
  <si>
    <t>化学比色法</t>
  </si>
  <si>
    <t>血清胱抑素(Cystatin C)测定</t>
  </si>
  <si>
    <t>002503070280000</t>
  </si>
  <si>
    <t>血清胱抑素(CystatinC)测定</t>
  </si>
  <si>
    <t>α1—微球蛋白测定</t>
  </si>
  <si>
    <t>002503070290000</t>
  </si>
  <si>
    <t>包括血清、尿标本</t>
  </si>
  <si>
    <t>散射法</t>
  </si>
  <si>
    <t>中性粒细胞明胶酶相关脂质运载蛋白测定</t>
  </si>
  <si>
    <t>322503070310000</t>
  </si>
  <si>
    <t>250307031-a</t>
  </si>
  <si>
    <t>抗磷脂酶A2受体抗体测定</t>
  </si>
  <si>
    <t>322504021290000</t>
  </si>
  <si>
    <t>抗磷脂酶A2受体抗体检测</t>
  </si>
  <si>
    <t>尿结合珠蛋白测定</t>
  </si>
  <si>
    <t>322503070360000</t>
  </si>
  <si>
    <t>各种免疫学方法。试用期新项目</t>
  </si>
  <si>
    <t>其它血清酶类测定</t>
  </si>
  <si>
    <t>血清酸性磷酸酶测定</t>
  </si>
  <si>
    <t>002503080010000</t>
  </si>
  <si>
    <t>比色法、速率法</t>
  </si>
  <si>
    <t>250308001-a</t>
  </si>
  <si>
    <t>血清酒石酸抑制酸性磷酸酶测定</t>
  </si>
  <si>
    <t>002503080020000</t>
  </si>
  <si>
    <t>250308002-a</t>
  </si>
  <si>
    <t>250308002-b</t>
  </si>
  <si>
    <t>ELISA法</t>
  </si>
  <si>
    <t>血清前列腺酸性磷酸酶质量测定</t>
  </si>
  <si>
    <t>002503080030000</t>
  </si>
  <si>
    <t>淀粉酶测定</t>
  </si>
  <si>
    <t>002503080040000</t>
  </si>
  <si>
    <t>包括血清、尿或腹水</t>
  </si>
  <si>
    <t>250308004-a</t>
  </si>
  <si>
    <t>血清淀粉酶同工酶电泳</t>
  </si>
  <si>
    <t>002503080050000</t>
  </si>
  <si>
    <t>血清脂肪酶测定</t>
  </si>
  <si>
    <t>002503080060000</t>
  </si>
  <si>
    <t>光谱法</t>
  </si>
  <si>
    <t>250308006-a</t>
  </si>
  <si>
    <t>血清血管紧张转化酶测定</t>
  </si>
  <si>
    <t>002503080070000</t>
  </si>
  <si>
    <t>血清骨钙素测定</t>
  </si>
  <si>
    <t>002503080080000</t>
  </si>
  <si>
    <t>包括各类血标本。</t>
  </si>
  <si>
    <t>250308008-a</t>
  </si>
  <si>
    <t>化学发光法、荧光免疫层析法</t>
  </si>
  <si>
    <t>醛缩酶测定</t>
  </si>
  <si>
    <t>002503080090000</t>
  </si>
  <si>
    <t>髓过氧化物酶测定</t>
  </si>
  <si>
    <t xml:space="preserve">322503080110000 </t>
  </si>
  <si>
    <t>胸苷激酶1测定</t>
  </si>
  <si>
    <t>322504040310000</t>
  </si>
  <si>
    <t>细胞质胸苷激酶测定</t>
  </si>
  <si>
    <t>免疫法、化学发光法</t>
  </si>
  <si>
    <t>江苏省医疗服务价格项目目录（2022版）、苏医保发【2024】31号、苏医保发【2025】22号</t>
  </si>
  <si>
    <t>维生素、氨基酸与血药浓度测定</t>
  </si>
  <si>
    <t>25羟维生素D测定</t>
  </si>
  <si>
    <t>002503090010000</t>
  </si>
  <si>
    <t>250309001-a</t>
  </si>
  <si>
    <t>250309001-c</t>
  </si>
  <si>
    <t>1，25双羟维生素D测定</t>
  </si>
  <si>
    <t>002503090020000</t>
  </si>
  <si>
    <t>叶酸测定</t>
  </si>
  <si>
    <t>002503090030000</t>
  </si>
  <si>
    <t>免疫学法</t>
  </si>
  <si>
    <t>250309003-a</t>
  </si>
  <si>
    <t>血清维生素测定</t>
  </si>
  <si>
    <t>002503090040000</t>
  </si>
  <si>
    <t>包括维生素D以外的各类维生素</t>
  </si>
  <si>
    <t>每种维生素</t>
  </si>
  <si>
    <t>250309004-a</t>
  </si>
  <si>
    <t>250309004-b</t>
  </si>
  <si>
    <t>维生素测定</t>
  </si>
  <si>
    <t>322503090200000</t>
  </si>
  <si>
    <t>质谱法。每增加一项加收30元，总价最多不超过250元。</t>
  </si>
  <si>
    <t>药物浓度测定</t>
  </si>
  <si>
    <t>002503090050000</t>
  </si>
  <si>
    <t>血清药物浓度测定</t>
  </si>
  <si>
    <t>每种药物</t>
  </si>
  <si>
    <t>250309005-a</t>
  </si>
  <si>
    <t>250309005-b</t>
  </si>
  <si>
    <t>包括FK506（普乐可复）、雷帕霉素、吗替麦考酚酯、环孢霉素、霉酚酸等免疫抑制类药物。</t>
  </si>
  <si>
    <t>250309005-d</t>
  </si>
  <si>
    <t xml:space="preserve"> 002503090050000</t>
  </si>
  <si>
    <t>质谱法</t>
  </si>
  <si>
    <t>各类滥用药物筛查</t>
  </si>
  <si>
    <t>002503090060000</t>
  </si>
  <si>
    <t>血清各类氨基酸测定</t>
  </si>
  <si>
    <t>002503090070000</t>
  </si>
  <si>
    <t>每种氨基酸</t>
  </si>
  <si>
    <t>血清乙醇测定</t>
  </si>
  <si>
    <t>002503090080000</t>
  </si>
  <si>
    <t>中枢神经特异蛋白（S100)测定</t>
  </si>
  <si>
    <t>002503090100000</t>
  </si>
  <si>
    <t>中枢神经特异蛋白(S100β)测定</t>
  </si>
  <si>
    <t>红细胞叶酸测定</t>
  </si>
  <si>
    <t>激素测定</t>
  </si>
  <si>
    <t>血清促甲状腺激素测定</t>
  </si>
  <si>
    <t>002503100010000</t>
  </si>
  <si>
    <t>250310001-a</t>
  </si>
  <si>
    <t>化学发光法、荧光免疫法</t>
  </si>
  <si>
    <t>血清泌乳素测定</t>
  </si>
  <si>
    <t>002503100020000</t>
  </si>
  <si>
    <t>250310002-a</t>
  </si>
  <si>
    <t>血清生长激素测定</t>
  </si>
  <si>
    <t>002503100030000</t>
  </si>
  <si>
    <t>250310003-a</t>
  </si>
  <si>
    <t>血清促卵泡刺激素测定</t>
  </si>
  <si>
    <t>002503100040000</t>
  </si>
  <si>
    <t>250310004-a</t>
  </si>
  <si>
    <t>血清促黄体生成素测定</t>
  </si>
  <si>
    <t>002503100050000</t>
  </si>
  <si>
    <t>250310005-a</t>
  </si>
  <si>
    <t>血清促肾上腺皮质激素测定</t>
  </si>
  <si>
    <t>002503100060000</t>
  </si>
  <si>
    <t>250310006-a</t>
  </si>
  <si>
    <t>250310006-b</t>
  </si>
  <si>
    <t>血瘦素（HLT）</t>
  </si>
  <si>
    <t>322503100680000</t>
  </si>
  <si>
    <t>抗利尿激素测定</t>
  </si>
  <si>
    <t>002503100070000</t>
  </si>
  <si>
    <t>250310007-a</t>
  </si>
  <si>
    <t>降钙素测定</t>
  </si>
  <si>
    <t>002503100080000</t>
  </si>
  <si>
    <t>250310008-a</t>
  </si>
  <si>
    <t>甲状旁腺激素测定</t>
  </si>
  <si>
    <t>002503100090000</t>
  </si>
  <si>
    <t>250310009-a</t>
  </si>
  <si>
    <t>血清甲状腺素(T4)测定</t>
  </si>
  <si>
    <t>002503100100000</t>
  </si>
  <si>
    <t>250310010-a</t>
  </si>
  <si>
    <t>血清三碘甲状原氨酸(T3)测定</t>
  </si>
  <si>
    <t>002503100110000</t>
  </si>
  <si>
    <t>250310011-a</t>
  </si>
  <si>
    <t>血清反T3测定</t>
  </si>
  <si>
    <t>002503100120000</t>
  </si>
  <si>
    <t>250310012-a</t>
  </si>
  <si>
    <t>血清游离甲状腺素(FT4)测定</t>
  </si>
  <si>
    <t>002503100130000</t>
  </si>
  <si>
    <t>250310013-a</t>
  </si>
  <si>
    <t>血清游离三碘甲状原氨酸(FT3)测定</t>
  </si>
  <si>
    <t>002503100140000</t>
  </si>
  <si>
    <t>250310014-a</t>
  </si>
  <si>
    <t>血清T3摄取实验</t>
  </si>
  <si>
    <t>002503100150000</t>
  </si>
  <si>
    <t>250310015-a</t>
  </si>
  <si>
    <t>血清甲状腺结合球蛋白测定</t>
  </si>
  <si>
    <t>002503100160000</t>
  </si>
  <si>
    <t>250310016-a</t>
  </si>
  <si>
    <t>250310016-b</t>
  </si>
  <si>
    <t>性激素结合球蛋白（HSBG）</t>
  </si>
  <si>
    <t>002503100620000</t>
  </si>
  <si>
    <t>性激素结合球蛋白(SHBG)测定</t>
  </si>
  <si>
    <t>促甲状腺素受体抗体测定</t>
  </si>
  <si>
    <t>002503100170000</t>
  </si>
  <si>
    <t>250310017-a</t>
  </si>
  <si>
    <t>250310017-b</t>
  </si>
  <si>
    <t>促甲状腺激素受体刺激性抗体测定</t>
  </si>
  <si>
    <t>002503100170100</t>
  </si>
  <si>
    <t>促甲状腺素受体抗体测定（化学发光法）</t>
  </si>
  <si>
    <t>发光法。试用期新项目</t>
  </si>
  <si>
    <t>血浆皮质醇测定</t>
  </si>
  <si>
    <t>002503100180000</t>
  </si>
  <si>
    <t>250310018-a</t>
  </si>
  <si>
    <t>24小时尿游离皮质醇测定</t>
  </si>
  <si>
    <t>002503100190000</t>
  </si>
  <si>
    <t>250310019-a</t>
  </si>
  <si>
    <t>尿17-羟皮质类固醇测定</t>
  </si>
  <si>
    <t>002503100200000</t>
  </si>
  <si>
    <t>各种免疫学方法、化学法</t>
  </si>
  <si>
    <t>250310020-a</t>
  </si>
  <si>
    <t>化学发光法、色谱法、均相酶免疫法</t>
  </si>
  <si>
    <t>尿17-酮类固醇测定</t>
  </si>
  <si>
    <t>002503100210000</t>
  </si>
  <si>
    <t>250310021-a</t>
  </si>
  <si>
    <t>血清脱氢表雄酮及硫酸酯测定</t>
  </si>
  <si>
    <t>002503100220000</t>
  </si>
  <si>
    <t>250310022-a</t>
  </si>
  <si>
    <t>醛固酮测定</t>
  </si>
  <si>
    <t>002503100230000</t>
  </si>
  <si>
    <t>250310023-a</t>
  </si>
  <si>
    <t>尿儿茶酚胺测定</t>
  </si>
  <si>
    <t>002503100240000</t>
  </si>
  <si>
    <t>250310024-a</t>
  </si>
  <si>
    <t>尿香草苦杏仁酸(VMA)测定</t>
  </si>
  <si>
    <t>002503100250000</t>
  </si>
  <si>
    <t>250310025-a</t>
  </si>
  <si>
    <t>250310025-b</t>
  </si>
  <si>
    <t>尿香草苦杏仁酸测定</t>
  </si>
  <si>
    <t>均相酶免疫法</t>
  </si>
  <si>
    <t>血浆肾素活性测定</t>
  </si>
  <si>
    <t>002503100260000</t>
  </si>
  <si>
    <t>血管紧张素Ⅰ测定</t>
  </si>
  <si>
    <t>002503100270000</t>
  </si>
  <si>
    <t>血管紧张素Ⅱ测定</t>
  </si>
  <si>
    <t>002503100280000</t>
  </si>
  <si>
    <t>促红细胞生成素测定</t>
  </si>
  <si>
    <t>002503100290000</t>
  </si>
  <si>
    <t>250310029-a</t>
  </si>
  <si>
    <t>睾酮测定</t>
  </si>
  <si>
    <t>002503100300000</t>
  </si>
  <si>
    <t>250310030-a</t>
  </si>
  <si>
    <t>血清双氢睾酮测定</t>
  </si>
  <si>
    <t>002503100310000</t>
  </si>
  <si>
    <t>250310031-a</t>
  </si>
  <si>
    <t>17α羟孕酮测定</t>
  </si>
  <si>
    <t>002503100330000</t>
  </si>
  <si>
    <t>250310033-a</t>
  </si>
  <si>
    <t>雌酮测定</t>
  </si>
  <si>
    <t>002503100340000</t>
  </si>
  <si>
    <t>250310034-a</t>
  </si>
  <si>
    <t>雌三醇测定</t>
  </si>
  <si>
    <t>002503100350000</t>
  </si>
  <si>
    <t>250310035-a</t>
  </si>
  <si>
    <t>雌二醇测定</t>
  </si>
  <si>
    <t>002503100360000</t>
  </si>
  <si>
    <t>250310036-a</t>
  </si>
  <si>
    <t>孕酮测定</t>
  </si>
  <si>
    <t>002503100370000</t>
  </si>
  <si>
    <t>250310037-a</t>
  </si>
  <si>
    <t>血清人绒毛膜促性腺激素测定</t>
  </si>
  <si>
    <t>002503100380000</t>
  </si>
  <si>
    <t>250310038-a</t>
  </si>
  <si>
    <t>化学发光法、荧光免疫法；居民、灵活就业和退休参保人员符合生育政策的按甲类支付</t>
  </si>
  <si>
    <t>血清胰岛素测定</t>
  </si>
  <si>
    <t>002503100390000</t>
  </si>
  <si>
    <t xml:space="preserve"> </t>
  </si>
  <si>
    <t>250310039-a</t>
  </si>
  <si>
    <t>血清胰高血糖测定</t>
  </si>
  <si>
    <t>002503100400000</t>
  </si>
  <si>
    <t>250310040-a</t>
  </si>
  <si>
    <t>血清C肽测定</t>
  </si>
  <si>
    <t>002503100410000</t>
  </si>
  <si>
    <t>250310041-a</t>
  </si>
  <si>
    <t>C肽测定</t>
  </si>
  <si>
    <t>包括各类标本</t>
  </si>
  <si>
    <t>C肽兴奋试验</t>
  </si>
  <si>
    <t>002503100420000</t>
  </si>
  <si>
    <t>250310042-a</t>
  </si>
  <si>
    <t>血清抗谷氨酸脱羧酶抗体测定</t>
  </si>
  <si>
    <t>002503100430000</t>
  </si>
  <si>
    <t>250310043-a</t>
  </si>
  <si>
    <t>胃泌素测定</t>
  </si>
  <si>
    <t>002503100440000</t>
  </si>
  <si>
    <t>250310044-a</t>
  </si>
  <si>
    <t>血浆前列腺素(PG)测定</t>
  </si>
  <si>
    <t>002503100450000</t>
  </si>
  <si>
    <t>血浆6-酮前列腺素F1α测定</t>
  </si>
  <si>
    <t>002503100460000</t>
  </si>
  <si>
    <t>肾上腺素测定</t>
  </si>
  <si>
    <t>002503100470000</t>
  </si>
  <si>
    <t>250310047-a</t>
  </si>
  <si>
    <t>去甲肾上腺素测定</t>
  </si>
  <si>
    <t>002503100480000</t>
  </si>
  <si>
    <t>250310048-a</t>
  </si>
  <si>
    <t>胆囊收缩素测定</t>
  </si>
  <si>
    <t>002503100490000</t>
  </si>
  <si>
    <t>250310049-a</t>
  </si>
  <si>
    <t>心纳素测定</t>
  </si>
  <si>
    <t>002503100500000</t>
  </si>
  <si>
    <t>250310050-a</t>
  </si>
  <si>
    <t>环磷酸腺苷(cAMP)测定</t>
  </si>
  <si>
    <t>002503100510000</t>
  </si>
  <si>
    <t>环磷酸鸟苷(cGMP)测定</t>
  </si>
  <si>
    <t>002503100520000</t>
  </si>
  <si>
    <t>降钙素原检测</t>
  </si>
  <si>
    <t>002503100540000</t>
  </si>
  <si>
    <t>各种免疫法</t>
  </si>
  <si>
    <t>250310054-a</t>
  </si>
  <si>
    <t>降钙素原测定</t>
  </si>
  <si>
    <t>250310055-a</t>
  </si>
  <si>
    <t>游离β-绒毛膜促性腺激素测定</t>
  </si>
  <si>
    <t>002503100550000</t>
  </si>
  <si>
    <t>特异β人绒毛膜促性腺激素(β-HCG)测定</t>
  </si>
  <si>
    <t>血清胃泌素释放肽前体（ProGRP）测定</t>
  </si>
  <si>
    <t>002503100570000</t>
  </si>
  <si>
    <t>血清胃泌素释放肽前体(ProGRP)测定</t>
  </si>
  <si>
    <t>江苏省医疗服务价格项目目录（2022版）、苏医保发（2024）55号</t>
  </si>
  <si>
    <t>类胰岛素生长因子-1测定(IGF-1)</t>
  </si>
  <si>
    <t>322503100660000</t>
  </si>
  <si>
    <t>类胰岛素生长因子测定</t>
  </si>
  <si>
    <t>例</t>
  </si>
  <si>
    <t>250310065-a</t>
  </si>
  <si>
    <t>胰岛素样生长因子-1 测定</t>
  </si>
  <si>
    <t xml:space="preserve"> 322503100650000</t>
  </si>
  <si>
    <t>类胰岛素生长因子结合蛋白3(IGFBP-3)</t>
  </si>
  <si>
    <t>250310066-a</t>
  </si>
  <si>
    <t>胰岛素样生长因子结合蛋白-1检测</t>
  </si>
  <si>
    <t>322504010450000</t>
  </si>
  <si>
    <t>250310066-b</t>
  </si>
  <si>
    <t>胰岛素样生长因子结合蛋白-3测定</t>
  </si>
  <si>
    <t>322503109050000</t>
  </si>
  <si>
    <t>胰岛素样生长因子结合蛋白 -3 测定</t>
  </si>
  <si>
    <t>胰岛素原定量测定</t>
  </si>
  <si>
    <t>妊娠相关血浆蛋白A测定</t>
  </si>
  <si>
    <t>002507000100000</t>
  </si>
  <si>
    <t>唐氏综合症筛查</t>
  </si>
  <si>
    <t>抗缪勒氏管激素定量测定（AMH）</t>
  </si>
  <si>
    <t>322503100630000</t>
  </si>
  <si>
    <t>抑制素A检测</t>
  </si>
  <si>
    <t>322503100640000</t>
  </si>
  <si>
    <t>抑制素测定</t>
  </si>
  <si>
    <t>抑制素B测定</t>
  </si>
  <si>
    <t>脂联素测定</t>
  </si>
  <si>
    <t>322503080100000</t>
  </si>
  <si>
    <t>各种方法学同价</t>
  </si>
  <si>
    <t>术中甲状旁腺素测定</t>
  </si>
  <si>
    <t xml:space="preserve"> 002503100090000</t>
  </si>
  <si>
    <t>术中组织液样本采集、处理、质控、进样、孵育、检测、打印检测报告或人工登记、术者对检测结果对照标准做鉴别，记录鉴别结论。</t>
  </si>
  <si>
    <t>322503109040000</t>
  </si>
  <si>
    <t>质谱法。每增加一项加收35元，总价最多不超过480元。</t>
  </si>
  <si>
    <t>骨质疏松的实验诊断</t>
  </si>
  <si>
    <t>尿CTx测定</t>
  </si>
  <si>
    <t>002503110010000</t>
  </si>
  <si>
    <t>尿NTx测定</t>
  </si>
  <si>
    <t>002503110020000</t>
  </si>
  <si>
    <t>报告g-尿Cr比值时，加尿肌酐测定费用（见250307002）</t>
  </si>
  <si>
    <t>尿吡啶酚测定</t>
  </si>
  <si>
    <t>002503110030000</t>
  </si>
  <si>
    <t>尿脱氧吡啶酚测定</t>
  </si>
  <si>
    <t>002503110040000</t>
  </si>
  <si>
    <t>I型胶原羧基端前肽（PICP）测定</t>
  </si>
  <si>
    <t>002503110050000</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</si>
  <si>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</si>
  <si>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</si>
  <si>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</si>
  <si>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</si>
  <si>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</si>
  <si>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</si>
  <si>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</si>
  <si>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</si>
  <si>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002504010010000</t>
  </si>
  <si>
    <t>T淋巴细胞花环试验</t>
  </si>
  <si>
    <t>002504010020000</t>
  </si>
  <si>
    <t>红细胞花环试验</t>
  </si>
  <si>
    <t>002504010030000</t>
  </si>
  <si>
    <t>细胞膜表面免疫球蛋白测定(SmIg)</t>
  </si>
  <si>
    <t>002504010040000</t>
  </si>
  <si>
    <t>中性粒细胞趋化功能试验</t>
  </si>
  <si>
    <t>002504010050000</t>
  </si>
  <si>
    <t>硝基四氮唑蓝还原试验</t>
  </si>
  <si>
    <t>002504010060000</t>
  </si>
  <si>
    <t>白细胞粘附抑制试验</t>
  </si>
  <si>
    <t>002504010070000</t>
  </si>
  <si>
    <t>白细胞杀菌功能试验</t>
  </si>
  <si>
    <t>002504010080000</t>
  </si>
  <si>
    <t>白细胞吞噬功能试验</t>
  </si>
  <si>
    <t>002504010090000</t>
  </si>
  <si>
    <t>巨噬细胞吞噬功能试验</t>
  </si>
  <si>
    <t>002504010100000</t>
  </si>
  <si>
    <t>自然杀伤淋巴细胞功能试验</t>
  </si>
  <si>
    <t>002504010110000</t>
  </si>
  <si>
    <t>抗体依赖性细胞毒性试验</t>
  </si>
  <si>
    <t>002504010120000</t>
  </si>
  <si>
    <t>干扰素测定</t>
  </si>
  <si>
    <t>002504010130000</t>
  </si>
  <si>
    <t>每类干扰素测定计价一次</t>
  </si>
  <si>
    <t>细胞因子测定</t>
  </si>
  <si>
    <t>002504010140000</t>
  </si>
  <si>
    <t>各种白介素测定</t>
  </si>
  <si>
    <t>化学发光法、免疫荧光法。每种测定计费一次。</t>
  </si>
  <si>
    <t>江苏省医疗服务价格项目目录（2022版）、苏医保发【2024】31号、苏医保发【2025】18号</t>
  </si>
  <si>
    <t>250401014-a</t>
  </si>
  <si>
    <t>各种免疫学方法。每种测定计费一次</t>
  </si>
  <si>
    <t>溶菌酶测定</t>
  </si>
  <si>
    <t>002504010150000</t>
  </si>
  <si>
    <t>抗淋巴细胞抗体试验</t>
  </si>
  <si>
    <t>002504010160000</t>
  </si>
  <si>
    <t>肥大细胞脱颗粒试验</t>
  </si>
  <si>
    <t>002504010170000</t>
  </si>
  <si>
    <t>B因子测定</t>
  </si>
  <si>
    <t>002504010180000</t>
  </si>
  <si>
    <t>总补体测定(CH50)</t>
  </si>
  <si>
    <t>002504010190000</t>
  </si>
  <si>
    <t>各种免疫学方法、试管溶血法同价</t>
  </si>
  <si>
    <t>250401019-b</t>
  </si>
  <si>
    <t>免疫比浊法(仪器定量）</t>
  </si>
  <si>
    <t>单项补体测定</t>
  </si>
  <si>
    <t>002504010200000</t>
  </si>
  <si>
    <t>包括C1q、C1r、C1s、C2－C9包括血、尿标本</t>
  </si>
  <si>
    <t>指各种免疫学方法、单扩法同价。每项测定计费一次</t>
  </si>
  <si>
    <t>250401020-a</t>
  </si>
  <si>
    <t>补体测定（C3、C4）</t>
  </si>
  <si>
    <t>补体1抑制因子测定</t>
  </si>
  <si>
    <t>002504010210000</t>
  </si>
  <si>
    <t>C3裂解产物测定(C3SP)</t>
  </si>
  <si>
    <t>002504010220000</t>
  </si>
  <si>
    <t>免疫球蛋白定量测定</t>
  </si>
  <si>
    <t>002504010230000</t>
  </si>
  <si>
    <t>包括IgA，IgG，IgM，IgD，IgE</t>
  </si>
  <si>
    <t>各种免疫学方法、单扩法同价。每项测定计费一次</t>
  </si>
  <si>
    <t>250401023-a</t>
  </si>
  <si>
    <t>冷球蛋白测定</t>
  </si>
  <si>
    <t>002504010240000</t>
  </si>
  <si>
    <t>C—反应蛋白测定(CRP)</t>
  </si>
  <si>
    <t>002504010250000</t>
  </si>
  <si>
    <t>250401025-a</t>
  </si>
  <si>
    <t>各种免疫学方法、单扩法</t>
  </si>
  <si>
    <t>250401025-b</t>
  </si>
  <si>
    <t>C-反应蛋白测定(CRP)</t>
  </si>
  <si>
    <t>金标法（定量）</t>
  </si>
  <si>
    <t>纤维结合蛋白测定(Fn)</t>
  </si>
  <si>
    <t>002504010260000</t>
  </si>
  <si>
    <t>轻链KAPPA、LAMBDA定量(K-LC，λ-LC)</t>
  </si>
  <si>
    <t>002504010270000</t>
  </si>
  <si>
    <t>250401027-a</t>
  </si>
  <si>
    <t>游离Kappa轻链测定</t>
  </si>
  <si>
    <t>包括游离Lamda轻链测定</t>
  </si>
  <si>
    <t>铜蓝蛋白测定</t>
  </si>
  <si>
    <t>002504010280000</t>
  </si>
  <si>
    <t>250401028-a</t>
  </si>
  <si>
    <t>淋巴细胞免疫分析</t>
  </si>
  <si>
    <t>002504010290000</t>
  </si>
  <si>
    <t>活化淋巴细胞测定</t>
  </si>
  <si>
    <t>002504010300000</t>
  </si>
  <si>
    <t>血细胞簇分化抗原（CD）系列检测</t>
  </si>
  <si>
    <t>002504010310000</t>
  </si>
  <si>
    <t>血细胞簇分化抗原(CD)系列检测</t>
  </si>
  <si>
    <t>每个抗原</t>
  </si>
  <si>
    <t>免疫球蛋白亚类定量测定</t>
  </si>
  <si>
    <t>002504010330000</t>
  </si>
  <si>
    <t>包括IgG1、IgG2、IgG3、IgG4、IgA1、IgA2</t>
  </si>
  <si>
    <t>份</t>
  </si>
  <si>
    <t>散射比浊法、发光法</t>
  </si>
  <si>
    <t>胎儿纤维连接蛋白检测</t>
  </si>
  <si>
    <t>322504010420000</t>
  </si>
  <si>
    <t>fFN检测</t>
  </si>
  <si>
    <t>血管内皮生长因子测定</t>
  </si>
  <si>
    <t>002504010410000</t>
  </si>
  <si>
    <t>内皮生长因子检测</t>
  </si>
  <si>
    <t>阿尔茨海默相关神经丝蛋白（AD7C-NTP）检测</t>
  </si>
  <si>
    <t>322503010250000</t>
  </si>
  <si>
    <t>淋巴细胞亚群相对计数</t>
  </si>
  <si>
    <t>322504010380000</t>
  </si>
  <si>
    <t>淋巴亚群相对计数</t>
  </si>
  <si>
    <t>包括CD3+T细胞、CD19+B细胞、CD4+T细胞、CD8+T细胞、NK细胞。</t>
  </si>
  <si>
    <t>淋巴细胞亚群绝对计数</t>
  </si>
  <si>
    <t>322504010720000</t>
  </si>
  <si>
    <t>自身免疫病的实验诊断</t>
  </si>
  <si>
    <t>系统性红斑狼疮因子试验(LEF)</t>
  </si>
  <si>
    <t>002504020010000</t>
  </si>
  <si>
    <t>抗核抗体测定(ANA)</t>
  </si>
  <si>
    <t>002504020020000</t>
  </si>
  <si>
    <t>单扩法</t>
  </si>
  <si>
    <t>250402002-a</t>
  </si>
  <si>
    <t>250402002-b</t>
  </si>
  <si>
    <t>250402002-c</t>
  </si>
  <si>
    <t>包括抗ANA-8S抗体测定</t>
  </si>
  <si>
    <t>酶联免疫法且定性快速测定，限二级及以上医疗机构开展</t>
  </si>
  <si>
    <t>250402002-d</t>
  </si>
  <si>
    <t>抗核抗体测定</t>
  </si>
  <si>
    <t>抗核提取物抗体测定(抗ENA抗体)</t>
  </si>
  <si>
    <t>002504020030000</t>
  </si>
  <si>
    <t>包括抗SSA、抗SSB、抗JO－1、抗Sm、抗nRNP、抗rRNP抗、抗Anti-UIRNP、抗Anti-Sm、抗ScL-70、抗着丝点抗体测定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</si>
  <si>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</si>
  <si>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</si>
  <si>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</si>
  <si>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</si>
  <si>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</si>
  <si>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</si>
  <si>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</si>
  <si>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t>
  </si>
  <si>
    <t>抗单链DNA测定</t>
  </si>
  <si>
    <t>002504020040000</t>
  </si>
  <si>
    <t>250402004-a</t>
  </si>
  <si>
    <t>免疫印迹法</t>
  </si>
  <si>
    <t>抗中性粒细胞胞浆抗体测定（ANCA）</t>
  </si>
  <si>
    <t>002504020050000</t>
  </si>
  <si>
    <t>抗中性粒细胞胞浆抗体测定(ANCA)</t>
  </si>
  <si>
    <t>包括cANCA、pANCA、PR3-ANCA、MPO-ANCA</t>
  </si>
  <si>
    <t>250402005-a</t>
  </si>
  <si>
    <t>抗中性粒细胞蛋白酶3抗体(PR3-ANCA）检测</t>
  </si>
  <si>
    <t>002504020050200</t>
  </si>
  <si>
    <t>抗中性粒细胞胞浆抗体测定(PR3-ANCA)</t>
  </si>
  <si>
    <t>包括抗髓过氧化物酶（Anti-MPO)抗体测定、Anti-PR3抗体测定</t>
  </si>
  <si>
    <t>250402005-b</t>
  </si>
  <si>
    <t>抗中性粒细胞蛋白酶3抗体测定</t>
  </si>
  <si>
    <t>包括抗髓过氧化物酶抗体测定</t>
  </si>
  <si>
    <t>抗双链DNA测定(抗dsDNA)</t>
  </si>
  <si>
    <t>002504020060000</t>
  </si>
  <si>
    <t>250402006-a</t>
  </si>
  <si>
    <t>250402006-b</t>
  </si>
  <si>
    <t>250402006-c</t>
  </si>
  <si>
    <t>抗双链DNA测定(抗IgG)</t>
  </si>
  <si>
    <t>250402006-d</t>
  </si>
  <si>
    <t>抗双链DNA测定</t>
  </si>
  <si>
    <t>抗线粒体抗体测定(AMA)</t>
  </si>
  <si>
    <t>002504020070000</t>
  </si>
  <si>
    <t>250402007-a</t>
  </si>
  <si>
    <t>250402007-b</t>
  </si>
  <si>
    <t>抗线粒体抗体测定(AMA-M2)</t>
  </si>
  <si>
    <t>包括抗核膜糖蛋白（GP210）抗体、抗可溶性酸性核蛋白(SP100）抗体检测</t>
  </si>
  <si>
    <t>250402007-c</t>
  </si>
  <si>
    <t>抗线粒体M2亚型抗体测定</t>
  </si>
  <si>
    <t>包括抗核膜糖蛋白抗体、抗可溶性酸性核蛋白抗体测定。</t>
  </si>
  <si>
    <t>抗核骨架蛋白抗体测定(amin)</t>
  </si>
  <si>
    <t>002504020080000</t>
  </si>
  <si>
    <t>250402008-a</t>
  </si>
  <si>
    <t>抗核糖体抗体测定</t>
  </si>
  <si>
    <t>002504020090000</t>
  </si>
  <si>
    <t>250402009-a</t>
  </si>
  <si>
    <t>抗核糖核蛋白抗体测定</t>
  </si>
  <si>
    <t>002504020100000</t>
  </si>
  <si>
    <t>250402010-a</t>
  </si>
  <si>
    <t>抗染色体抗体测定</t>
  </si>
  <si>
    <t>002504020110000</t>
  </si>
  <si>
    <t>250402011-a</t>
  </si>
  <si>
    <t>抗血液细胞抗体测定</t>
  </si>
  <si>
    <t>002504020120000</t>
  </si>
  <si>
    <t>包括红细胞抗体、淋巴细胞抗体、巨噬细胞抗体、血小板抗体测定</t>
  </si>
  <si>
    <t>抗肝细胞特异性脂蛋白抗体测定</t>
  </si>
  <si>
    <t>002504020130000</t>
  </si>
  <si>
    <t>抗组织细胞抗体测定</t>
  </si>
  <si>
    <t>002504020140000</t>
  </si>
  <si>
    <t>包括肝细胞、胃壁细胞、胰岛细胞、肾上腺细胞、骨骼肌、平滑肌等抗体测定</t>
  </si>
  <si>
    <t>抗心肌抗体测定（AHA）</t>
  </si>
  <si>
    <t>002504020150000</t>
  </si>
  <si>
    <t>抗心肌抗体测定(AHA)</t>
  </si>
  <si>
    <t>凝集法、各种免疫学方法</t>
  </si>
  <si>
    <t>抗心磷脂抗体测定(ACA)</t>
  </si>
  <si>
    <t>002504020160000</t>
  </si>
  <si>
    <t>包括IgA、IgM、IgG</t>
  </si>
  <si>
    <t>250402016-a</t>
  </si>
  <si>
    <t>250402016-b</t>
  </si>
  <si>
    <t>抗心磷脂抗体测定(IgM)</t>
  </si>
  <si>
    <t>002504020160200</t>
  </si>
  <si>
    <t>抗心磷脂抗体测定(ACA)(IgM)</t>
  </si>
  <si>
    <t>包括IgG</t>
  </si>
  <si>
    <t>250402016-c</t>
  </si>
  <si>
    <t>抗心磷脂抗体测定</t>
  </si>
  <si>
    <t>包括IgA、IgM、IgG测定。</t>
  </si>
  <si>
    <t>抗甲状腺球蛋白抗体测定(TGAb)</t>
  </si>
  <si>
    <t>002504020170000</t>
  </si>
  <si>
    <t>250402017-a</t>
  </si>
  <si>
    <t>250402017-b</t>
  </si>
  <si>
    <t>甲状腺球蛋白测定</t>
  </si>
  <si>
    <t>002503100530000</t>
  </si>
  <si>
    <t>甲状腺球蛋白(TG)测定</t>
  </si>
  <si>
    <t>抗甲状腺微粒体抗体测定(TMAb)</t>
  </si>
  <si>
    <t>002504020180000</t>
  </si>
  <si>
    <t>250402018-a</t>
  </si>
  <si>
    <t>抗肾小球基底膜抗体测定</t>
  </si>
  <si>
    <t>002504020190000</t>
  </si>
  <si>
    <t>凝集法、各种免疫学方法同价</t>
  </si>
  <si>
    <t>250402019-a</t>
  </si>
  <si>
    <t>抗肾小球基底膜抗体测定(GBM)</t>
  </si>
  <si>
    <t>250402019-b</t>
  </si>
  <si>
    <t>抗卵巢抗体测定</t>
  </si>
  <si>
    <t>002504020220000</t>
  </si>
  <si>
    <t>抗子宫内膜抗体测定(EMAb)</t>
  </si>
  <si>
    <t>002504020230000</t>
  </si>
  <si>
    <t>抗精子抗体测定</t>
  </si>
  <si>
    <t>002504020240000</t>
  </si>
  <si>
    <t>包括血清、精浆、宫颈黏液</t>
  </si>
  <si>
    <t>抗硬皮病抗体测定</t>
  </si>
  <si>
    <t>002504020250000</t>
  </si>
  <si>
    <t>抗胰岛素抗体测定</t>
  </si>
  <si>
    <t>002504020260000</t>
  </si>
  <si>
    <t>250402026-a</t>
  </si>
  <si>
    <t>250402026-b</t>
  </si>
  <si>
    <t>250402026-c</t>
  </si>
  <si>
    <t>抗胰岛素受体抗体测定</t>
  </si>
  <si>
    <t>002504020270000</t>
  </si>
  <si>
    <t>抗乙酰胆碱受体抗体测定</t>
  </si>
  <si>
    <t>002504020280000</t>
  </si>
  <si>
    <t>抗磷壁酸抗体测定</t>
  </si>
  <si>
    <t>002504020290000</t>
  </si>
  <si>
    <t>抗鞘磷脂抗体测定</t>
  </si>
  <si>
    <t>002504020300000</t>
  </si>
  <si>
    <t>包括IgA、IgG、IgM</t>
  </si>
  <si>
    <t>抗白蛋白抗体测定</t>
  </si>
  <si>
    <t>002504020310000</t>
  </si>
  <si>
    <t>抗补体抗体测定</t>
  </si>
  <si>
    <t>002504020320000</t>
  </si>
  <si>
    <t>抗载脂蛋白抗体测定</t>
  </si>
  <si>
    <t>002504020330000</t>
  </si>
  <si>
    <t>包括A1、B抗体测定</t>
  </si>
  <si>
    <t>抗内因子抗体测定</t>
  </si>
  <si>
    <t>002504020340000</t>
  </si>
  <si>
    <t>250402034-a</t>
  </si>
  <si>
    <t>抗内因子抗体检测</t>
  </si>
  <si>
    <t>类风湿因子(RF)测定</t>
  </si>
  <si>
    <t>002504020350000</t>
  </si>
  <si>
    <t>250402035-a</t>
  </si>
  <si>
    <t>250402035-b</t>
  </si>
  <si>
    <t>类风湿因子测定</t>
  </si>
  <si>
    <t>抗增殖细胞核抗原抗体（抗PCNA）测定</t>
  </si>
  <si>
    <t>002504020360000</t>
  </si>
  <si>
    <t>抗增殖细胞核抗原抗体(抗PCNA)测定</t>
  </si>
  <si>
    <t>250402036-a</t>
  </si>
  <si>
    <t>抗增殖细胞核抗原抗体测定</t>
  </si>
  <si>
    <t>分泌型免疫球蛋白A测定</t>
  </si>
  <si>
    <t>002504020370000</t>
  </si>
  <si>
    <t>抗角蛋白抗体(AKA)测定</t>
  </si>
  <si>
    <t>002504020380000</t>
  </si>
  <si>
    <t>抗可溶性肝抗原/肝-胰抗原抗体(SLA/LP)测定</t>
  </si>
  <si>
    <t>002504020390000</t>
  </si>
  <si>
    <t>250402039-a</t>
  </si>
  <si>
    <t>抗可溶性肝抗原/肝-胰抗原抗体测定</t>
  </si>
  <si>
    <t>抗肝肾微粒体抗体(LKM)测定</t>
  </si>
  <si>
    <t>002504020400000</t>
  </si>
  <si>
    <t>250402040-a</t>
  </si>
  <si>
    <t>抗肝/肾微粒体1型抗体(抗LKM-1抗体)测定</t>
  </si>
  <si>
    <t>002504021070000</t>
  </si>
  <si>
    <t>250402040-b</t>
  </si>
  <si>
    <t>抗肝/肾微粒体1型抗体测定</t>
  </si>
  <si>
    <t>抗环瓜氨酸肽抗体(抗CCP抗体)测定</t>
  </si>
  <si>
    <t>002504020410000</t>
  </si>
  <si>
    <t>250402041-a</t>
  </si>
  <si>
    <t>抗环瓜氨酸肽(抗RA/CP)抗体测定</t>
  </si>
  <si>
    <t>250402041-b</t>
  </si>
  <si>
    <t>抗环瓜氨酸肽抗体（抗CCP抗体）测定</t>
  </si>
  <si>
    <t>抗β2-糖蛋白1抗体测定</t>
  </si>
  <si>
    <t>002504020420000</t>
  </si>
  <si>
    <t>包括IgG测定</t>
  </si>
  <si>
    <t>酶免法、发光法</t>
  </si>
  <si>
    <t>250402042-a</t>
  </si>
  <si>
    <t>抗β2-糖蛋白I抗体测定</t>
  </si>
  <si>
    <t>抗核小体抗体测定（AnuA）</t>
  </si>
  <si>
    <t>002504020440000</t>
  </si>
  <si>
    <t>抗核小体抗体测定(AnuA)</t>
  </si>
  <si>
    <t>250402044-a</t>
  </si>
  <si>
    <t>抗核小体抗体测定</t>
  </si>
  <si>
    <t>250402044-b</t>
  </si>
  <si>
    <t>抗核小体抗体（AnuA）检测</t>
  </si>
  <si>
    <t>通过免疫印迹法检测患者血清中的抗核小体抗体，用于风湿免疫病的鉴别诊断。</t>
  </si>
  <si>
    <t>抗肝细胞溶质抗原I型抗体测定(LC-1)</t>
  </si>
  <si>
    <t>002504020460000</t>
  </si>
  <si>
    <t>抗RA33抗体测定</t>
  </si>
  <si>
    <t>002504020470000</t>
  </si>
  <si>
    <t>抗DNA酶B抗体测定</t>
  </si>
  <si>
    <t>002504020480000</t>
  </si>
  <si>
    <t>抗组蛋白抗体（AHA）测定</t>
  </si>
  <si>
    <t>002504020490000</t>
  </si>
  <si>
    <t>抗组蛋白抗体(AHA)测定</t>
  </si>
  <si>
    <t>250402049-a</t>
  </si>
  <si>
    <t>抗组蛋白抗体测定</t>
  </si>
  <si>
    <t>250402049-b</t>
  </si>
  <si>
    <t>抗组蛋白抗体（AHA）检测</t>
  </si>
  <si>
    <t>通过免疫印迹法检测患者血清中的抗组蛋白抗体，用于风湿免疫病的鉴别诊断。</t>
  </si>
  <si>
    <t>抗α胞衬蛋白抗体测定</t>
  </si>
  <si>
    <t>002504020530000</t>
  </si>
  <si>
    <t>酶联免疫法，定量测定</t>
  </si>
  <si>
    <t>酪氨酸磷酸酶抗体(IA2A)</t>
  </si>
  <si>
    <t>322504021280000</t>
  </si>
  <si>
    <t>250402057-a</t>
  </si>
  <si>
    <t>抗酪氨酸磷酸酶抗体测定</t>
  </si>
  <si>
    <t>002504020610000</t>
  </si>
  <si>
    <t>抗酪氨酸磷酸酶(IA2)抗体检测</t>
  </si>
  <si>
    <t>抗突变型瓜氨酸波型蛋白抗体测定</t>
  </si>
  <si>
    <t>抗C1q抗体测定</t>
  </si>
  <si>
    <t>002504021180000</t>
  </si>
  <si>
    <t>结核感染T细胞检测</t>
  </si>
  <si>
    <t>322504030910000</t>
  </si>
  <si>
    <t>自身免疫性肌炎抗体谱检测</t>
  </si>
  <si>
    <t>322504020610000</t>
  </si>
  <si>
    <t>含抗Jo-1、抗Mi-2、抗PM-Sc1、抗U1-snRNP和抗Ku抗体</t>
  </si>
  <si>
    <t>抗甲状腺过氧化物酶抗体检测</t>
  </si>
  <si>
    <t>神经元抗原谱抗体检测</t>
  </si>
  <si>
    <t>322504010460000</t>
  </si>
  <si>
    <t>抗谷氨酸受体抗体检测</t>
  </si>
  <si>
    <t>322504020640000</t>
  </si>
  <si>
    <t>慢性炎症性肠病抗体检测</t>
  </si>
  <si>
    <t>322504020650000</t>
  </si>
  <si>
    <t>涎液化糖链抗原KL-6测定</t>
  </si>
  <si>
    <t>322504020660000</t>
  </si>
  <si>
    <t>涎液化糖链抗原KL-6检测</t>
  </si>
  <si>
    <t>锌转运蛋白8抗体测定</t>
  </si>
  <si>
    <t>322504021300000</t>
  </si>
  <si>
    <t>基质金属蛋白酶-3测定</t>
  </si>
  <si>
    <t>322503010240000</t>
  </si>
  <si>
    <r>
      <rPr>
        <sz val="9"/>
        <rFont val="宋体"/>
        <charset val="134"/>
        <scheme val="minor"/>
      </rPr>
      <t>水通道蛋白</t>
    </r>
    <r>
      <rPr>
        <sz val="11"/>
        <rFont val="宋体"/>
        <charset val="134"/>
        <scheme val="minor"/>
      </rPr>
      <t>4</t>
    </r>
    <r>
      <rPr>
        <sz val="9"/>
        <rFont val="宋体"/>
        <charset val="134"/>
        <scheme val="minor"/>
      </rPr>
      <t>（AQP4）抗体检测</t>
    </r>
  </si>
  <si>
    <t>322504020670000</t>
  </si>
  <si>
    <t>水通道蛋白4(AQP4)抗体检测</t>
  </si>
  <si>
    <t>定量测定人血清中水通道蛋白抗体（AQP4 Ab）水平。</t>
  </si>
  <si>
    <t>酶联免疫法</t>
  </si>
  <si>
    <t>抗磷脂酰丝氨酸凝血酶原复合物抗体（aPS/PT）检测</t>
  </si>
  <si>
    <t>322504021470000</t>
  </si>
  <si>
    <t>抗磷脂酰丝氨酸凝血酶原复合物抗体(aPS/PT)检测</t>
  </si>
  <si>
    <t>包括IgG、IgM抗体检测</t>
  </si>
  <si>
    <t>感染免疫学检测</t>
  </si>
  <si>
    <t>甲型肝炎抗体测定(Anti-HAV)</t>
  </si>
  <si>
    <t>002504030010000</t>
  </si>
  <si>
    <t>包括IgG、IgM</t>
  </si>
  <si>
    <t>250403001-a</t>
  </si>
  <si>
    <t>250403001-b</t>
  </si>
  <si>
    <t>免疫荧光法</t>
  </si>
  <si>
    <t>250403001-c</t>
  </si>
  <si>
    <t>各种发光法</t>
  </si>
  <si>
    <t>甲型肝炎抗原测定(HAVAg)</t>
  </si>
  <si>
    <t>002504030020000</t>
  </si>
  <si>
    <t>250403002-a</t>
  </si>
  <si>
    <t>荧光探针法</t>
  </si>
  <si>
    <t>乙型肝炎DNA测定</t>
  </si>
  <si>
    <t>002504030030000</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</si>
  <si>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</si>
  <si>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</si>
  <si>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</si>
  <si>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</si>
  <si>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乙型肝炎表面抗原测定(HBsAg)</t>
  </si>
  <si>
    <t>002504030040000</t>
  </si>
  <si>
    <t>250403004-a</t>
  </si>
  <si>
    <t>化学发光法、免疫荧光法；居民、灵活就业和退休参保人员符合生育政策的按甲类支付</t>
  </si>
  <si>
    <t>250403004-b</t>
  </si>
  <si>
    <t>乙型肝炎表面抗原测定</t>
  </si>
  <si>
    <t>金标法（定性）；居民、灵活就业和退休参保人员符合生育政策的按甲类支付</t>
  </si>
  <si>
    <t>乙型肝炎表面抗体测定(Anti-HBs)</t>
  </si>
  <si>
    <t>002504030050000</t>
  </si>
  <si>
    <t>乙型肝炎表面抗体测定(AntiHBs)</t>
  </si>
  <si>
    <t>250403005-a</t>
  </si>
  <si>
    <t>乙型肝炎e抗原测定(HBeAg)</t>
  </si>
  <si>
    <t>002504030060000</t>
  </si>
  <si>
    <t>250403006-a</t>
  </si>
  <si>
    <t>乙型肝炎e抗体测定(Anti-HBe)</t>
  </si>
  <si>
    <t>002504030070000</t>
  </si>
  <si>
    <t>乙型肝炎e抗体测定(AntiHBe)</t>
  </si>
  <si>
    <t>250403007-a</t>
  </si>
  <si>
    <t>乙型肝炎核心抗原测定(HBcAg)</t>
  </si>
  <si>
    <t>002504030080000</t>
  </si>
  <si>
    <t>乙型肝炎核心抗体测定(Anti-HBc)</t>
  </si>
  <si>
    <t>002504030090000</t>
  </si>
  <si>
    <t>250403009-a</t>
  </si>
  <si>
    <t>250403009-c</t>
  </si>
  <si>
    <t>乙型肝炎核心抗体测定(IgM)(Anti-HBc)</t>
  </si>
  <si>
    <t>乙型肝炎核心IgM抗体测定（Anti-HBcIgM）</t>
  </si>
  <si>
    <t>002504030100000</t>
  </si>
  <si>
    <t>乙型肝炎核心IgM抗体测定(Anti-HBcIgM)</t>
  </si>
  <si>
    <t>化学发光法、免疫荧光法</t>
  </si>
  <si>
    <t>乙型肝炎表面前S抗原测定</t>
  </si>
  <si>
    <t>002504030110000</t>
  </si>
  <si>
    <t>乙型肝炎病毒外膜蛋白前S1抗原测定</t>
  </si>
  <si>
    <t>包括前S1、前S2抗原</t>
  </si>
  <si>
    <t>250403011-a</t>
  </si>
  <si>
    <t>002504030110100</t>
  </si>
  <si>
    <t>乙型肝炎病毒外膜蛋白前S1抗原测定(前S1抗体)</t>
  </si>
  <si>
    <t>250403011-b</t>
  </si>
  <si>
    <t>乙型肝炎病毒大蛋白测定</t>
  </si>
  <si>
    <t>002504030120000</t>
  </si>
  <si>
    <t>乙型肝炎病毒外膜蛋白前S2抗原测定</t>
  </si>
  <si>
    <t>乙型肝炎表面前S抗体测定</t>
  </si>
  <si>
    <t>002504030120100</t>
  </si>
  <si>
    <t>乙型肝炎病毒外膜蛋白前S2抗原测定(前S2抗体测定)</t>
  </si>
  <si>
    <t>包括前S1、前S2抗体</t>
  </si>
  <si>
    <t>250403012-a</t>
  </si>
  <si>
    <t>丙型肝炎RNA测定</t>
  </si>
  <si>
    <t>002504030130000</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</si>
  <si>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</si>
  <si>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</si>
  <si>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</si>
  <si>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</si>
  <si>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</si>
  <si>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002504030140000</t>
  </si>
  <si>
    <t>250403014-a</t>
  </si>
  <si>
    <t>丁型肝炎抗体测定(Anti-HDV)</t>
  </si>
  <si>
    <t>002504030150000</t>
  </si>
  <si>
    <t>250403015-a</t>
  </si>
  <si>
    <t>丁型肝炎抗原测定(HDVAg)</t>
  </si>
  <si>
    <t>002504030160000</t>
  </si>
  <si>
    <t>戊型肝炎抗体测定(Anti-HEV)</t>
  </si>
  <si>
    <t>002504030170000</t>
  </si>
  <si>
    <t>250403017-a</t>
  </si>
  <si>
    <t>250403017-b</t>
  </si>
  <si>
    <t>庚型肝炎IgG抗体测定(Anti-HGVIgG)</t>
  </si>
  <si>
    <t>002504030180000</t>
  </si>
  <si>
    <t>250403018-a</t>
  </si>
  <si>
    <t>人免疫缺陷病毒抗体测定(Anti-HIV)</t>
  </si>
  <si>
    <t>002504030190000</t>
  </si>
  <si>
    <t>250403019-a</t>
  </si>
  <si>
    <t>印迹法、酶免法、干免疫法；居民、灵活就业和退休参保人员符合生育政策的按甲类支付</t>
  </si>
  <si>
    <t>250403019-b</t>
  </si>
  <si>
    <t>人免疫缺陷病毒抗体测定（Anti-HIV）</t>
  </si>
  <si>
    <t>250403019-c</t>
  </si>
  <si>
    <t>指尿液标本</t>
  </si>
  <si>
    <t>250403019-d</t>
  </si>
  <si>
    <t>艾滋病抗体测定</t>
  </si>
  <si>
    <t>弓形体抗体测定</t>
  </si>
  <si>
    <t>002504030200000</t>
  </si>
  <si>
    <t>250403020-b</t>
  </si>
  <si>
    <t>风疹病毒抗体测定</t>
  </si>
  <si>
    <t>002504030210000</t>
  </si>
  <si>
    <t>250403021-a</t>
  </si>
  <si>
    <t>巨细胞病毒抗体测定</t>
  </si>
  <si>
    <t>002504030220000</t>
  </si>
  <si>
    <t>250403022-a</t>
  </si>
  <si>
    <t>单纯疱疹病毒抗体测定</t>
  </si>
  <si>
    <t>002504030230000</t>
  </si>
  <si>
    <t>包括Ⅰ型、Ⅱ型</t>
  </si>
  <si>
    <t>250403023-a</t>
  </si>
  <si>
    <t>EB病毒抗体测定</t>
  </si>
  <si>
    <t>002504030250000</t>
  </si>
  <si>
    <t>250403025-a</t>
  </si>
  <si>
    <t>250403025-b</t>
  </si>
  <si>
    <t>呼吸道合胞病毒抗体测定</t>
  </si>
  <si>
    <t>002504030260000</t>
  </si>
  <si>
    <t>呼吸道合胞病毒抗原测定</t>
  </si>
  <si>
    <t>002504030270000</t>
  </si>
  <si>
    <t>副流感病毒抗体测定</t>
  </si>
  <si>
    <t>002504030280000</t>
  </si>
  <si>
    <t>天疱疮抗体测定</t>
  </si>
  <si>
    <t>002504030290000</t>
  </si>
  <si>
    <t>250403029-a</t>
  </si>
  <si>
    <t>抗表皮细胞基底膜抗体（类天疱疮抗体）测定</t>
  </si>
  <si>
    <t>002504021130000</t>
  </si>
  <si>
    <t>标本采集、签收、处理、加免疫试剂、温育、检测、质控、审核结果、录入实验室信息系统或人工登记、发送报告，接受临床咨询。</t>
  </si>
  <si>
    <t>水痘—带状疱疹病毒抗体测定</t>
  </si>
  <si>
    <t>002504030300000</t>
  </si>
  <si>
    <t>腺病毒抗体测定</t>
  </si>
  <si>
    <t>002504030310000</t>
  </si>
  <si>
    <t>250403031-a</t>
  </si>
  <si>
    <t>人轮状病毒抗原测定</t>
  </si>
  <si>
    <t>002504030320000</t>
  </si>
  <si>
    <t>流行性出血热病毒抗体测定</t>
  </si>
  <si>
    <t>002504030330000</t>
  </si>
  <si>
    <t>狂犬病毒抗体测定</t>
  </si>
  <si>
    <t>002504030340000</t>
  </si>
  <si>
    <t>病毒血清学试验</t>
  </si>
  <si>
    <t>002504030350000</t>
  </si>
  <si>
    <t>包括脊髓灰质炎病毒、柯萨奇病毒、流行性乙型脑炎病毒、流行性腮腺炎病毒、麻疹病毒</t>
  </si>
  <si>
    <t>嗜异性凝集试验</t>
  </si>
  <si>
    <t>002504030360000</t>
  </si>
  <si>
    <t>冷凝集试验</t>
  </si>
  <si>
    <t>002504030370000</t>
  </si>
  <si>
    <t>肥达氏反应</t>
  </si>
  <si>
    <t>002504030380000</t>
  </si>
  <si>
    <t>外斐氏反应</t>
  </si>
  <si>
    <t>002504030390000</t>
  </si>
  <si>
    <t>斑疹伤寒抗体测定</t>
  </si>
  <si>
    <t>002504030400000</t>
  </si>
  <si>
    <t>布氏杆菌凝集试验</t>
  </si>
  <si>
    <t>002504030410000</t>
  </si>
  <si>
    <t>细菌抗体测定</t>
  </si>
  <si>
    <t>002504030420000</t>
  </si>
  <si>
    <t>包括结核杆菌、破伤风杆菌、百日咳杆菌、军团菌、幽门螺杆菌</t>
  </si>
  <si>
    <t>250403042-a</t>
  </si>
  <si>
    <t>250403042-c</t>
  </si>
  <si>
    <t>含LAM、16KDa、38KDa</t>
  </si>
  <si>
    <t>蛋白芯片法</t>
  </si>
  <si>
    <t>250403042-d</t>
  </si>
  <si>
    <t>幽门螺杆菌抗体测定</t>
  </si>
  <si>
    <t>指现症感染检测</t>
  </si>
  <si>
    <t>250403042-e</t>
  </si>
  <si>
    <t>幽门螺杆菌抗体检测</t>
  </si>
  <si>
    <t>含CagA、VacA、Ure三种抗原检测。</t>
  </si>
  <si>
    <t>抗链球菌溶血素O测定（ASO）</t>
  </si>
  <si>
    <t>002504030430000</t>
  </si>
  <si>
    <t>抗链球菌溶血素O测定(ASO)</t>
  </si>
  <si>
    <t>250403043-a</t>
  </si>
  <si>
    <t>鼠疫血清学试验</t>
  </si>
  <si>
    <t>002504030450000</t>
  </si>
  <si>
    <t>耶尔森氏菌血清学试验</t>
  </si>
  <si>
    <t>002504030470000</t>
  </si>
  <si>
    <t>组织胞浆菌血清学试验</t>
  </si>
  <si>
    <t>002504030480000</t>
  </si>
  <si>
    <t>肺炎支原体血清学试验</t>
  </si>
  <si>
    <t>002504030500000</t>
  </si>
  <si>
    <t>250403050-a</t>
  </si>
  <si>
    <t>250403050-b</t>
  </si>
  <si>
    <t>沙眼衣原体肺炎血清学试验</t>
  </si>
  <si>
    <t>002504030510000</t>
  </si>
  <si>
    <t>立克次体血清学试验</t>
  </si>
  <si>
    <t>002504030520000</t>
  </si>
  <si>
    <t>梅毒螺旋体特异抗体测定</t>
  </si>
  <si>
    <t>002504030530000</t>
  </si>
  <si>
    <t>250403053-a</t>
  </si>
  <si>
    <t>免疫印迹法；居民、灵活就业和退休参保人员符合生育政策的按甲类支付</t>
  </si>
  <si>
    <t>250403053-b</t>
  </si>
  <si>
    <t>250403053-c</t>
  </si>
  <si>
    <t>化学发光法；居民、灵活就业和退休参保人员符合生育政策的按甲类支付</t>
  </si>
  <si>
    <t>250403053-d</t>
  </si>
  <si>
    <t>ELISA法；居民、灵活就业和退休参保人员符合生育政策的按甲类支付</t>
  </si>
  <si>
    <t>快速血浆反应素检测</t>
  </si>
  <si>
    <t>002504030540000</t>
  </si>
  <si>
    <t>快速血浆反应素试验(RPR)</t>
  </si>
  <si>
    <t>250403054-a</t>
  </si>
  <si>
    <t>快速血浆反应素测定</t>
  </si>
  <si>
    <t>需报告滴度</t>
  </si>
  <si>
    <t>不加热血清反应素试验</t>
  </si>
  <si>
    <t>002504030550000</t>
  </si>
  <si>
    <t>钩端螺旋体病血清学试验</t>
  </si>
  <si>
    <t>002504030560000</t>
  </si>
  <si>
    <t>莱姆氏螺旋体抗体测定</t>
  </si>
  <si>
    <t>002504030570000</t>
  </si>
  <si>
    <t>曲霉菌血清学试验</t>
  </si>
  <si>
    <t>002504030590000</t>
  </si>
  <si>
    <t>新型隐球菌荚膜抗原测定</t>
  </si>
  <si>
    <t>002504030600000</t>
  </si>
  <si>
    <t>250403060-a</t>
  </si>
  <si>
    <t>隐球菌荚膜抗原检测</t>
  </si>
  <si>
    <t>包括各类标本。</t>
  </si>
  <si>
    <t>孢子丝菌血清学试验</t>
  </si>
  <si>
    <t>002504030610000</t>
  </si>
  <si>
    <t>球孢子菌血清学试验</t>
  </si>
  <si>
    <t>002504030620000</t>
  </si>
  <si>
    <t>猪囊尾蚴抗原和抗体测定</t>
  </si>
  <si>
    <t>002504030630000</t>
  </si>
  <si>
    <t>每项测定计价一次</t>
  </si>
  <si>
    <t>250403063-a</t>
  </si>
  <si>
    <t>酶联法，循环抗原</t>
  </si>
  <si>
    <t>250403063-b</t>
  </si>
  <si>
    <t>酶联法,特异性抗体</t>
  </si>
  <si>
    <t>肺吸虫抗原和抗体测定</t>
  </si>
  <si>
    <t>002504030640000</t>
  </si>
  <si>
    <t>各类病原体DNA测定</t>
  </si>
  <si>
    <t>002504030650000</t>
  </si>
  <si>
    <t>包括各类病原体RNA测定</t>
  </si>
  <si>
    <t>每类病原体测定计费一次</t>
  </si>
  <si>
    <t>250403065-a</t>
  </si>
  <si>
    <t>使用全自动荧光定量检测</t>
  </si>
  <si>
    <t>人乳头瘤病毒(HPV)核酸检测</t>
  </si>
  <si>
    <t>002504030660000</t>
  </si>
  <si>
    <t>PCR法、TMA法</t>
  </si>
  <si>
    <t>250403066-a</t>
  </si>
  <si>
    <t>人乳头瘤病毒（HPV)DNA检测</t>
  </si>
  <si>
    <r>
      <rPr>
        <sz val="9"/>
        <rFont val="宋体"/>
        <charset val="134"/>
        <scheme val="minor"/>
      </rPr>
      <t>指HC</t>
    </r>
    <r>
      <rPr>
        <vertAlign val="superscript"/>
        <sz val="9"/>
        <rFont val="宋体"/>
        <charset val="134"/>
        <scheme val="minor"/>
      </rPr>
      <t>2</t>
    </r>
    <r>
      <rPr>
        <sz val="9"/>
        <rFont val="宋体"/>
        <charset val="134"/>
        <scheme val="minor"/>
      </rPr>
      <t>二代杂交捕获法</t>
    </r>
  </si>
  <si>
    <t>250403066-b</t>
  </si>
  <si>
    <t>人乳头瘤病毒（HPV)分型检测</t>
  </si>
  <si>
    <t>每个亚型</t>
  </si>
  <si>
    <t>最多不超过300元，各种方法同价</t>
  </si>
  <si>
    <t>人类免疫缺陷病毒-核糖核酸扩增定量检测</t>
  </si>
  <si>
    <t>002504030680100</t>
  </si>
  <si>
    <t>尿液人类免疫缺陷病毒I型(HIV-I)抗体测定(RNA定量测定)</t>
  </si>
  <si>
    <t>250403076-a</t>
  </si>
  <si>
    <t>肺炎支原体抗体IgG测定</t>
  </si>
  <si>
    <t>002505010340000</t>
  </si>
  <si>
    <t>支原体培养及药敏</t>
  </si>
  <si>
    <t>包括IgM</t>
  </si>
  <si>
    <t>250403076-b</t>
  </si>
  <si>
    <t>肺炎支原体抗体测定</t>
  </si>
  <si>
    <t>包括IgM、IgG测定。</t>
  </si>
  <si>
    <t>幽门螺杆菌快速检测</t>
  </si>
  <si>
    <t>002504030780000</t>
  </si>
  <si>
    <t>13碳尿素呼气试验</t>
  </si>
  <si>
    <t>002504030790000</t>
  </si>
  <si>
    <t>幽门螺杆菌粪便抗原检查</t>
  </si>
  <si>
    <t>002504030800000</t>
  </si>
  <si>
    <t>丙型肝炎核心抗原测定</t>
  </si>
  <si>
    <t>002504030840000</t>
  </si>
  <si>
    <t>250403082-a</t>
  </si>
  <si>
    <t>呼吸道感染病原体IgM抗体检测</t>
  </si>
  <si>
    <t>包括嗜肺军团菌血清1型、肺炎支原体、Q热立克次体、肺炎衣原体、腺病毒、呼吸道合胞病毒、甲型流感病毒、乙型流感病毒和副流感病毒1、2和3型等9项。</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</si>
  <si>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</si>
  <si>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</si>
  <si>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</si>
  <si>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</si>
  <si>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</si>
  <si>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</si>
  <si>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</si>
  <si>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</si>
  <si>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002505030030000</t>
  </si>
  <si>
    <t>病原体乳胶凝集试验快速检测</t>
  </si>
  <si>
    <t>包括B族链球菌检测</t>
  </si>
  <si>
    <t>胃泌素-17测定</t>
  </si>
  <si>
    <t>曲霉菌免疫学测定</t>
  </si>
  <si>
    <t>包括抗原、抗体测定。</t>
  </si>
  <si>
    <t>淋病奈瑟菌抗原检测</t>
  </si>
  <si>
    <t>002505010140000</t>
  </si>
  <si>
    <t>淋球菌培养</t>
  </si>
  <si>
    <t>包括沙眼衣原体抗原检测</t>
  </si>
  <si>
    <t>新型冠状病毒抗体检测</t>
  </si>
  <si>
    <t>002504030860000</t>
  </si>
  <si>
    <t>含试剂等耗材。包括总抗体、IgM、IgG</t>
  </si>
  <si>
    <t>新型冠状病毒核酸检测</t>
  </si>
  <si>
    <t>002504030850000</t>
  </si>
  <si>
    <t>含试剂等耗材。不少于2个靶标</t>
  </si>
  <si>
    <t>RT-PCR法。限符合《江苏省临床基因扩增检验技术管理规范（试行）》实验室开展。新冠肺炎疫情防控期间按照苏医保电传【2020】4号文执行。指单人单检。</t>
  </si>
  <si>
    <t>250403092-a</t>
  </si>
  <si>
    <t>指按规定开展的个人混采检测。</t>
  </si>
  <si>
    <t>呼吸道病原体核酸检测</t>
  </si>
  <si>
    <t>对各种下呼吸道病原体进行检测。</t>
  </si>
  <si>
    <t>每种病原体</t>
  </si>
  <si>
    <t>诺如病毒抗原检测</t>
  </si>
  <si>
    <t>322504030960000</t>
  </si>
  <si>
    <t>念珠菌抗体检测</t>
  </si>
  <si>
    <t>322504031550000</t>
  </si>
  <si>
    <t>指IgG抗体。</t>
  </si>
  <si>
    <t>肿瘤相关抗原测定</t>
  </si>
  <si>
    <t>癌胚抗原测定(CEA)</t>
  </si>
  <si>
    <t>002504040010000</t>
  </si>
  <si>
    <t>250404001-a</t>
  </si>
  <si>
    <t>癌胚抗原测定（CEA）</t>
  </si>
  <si>
    <t>甲胎蛋白测定(AFP)</t>
  </si>
  <si>
    <t>002504040020000</t>
  </si>
  <si>
    <t>250404002-a</t>
  </si>
  <si>
    <t>甲胎蛋白测定（AFP）</t>
  </si>
  <si>
    <t>碱性胎儿蛋白测定(BFP)</t>
  </si>
  <si>
    <t>002504040040000</t>
  </si>
  <si>
    <t>12</t>
  </si>
  <si>
    <t>总前列腺特异性抗原测定(TPSA)</t>
  </si>
  <si>
    <t>002504040050000</t>
  </si>
  <si>
    <t>30</t>
  </si>
  <si>
    <t>250404005-a</t>
  </si>
  <si>
    <t>总前列腺特异性抗原测定（TPSA）</t>
  </si>
  <si>
    <t>游离前列腺特异性抗原测定(FPSA)</t>
  </si>
  <si>
    <t>002504040060000</t>
  </si>
  <si>
    <t>250404006-a</t>
  </si>
  <si>
    <t>游离前列腺特异性抗原测定（FPSA）</t>
  </si>
  <si>
    <t>250404006-b</t>
  </si>
  <si>
    <t>前列腺特异性抗原同源异构体测定</t>
  </si>
  <si>
    <t>322504040490000</t>
  </si>
  <si>
    <t>复合前列腺特异性抗原(CPSA)测定</t>
  </si>
  <si>
    <t>002504040070000</t>
  </si>
  <si>
    <t>前列腺酸性磷酸酶测定(PAP)</t>
  </si>
  <si>
    <t>002504040080000</t>
  </si>
  <si>
    <t>250404008-a</t>
  </si>
  <si>
    <t>神经元特异性烯醇化酶测定(NSE)</t>
  </si>
  <si>
    <t>002504040090000</t>
  </si>
  <si>
    <t>250404009-a</t>
  </si>
  <si>
    <t>神经元特异性烯醇化酶测定（NSE）</t>
  </si>
  <si>
    <t>细胞角蛋白19片段测定(CYFRA21-1)</t>
  </si>
  <si>
    <t>002504040100000</t>
  </si>
  <si>
    <t>250404010-a</t>
  </si>
  <si>
    <t>细胞角蛋白19片段测定（CYFRA21-1）</t>
  </si>
  <si>
    <t>糖类抗原测定</t>
  </si>
  <si>
    <t>002504040110000</t>
  </si>
  <si>
    <t>包括CA-27、CA-29、CA-50、CA-125、CA15－3、CA130、CA19－9、CA24－2、CA72－4</t>
  </si>
  <si>
    <t>每种抗原</t>
  </si>
  <si>
    <t>250404011-a</t>
  </si>
  <si>
    <t>鳞状细胞癌相关抗原测定(SCC)</t>
  </si>
  <si>
    <t>002504040120000</t>
  </si>
  <si>
    <t>250404012-a</t>
  </si>
  <si>
    <t>鳞状细胞癌相关抗原测定（SCC）</t>
  </si>
  <si>
    <t>肿瘤坏死因子测定(TNF)</t>
  </si>
  <si>
    <t>002504040130000</t>
  </si>
  <si>
    <t>250404013-a</t>
  </si>
  <si>
    <t>002504040140000</t>
  </si>
  <si>
    <t>包括MG－Ags、TA－4</t>
  </si>
  <si>
    <t>250404014-b</t>
  </si>
  <si>
    <t>血清肿瘤相关物质检测(TAM)</t>
  </si>
  <si>
    <t>322504040380000</t>
  </si>
  <si>
    <t>生化法，定量测定</t>
  </si>
  <si>
    <t>铁蛋白测定</t>
  </si>
  <si>
    <t>002504040150000</t>
  </si>
  <si>
    <t>20</t>
  </si>
  <si>
    <t>250404015-a</t>
  </si>
  <si>
    <t>各种发光法，定量测定</t>
  </si>
  <si>
    <t>显形胶质蛋白(AP)测定</t>
  </si>
  <si>
    <t>002504040160000</t>
  </si>
  <si>
    <t>15</t>
  </si>
  <si>
    <t>恶性肿瘤特异生长因子（TSGF）测定</t>
  </si>
  <si>
    <t>002504040170000</t>
  </si>
  <si>
    <t>恶性肿瘤特异生长因子(TSGF)测定</t>
  </si>
  <si>
    <t>触珠蛋白测定</t>
  </si>
  <si>
    <t>002504040180000</t>
  </si>
  <si>
    <t>6</t>
  </si>
  <si>
    <t>酸性糖蛋白测定</t>
  </si>
  <si>
    <t>002504040190000</t>
  </si>
  <si>
    <t>细菌抗原分析</t>
  </si>
  <si>
    <t>002504040200000</t>
  </si>
  <si>
    <t>8</t>
  </si>
  <si>
    <t>250404020-a</t>
  </si>
  <si>
    <t>肺炎链球菌抗原快速检测</t>
  </si>
  <si>
    <t>指尿、脑脊液标本</t>
  </si>
  <si>
    <t>尿核基质蛋白（NMP22）测定</t>
  </si>
  <si>
    <t>002504040250000</t>
  </si>
  <si>
    <t>尿核基质蛋白(NMP22)测定</t>
  </si>
  <si>
    <t>甲胎蛋白异质体测定</t>
  </si>
  <si>
    <t>002504040260000</t>
  </si>
  <si>
    <t>不含甲胎蛋白测定</t>
  </si>
  <si>
    <t>血清胃蛋白酶原Ⅰ测定</t>
  </si>
  <si>
    <t>322504040410000</t>
  </si>
  <si>
    <t>胃蛋白酶原测定</t>
  </si>
  <si>
    <t>包括血清胃蛋白酶原Ⅱ测定</t>
  </si>
  <si>
    <t>酶标法</t>
  </si>
  <si>
    <t>250404028-a</t>
  </si>
  <si>
    <t>荧光免疫法，定量测定</t>
  </si>
  <si>
    <t>250404028-b</t>
  </si>
  <si>
    <t>血清胃蛋白酶原I测定</t>
  </si>
  <si>
    <t>高尔基体蛋白73（GP73）测定</t>
  </si>
  <si>
    <t>002504040280000</t>
  </si>
  <si>
    <t>高尔基体蛋白73(GP73)测定</t>
  </si>
  <si>
    <t>250404029-a</t>
  </si>
  <si>
    <t>高尔基体蛋白73测定</t>
  </si>
  <si>
    <t>人附睾蛋白4测定</t>
  </si>
  <si>
    <t>002504040270000</t>
  </si>
  <si>
    <t>人附睾分泌蛋白(HE4)测定</t>
  </si>
  <si>
    <t>肿瘤异常蛋白(TAP)检测</t>
  </si>
  <si>
    <t>322504040350000</t>
  </si>
  <si>
    <t>不含病理图文报告</t>
  </si>
  <si>
    <t>凝聚法</t>
  </si>
  <si>
    <t>血清HER-2/neu蛋白测定</t>
  </si>
  <si>
    <t>322504040320000</t>
  </si>
  <si>
    <t>血清HER-2/neu蛋白检测</t>
  </si>
  <si>
    <t>热休克蛋白90α检测</t>
  </si>
  <si>
    <t>322504040290000</t>
  </si>
  <si>
    <t>硫氧还蛋白还原（TR）活性检测</t>
  </si>
  <si>
    <t>322504040370000</t>
  </si>
  <si>
    <t>肺癌相关自身抗体谱测定</t>
  </si>
  <si>
    <t>322504040340000</t>
  </si>
  <si>
    <t>肺癌七种相关自身抗体谱测定</t>
  </si>
  <si>
    <t>包括SOX2、GAGE7、P53、PGP9.5、GBU4—5、CAGE、MAGE A1自身抗体测定。</t>
  </si>
  <si>
    <t>细胞角蛋白18片段测定</t>
  </si>
  <si>
    <t>包括CK18—M30、CK18—M65测定</t>
  </si>
  <si>
    <t>人纤维蛋白原降解产物DR-70测定</t>
  </si>
  <si>
    <t>纤维蛋白（原）降解产物测定（FDP）</t>
  </si>
  <si>
    <t>样本采集、签收、处理（外周血离心后分离血清），定量分析，判断并审核结果，录入实验室信息系统或人工登记，发送报告，接受临床相关咨询。</t>
  </si>
  <si>
    <t>变应原测定</t>
  </si>
  <si>
    <t>总IgE测定</t>
  </si>
  <si>
    <t>002504050010000</t>
  </si>
  <si>
    <t>层析法、金标法、免疫印迹法、ELISA法等免疫学方法</t>
  </si>
  <si>
    <t>250405001-a</t>
  </si>
  <si>
    <t>250405001-b</t>
  </si>
  <si>
    <t>吸入物变应原筛查</t>
  </si>
  <si>
    <t>002504050020000</t>
  </si>
  <si>
    <t>各种免疫学方法同价</t>
  </si>
  <si>
    <t>250405002-a</t>
  </si>
  <si>
    <t>食入物变应原筛查</t>
  </si>
  <si>
    <t>002504050030000</t>
  </si>
  <si>
    <t>250405003-a</t>
  </si>
  <si>
    <t>特殊变应原（多价变应原）筛查</t>
  </si>
  <si>
    <t>002504050040000</t>
  </si>
  <si>
    <t>特殊变应原(多价变应原)筛查</t>
  </si>
  <si>
    <t>包括混合虫螨、混合霉菌、多价动物毛等</t>
  </si>
  <si>
    <t>250405004-a</t>
  </si>
  <si>
    <t>250405004-b</t>
  </si>
  <si>
    <t>混合过敏原特异性IgE检测</t>
  </si>
  <si>
    <t>专项变应原（单价变应原）筛查</t>
  </si>
  <si>
    <t>002504050050000</t>
  </si>
  <si>
    <t>专项变应原(单价变应原)筛查</t>
  </si>
  <si>
    <t>包括牛奶、蛋清等</t>
  </si>
  <si>
    <t>250405005-a</t>
  </si>
  <si>
    <t>250405005-b</t>
  </si>
  <si>
    <t>单项过敏原特异性IgE检测</t>
  </si>
  <si>
    <t>嗜酸细胞阳离子蛋白（ECP）测定</t>
  </si>
  <si>
    <t>002504050060000</t>
  </si>
  <si>
    <t>嗜酸细胞阳离子蛋白(ECP)测定</t>
  </si>
  <si>
    <t>250405006-a</t>
  </si>
  <si>
    <t>循环免疫复合物（CIC）测定</t>
  </si>
  <si>
    <t>002504050070000</t>
  </si>
  <si>
    <t>循环免疫复合物(CIC)测定</t>
  </si>
  <si>
    <t>5．临床微生物学检查</t>
  </si>
  <si>
    <t>病原微生物镜检、培养与鉴定</t>
  </si>
  <si>
    <t>一般细菌涂片检查</t>
  </si>
  <si>
    <t>002505010010000</t>
  </si>
  <si>
    <t>包括各种标本</t>
  </si>
  <si>
    <t>结核菌涂片检查</t>
  </si>
  <si>
    <t>002505010020000</t>
  </si>
  <si>
    <t>浓缩集菌抗酸菌检测</t>
  </si>
  <si>
    <t>002505010030000</t>
  </si>
  <si>
    <t>特殊细菌涂片检查</t>
  </si>
  <si>
    <t>002505010040000</t>
  </si>
  <si>
    <t>包括淋球菌、新型隐球菌、梅毒螺旋体、白喉棒状杆菌等</t>
  </si>
  <si>
    <t>每种细菌</t>
  </si>
  <si>
    <t>麻风菌镜检</t>
  </si>
  <si>
    <t>002505010050000</t>
  </si>
  <si>
    <t>每个取材部位</t>
  </si>
  <si>
    <t>梅毒螺旋体镜检</t>
  </si>
  <si>
    <t>002505010060000</t>
  </si>
  <si>
    <t>耐甲氧西林葡萄球菌检测(MRSA、MRS)</t>
  </si>
  <si>
    <t>002505010080000</t>
  </si>
  <si>
    <t>一般细菌培养及鉴定</t>
  </si>
  <si>
    <t>002505010090000</t>
  </si>
  <si>
    <t>250501009-a</t>
  </si>
  <si>
    <t>使用一般细菌自动接种分离培养系统加收</t>
  </si>
  <si>
    <t>250501009-b</t>
  </si>
  <si>
    <t>细菌培养及鉴定</t>
  </si>
  <si>
    <t>含培养、鉴定</t>
  </si>
  <si>
    <t>尿培养加菌落计数</t>
  </si>
  <si>
    <t>002505010100000</t>
  </si>
  <si>
    <t>血培养及鉴定</t>
  </si>
  <si>
    <t>002505010110000</t>
  </si>
  <si>
    <t>厌氧菌培养及鉴定</t>
  </si>
  <si>
    <t>002505010120000</t>
  </si>
  <si>
    <t>结核菌培养</t>
  </si>
  <si>
    <t>002505010130000</t>
  </si>
  <si>
    <t>250501013-a</t>
  </si>
  <si>
    <t>结核分枝杆菌培养</t>
  </si>
  <si>
    <t>322504031060000</t>
  </si>
  <si>
    <t>结核分枝杆菌快速培养</t>
  </si>
  <si>
    <t>限生物安全备案P2+以上实验室开展</t>
  </si>
  <si>
    <t>250501013-b</t>
  </si>
  <si>
    <t>322505010420000</t>
  </si>
  <si>
    <t>快速培养，限生物安全备案P2+以上实验室开展，噬菌体法。24小时内出报告。</t>
  </si>
  <si>
    <t>白喉棒状杆菌培养及鉴定</t>
  </si>
  <si>
    <t>002505010150000</t>
  </si>
  <si>
    <t>百日咳杆菌培养</t>
  </si>
  <si>
    <t>002505010160000</t>
  </si>
  <si>
    <t>嗜血杆菌培养</t>
  </si>
  <si>
    <t>002505010170000</t>
  </si>
  <si>
    <t>霍乱弧菌培养</t>
  </si>
  <si>
    <t>002505010180000</t>
  </si>
  <si>
    <t>副溶血弧菌培养</t>
  </si>
  <si>
    <t>002505010190000</t>
  </si>
  <si>
    <t>L型菌培养</t>
  </si>
  <si>
    <t>002505010200000</t>
  </si>
  <si>
    <t>空肠弯曲菌培养</t>
  </si>
  <si>
    <t>002505010210000</t>
  </si>
  <si>
    <t>幽门螺杆菌培养及鉴定</t>
  </si>
  <si>
    <t>002505010220000</t>
  </si>
  <si>
    <t>军团菌培养</t>
  </si>
  <si>
    <t>002505010230000</t>
  </si>
  <si>
    <t>O—157大肠埃希菌培养及鉴定</t>
  </si>
  <si>
    <t>002505010240000</t>
  </si>
  <si>
    <t>沙门菌、志贺菌培养及鉴定</t>
  </si>
  <si>
    <t>002505010250000</t>
  </si>
  <si>
    <t>真菌涂片检查</t>
  </si>
  <si>
    <t>002505010260000</t>
  </si>
  <si>
    <t>250501026-a</t>
  </si>
  <si>
    <t xml:space="preserve"> 002505010260000</t>
  </si>
  <si>
    <t>六胺银染色、荧光染色。</t>
  </si>
  <si>
    <t>真菌培养及鉴定</t>
  </si>
  <si>
    <t>002505010270000</t>
  </si>
  <si>
    <t>念珠菌镜检</t>
  </si>
  <si>
    <t>002505010280000</t>
  </si>
  <si>
    <t>念珠菌培养</t>
  </si>
  <si>
    <t>002505010290000</t>
  </si>
  <si>
    <t>念珠菌系统鉴定</t>
  </si>
  <si>
    <t>002505010300000</t>
  </si>
  <si>
    <t>250501030-a</t>
  </si>
  <si>
    <t>衣原体检查</t>
  </si>
  <si>
    <t>002505010310000</t>
  </si>
  <si>
    <t>电镜法</t>
  </si>
  <si>
    <t>250501031-a</t>
  </si>
  <si>
    <t>培养法</t>
  </si>
  <si>
    <t>衣原体培养</t>
  </si>
  <si>
    <t>002505010320000</t>
  </si>
  <si>
    <t>支原体检查</t>
  </si>
  <si>
    <t>002505010330000</t>
  </si>
  <si>
    <t>每种支原体检查收费一次</t>
  </si>
  <si>
    <t>250501034-a</t>
  </si>
  <si>
    <t>肺炎支原体快速药敏检测</t>
  </si>
  <si>
    <t>含培养、药敏</t>
  </si>
  <si>
    <t>培养法，当天出报告</t>
  </si>
  <si>
    <t>轮状病毒检测</t>
  </si>
  <si>
    <t>002505010350200</t>
  </si>
  <si>
    <t>轮状病毒检测(免疫学法)</t>
  </si>
  <si>
    <t>250501035-a</t>
  </si>
  <si>
    <t>002505010350000</t>
  </si>
  <si>
    <t>酶联免疫法、金标法</t>
  </si>
  <si>
    <t>其它病毒的血清学诊断</t>
  </si>
  <si>
    <t>002505010360000</t>
  </si>
  <si>
    <t>每种病毒</t>
  </si>
  <si>
    <t>病毒培养与鉴定</t>
  </si>
  <si>
    <t>002505010370000</t>
  </si>
  <si>
    <t>细菌性阴道病唾液酸酶测定</t>
  </si>
  <si>
    <t>002505010390000</t>
  </si>
  <si>
    <t>全自动分析</t>
  </si>
  <si>
    <t>真菌D-葡聚糖测定</t>
  </si>
  <si>
    <t>002505010400000</t>
  </si>
  <si>
    <t>真菌D-葡聚糖检测</t>
  </si>
  <si>
    <t>包括真菌D-肽聚糖检测。</t>
  </si>
  <si>
    <t>结核分枝杆菌耐药基因检测</t>
  </si>
  <si>
    <t>322504030920000</t>
  </si>
  <si>
    <t>限符合《江苏省临床基因扩增检验技术管理规范（试行）》实验室开展</t>
  </si>
  <si>
    <t>分枝杆菌鉴定</t>
  </si>
  <si>
    <t>直接涂片荧光染色镜检</t>
  </si>
  <si>
    <t>细菌质谱鉴定</t>
  </si>
  <si>
    <t>322505010460000</t>
  </si>
  <si>
    <t>艰难梭菌谷氨酸脱氢酶抗原及毒素检测</t>
  </si>
  <si>
    <t>322505030020100</t>
  </si>
  <si>
    <t>艰难梭菌检测</t>
  </si>
  <si>
    <t>药物敏感试验</t>
  </si>
  <si>
    <t>常规药敏定性试验</t>
  </si>
  <si>
    <t>002505020010000</t>
  </si>
  <si>
    <t>250502001-a</t>
  </si>
  <si>
    <t>常规药敏定量试验(MIC)</t>
  </si>
  <si>
    <t>002505020020000</t>
  </si>
  <si>
    <t>真菌药敏试验</t>
  </si>
  <si>
    <t>002505020030000</t>
  </si>
  <si>
    <t>250502003-a</t>
  </si>
  <si>
    <t>真菌药敏测定</t>
  </si>
  <si>
    <t>每种抗生素采用10个浓度梯度测定真菌的药物敏感性，定量测定MIC值。包括病原菌药敏测定（测定MIC值）。</t>
  </si>
  <si>
    <t>琼脂条法、电阻抗单细胞计数法。</t>
  </si>
  <si>
    <t>结核菌药敏试验</t>
  </si>
  <si>
    <t>002505020040000</t>
  </si>
  <si>
    <t>5</t>
  </si>
  <si>
    <t>厌氧菌药敏试验</t>
  </si>
  <si>
    <t>002505020050000</t>
  </si>
  <si>
    <t>联合药物敏感试验</t>
  </si>
  <si>
    <t>002505020070000</t>
  </si>
  <si>
    <t>抗生素最小抑／杀菌浓度测定</t>
  </si>
  <si>
    <t>002505020080000</t>
  </si>
  <si>
    <t>体液抗生素浓度测定</t>
  </si>
  <si>
    <t>002505020090000</t>
  </si>
  <si>
    <t>包括氨基糖甙类药物等</t>
  </si>
  <si>
    <t>荧光偏振法、化学发光法、免疫荧光法</t>
  </si>
  <si>
    <t>250502009-b</t>
  </si>
  <si>
    <t>10</t>
  </si>
  <si>
    <t>肿瘤细胞化疗药物敏感试验</t>
  </si>
  <si>
    <t>002505020100000</t>
  </si>
  <si>
    <t>100</t>
  </si>
  <si>
    <t>250502010-a</t>
  </si>
  <si>
    <t>2400</t>
  </si>
  <si>
    <t>组织培养肿瘤药敏测试（HDRA检测）</t>
  </si>
  <si>
    <t>结核分枝杆菌药敏测定</t>
  </si>
  <si>
    <t>其它检验试验</t>
  </si>
  <si>
    <t>肠毒素检测</t>
  </si>
  <si>
    <t>002505030010000</t>
  </si>
  <si>
    <t>35</t>
  </si>
  <si>
    <t>细菌毒素测定</t>
  </si>
  <si>
    <t>002505030020000</t>
  </si>
  <si>
    <t>60</t>
  </si>
  <si>
    <t>细菌分型</t>
  </si>
  <si>
    <t>002505030040000</t>
  </si>
  <si>
    <t>包括各种细菌</t>
  </si>
  <si>
    <t>内毒素鲎定性试验</t>
  </si>
  <si>
    <t>002505030050000</t>
  </si>
  <si>
    <t>内毒素鲎定量测定</t>
  </si>
  <si>
    <t>002505030060000</t>
  </si>
  <si>
    <t>250503006-a</t>
  </si>
  <si>
    <t>动态浊度法</t>
  </si>
  <si>
    <t>O—129试验</t>
  </si>
  <si>
    <t>002505030070000</t>
  </si>
  <si>
    <t>β—内酰胺酶试验</t>
  </si>
  <si>
    <t>002505030080000</t>
  </si>
  <si>
    <t>超广谱β－内酰胺酶试验</t>
  </si>
  <si>
    <t>002505030090000</t>
  </si>
  <si>
    <t>耐万古霉素基因试验</t>
  </si>
  <si>
    <t>002505030100000</t>
  </si>
  <si>
    <t>包括基因A、B、C</t>
  </si>
  <si>
    <t>每种基因</t>
  </si>
  <si>
    <t>DNA探针技术查meeA基因</t>
  </si>
  <si>
    <t>002505030110000</t>
  </si>
  <si>
    <t>梅毒荧光抗体FTA—ABS测定</t>
  </si>
  <si>
    <t>002505030120000</t>
  </si>
  <si>
    <t>化学药物用药指导的基因检测</t>
  </si>
  <si>
    <t>002507000190300</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</si>
  <si>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</si>
  <si>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PCR法，限符合《江苏省临床基因扩增检验技术管理规范（试行）》实验室开展。每增加一个位点加收60元，总价最多不超过600元。</t>
  </si>
  <si>
    <t>250503013-a</t>
  </si>
  <si>
    <t>用药指导基因检测</t>
  </si>
  <si>
    <t>检测血液标本中药物代谢相关基因型</t>
  </si>
  <si>
    <t>位点</t>
  </si>
  <si>
    <t>DNA微阵列芯片法，限符合《江苏省临床基因扩增检验技术管理规范（试行）》的实验室开展。试用期新项目</t>
  </si>
  <si>
    <t>外周血循环肿瘤细胞检测</t>
  </si>
  <si>
    <t xml:space="preserve"> 322505030300000</t>
  </si>
  <si>
    <t>外周血循环肿瘤细胞分离检测</t>
  </si>
  <si>
    <t>对患者外周血细胞进行富集，检测外周血细胞基因表达情况，根据外周血细胞表达，每次检测设阳性对照及阴性对照，出具分析报告。</t>
  </si>
  <si>
    <t>6．临床寄生虫学检查</t>
  </si>
  <si>
    <t>寄生虫镜检</t>
  </si>
  <si>
    <t>一次性密闭体液留置器(符合生物安全要求)</t>
  </si>
  <si>
    <t>粪寄生虫镜检</t>
  </si>
  <si>
    <t>002506010010000</t>
  </si>
  <si>
    <t>包括寄生虫、原虫、虫卵镜检</t>
  </si>
  <si>
    <t>不得再收粪便常规费（编码250103001）</t>
  </si>
  <si>
    <t>粪寄生虫卵集卵镜检</t>
  </si>
  <si>
    <t>002506010020000</t>
  </si>
  <si>
    <t>粪寄生虫卵计数</t>
  </si>
  <si>
    <t>002506010030000</t>
  </si>
  <si>
    <t>寄生虫卵孵化试验</t>
  </si>
  <si>
    <t>002506010040000</t>
  </si>
  <si>
    <t>血液虐原虫检查</t>
  </si>
  <si>
    <t>002506010050000</t>
  </si>
  <si>
    <t>血液微丝蚴检查</t>
  </si>
  <si>
    <t>002506010060000</t>
  </si>
  <si>
    <t>血液回归热螺旋体检查</t>
  </si>
  <si>
    <t>002506010070000</t>
  </si>
  <si>
    <t>血液黑热病利一集氏体检查</t>
  </si>
  <si>
    <t>002506010080000</t>
  </si>
  <si>
    <t>血液弓形虫检查</t>
  </si>
  <si>
    <t>002506010090000</t>
  </si>
  <si>
    <t>2</t>
  </si>
  <si>
    <t>寄生虫免疫学检查</t>
  </si>
  <si>
    <t>各种寄生虫免疫学检查</t>
  </si>
  <si>
    <t>002506020010000</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</si>
  <si>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</si>
  <si>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</si>
  <si>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</si>
  <si>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</si>
  <si>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</si>
  <si>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</si>
  <si>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</si>
  <si>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002507000010000</t>
  </si>
  <si>
    <t>包括外周血染色体核型分析</t>
  </si>
  <si>
    <t>150</t>
  </si>
  <si>
    <t>250700001-a</t>
  </si>
  <si>
    <t>遗传性耳聋基因检测</t>
  </si>
  <si>
    <t>002507000190200</t>
  </si>
  <si>
    <t>限经卫生部临床检验中心验收合格的临床基因扩增诊断实验室开展。</t>
  </si>
  <si>
    <t>脆性X染色体检查</t>
  </si>
  <si>
    <t>002507000020000</t>
  </si>
  <si>
    <t>血高分辨染色体检查</t>
  </si>
  <si>
    <t>002507000030000</t>
  </si>
  <si>
    <t>血姐妹染色体互换试验</t>
  </si>
  <si>
    <t>002507000040000</t>
  </si>
  <si>
    <t>脐血染色体检查</t>
  </si>
  <si>
    <t>002507000050000</t>
  </si>
  <si>
    <t>进行性肌营养不良基因分析</t>
  </si>
  <si>
    <t>002507000060000</t>
  </si>
  <si>
    <t>肝豆状核变性基因分析</t>
  </si>
  <si>
    <t>002507000070000</t>
  </si>
  <si>
    <t>血友病甲基因分析</t>
  </si>
  <si>
    <t>002507000080000</t>
  </si>
  <si>
    <t>脆X综合症基因诊断</t>
  </si>
  <si>
    <t>002507000090000</t>
  </si>
  <si>
    <t>250700010-a</t>
  </si>
  <si>
    <t>含孕妇外周血AFP、hcg或F-β－hcg定量测定及唐氏综合症风险率计算</t>
  </si>
  <si>
    <t>250700010-b</t>
  </si>
  <si>
    <t>胎儿染色体非整倍体无创产前基因诊断服务</t>
  </si>
  <si>
    <t>指副高以上职称并具备产前诊断技术服务资质的临床医师对胎儿染色体高通量 基因测序检测结果进行审核 ，评估胎儿 21 三体综合征 、 18 三体综合征 、 13 三 体综合征 3 种常见染色体非整倍体异常 风险 ，并出具发放诊断报告。</t>
  </si>
  <si>
    <t>无创产前基因检测 服务（含采样耗材、 检测试剂、质控品、 标准品等耗材和税  费等费用）</t>
  </si>
  <si>
    <t>限符合《江苏省临床基因扩 增 检验 技 术 管理 规 范 （ 试 行）》 实验室 、具备产前诊 断资质的医疗机构 。 单次收 费（诊断服务+检测服务）最 高不超过 560 元 。 出具发放 诊断报告时， 不得加收诊察 费。</t>
  </si>
  <si>
    <t>江苏省医疗服务价格项目目录（2022版）、苏医保发（2024）59号</t>
  </si>
  <si>
    <t>性别基因（SRY）检测</t>
  </si>
  <si>
    <t>002507000110000</t>
  </si>
  <si>
    <t>性别基因(SRY)检测</t>
  </si>
  <si>
    <t>脱氧核糖核酸（DNA）倍体分析</t>
  </si>
  <si>
    <t>002507000120000</t>
  </si>
  <si>
    <t>脱氧核糖核酸(DNA)倍体分析</t>
  </si>
  <si>
    <t>含DNA周期分析、DNA异倍体测定、细胞凋亡测定</t>
  </si>
  <si>
    <t>染色体分析</t>
  </si>
  <si>
    <t>002507000130000</t>
  </si>
  <si>
    <t>培养细胞的染色体分析</t>
  </si>
  <si>
    <t>002507000140000</t>
  </si>
  <si>
    <t>包括各种标本；含细胞培养和染色体分析</t>
  </si>
  <si>
    <t>苯丙氨酸测定（PKU）</t>
  </si>
  <si>
    <t>002507000150000</t>
  </si>
  <si>
    <t>苯丙氨酸测定(PKU)</t>
  </si>
  <si>
    <t>遗传代谢病检测</t>
  </si>
  <si>
    <t>322507000180000</t>
  </si>
  <si>
    <t>开展氨基酸类、脂肪酸类、有机酸类等遗传疾病检测。报告项目数不少于40项。</t>
  </si>
  <si>
    <t>血管性血友病因子酶活性检测</t>
  </si>
  <si>
    <t>322502030970000</t>
  </si>
  <si>
    <t>外周血淋巴细胞微核试验</t>
  </si>
  <si>
    <t>322507000590000</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</si>
  <si>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</si>
  <si>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</si>
  <si>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</si>
  <si>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</si>
  <si>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322501000000000</t>
  </si>
  <si>
    <t>套</t>
  </si>
  <si>
    <t>乙肝两对半定量检测</t>
  </si>
  <si>
    <t>322501000010000</t>
  </si>
  <si>
    <t>乙肝两对半定性检测</t>
  </si>
  <si>
    <t>322501000020000</t>
  </si>
  <si>
    <t>(六)血型与配血</t>
  </si>
  <si>
    <t>ABO红细胞定型</t>
  </si>
  <si>
    <t>002600000010000</t>
  </si>
  <si>
    <t>指血清定型(反定)</t>
  </si>
  <si>
    <t>260000001-a</t>
  </si>
  <si>
    <t>血清学法</t>
  </si>
  <si>
    <t>260000001-b</t>
  </si>
  <si>
    <t>ABO血型鉴定</t>
  </si>
  <si>
    <t>002600000020000</t>
  </si>
  <si>
    <t>指正定法与反定法联合使用</t>
  </si>
  <si>
    <t>260000002-a</t>
  </si>
  <si>
    <t>丙/乙</t>
  </si>
  <si>
    <t>卡式法。含RhD血型鉴定；居民、灵活就业和退休参保人员符合生育政策的按乙类支付</t>
  </si>
  <si>
    <t>ABO亚型鉴定</t>
  </si>
  <si>
    <t>002600000030000</t>
  </si>
  <si>
    <t>Rh血型鉴定</t>
  </si>
  <si>
    <t>002600000040000</t>
  </si>
  <si>
    <t>指仅鉴定RhD(o)，不查其他抗原</t>
  </si>
  <si>
    <t>Rh血型其他抗原鉴定</t>
  </si>
  <si>
    <t>002600000050000</t>
  </si>
  <si>
    <t>含Rh血型的C、c、E、e抗原鉴定</t>
  </si>
  <si>
    <t>260000005-a</t>
  </si>
  <si>
    <t>含Rh血型的C、c、E、e抗原鉴定。</t>
  </si>
  <si>
    <t>微柱法</t>
  </si>
  <si>
    <t>特殊血型抗原鉴定</t>
  </si>
  <si>
    <t>002600000060000</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</si>
  <si>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</si>
  <si>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</si>
  <si>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002600000070000</t>
  </si>
  <si>
    <t>260000007-a</t>
  </si>
  <si>
    <t>卡式法。抗红细胞不规则抗体筛查</t>
  </si>
  <si>
    <t>血型抗体特异性鉴定(吸收试验)</t>
  </si>
  <si>
    <t>002600000080000</t>
  </si>
  <si>
    <t>血型抗体特异性鉴定(放散试验)</t>
  </si>
  <si>
    <t>002600000090000</t>
  </si>
  <si>
    <t>血型抗体效价测定</t>
  </si>
  <si>
    <t>002600000100000</t>
  </si>
  <si>
    <t>每个抗体</t>
  </si>
  <si>
    <t>260000010-a</t>
  </si>
  <si>
    <t>包括IgG抗A、IgG抗B、IgG抗D效价测定</t>
  </si>
  <si>
    <t>微柱凝胶法</t>
  </si>
  <si>
    <t>盐水介质交叉配血</t>
  </si>
  <si>
    <t>002600000110000</t>
  </si>
  <si>
    <t>特殊介质交叉配血</t>
  </si>
  <si>
    <t>002600000120000</t>
  </si>
  <si>
    <t>指用于发现不全抗体</t>
  </si>
  <si>
    <t>每个方法</t>
  </si>
  <si>
    <t>白蛋白法、Liss法、酶处理法、抗人球蛋白法、凝集胺法等同价</t>
  </si>
  <si>
    <t>260000012-a</t>
  </si>
  <si>
    <t>微检法</t>
  </si>
  <si>
    <t>疑难交叉配血</t>
  </si>
  <si>
    <t>002600000130000</t>
  </si>
  <si>
    <t>包括以下情况的交叉配血：ABO血型亚型不合、少见特殊血型、有血型特异性抗体者、冷球蛋白血症、自身免疫性溶血性贫血等</t>
  </si>
  <si>
    <t>唾液ABH血型物质测定</t>
  </si>
  <si>
    <t>002600000140000</t>
  </si>
  <si>
    <t>Rh阴性确诊试验</t>
  </si>
  <si>
    <t>002600000150000</t>
  </si>
  <si>
    <t>白细胞特异性和组织相关融性（HLA）抗体检测</t>
  </si>
  <si>
    <t>002600000160000</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</si>
  <si>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</si>
  <si>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</si>
  <si>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</si>
  <si>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</si>
  <si>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</si>
  <si>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</si>
  <si>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</si>
  <si>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</si>
  <si>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002600000170000</t>
  </si>
  <si>
    <t>血小板特异性和组织相关融性(HLA)抗体检测</t>
  </si>
  <si>
    <t>260000017-a</t>
  </si>
  <si>
    <t>包括白细胞特异性和组织相关融性（HLA)抗体检测</t>
  </si>
  <si>
    <t>红细胞系统血型抗体致新生儿溶血病检测</t>
  </si>
  <si>
    <t>002600000180000</t>
  </si>
  <si>
    <t>血小板交叉配合试验</t>
  </si>
  <si>
    <t>002600000190000</t>
  </si>
  <si>
    <t>人.次</t>
  </si>
  <si>
    <t>260000019-a</t>
  </si>
  <si>
    <t>淋巴细胞毒试验</t>
  </si>
  <si>
    <t>002600000200000</t>
  </si>
  <si>
    <t>包括一般试验和快速试验</t>
  </si>
  <si>
    <t>群体反应抗体检测</t>
  </si>
  <si>
    <t>002600000210000</t>
  </si>
  <si>
    <t>260000021-a</t>
  </si>
  <si>
    <t>流式细胞仪检测</t>
  </si>
  <si>
    <t>260000021-b</t>
  </si>
  <si>
    <t>群体反映抗体单一抗原（HLA single antigen)初筛检测</t>
  </si>
  <si>
    <t>322600000210200</t>
  </si>
  <si>
    <t>混合抗原初筛检测</t>
  </si>
  <si>
    <t>Luminex流式法，适用于器官移植、骨髓移植</t>
  </si>
  <si>
    <t>260000021-c</t>
  </si>
  <si>
    <t>群体反映抗体单一抗原（HLA single antigen)检测</t>
  </si>
  <si>
    <t>322600000210300</t>
  </si>
  <si>
    <t>Luminex流式法，需达到单一抗原高分辨水平，适用于器官移植、骨髓移植</t>
  </si>
  <si>
    <t>人组织相容性抗原I类(HLA－I)分型</t>
  </si>
  <si>
    <t>002600000220200</t>
  </si>
  <si>
    <t>基因配型</t>
  </si>
  <si>
    <t>260000022-a</t>
  </si>
  <si>
    <t>002600000220000</t>
  </si>
  <si>
    <t>血清学配型</t>
  </si>
  <si>
    <t>人组织相容性抗原II类(HLA－II)分型</t>
  </si>
  <si>
    <t>002600000230000</t>
  </si>
  <si>
    <t>260000023-a</t>
  </si>
  <si>
    <t>血小板抗原系统基因分型</t>
  </si>
  <si>
    <t>红细胞血型系统基因分型</t>
  </si>
  <si>
    <t>322600000250000</t>
  </si>
  <si>
    <t>包括ABO、Rh、P、Ii、Lewis、MNSs、Luthera、Kell、Diego、Duffy、Kidd、Auberger、Sid、Colton、Yt、Vel、Dombrock、Scianna、Xg、Gerbich、Wright、Stoltzfus等血型系统</t>
  </si>
  <si>
    <t>系统</t>
  </si>
  <si>
    <t>谱细胞</t>
  </si>
  <si>
    <t>322600000260000</t>
  </si>
  <si>
    <t>筛选细胞</t>
  </si>
  <si>
    <t>322600000270000</t>
  </si>
  <si>
    <t>标准ABO细胞</t>
  </si>
  <si>
    <t>322600000280000</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</si>
  <si>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</si>
  <si>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</si>
  <si>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</si>
  <si>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</si>
  <si>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</si>
  <si>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</si>
  <si>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322507000200000</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</si>
  <si>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</si>
  <si>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</si>
  <si>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</si>
  <si>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</si>
  <si>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</si>
  <si>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002701000010000</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</si>
  <si>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</si>
  <si>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</si>
  <si>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</si>
  <si>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</si>
  <si>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002701000010001</t>
  </si>
  <si>
    <t>尸检病理诊断(传染病和特异性感染病尸体酌情加收)</t>
  </si>
  <si>
    <t>儿童及胎儿尸检病理诊断</t>
  </si>
  <si>
    <t>002701000020000</t>
  </si>
  <si>
    <t>指7岁以下儿童及胎儿尸解，其余同尸检病理诊断</t>
  </si>
  <si>
    <t>尸体化学防腐处理</t>
  </si>
  <si>
    <t>002701000030000</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</si>
  <si>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</si>
  <si>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</si>
  <si>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</si>
  <si>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</si>
  <si>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</si>
  <si>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</si>
  <si>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</si>
  <si>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002702000000001</t>
  </si>
  <si>
    <t>细胞病理学检查与诊断(超过两张酌情加收)</t>
  </si>
  <si>
    <t>张</t>
  </si>
  <si>
    <t>每超过1张加收，最高不超过90元。</t>
  </si>
  <si>
    <t>体液细胞学检查与诊断</t>
  </si>
  <si>
    <t>002702000010000</t>
  </si>
  <si>
    <t>包括胸水、腹水、心包液、脑脊液、精液、各种囊肿穿刺液、唾液、龈沟液的细胞学检查与诊断</t>
  </si>
  <si>
    <t>270200001-a</t>
  </si>
  <si>
    <t>需塑料包埋的标本加收</t>
  </si>
  <si>
    <t>002702000010001</t>
  </si>
  <si>
    <t>体液细胞学检查与诊断(需塑料包埋的标本酌情加收)</t>
  </si>
  <si>
    <t>拉网细胞学检查与诊断</t>
  </si>
  <si>
    <t>002702000020000</t>
  </si>
  <si>
    <t>指食管、胃等拉网细胞学检查与诊断</t>
  </si>
  <si>
    <t>细针穿刺细胞学检查与诊断</t>
  </si>
  <si>
    <t>002702000030000</t>
  </si>
  <si>
    <t>指各种实质性脏器的细针穿刺标本的涂片(压片)检查及诊断</t>
  </si>
  <si>
    <t>脱落细胞学检查与诊断</t>
  </si>
  <si>
    <t>002702000040000</t>
  </si>
  <si>
    <t>包括子宫内膜、宫颈、阴道、痰、乳腺溢液、窥镜刷片及其他脱落细胞学的各种涂片检查及诊断加口腔粘液涂片</t>
  </si>
  <si>
    <t>细胞学计数</t>
  </si>
  <si>
    <t>002702000050000</t>
  </si>
  <si>
    <t>包括支气管灌洗液、脑脊液等细胞的计数；不含骨髓涂片计数</t>
  </si>
  <si>
    <t>肿瘤细胞脱氧核糖核酸定量分析</t>
  </si>
  <si>
    <t>322707000110000</t>
  </si>
  <si>
    <t>3．组织病理学检查与诊断</t>
  </si>
  <si>
    <t>2703-a</t>
  </si>
  <si>
    <t>组织脱钙加收</t>
  </si>
  <si>
    <t>002703000020000</t>
  </si>
  <si>
    <t>内镜组织活检检查与诊断</t>
  </si>
  <si>
    <t>2703-b</t>
  </si>
  <si>
    <t>全自动染色封片加收</t>
  </si>
  <si>
    <t>002703000050000</t>
  </si>
  <si>
    <t>手术标本检查与诊断</t>
  </si>
  <si>
    <t>每个蜡块</t>
  </si>
  <si>
    <t>穿刺组织活检检查与诊断</t>
  </si>
  <si>
    <t>002703000010000</t>
  </si>
  <si>
    <t>包括肾、乳腺、体表肿块等穿刺组织活检及诊断</t>
  </si>
  <si>
    <t>以两个蜡块为基价</t>
  </si>
  <si>
    <t>270300001-a</t>
  </si>
  <si>
    <t>超过基价每个加收</t>
  </si>
  <si>
    <t>002703000010001</t>
  </si>
  <si>
    <t>穿刺组织活检检查与诊断(以两个蜡块为基价，超过两个酌情加收)</t>
  </si>
  <si>
    <t>超过基价每个加收，最多不超过90元</t>
  </si>
  <si>
    <t>270300001-b</t>
  </si>
  <si>
    <t>002703000010100</t>
  </si>
  <si>
    <t>穿刺组织活检检查与诊断(肾)</t>
  </si>
  <si>
    <t>肾穿刺标本（包括半薄切片、HE3张，PAS，PAM、Masson待染，免疫标记除外）</t>
  </si>
  <si>
    <t>包括各种内镜采集的小组织标本的病理学检查与诊断</t>
  </si>
  <si>
    <t>270300002-a</t>
  </si>
  <si>
    <t>002703000020001</t>
  </si>
  <si>
    <t>内镜组织活检检查与诊断(超过两个每个加收)</t>
  </si>
  <si>
    <t>270300002-b</t>
  </si>
  <si>
    <t>一次送检多点标本，每增加一张切片加收</t>
  </si>
  <si>
    <t>局部切除组织活检检查与诊断</t>
  </si>
  <si>
    <t>002703000030000</t>
  </si>
  <si>
    <t>包括切除组织、咬取组织、切除肿块部分组织的活检</t>
  </si>
  <si>
    <t>270300003-a</t>
  </si>
  <si>
    <t>002703000030001</t>
  </si>
  <si>
    <t>局部切除组织活检检查与诊断(超过两个每个加收)</t>
  </si>
  <si>
    <t>骨髓组织活检检查与诊断</t>
  </si>
  <si>
    <t>002703000040000</t>
  </si>
  <si>
    <t>指骨髓组织标本常规染色检查</t>
  </si>
  <si>
    <t>270300005-a</t>
  </si>
  <si>
    <t>270300005-b</t>
  </si>
  <si>
    <t>肿瘤每超过1个蜡块加收</t>
  </si>
  <si>
    <t>肿瘤每超过1个蜡块加收，最多不超过415元</t>
  </si>
  <si>
    <t>270300005-c</t>
  </si>
  <si>
    <t>标本需塑料包埋加收</t>
  </si>
  <si>
    <t>塑料包埋加收</t>
  </si>
  <si>
    <t>截肢标本病理检查与诊断</t>
  </si>
  <si>
    <t>002703000060000</t>
  </si>
  <si>
    <t>包括上下肢截肢标本等</t>
  </si>
  <si>
    <t>每肢、每指（趾）</t>
  </si>
  <si>
    <t>270300006-a</t>
  </si>
  <si>
    <t>270300006-b</t>
  </si>
  <si>
    <t>不脱钙直接切片标本加收</t>
  </si>
  <si>
    <t>牙齿及骨骼磨片诊断(不脱钙)</t>
  </si>
  <si>
    <t>002703000070000</t>
  </si>
  <si>
    <t>牙齿及骨骼磨片诊断(脱钙)</t>
  </si>
  <si>
    <t>002703000080000</t>
  </si>
  <si>
    <t>颌骨样本及牙体牙周样本诊断</t>
  </si>
  <si>
    <t>002703000090000</t>
  </si>
  <si>
    <t>270300009-a</t>
  </si>
  <si>
    <t>002703000090001</t>
  </si>
  <si>
    <t>颌骨样本及牙体牙周样本诊断(超过两个加收)</t>
  </si>
  <si>
    <t>270300009-b</t>
  </si>
  <si>
    <t>002703000090002</t>
  </si>
  <si>
    <t>颌骨样本及牙体牙周样本诊断(不脱钙直接切片标本加收)</t>
  </si>
  <si>
    <t>全器官大切片检查与诊断</t>
  </si>
  <si>
    <t>002703000100000</t>
  </si>
  <si>
    <t>4．冰冻切片与快速石蜡切片检查与诊断</t>
  </si>
  <si>
    <t>不含非常规的特殊染色技术</t>
  </si>
  <si>
    <t>2704-a</t>
  </si>
  <si>
    <t>特异性感染标本加收</t>
  </si>
  <si>
    <t>002704000000001</t>
  </si>
  <si>
    <t>冰冻切片与快速石蜡切片检查与诊断(特异性感染标本酌情加收)</t>
  </si>
  <si>
    <t>冰冻切片检查与诊断</t>
  </si>
  <si>
    <t>002704000010000</t>
  </si>
  <si>
    <t>270400001-a</t>
  </si>
  <si>
    <t>每加送一次加收</t>
  </si>
  <si>
    <t>每加送一次加收，每例手术最多不超过480元</t>
  </si>
  <si>
    <t>快速石蜡切片检查与诊断</t>
  </si>
  <si>
    <t>002704000020000</t>
  </si>
  <si>
    <t>270400002-a</t>
  </si>
  <si>
    <t>5．特殊染色诊断技术</t>
  </si>
  <si>
    <t>特殊染色及酶组织化学染色诊断</t>
  </si>
  <si>
    <t>002705000010000</t>
  </si>
  <si>
    <t>包括全自动特殊染色及诊断</t>
  </si>
  <si>
    <t>每个标本，每种染色</t>
  </si>
  <si>
    <t>免疫组织化学染色诊断</t>
  </si>
  <si>
    <t>002705000020000</t>
  </si>
  <si>
    <t>270500002-a</t>
  </si>
  <si>
    <t>全自动免疫组织化学染色快速诊断</t>
  </si>
  <si>
    <t>包括自动化免疫细胞化学染色诊断</t>
  </si>
  <si>
    <t>270500002-b</t>
  </si>
  <si>
    <t>ALK蛋白伴随诊断</t>
  </si>
  <si>
    <t>270500002-c</t>
  </si>
  <si>
    <t>术中免疫组化染色与诊断</t>
  </si>
  <si>
    <t>270500002-d</t>
  </si>
  <si>
    <t>免疫组织化学多重抗体染色</t>
  </si>
  <si>
    <t>对石蜡包埋组织切片或细胞涂片进行两种及以上抗原抗体标记反应，显色，判读结果。含废液、废物的处理</t>
  </si>
  <si>
    <t>每张切片</t>
  </si>
  <si>
    <t>免疫荧光染色诊断</t>
  </si>
  <si>
    <t>002705000030000</t>
  </si>
  <si>
    <t>PD-L1蛋白表达水平检测</t>
  </si>
  <si>
    <t>322705000060000</t>
  </si>
  <si>
    <t>PD-L1伴随诊断（22C3）</t>
  </si>
  <si>
    <t>通过检测肿瘤中PD-L1蛋白表达水平，指导临床免疫治疗。</t>
  </si>
  <si>
    <t>6．电镜病理诊断</t>
  </si>
  <si>
    <t>均含标本制备</t>
  </si>
  <si>
    <t>普通透射电镜检查与诊断</t>
  </si>
  <si>
    <t>002706000010000</t>
  </si>
  <si>
    <t>每个标本</t>
  </si>
  <si>
    <t>免疫电镜检查与诊断</t>
  </si>
  <si>
    <t>002706000020000</t>
  </si>
  <si>
    <t>扫描电镜检查与诊断</t>
  </si>
  <si>
    <t>002706000030000</t>
  </si>
  <si>
    <t>7、分子病理学诊断技术</t>
  </si>
  <si>
    <t>原位杂交技术</t>
  </si>
  <si>
    <t>002707000010000</t>
  </si>
  <si>
    <t>270700001-a</t>
  </si>
  <si>
    <t>荧光染色体原位杂交检查(FISH)</t>
  </si>
  <si>
    <t>点</t>
  </si>
  <si>
    <t>每次最多不超过3000元</t>
  </si>
  <si>
    <t>270700001-b</t>
  </si>
  <si>
    <t>全自动银染原位杂交检查</t>
  </si>
  <si>
    <t>印迹杂交技术</t>
  </si>
  <si>
    <t>002707000020000</t>
  </si>
  <si>
    <t>包括Southern Northern Western等杂交技术</t>
  </si>
  <si>
    <t>脱氧核糖核酸（DNA）测序</t>
  </si>
  <si>
    <t>002707000030000</t>
  </si>
  <si>
    <t>脱氧核糖核酸(DNA)测序</t>
  </si>
  <si>
    <t>化疗相关基因表达</t>
  </si>
  <si>
    <t>322707000050000</t>
  </si>
  <si>
    <t>指化疗药物敏感性相关靶分子mRNA定量</t>
  </si>
  <si>
    <t>荧光定量脱氧核糖核酸多聚酶链反应检测</t>
  </si>
  <si>
    <t>限符合《江苏省临床基因扩增检验技术管理规范（试行）》实验室开展。每增加一个位点加收200元，总价最多不超过3400元。</t>
  </si>
  <si>
    <t>高通量基因测序</t>
  </si>
  <si>
    <t>322503070340000</t>
  </si>
  <si>
    <t>人EGFR基因突变检测</t>
  </si>
  <si>
    <t>每个基因</t>
  </si>
  <si>
    <t>限符合《江苏省临床基因扩增检验技术管理规范（试行）》实验室开展，基因测序相关产品和技术须经行业主管部门审批注册及临床应用准入。</t>
  </si>
  <si>
    <t>幽门螺杆菌23SrRNA基因突变检测</t>
  </si>
  <si>
    <t>322707000260000</t>
  </si>
  <si>
    <t>指应用PCR技术对幽门螺杆菌23SrRNA基因突变进行核酸扩增检测</t>
  </si>
  <si>
    <t>PCR法，限符合《江苏省临床基因扩增检验技术管理规范（试行）》实验室开展</t>
  </si>
  <si>
    <t>8．其他病理技术项目</t>
  </si>
  <si>
    <t>病理体视学检查与图象分析</t>
  </si>
  <si>
    <t>002708000010000</t>
  </si>
  <si>
    <t>包括流式细胞仪、显微分光光度技术等</t>
  </si>
  <si>
    <t>宫颈细胞学计算机辅助诊断</t>
  </si>
  <si>
    <t>002708000020000</t>
  </si>
  <si>
    <t>积累科研资料的摄影不得计费</t>
  </si>
  <si>
    <t>270800002-a</t>
  </si>
  <si>
    <t>宫颈癌筛查</t>
  </si>
  <si>
    <t>含一次性传感器、图文报告</t>
  </si>
  <si>
    <t>光电活体细胞学快速检测法</t>
  </si>
  <si>
    <t>270800002-b</t>
  </si>
  <si>
    <t>细胞/组织人乳头瘤病毒(HPV)L1衣壳蛋白检测</t>
  </si>
  <si>
    <t>322503040660000</t>
  </si>
  <si>
    <t>不含液基细胞涂片、组织切片的病理诊断、显微摄影和图文报告</t>
  </si>
  <si>
    <t>270800002-c</t>
  </si>
  <si>
    <t>宫颈癌全自动辅助筛查</t>
  </si>
  <si>
    <t>使用液基薄层玻片扫描分析系统</t>
  </si>
  <si>
    <t>显微摄影术</t>
  </si>
  <si>
    <t>002708000060000</t>
  </si>
  <si>
    <t>每个视野</t>
  </si>
  <si>
    <t>病理图文报告</t>
  </si>
  <si>
    <t>322708000110000</t>
  </si>
  <si>
    <t>含图像采集、加工和打印报告</t>
  </si>
  <si>
    <t>疑难病理会诊</t>
  </si>
  <si>
    <t>002708000070000</t>
  </si>
  <si>
    <t>由高级职称病理医师主持的专家组会诊。以四张切片为基价。</t>
  </si>
  <si>
    <t>270800005-a</t>
  </si>
  <si>
    <t>超过基价每个标本（切片）加收</t>
  </si>
  <si>
    <t>每个标本（切片）</t>
  </si>
  <si>
    <t>超过基价每个标本（切片）加收，最多不超过400元。</t>
  </si>
  <si>
    <t>普通病理会诊</t>
  </si>
  <si>
    <t>002708000080000</t>
  </si>
  <si>
    <t>不符合疑难病理会诊条件的其他会诊</t>
  </si>
  <si>
    <t>膜式病变细胞采集术</t>
  </si>
  <si>
    <t>002708000030000</t>
  </si>
  <si>
    <t>指细胞病理学检查中使用的特殊膜式细胞采集方法</t>
  </si>
  <si>
    <t>270800007-a</t>
  </si>
  <si>
    <t>液基薄层细胞采集术</t>
  </si>
  <si>
    <t>002708000040000</t>
  </si>
  <si>
    <t>液基薄层细胞制片术</t>
  </si>
  <si>
    <t>包括液基薄层细胞制片术</t>
  </si>
  <si>
    <t>液基细胞学薄片技术(Thin Prep)、液基细胞学超薄片技术(Auto Cyte)180元/次，利普细胞特殊处理技术(LPT)120元/次，上述技术限二甲及二甲以上医疗机构开展</t>
  </si>
  <si>
    <t>院外会诊用切片复制</t>
  </si>
  <si>
    <t>322708000100000</t>
  </si>
  <si>
    <t>标准化肿瘤性核酸样本多份制备</t>
  </si>
  <si>
    <t>322708000210000</t>
  </si>
  <si>
    <t>含肿瘤核酸的提取和质检，以及样本的常温制备和存储，存储时间不超过4年。</t>
  </si>
  <si>
    <t>三、临床诊疗类</t>
  </si>
  <si>
    <t>1.本类包括临床各系统诊疗、经血管介入诊疗、手术治疗、物理治疗与康复4个二级分类。2.在第二—第四级分类中已经注明的共性除外内容，在第五级诊疗项目中不再一一列出。3.除特别说明以外，各类根治术均含淋巴清扫；经内镜治疗均含内镜检查；各类支架、导管置入术均含扩张；各类内镜检查均含活检；各类穿刺均含活检；经皮诊疗项目均含穿刺；各类引流项目均含穿刺、置管。4.在诊疗项目服务中，不足一个计价单位的按一个计价单位计算。一个服务项目在同一时间经多次操作方能完成，也按一次计价。5.所有诊疗项目中的活检均不含病理诊断的服务内容。6.经血管介入诊疗项目单独分类立项，其它介入诊疗项目按国际疾病分类（ICD—9—CM)方式分列在各相关系统项目中。7.手术治疗(分类码为33)实行分地区、分类指导价格,凡是“加收”的部分不得上浮。</t>
  </si>
  <si>
    <t>（一）临床各系统诊疗</t>
  </si>
  <si>
    <t>特殊穿刺针（包括一次性穿刺针、穿刺特殊针、活检特殊针、穿刺注射特殊针（含骨髓腔内注射系统））、消融电极、光纤、导丝、导管（包括尿动力导管、直肠测压球囊导管、一次性输尿管肾镜导管）、支架、球囊、特殊缝线、特殊缝针、钛夹、扩张器、化学粒子、医用胶、套扎器（包括圈套器、电圈套器）、一次性细胞刷、一次性活检钳、一次性电刀头（笔）</t>
  </si>
  <si>
    <t>说明：
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3.诊疗中所需的特殊医用消耗材料（如特殊穿刺针、消融电极、特殊导丝、导管、支架、球囊、特殊缝线、特殊缝针、钛夹、扩张器等）、药品、化学粒子均为除外内容。凡在项目内涵中已含的不再单独收费。
4.临床各系统诊疗（31类）中相同的诊疗，采用各种内镜治疗的可按手术类内镜价格的50％加收。</t>
  </si>
  <si>
    <t>31-a</t>
  </si>
  <si>
    <t>氩气刀治疗加收</t>
  </si>
  <si>
    <t>323300000010000</t>
  </si>
  <si>
    <t>辅助操作</t>
  </si>
  <si>
    <t>31-b</t>
  </si>
  <si>
    <t>胸腔镜、腹腔镜、颅内镜、椎间盘镜、皮肾镜加收</t>
  </si>
  <si>
    <t>31-c</t>
  </si>
  <si>
    <t>电子显微镜、鼻窦镜、鼻内镜、喉镜、关节镜、宫腔镜、宫腔电切镜、膀胱镜加收</t>
  </si>
  <si>
    <t>31-d</t>
  </si>
  <si>
    <t>肿瘤光动力治疗</t>
  </si>
  <si>
    <t>323100000000004</t>
  </si>
  <si>
    <t>光纤</t>
  </si>
  <si>
    <t>31-e</t>
  </si>
  <si>
    <t>使用乳腺微创旋切刀加收</t>
  </si>
  <si>
    <t>最高不超过540元</t>
  </si>
  <si>
    <t>31-f</t>
  </si>
  <si>
    <t>低温等离子射频消融术加收</t>
  </si>
  <si>
    <t>003107020040000</t>
  </si>
  <si>
    <t>射频消融术</t>
  </si>
  <si>
    <t>射频刀头</t>
  </si>
  <si>
    <t>1．神经系统</t>
  </si>
  <si>
    <t>脑电图</t>
  </si>
  <si>
    <t>003101000010000</t>
  </si>
  <si>
    <t>含深呼吸诱发，至少8导</t>
  </si>
  <si>
    <t>指16导</t>
  </si>
  <si>
    <t>310100001-a</t>
  </si>
  <si>
    <t>指18导</t>
  </si>
  <si>
    <t>310100001-b</t>
  </si>
  <si>
    <t>指8导</t>
  </si>
  <si>
    <t>特殊脑电图</t>
  </si>
  <si>
    <t>003101000020000</t>
  </si>
  <si>
    <t>包括特殊电极(鼻咽或蝶骨或皮层等)、特殊诱发</t>
  </si>
  <si>
    <t>310100002-a</t>
  </si>
  <si>
    <t>无创脑水肿动态监测</t>
  </si>
  <si>
    <t>323101000020100</t>
  </si>
  <si>
    <t>含一次性电极片</t>
  </si>
  <si>
    <t>脑地形图</t>
  </si>
  <si>
    <t>003101000030000</t>
  </si>
  <si>
    <t>含二维脑地形图(至少16导)</t>
  </si>
  <si>
    <t>动态脑电图</t>
  </si>
  <si>
    <t>003101000040000</t>
  </si>
  <si>
    <t>包括24小时脑电视频监测或脑电Holter</t>
  </si>
  <si>
    <t>脑电图录象监测</t>
  </si>
  <si>
    <t>003101000050000</t>
  </si>
  <si>
    <t>含摄像观测患者行为及脑电图监测</t>
  </si>
  <si>
    <t>310100005-a</t>
  </si>
  <si>
    <t>脑电图录象监测（128导及以上）</t>
  </si>
  <si>
    <t>电极、电极膏、火棉胶</t>
  </si>
  <si>
    <t>指128导及以上</t>
  </si>
  <si>
    <t>脑磁图</t>
  </si>
  <si>
    <t>003101000060000</t>
  </si>
  <si>
    <t>包括脑功能区定位、癫痫定位</t>
  </si>
  <si>
    <t>神经传导速度测定</t>
  </si>
  <si>
    <t>003101000070000</t>
  </si>
  <si>
    <t>含感觉神经与运动神经传导速度、包括重复神经电刺激</t>
  </si>
  <si>
    <t xml:space="preserve"> 每条神经</t>
  </si>
  <si>
    <t>神经电图</t>
  </si>
  <si>
    <t>003101000080000</t>
  </si>
  <si>
    <t>含检查F波、H反射、瞬目反射及重复神经电刺激</t>
  </si>
  <si>
    <t>体感诱发电位</t>
  </si>
  <si>
    <t>003101000090000</t>
  </si>
  <si>
    <t>包括上肢体感诱发电位检查应含头皮、颈部、Erb氏点记录，下肢体感诱发电位检查应含头皮、腰部记录</t>
  </si>
  <si>
    <t>310100009-a</t>
  </si>
  <si>
    <t>体感诱发电位（术中检测）</t>
  </si>
  <si>
    <t>指术中监测</t>
  </si>
  <si>
    <t>运动诱发电位</t>
  </si>
  <si>
    <t>003101000100000</t>
  </si>
  <si>
    <t>含大脑皮层和周围神经刺激</t>
  </si>
  <si>
    <t>事件相关电位</t>
  </si>
  <si>
    <t>003101000110000</t>
  </si>
  <si>
    <t>包括视觉、体感刺激P300与听觉P300</t>
  </si>
  <si>
    <t>310100011-a</t>
  </si>
  <si>
    <t>增加N400检查时加收</t>
  </si>
  <si>
    <t>003101000110001</t>
  </si>
  <si>
    <t>事件相关电位(增加N400检查时加收)</t>
  </si>
  <si>
    <t>脑干听觉诱发电位</t>
  </si>
  <si>
    <t>003101000120000</t>
  </si>
  <si>
    <t>术中颅神经监测</t>
  </si>
  <si>
    <t>003101000130000</t>
  </si>
  <si>
    <t>颅内压监测</t>
  </si>
  <si>
    <t>003101000140000</t>
  </si>
  <si>
    <t>310100014-a</t>
  </si>
  <si>
    <t>颅内压监测（无创颅内压检测）</t>
  </si>
  <si>
    <t>指无创颅内压检测</t>
  </si>
  <si>
    <t>感觉阈值测量</t>
  </si>
  <si>
    <t>003101000150000</t>
  </si>
  <si>
    <t>包括感觉障碍电生理诊断</t>
  </si>
  <si>
    <t>腰椎穿刺术</t>
  </si>
  <si>
    <t>003101000160000</t>
  </si>
  <si>
    <t>含测压、注药</t>
  </si>
  <si>
    <t>一次性使用脑压包</t>
  </si>
  <si>
    <t>310100016-a</t>
  </si>
  <si>
    <t>脑脊液动力学检查。6周岁及以下儿童加收30%</t>
  </si>
  <si>
    <t>310100016-b</t>
  </si>
  <si>
    <t>腰椎蛛网膜下腔置管引流术</t>
  </si>
  <si>
    <t>003302040120000</t>
  </si>
  <si>
    <t>脊髓蛛网膜下腔腹腔分流术</t>
  </si>
  <si>
    <t>含麻醉</t>
  </si>
  <si>
    <t>引流管</t>
  </si>
  <si>
    <t>侧脑室穿刺术</t>
  </si>
  <si>
    <t>003101000170000</t>
  </si>
  <si>
    <t>包括引流</t>
  </si>
  <si>
    <t>枕大池穿刺术</t>
  </si>
  <si>
    <t>003101000180000</t>
  </si>
  <si>
    <t>硬脑膜下穿刺术</t>
  </si>
  <si>
    <t>003101000190000</t>
  </si>
  <si>
    <t>周围神经活检术</t>
  </si>
  <si>
    <t>003101000200000</t>
  </si>
  <si>
    <t>包括肌肉活检</t>
  </si>
  <si>
    <t xml:space="preserve"> 每个切口</t>
  </si>
  <si>
    <t>同一切口取肌肉和神经标本时以一项计价。6周岁及以下儿童加收30%</t>
  </si>
  <si>
    <t>植物神经功能检查</t>
  </si>
  <si>
    <t>003101000210000</t>
  </si>
  <si>
    <t>多功能神经肌肉功能监测</t>
  </si>
  <si>
    <t>003101000220000</t>
  </si>
  <si>
    <t>肌电图</t>
  </si>
  <si>
    <t>003101000230000</t>
  </si>
  <si>
    <t>包括眼肌电图、震颤肌电图检查。</t>
  </si>
  <si>
    <t>一次性肌电针</t>
  </si>
  <si>
    <t>每条肌肉</t>
  </si>
  <si>
    <t>单纤维肌电图</t>
  </si>
  <si>
    <t>003101000240000</t>
  </si>
  <si>
    <t>肌电图监测</t>
  </si>
  <si>
    <t>003101000250000</t>
  </si>
  <si>
    <t>多轨迹断层肌电图</t>
  </si>
  <si>
    <t>003101000260000</t>
  </si>
  <si>
    <t>神经阻滞治疗</t>
  </si>
  <si>
    <t>003101000270000</t>
  </si>
  <si>
    <t>低压无针注射器用注射头</t>
  </si>
  <si>
    <t>经皮穿刺三叉神经半月节注射治疗术</t>
  </si>
  <si>
    <t>003101000280000</t>
  </si>
  <si>
    <t>含CT定位、神经感觉定位、注射药物、测定疗效范围、局部加压；不含术中影像学检查</t>
  </si>
  <si>
    <t>经皮穿刺三叉神经半月节射频温控热凝术</t>
  </si>
  <si>
    <t>003101000290000</t>
  </si>
  <si>
    <t>含CT定位、神经感觉定位、射频温控治疗、测定疗效范围、局部加压；包括感觉根射频温控热凝，不含术中影像学检查、全麻</t>
  </si>
  <si>
    <t>经皮穿刺三叉神经干注射术</t>
  </si>
  <si>
    <t>003101000300000</t>
  </si>
  <si>
    <t>慢性小脑电刺激术</t>
  </si>
  <si>
    <t>003101000310000</t>
  </si>
  <si>
    <t>肉毒素注射治疗</t>
  </si>
  <si>
    <t>003101000320000</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</si>
  <si>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</si>
  <si>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</si>
  <si>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</si>
  <si>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</si>
  <si>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</si>
  <si>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</si>
  <si>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323101000780000</t>
  </si>
  <si>
    <t>指定量检测患者手足皮肤电导ESC值，评估筛查糖尿病外周自主神经病变。</t>
  </si>
  <si>
    <t>帕金森嗅觉障碍检查</t>
  </si>
  <si>
    <t>003104020070000</t>
  </si>
  <si>
    <t>嗅觉功能检测</t>
  </si>
  <si>
    <t>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</si>
  <si>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</si>
  <si>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</si>
  <si>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</si>
  <si>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 xml:space="preserve"> 002203020120000</t>
  </si>
  <si>
    <t>指观察血管内栓子动态的检查；在经颅内多普勒超声检查的基础上，用特殊的栓子监测探头架固定病人头部后观察大脑中动脉血流及频谱变化根据结果记录，专业医师审核；含1小时栓子检测，含图文等一次性消耗材料。</t>
  </si>
  <si>
    <t>经颅磁刺激诊断</t>
  </si>
  <si>
    <t>003401000190000</t>
  </si>
  <si>
    <t>磁疗</t>
  </si>
  <si>
    <t>将一刺激磁线圈放在特定部位的头皮上，调节合适频率、强度等参数进行刺激，在相应的效应器记录刺激颅脑的即时反应，分析结果，得出结论，撰写报告。</t>
  </si>
  <si>
    <t>脑电双频指数（BIS）监测</t>
  </si>
  <si>
    <t>实时连续监测脑电双频指数（BIS），反映中枢电活动的变化过程，监测评估患者的麻醉镇静水平。</t>
  </si>
  <si>
    <t>红外眼震电图检查</t>
  </si>
  <si>
    <t>003104010210000</t>
  </si>
  <si>
    <t>眼震电图</t>
  </si>
  <si>
    <t>含定标、自发性眼震、凝视、扫视、平稳跟踪、视动试验、位置试验、冷热试验。</t>
  </si>
  <si>
    <t>视频头脉冲试验</t>
  </si>
  <si>
    <t>323104010540000</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</si>
  <si>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</si>
  <si>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</si>
  <si>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</si>
  <si>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</si>
  <si>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</si>
  <si>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</si>
  <si>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003102010010000</t>
  </si>
  <si>
    <t>每试验项目</t>
  </si>
  <si>
    <t>310201001-a</t>
  </si>
  <si>
    <t>生长激素(GH)</t>
  </si>
  <si>
    <t>003102010080000</t>
  </si>
  <si>
    <t>促甲状腺释放激素兴奋试验(TRH)</t>
  </si>
  <si>
    <t>003102010020000</t>
  </si>
  <si>
    <t>310201002-a</t>
  </si>
  <si>
    <t>促甲状腺激素(TSH)</t>
  </si>
  <si>
    <t>003102010090000</t>
  </si>
  <si>
    <t>促肾上腺释放激素兴奋试验(CRF)</t>
  </si>
  <si>
    <t>003102010030000</t>
  </si>
  <si>
    <t>促性腺释放激素兴奋试验(GnRH)</t>
  </si>
  <si>
    <t>003102010040000</t>
  </si>
  <si>
    <t>含卵泡刺激素(FSH)和黄体生成素(LH)</t>
  </si>
  <si>
    <t>胰岛素低血糖兴奋试验</t>
  </si>
  <si>
    <t>003102010050000</t>
  </si>
  <si>
    <t>含开放静脉、床旁血糖监测、低血糖紧急处理</t>
  </si>
  <si>
    <t>精氨酸试验</t>
  </si>
  <si>
    <t>003102010060000</t>
  </si>
  <si>
    <t>各种药物兴奋泌乳素(PRL)动态试验</t>
  </si>
  <si>
    <t>003102010070000</t>
  </si>
  <si>
    <t>垂体抑制试验</t>
  </si>
  <si>
    <t>葡萄糖抑制（GH）试验</t>
  </si>
  <si>
    <t>003102020010000</t>
  </si>
  <si>
    <t>葡萄糖抑制(GH)试验</t>
  </si>
  <si>
    <t>含取静脉血5次及结果分析</t>
  </si>
  <si>
    <t>兴奋泌乳素(PRL)抑制试验</t>
  </si>
  <si>
    <t>003102020020000</t>
  </si>
  <si>
    <t>含取血2—4次及结果分析</t>
  </si>
  <si>
    <t>垂体后叶功能试验</t>
  </si>
  <si>
    <t>禁水试验</t>
  </si>
  <si>
    <t>003102030010000</t>
  </si>
  <si>
    <t>含血、尿渗透压，尿比重测定至少各3个标本；每小时测尿量、血压、脉搏、尿比重，需时6—8小时，必要时延至12—16小时</t>
  </si>
  <si>
    <t>禁水加压素试验</t>
  </si>
  <si>
    <t>003102030020000</t>
  </si>
  <si>
    <t>含血、尿渗透压，尿比重测定至少各5—6个标本；皮下注射去氨加压素(DDAVP)1—4μg，注射DDAVP后每15分钟测尿量，每小时测血压、脉搏、尿比重共8—10小时</t>
  </si>
  <si>
    <t>高渗盐水试验</t>
  </si>
  <si>
    <t>003102030030000</t>
  </si>
  <si>
    <t>含血、尿渗透压，尿比重测定至少各5—6个标本；皮下注射去氨加压素(DDAVP)1—4μg，注射DDAVP后每15分钟记尿量，每小时测血压、脉搏、尿比重共8—10小时；包括口服、静脉点滴高渗盐水试验</t>
  </si>
  <si>
    <t>水负荷试验</t>
  </si>
  <si>
    <t>003102030040000</t>
  </si>
  <si>
    <t>含血尿渗透压测定各5次，抗利尿激素(ADH)测定3次</t>
  </si>
  <si>
    <t>去氨加压素(DDAVP)治疗试验</t>
  </si>
  <si>
    <t>003102030050000</t>
  </si>
  <si>
    <t>含需时两天，每日两次测体重、血钠、血和尿渗透压，记出入量</t>
  </si>
  <si>
    <t>甲状旁腺功能试验</t>
  </si>
  <si>
    <t>钙耐量试验</t>
  </si>
  <si>
    <t>003102040010000</t>
  </si>
  <si>
    <t>含静脉点滴钙剂测血钙、磷，共5次，尿钙、磷两次</t>
  </si>
  <si>
    <t>快速钙滴注抑制试验</t>
  </si>
  <si>
    <t>003102040020000</t>
  </si>
  <si>
    <t>含低钙磷饮食，静脉注射钙剂，尿钙磷、肌酐测定8次</t>
  </si>
  <si>
    <t>肾小管磷重吸收试验</t>
  </si>
  <si>
    <t>003102040030000</t>
  </si>
  <si>
    <t>含固定钙磷饮食，双蒸水饮用，连续两日饮水后1、2小时测尿量，查血尿肌酐和钙磷及结果分析</t>
  </si>
  <si>
    <t>磷清除试验</t>
  </si>
  <si>
    <t>003102040040000</t>
  </si>
  <si>
    <t>含固定钙磷饮食，双蒸水饮用，连续两日饮水后1、3小时测尿量，查血尿肌酐和钙磷及结果分析</t>
  </si>
  <si>
    <t>低钙试验</t>
  </si>
  <si>
    <t>003102040050000</t>
  </si>
  <si>
    <t>含低钙饮食、尿钙测定3次</t>
  </si>
  <si>
    <t>低磷试验</t>
  </si>
  <si>
    <t>003102040060000</t>
  </si>
  <si>
    <t>含低磷饮食，血钙、磷及尿磷测定3次</t>
  </si>
  <si>
    <t>胰岛功能试验</t>
  </si>
  <si>
    <t>葡萄糖耐量试验</t>
  </si>
  <si>
    <t>003102050010000</t>
  </si>
  <si>
    <t>含5次血糖测定；包括口服和静脉</t>
  </si>
  <si>
    <t>馒头餐糖耐量试验</t>
  </si>
  <si>
    <t>003102050020000</t>
  </si>
  <si>
    <t>含4次血糖测定</t>
  </si>
  <si>
    <t>可的松糖耐量试验</t>
  </si>
  <si>
    <t>003102050030000</t>
  </si>
  <si>
    <t>含5次血糖测定</t>
  </si>
  <si>
    <t>胰岛素释放试验</t>
  </si>
  <si>
    <t>003102050040000</t>
  </si>
  <si>
    <t>含5次血糖和/或胰岛素测定，与口服葡萄糖耐量试验或馒头餐试验同时进行；包括C肽释放试验</t>
  </si>
  <si>
    <t>胰高血糖素试验</t>
  </si>
  <si>
    <t>003102050050000</t>
  </si>
  <si>
    <t>含7次血糖、胰岛素测定</t>
  </si>
  <si>
    <t>甲苯磺丁脲(D860)试验</t>
  </si>
  <si>
    <t>003102050060000</t>
  </si>
  <si>
    <t>含血糖、胰岛素测定6次、床旁监护</t>
  </si>
  <si>
    <t>饥饿试验</t>
  </si>
  <si>
    <t>003102050070000</t>
  </si>
  <si>
    <t>含24小时或2.3天监测血糖、胰岛素、床旁监护</t>
  </si>
  <si>
    <t>电脑血糖监测</t>
  </si>
  <si>
    <t>003102050080000</t>
  </si>
  <si>
    <t>含床旁血糖监测</t>
  </si>
  <si>
    <t>血糖试纸</t>
  </si>
  <si>
    <t>自行购买的血糖试纸，电脑血糖监测不计收。</t>
  </si>
  <si>
    <t>连续动态血糖监测</t>
  </si>
  <si>
    <t>003102050090000</t>
  </si>
  <si>
    <t>指持续监测72小时，每24小时测定不少于288个血糖值。含结果分析及图文诊断报告。包括扫描式</t>
  </si>
  <si>
    <t>探头</t>
  </si>
  <si>
    <t>肾上腺皮质功能试验</t>
  </si>
  <si>
    <t>昼夜皮质醇节律测定</t>
  </si>
  <si>
    <t>003102060010000</t>
  </si>
  <si>
    <t>含24小时内3次皮质醇或/和ACTH测定</t>
  </si>
  <si>
    <t>促肾上腺皮质激素(ACTH)兴奋试验</t>
  </si>
  <si>
    <t>003102060020000</t>
  </si>
  <si>
    <t>含快速法，一日三次皮质醇测定1天；包括传统法或肌注法，每日2次皮质醇测定，连续3天</t>
  </si>
  <si>
    <t>310206002-a</t>
  </si>
  <si>
    <t>皮质醇（Cortisol)</t>
  </si>
  <si>
    <t>过夜地塞米松抑制试验</t>
  </si>
  <si>
    <t>003102060030000</t>
  </si>
  <si>
    <t>含血皮质醇测定2次</t>
  </si>
  <si>
    <t>地塞米松抑制试验</t>
  </si>
  <si>
    <t>003102060040000</t>
  </si>
  <si>
    <t>含24小时尿17－羟皮质类固醇(17-OHCS)，17－酮(17-KS)及皮质醇测定各5次；包括小、大剂量</t>
  </si>
  <si>
    <t>皮质素水试验</t>
  </si>
  <si>
    <t>003102060050000</t>
  </si>
  <si>
    <t>含血皮质醇和ACTH测定各5次，测尿量8次，结果分析；包括水利尿试验</t>
  </si>
  <si>
    <t>醛固酮肾素测定卧立位试验</t>
  </si>
  <si>
    <t>003102060060000</t>
  </si>
  <si>
    <t>含血醛固酮肾素测定2次</t>
  </si>
  <si>
    <t>低钠试验</t>
  </si>
  <si>
    <t>003102060070000</t>
  </si>
  <si>
    <t>含血尿钾、钠、氯测定3次；包括高钠试验</t>
  </si>
  <si>
    <t>钾负荷试验</t>
  </si>
  <si>
    <t>003102060080000</t>
  </si>
  <si>
    <t>含血尿钾、钠测定4次</t>
  </si>
  <si>
    <t>安体舒通试验</t>
  </si>
  <si>
    <t>003102060090000</t>
  </si>
  <si>
    <t>含测血尿钾、钠6—8次</t>
  </si>
  <si>
    <t>赛庚啶试验</t>
  </si>
  <si>
    <t>003102060100000</t>
  </si>
  <si>
    <t>含测血醛固酮5次</t>
  </si>
  <si>
    <t>氨苯喋啶试验</t>
  </si>
  <si>
    <t>003102060110000</t>
  </si>
  <si>
    <t>开搏通试验</t>
  </si>
  <si>
    <t>003102060120000</t>
  </si>
  <si>
    <t>含测血醛固酮测定7次</t>
  </si>
  <si>
    <t>肾上腺髓质功能试验</t>
  </si>
  <si>
    <t>苄胺唑啉阻滞试验</t>
  </si>
  <si>
    <t>003102070010000</t>
  </si>
  <si>
    <t>含床旁血压、脉搏监测，血压监测每5分钟一次，至少30分钟</t>
  </si>
  <si>
    <t>可乐宁试验</t>
  </si>
  <si>
    <t>003102070020000</t>
  </si>
  <si>
    <t>含查血肾上腺素、血儿茶酚胺，血压监测每小时一次，连续6小时；包括哌唑嗪试验</t>
  </si>
  <si>
    <t>胰高血糖素激发试验</t>
  </si>
  <si>
    <t>003102070030000</t>
  </si>
  <si>
    <t>含血压监测每半分钟一次，连续5分钟后，每分钟一次，连续10分钟</t>
  </si>
  <si>
    <t>冷加压试验</t>
  </si>
  <si>
    <t>003102070040000</t>
  </si>
  <si>
    <t>含血压监测20分钟内测7次</t>
  </si>
  <si>
    <t>组织胺激发试验</t>
  </si>
  <si>
    <t>003102070050000</t>
  </si>
  <si>
    <t>含血压监测每半分钟一次，连续15分钟</t>
  </si>
  <si>
    <t>酪胺激发试验</t>
  </si>
  <si>
    <t>003102070060000</t>
  </si>
  <si>
    <t>其它</t>
  </si>
  <si>
    <t>胰岛素泵持续皮下注射胰岛素</t>
  </si>
  <si>
    <t>003102080010000</t>
  </si>
  <si>
    <t>含储药泵、连接管，包括垂体激素泵持续皮下注射促性腺激素释放激素</t>
  </si>
  <si>
    <t>人绒毛膜促性腺激素兴奋试验</t>
  </si>
  <si>
    <t>003102080020000</t>
  </si>
  <si>
    <t>含3次性腺激素测定</t>
  </si>
  <si>
    <t>310208002-a</t>
  </si>
  <si>
    <t>绒毛膜促性腺激素(HCG)</t>
  </si>
  <si>
    <t>310208002-b</t>
  </si>
  <si>
    <t>绒毛膜促性腺激素(β-HCG)</t>
  </si>
  <si>
    <t>胰岛素泵安装术</t>
  </si>
  <si>
    <t>含胰岛素储药器的药品安装、管路检查，胰岛素泵基础量及餐前量的基础设置，患者皮下植入等。</t>
  </si>
  <si>
    <t>皮肤糖基化终产物无创检测</t>
  </si>
  <si>
    <t>323102050100000</t>
  </si>
  <si>
    <t>测定人体手臂皮肤中糖基化终产物的积聚水平，出具报告。</t>
  </si>
  <si>
    <t>经皮肾上腺静脉取血术</t>
  </si>
  <si>
    <t>003308040750000</t>
  </si>
  <si>
    <t>经皮穿刺静脉取血术</t>
  </si>
  <si>
    <t>为准确诊断原发性醛固酮增多症，经皮介入，置管于左右侧肾上腺静脉和下腔静脉远端取血</t>
  </si>
  <si>
    <t>3．眼部</t>
  </si>
  <si>
    <t>3103-a</t>
  </si>
  <si>
    <t>泪道内窥镜加收</t>
  </si>
  <si>
    <t>3103-b</t>
  </si>
  <si>
    <t>环钻加收</t>
  </si>
  <si>
    <t>普通视力检查</t>
  </si>
  <si>
    <t>003103000010000</t>
  </si>
  <si>
    <t>含远视力、近视力、光机能（包括光感及光定位）、伪盲检查</t>
  </si>
  <si>
    <t>次（双眼）</t>
  </si>
  <si>
    <t>特殊视力检查</t>
  </si>
  <si>
    <t>003103000020000</t>
  </si>
  <si>
    <t>包括儿童图形视力表，点视力表，条栅视力卡，视动性眼震仪</t>
  </si>
  <si>
    <t>310300002-a</t>
  </si>
  <si>
    <t>每增加一项加收</t>
  </si>
  <si>
    <t>003103000020001</t>
  </si>
  <si>
    <t>特殊视力检查(每增加一项加收)</t>
  </si>
  <si>
    <t>选择性观看检查</t>
  </si>
  <si>
    <t>003103000030000</t>
  </si>
  <si>
    <t>视网膜视力检查</t>
  </si>
  <si>
    <t>003103000040000</t>
  </si>
  <si>
    <t>视野检查</t>
  </si>
  <si>
    <t>003103000050000</t>
  </si>
  <si>
    <t>包括普通视野计，电脑视野计、动态(Goldmann)视野计</t>
  </si>
  <si>
    <t>310300005-a</t>
  </si>
  <si>
    <t>全自动视野计</t>
  </si>
  <si>
    <t>阿姆斯勒(Amsler)表检查</t>
  </si>
  <si>
    <t>003103000060000</t>
  </si>
  <si>
    <t>验光</t>
  </si>
  <si>
    <t>003103000070000</t>
  </si>
  <si>
    <t>含检影，散瞳，云雾试验，试镜</t>
  </si>
  <si>
    <t>镜片检测</t>
  </si>
  <si>
    <t>003103000080000</t>
  </si>
  <si>
    <t>隐形眼镜配置</t>
  </si>
  <si>
    <t>003103000090000</t>
  </si>
  <si>
    <t>含验光、角膜曲率测量、泪液分泌功能(Schirmer)测定</t>
  </si>
  <si>
    <t>主导眼检查</t>
  </si>
  <si>
    <t>003103000100000</t>
  </si>
  <si>
    <t>代偿头位测定</t>
  </si>
  <si>
    <t>003103000110000</t>
  </si>
  <si>
    <t>含使用头位检测仪</t>
  </si>
  <si>
    <t>复视检查</t>
  </si>
  <si>
    <t>003103000120000</t>
  </si>
  <si>
    <t>斜视度测定</t>
  </si>
  <si>
    <t>003103000130000</t>
  </si>
  <si>
    <t>含九个注视方向双眼分别注视时的斜度，看远及看近</t>
  </si>
  <si>
    <t>三棱镜检查</t>
  </si>
  <si>
    <t>003103000140000</t>
  </si>
  <si>
    <t>线状镜检查</t>
  </si>
  <si>
    <t>003103000150000</t>
  </si>
  <si>
    <t>黑氏(Hess)屏检查</t>
  </si>
  <si>
    <t>003103000160000</t>
  </si>
  <si>
    <t>调节/集合测定</t>
  </si>
  <si>
    <t>003103000170000</t>
  </si>
  <si>
    <t>牵拉试验</t>
  </si>
  <si>
    <t>003103000180000</t>
  </si>
  <si>
    <t>含有无复视及耐受程度，被动牵拉，主动收缩</t>
  </si>
  <si>
    <t>双眼视觉检查</t>
  </si>
  <si>
    <t>003103000190000</t>
  </si>
  <si>
    <t>含双眼同时知觉、双眼同时视、双眼融合功能、立体视功能</t>
  </si>
  <si>
    <t>310300019-a</t>
  </si>
  <si>
    <t>视觉生理检查</t>
  </si>
  <si>
    <t>色觉检查</t>
  </si>
  <si>
    <t>003103000200000</t>
  </si>
  <si>
    <t>包括普通图谱法，FM-100Hue测试盒法，色觉仪法</t>
  </si>
  <si>
    <t>对比敏感度检查</t>
  </si>
  <si>
    <t>003103000210000</t>
  </si>
  <si>
    <t>暗适应测定</t>
  </si>
  <si>
    <t>003103000220000</t>
  </si>
  <si>
    <t>含图形及报告</t>
  </si>
  <si>
    <t>明适应测定</t>
  </si>
  <si>
    <t>003103000230000</t>
  </si>
  <si>
    <t>正切尺检查</t>
  </si>
  <si>
    <t>003103000240000</t>
  </si>
  <si>
    <t>注视性质检查</t>
  </si>
  <si>
    <t>003103000250000</t>
  </si>
  <si>
    <t>眼象差检查</t>
  </si>
  <si>
    <t>003103000260000</t>
  </si>
  <si>
    <t>眼压检查</t>
  </si>
  <si>
    <t>003103000270000</t>
  </si>
  <si>
    <t>包括Schiotz眼压计法，非接触眼压计法，电眼压计法，压平眼压计法</t>
  </si>
  <si>
    <t>眼压日曲线检查</t>
  </si>
  <si>
    <t>003103000280000</t>
  </si>
  <si>
    <t>眼压描记</t>
  </si>
  <si>
    <t>003103000290000</t>
  </si>
  <si>
    <t>眼球突出度测量</t>
  </si>
  <si>
    <t>003103000300000</t>
  </si>
  <si>
    <t>包括米尺测量法、眼球突出计测量法</t>
  </si>
  <si>
    <t>青光眼视网膜神经纤维层计算机图象分析</t>
  </si>
  <si>
    <t>003103000310000</t>
  </si>
  <si>
    <t>含计算机图相分析；不含OCT、HRT及SLO</t>
  </si>
  <si>
    <t>低视力助视器试验</t>
  </si>
  <si>
    <t>003103000320000</t>
  </si>
  <si>
    <t>上睑下垂检查</t>
  </si>
  <si>
    <t>003103000330000</t>
  </si>
  <si>
    <t>泪膜破裂时间测定</t>
  </si>
  <si>
    <t>003103000340000</t>
  </si>
  <si>
    <t>泪液分泌功能测定</t>
  </si>
  <si>
    <t>003103000350000</t>
  </si>
  <si>
    <t>泪液分泌试纸</t>
  </si>
  <si>
    <t>泪道冲洗</t>
  </si>
  <si>
    <t>003103000360000</t>
  </si>
  <si>
    <t>青光眼诱导试验</t>
  </si>
  <si>
    <t>003103000370000</t>
  </si>
  <si>
    <t>包括饮水，暗室，妥拉苏林等</t>
  </si>
  <si>
    <t>角膜荧光素染色检查</t>
  </si>
  <si>
    <t>003103000380000</t>
  </si>
  <si>
    <t>角膜曲率测量</t>
  </si>
  <si>
    <t>003103000390000</t>
  </si>
  <si>
    <t>角膜地形图检查</t>
  </si>
  <si>
    <t>003103000400000</t>
  </si>
  <si>
    <t>角膜内皮镜检查</t>
  </si>
  <si>
    <t>003103000410000</t>
  </si>
  <si>
    <t>角膜厚度检查</t>
  </si>
  <si>
    <t>003103000420000</t>
  </si>
  <si>
    <t>包括裂隙灯法，超声法</t>
  </si>
  <si>
    <t>角膜知觉检查</t>
  </si>
  <si>
    <t>003103000430000</t>
  </si>
  <si>
    <t>巩膜透照检查</t>
  </si>
  <si>
    <t>003103000440000</t>
  </si>
  <si>
    <t>含散瞳</t>
  </si>
  <si>
    <t>人工晶体度数测量</t>
  </si>
  <si>
    <t>003103000450000</t>
  </si>
  <si>
    <t>前房深度测量</t>
  </si>
  <si>
    <t>003103000460000</t>
  </si>
  <si>
    <t>包括裂隙灯法(测量周边前房及轴部前房)，前房深度测量仪法</t>
  </si>
  <si>
    <t>房水荧光测定</t>
  </si>
  <si>
    <t>003103000470000</t>
  </si>
  <si>
    <t>裂隙灯检查</t>
  </si>
  <si>
    <t>003103000480000</t>
  </si>
  <si>
    <t>裂隙灯下眼底检查</t>
  </si>
  <si>
    <t>003103000490000</t>
  </si>
  <si>
    <t>包括前置镜、三面镜、视网膜镜</t>
  </si>
  <si>
    <t>裂隙灯下房角镜检查</t>
  </si>
  <si>
    <t>003103000500000</t>
  </si>
  <si>
    <t>眼位照相</t>
  </si>
  <si>
    <t>003103000510000</t>
  </si>
  <si>
    <t>眼前段照相</t>
  </si>
  <si>
    <t>003103000520000</t>
  </si>
  <si>
    <t>眼底照相</t>
  </si>
  <si>
    <t>003103000530000</t>
  </si>
  <si>
    <t>眼底血管造影</t>
  </si>
  <si>
    <t>003103000540000</t>
  </si>
  <si>
    <t>包括眼底荧光血管造影(FFA)、靛青绿血管造影(ICGA)</t>
  </si>
  <si>
    <t>裂隙灯下眼底视神经立体照相</t>
  </si>
  <si>
    <t>003103000550000</t>
  </si>
  <si>
    <t>眼底检查</t>
  </si>
  <si>
    <t>003103000560000</t>
  </si>
  <si>
    <t>包括直接、间接眼底镜法，不含散瞳</t>
  </si>
  <si>
    <t>310300056-a</t>
  </si>
  <si>
    <t>眼底自发荧光检查</t>
  </si>
  <si>
    <t>适用于视网膜变性类疾病及眼底荧光造影联合检查。</t>
  </si>
  <si>
    <t>扫描激光眼底检查(SLO)</t>
  </si>
  <si>
    <t>003103000570000</t>
  </si>
  <si>
    <t>视网膜裂孔定位检查</t>
  </si>
  <si>
    <t>003103000580000</t>
  </si>
  <si>
    <t>包括直接检眼镜观察+测算、双目间接检眼镜观察+巩膜加压法</t>
  </si>
  <si>
    <t>海德堡视网膜厚度检查（HRT）</t>
  </si>
  <si>
    <t>003103000590000</t>
  </si>
  <si>
    <t>海德堡视网膜厚度检查(HRT)</t>
  </si>
  <si>
    <t>含图片报告</t>
  </si>
  <si>
    <t>眼血流图</t>
  </si>
  <si>
    <t>003103000600000</t>
  </si>
  <si>
    <t>视网膜动脉压测定</t>
  </si>
  <si>
    <t>003103000610000</t>
  </si>
  <si>
    <t>临界融合频率检查</t>
  </si>
  <si>
    <t>003103000620000</t>
  </si>
  <si>
    <t>超声生物显微镜检查(UBM)</t>
  </si>
  <si>
    <t>003103000630000</t>
  </si>
  <si>
    <t>单眼</t>
  </si>
  <si>
    <t>光学相干断层成相(OCT)</t>
  </si>
  <si>
    <t>003103000640000</t>
  </si>
  <si>
    <t>含测眼球后极组织厚度及断面相</t>
  </si>
  <si>
    <t>视网膜电流图(ERG)</t>
  </si>
  <si>
    <t>003103000650000</t>
  </si>
  <si>
    <t>视网膜地形图</t>
  </si>
  <si>
    <t>003103000660000</t>
  </si>
  <si>
    <t>眼电图(EOG)</t>
  </si>
  <si>
    <t>003103000670000</t>
  </si>
  <si>
    <t>含运动或感觉</t>
  </si>
  <si>
    <t>视诱发电位(VEP)</t>
  </si>
  <si>
    <t>003103000680000</t>
  </si>
  <si>
    <t>含单导、图形</t>
  </si>
  <si>
    <t>310300068-a</t>
  </si>
  <si>
    <t>格栅视觉诱发电位（ICVEP）</t>
  </si>
  <si>
    <t>323103000680100</t>
  </si>
  <si>
    <t>眼外肌功能检查</t>
  </si>
  <si>
    <t>003103000690000</t>
  </si>
  <si>
    <t>含眼球运动、歪头试验、集合与散开</t>
  </si>
  <si>
    <t>眼肌力检查</t>
  </si>
  <si>
    <t>003103000700000</t>
  </si>
  <si>
    <t>结膜印痕细胞检查</t>
  </si>
  <si>
    <t>003103000710000</t>
  </si>
  <si>
    <t>马氏(Maddox)杆试验</t>
  </si>
  <si>
    <t>003103000720000</t>
  </si>
  <si>
    <t>球内异物定位</t>
  </si>
  <si>
    <t>003103000730000</t>
  </si>
  <si>
    <t>含眼科操作部分</t>
  </si>
  <si>
    <t>磁石试验</t>
  </si>
  <si>
    <t>003103000740000</t>
  </si>
  <si>
    <t>眼活体组织检查</t>
  </si>
  <si>
    <t>003103000750000</t>
  </si>
  <si>
    <t>角膜刮片检查</t>
  </si>
  <si>
    <t>003103000760000</t>
  </si>
  <si>
    <t>不含微生物检查</t>
  </si>
  <si>
    <t>结膜囊取材检查</t>
  </si>
  <si>
    <t>003103000770000</t>
  </si>
  <si>
    <t>准分子激光屈光性角膜矫正术(PRK)</t>
  </si>
  <si>
    <t>003103000780000</t>
  </si>
  <si>
    <t>包括准分子激光治疗性角膜矫正术(PTK)</t>
  </si>
  <si>
    <t>次（单眼）</t>
  </si>
  <si>
    <t>特需服务项目</t>
  </si>
  <si>
    <t>310300078-a</t>
  </si>
  <si>
    <t>全飞秒激光角膜屈光手术</t>
  </si>
  <si>
    <t>003103000790000</t>
  </si>
  <si>
    <t>激光原位角膜磨镶术(LASIK)</t>
  </si>
  <si>
    <t>310300078-b</t>
  </si>
  <si>
    <t>飞秒联合准分子激光角膜屈光手术</t>
  </si>
  <si>
    <t>视网膜激光光凝术（氪激光光凝）</t>
  </si>
  <si>
    <t>003103000800000</t>
  </si>
  <si>
    <t>视网膜激光光凝术</t>
  </si>
  <si>
    <t>激光治疗眼前节病</t>
  </si>
  <si>
    <t>003103000810000</t>
  </si>
  <si>
    <t>包括治疗青光眼、晶状体囊膜切开、虹膜囊肿切除</t>
  </si>
  <si>
    <t>铒激光眼科手术</t>
  </si>
  <si>
    <t>003103000820000</t>
  </si>
  <si>
    <t>包括治疗白内障、晶体囊膜切开、晶体摘除</t>
  </si>
  <si>
    <t>钬激光巩膜切除手术</t>
  </si>
  <si>
    <t>003103000830000</t>
  </si>
  <si>
    <t>低功率氦-氖激光治疗</t>
  </si>
  <si>
    <t>003103000840000</t>
  </si>
  <si>
    <t>电解倒睫</t>
  </si>
  <si>
    <t>003103000850000</t>
  </si>
  <si>
    <t>包括拔倒睫</t>
  </si>
  <si>
    <t>光动力疗法（PDT）</t>
  </si>
  <si>
    <t>003103000860000</t>
  </si>
  <si>
    <t>光动力疗法(PDT)</t>
  </si>
  <si>
    <t>含光敏剂配置，微泵注入药物，激光治疗</t>
  </si>
  <si>
    <t>光敏剂</t>
  </si>
  <si>
    <t>睑板腺按摩</t>
  </si>
  <si>
    <t>003103000870000</t>
  </si>
  <si>
    <t>冲洗结膜囊</t>
  </si>
  <si>
    <t>003103000880000</t>
  </si>
  <si>
    <t>睑结膜伪膜去除冲洗</t>
  </si>
  <si>
    <t>003103000890000</t>
  </si>
  <si>
    <t>晶体囊截开术</t>
  </si>
  <si>
    <t>003103000900000</t>
  </si>
  <si>
    <t>310300090-a</t>
  </si>
  <si>
    <t>激光</t>
  </si>
  <si>
    <t>取结膜结石</t>
  </si>
  <si>
    <t>003103000910000</t>
  </si>
  <si>
    <t>沙眼磨擦压挤术</t>
  </si>
  <si>
    <t>003103000920000</t>
  </si>
  <si>
    <t>眼部脓肿切开引流术</t>
  </si>
  <si>
    <t>003103000930000</t>
  </si>
  <si>
    <t>包括霰粒肿切除术</t>
  </si>
  <si>
    <t>球结膜下注射</t>
  </si>
  <si>
    <t>003103000940000</t>
  </si>
  <si>
    <t>球后注射</t>
  </si>
  <si>
    <t>003103000950000</t>
  </si>
  <si>
    <t>包括球周半球后，球旁</t>
  </si>
  <si>
    <t>眶上神经封闭</t>
  </si>
  <si>
    <t>003103000960000</t>
  </si>
  <si>
    <t>肉毒杆菌素眼外肌注射</t>
  </si>
  <si>
    <t>003103000970000</t>
  </si>
  <si>
    <t>包括治疗眼睑痉挛、麻痹性斜视、上睑后退</t>
  </si>
  <si>
    <t>协调器治疗</t>
  </si>
  <si>
    <t>003103000980000</t>
  </si>
  <si>
    <t>后象治疗</t>
  </si>
  <si>
    <t>003103000990000</t>
  </si>
  <si>
    <t>前房穿刺术</t>
  </si>
  <si>
    <t>003103001000000</t>
  </si>
  <si>
    <t>包括前房冲洗术</t>
  </si>
  <si>
    <t>前房注气术</t>
  </si>
  <si>
    <t>003103001010000</t>
  </si>
  <si>
    <t>包括脉络膜上腔放液术</t>
  </si>
  <si>
    <t>角膜异物剔除术</t>
  </si>
  <si>
    <t>003103001020000</t>
  </si>
  <si>
    <t>角膜溃疡灼烙术</t>
  </si>
  <si>
    <t>003103001030000</t>
  </si>
  <si>
    <t>眼部冷冻治疗</t>
  </si>
  <si>
    <t>003103001040000</t>
  </si>
  <si>
    <t>包括治疗炎性肉芽肿、血管瘤、青光眼、角膜溃疡</t>
  </si>
  <si>
    <t>泪小点扩张</t>
  </si>
  <si>
    <t>003103001050000</t>
  </si>
  <si>
    <t>泪道探通术</t>
  </si>
  <si>
    <t>003103001060000</t>
  </si>
  <si>
    <t>310300106-a</t>
  </si>
  <si>
    <t>双眼单视功能训练</t>
  </si>
  <si>
    <t>003103001070000</t>
  </si>
  <si>
    <t>含双眼同时视、辐辏外展、融合</t>
  </si>
  <si>
    <t>弱视训练</t>
  </si>
  <si>
    <t>003103001080000</t>
  </si>
  <si>
    <t>早产儿视网膜病变（ROP)探查术</t>
  </si>
  <si>
    <t>含诊断、散瞳、图文报告</t>
  </si>
  <si>
    <t>散瞳</t>
  </si>
  <si>
    <t>003103000070200</t>
  </si>
  <si>
    <t>验光(散瞳)</t>
  </si>
  <si>
    <t>含药物</t>
  </si>
  <si>
    <t>角膜生物力学检查</t>
  </si>
  <si>
    <t>323103001170000</t>
  </si>
  <si>
    <t>指检查双眼角膜生物力学指标。</t>
  </si>
  <si>
    <t>4．耳鼻咽喉</t>
  </si>
  <si>
    <t>耳部诊疗</t>
  </si>
  <si>
    <t>听性脑干反应</t>
  </si>
  <si>
    <t>003104010010000</t>
  </si>
  <si>
    <t>纯音听阈测定</t>
  </si>
  <si>
    <t>003104010020000</t>
  </si>
  <si>
    <t>含气导、骨导和必要的掩蔽</t>
  </si>
  <si>
    <t>自描听力检查</t>
  </si>
  <si>
    <t>003104010030000</t>
  </si>
  <si>
    <t>纯音短增量敏感指数试验</t>
  </si>
  <si>
    <t>003104010040000</t>
  </si>
  <si>
    <t>纯音衰减试验</t>
  </si>
  <si>
    <t>003104010050000</t>
  </si>
  <si>
    <t>双耳交替响度平衡试验</t>
  </si>
  <si>
    <t>003104010060000</t>
  </si>
  <si>
    <t>含至少2个频率</t>
  </si>
  <si>
    <t>响度不适与舒适阈检测</t>
  </si>
  <si>
    <t>003104010070000</t>
  </si>
  <si>
    <t>调谐曲线</t>
  </si>
  <si>
    <t>003104010080000</t>
  </si>
  <si>
    <t>言语测听</t>
  </si>
  <si>
    <t>003104010090000</t>
  </si>
  <si>
    <t>含畸变语言、交错扬扬格、识别率、言语听阈、复响试验检查、短增量敏感试验、自力听力试验</t>
  </si>
  <si>
    <t>声导抗测听</t>
  </si>
  <si>
    <t>003104010100000</t>
  </si>
  <si>
    <t>包括鼓室图、镫骨肌反射试验</t>
  </si>
  <si>
    <t>310401010-a</t>
  </si>
  <si>
    <t>多频率</t>
  </si>
  <si>
    <t>镫骨活动度检测(盖来试验)</t>
  </si>
  <si>
    <t>003104010110000</t>
  </si>
  <si>
    <t>镫骨肌反射衰减试验</t>
  </si>
  <si>
    <t>003104010120000</t>
  </si>
  <si>
    <t>含镫骨肌反射阈值</t>
  </si>
  <si>
    <t>咽鼓管压力测定</t>
  </si>
  <si>
    <t>003104010130000</t>
  </si>
  <si>
    <t>不含声导抗测听</t>
  </si>
  <si>
    <t>耳蜗电图</t>
  </si>
  <si>
    <t>003104010140000</t>
  </si>
  <si>
    <t>耳声发射检查</t>
  </si>
  <si>
    <t>003104010150000</t>
  </si>
  <si>
    <t>包括自发性、诱发性和畸变产物耳声发射</t>
  </si>
  <si>
    <t>稳态听觉诱发反应</t>
  </si>
  <si>
    <t>003104010160000</t>
  </si>
  <si>
    <t>中潜伏期诱发电位</t>
  </si>
  <si>
    <t>003104010170000</t>
  </si>
  <si>
    <t>皮层慢反应</t>
  </si>
  <si>
    <t>003104010180000</t>
  </si>
  <si>
    <t>迟期成分检查</t>
  </si>
  <si>
    <t>003104010190000</t>
  </si>
  <si>
    <t>鼓岬电刺激反应</t>
  </si>
  <si>
    <t>003104010200000</t>
  </si>
  <si>
    <t>包括温度试验和自发眼震</t>
  </si>
  <si>
    <t>平衡试验</t>
  </si>
  <si>
    <t>003104010220000</t>
  </si>
  <si>
    <t>包括平板或平衡台试验，包括视动试验、旋转试验、甘油试验</t>
  </si>
  <si>
    <t>中耳共振频率测定</t>
  </si>
  <si>
    <t>003104010230000</t>
  </si>
  <si>
    <t>听探子检查</t>
  </si>
  <si>
    <t>003104010240000</t>
  </si>
  <si>
    <t>听力筛选试验</t>
  </si>
  <si>
    <t>003104010250000</t>
  </si>
  <si>
    <t>含耳声发射、脑干听觉诱发电位测听</t>
  </si>
  <si>
    <t>耳鸣检查</t>
  </si>
  <si>
    <t>003104010260000</t>
  </si>
  <si>
    <t>含匹配、频率和响度，包括他觉耳鸣检查</t>
  </si>
  <si>
    <t>定向条件反射测定</t>
  </si>
  <si>
    <t>003104010270000</t>
  </si>
  <si>
    <t>含游戏测定和行为观察</t>
  </si>
  <si>
    <t>限符合苏人社发【2010】479号规定的适用对象结算。限4周岁以下儿童。</t>
  </si>
  <si>
    <t>苏人社发【2010】479号、江苏省医疗服务价格项目目录（2022版）</t>
  </si>
  <si>
    <t>助听器选配试验</t>
  </si>
  <si>
    <t>003104010280000</t>
  </si>
  <si>
    <t>含程控编程</t>
  </si>
  <si>
    <t>限符合苏人社发【2010】479号规定的适用对象结算。限中度以上听力减退，每年支付不超过2次。</t>
  </si>
  <si>
    <t>电子耳蜗编程</t>
  </si>
  <si>
    <t>003104010290000</t>
  </si>
  <si>
    <t>限符合苏人社发【2010】479号规定的适用对象结算。限重度、极重度听力减退，开机后，首年每月不超过4次，次年每月不超过1次，两年后每年不超过2次。</t>
  </si>
  <si>
    <t>真耳分析</t>
  </si>
  <si>
    <t>003104010300000</t>
  </si>
  <si>
    <t>限符合苏人社发【2010】479号规定的适用对象结算。和助听器选配实验结合，每年支付不超过2次。</t>
  </si>
  <si>
    <t>鼓膜贴补试验</t>
  </si>
  <si>
    <t>003104010310000</t>
  </si>
  <si>
    <t>味觉试验</t>
  </si>
  <si>
    <t>003104010320000</t>
  </si>
  <si>
    <t>包括电刺激法或直接法</t>
  </si>
  <si>
    <t>溢泪试验</t>
  </si>
  <si>
    <t>003104010330000</t>
  </si>
  <si>
    <t>耳纤维内镜检查</t>
  </si>
  <si>
    <t>003104010340000</t>
  </si>
  <si>
    <t>含图象记录及输出系统，包括完壁式乳突术后</t>
  </si>
  <si>
    <t>硬性耳内镜检查</t>
  </si>
  <si>
    <t>003104010350000</t>
  </si>
  <si>
    <t>电耳镜检查</t>
  </si>
  <si>
    <t>003104010360000</t>
  </si>
  <si>
    <t>耳显微镜检查</t>
  </si>
  <si>
    <t>003104010370000</t>
  </si>
  <si>
    <t>西格氏耳镜检查</t>
  </si>
  <si>
    <t>003104010380000</t>
  </si>
  <si>
    <t>包括瘘管试验、鼓膜按摩</t>
  </si>
  <si>
    <t>上鼓室冲洗术</t>
  </si>
  <si>
    <t>003104010390000</t>
  </si>
  <si>
    <t>鼓膜穿刺术</t>
  </si>
  <si>
    <t>003104010400000</t>
  </si>
  <si>
    <t>含抽液、注药</t>
  </si>
  <si>
    <t>耵聍冲洗</t>
  </si>
  <si>
    <t>003104010410000</t>
  </si>
  <si>
    <t>310401041-a</t>
  </si>
  <si>
    <t>耵聍取出</t>
  </si>
  <si>
    <t>侧</t>
  </si>
  <si>
    <t>耳正负压治疗</t>
  </si>
  <si>
    <t>003104010420000</t>
  </si>
  <si>
    <t>波氏法咽鼓管吹张</t>
  </si>
  <si>
    <t>003104010430000</t>
  </si>
  <si>
    <t>导管法咽鼓管吹张</t>
  </si>
  <si>
    <t>003104010440000</t>
  </si>
  <si>
    <t>耳药物烧灼</t>
  </si>
  <si>
    <t>003104010450000</t>
  </si>
  <si>
    <t>鼓膜贴补</t>
  </si>
  <si>
    <t>003104010460000</t>
  </si>
  <si>
    <t>鼓膜贴补治疗</t>
  </si>
  <si>
    <t>包括烧灼法、针拨法</t>
  </si>
  <si>
    <t>耳神经阻滞</t>
  </si>
  <si>
    <t>003104010470000</t>
  </si>
  <si>
    <t>耳廓假性囊肿穿刺压迫治疗</t>
  </si>
  <si>
    <t>003104010480000</t>
  </si>
  <si>
    <t>含穿刺、抽吸和压迫、压迫材料；不含抽液检验</t>
  </si>
  <si>
    <t>耳部特殊治疗</t>
  </si>
  <si>
    <t>003104010490000</t>
  </si>
  <si>
    <t>射频、激光、微波、冷冻等法同价</t>
  </si>
  <si>
    <t>婴幼儿视觉强化测听</t>
  </si>
  <si>
    <t>003115010021500</t>
  </si>
  <si>
    <t>精神科B类量表测查（本顿视觉保持测定）</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</si>
  <si>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</si>
  <si>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</si>
  <si>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</si>
  <si>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</si>
  <si>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</si>
  <si>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</si>
  <si>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</si>
  <si>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003104020010000</t>
  </si>
  <si>
    <t>前鼻镜检查</t>
  </si>
  <si>
    <t>003104020020000</t>
  </si>
  <si>
    <t>长鼻镜检查</t>
  </si>
  <si>
    <t>003104020030000</t>
  </si>
  <si>
    <t>鼻内镜手术后检查处理</t>
  </si>
  <si>
    <t>003104020040000</t>
  </si>
  <si>
    <t>含残余病变清理</t>
  </si>
  <si>
    <t>鼻粘膜激发试验</t>
  </si>
  <si>
    <t>003104020050000</t>
  </si>
  <si>
    <t>鼻分泌物细胞检测</t>
  </si>
  <si>
    <t>003104020060000</t>
  </si>
  <si>
    <t>含嗜酸细胞、肥大细胞</t>
  </si>
  <si>
    <t>鼻阻力测定</t>
  </si>
  <si>
    <t>003104020080000</t>
  </si>
  <si>
    <t>声反射鼻腔测量</t>
  </si>
  <si>
    <t>003104020090000</t>
  </si>
  <si>
    <t>糖精试验</t>
  </si>
  <si>
    <t>003104020100000</t>
  </si>
  <si>
    <t>亦称纤毛功能测定</t>
  </si>
  <si>
    <t>蝶窦穿刺活检术</t>
  </si>
  <si>
    <t>003104020110000</t>
  </si>
  <si>
    <t>鼻腔冲洗</t>
  </si>
  <si>
    <t>003104020120000</t>
  </si>
  <si>
    <t>鼻腔取活检术</t>
  </si>
  <si>
    <t>003104020130000</t>
  </si>
  <si>
    <t>上颌窦穿刺术</t>
  </si>
  <si>
    <t>003104020140000</t>
  </si>
  <si>
    <t>鼻窦冲洗</t>
  </si>
  <si>
    <t>003104020150000</t>
  </si>
  <si>
    <t>鼻咽部活检术</t>
  </si>
  <si>
    <t>003104020160000</t>
  </si>
  <si>
    <t>下鼻甲封闭术</t>
  </si>
  <si>
    <t>003104020170000</t>
  </si>
  <si>
    <t>包括鼻丘封闭及硬化剂注射</t>
  </si>
  <si>
    <t>鼻腔粘连分离术</t>
  </si>
  <si>
    <t>003104020180000</t>
  </si>
  <si>
    <t>鼻负压置换治疗</t>
  </si>
  <si>
    <t>003104020190000</t>
  </si>
  <si>
    <t>脱敏治疗</t>
  </si>
  <si>
    <t>003104020200000</t>
  </si>
  <si>
    <t>快速脱敏治疗</t>
  </si>
  <si>
    <t>003104020210000</t>
  </si>
  <si>
    <t>前鼻孔填塞</t>
  </si>
  <si>
    <t>003104020220000</t>
  </si>
  <si>
    <t>后鼻孔填塞</t>
  </si>
  <si>
    <t>003104020230000</t>
  </si>
  <si>
    <t>鼻异物取出</t>
  </si>
  <si>
    <t>003104020240000</t>
  </si>
  <si>
    <t>包括人工泪管取出术。</t>
  </si>
  <si>
    <t>鼻部特殊治疗</t>
  </si>
  <si>
    <t>003104020250000</t>
  </si>
  <si>
    <t>射频、激光、微波、冷冻、电烧等法同价</t>
  </si>
  <si>
    <t>310402025-a</t>
  </si>
  <si>
    <t>鼻出血粘膜药物烧灼</t>
  </si>
  <si>
    <t>咽喉部诊疗</t>
  </si>
  <si>
    <t>喉声图</t>
  </si>
  <si>
    <t>003104030010000</t>
  </si>
  <si>
    <t>含声门图</t>
  </si>
  <si>
    <t>喉频谱仪检查</t>
  </si>
  <si>
    <t>003104030020000</t>
  </si>
  <si>
    <t>喉电图测试</t>
  </si>
  <si>
    <t>003104030030000</t>
  </si>
  <si>
    <t>计算机嗓音疾病评估</t>
  </si>
  <si>
    <t>003104030040000</t>
  </si>
  <si>
    <t>计算机言语疾病矫治</t>
  </si>
  <si>
    <t>003104030050000</t>
  </si>
  <si>
    <t>纤维鼻咽镜检查</t>
  </si>
  <si>
    <t>003104030060000</t>
  </si>
  <si>
    <t>间接鼻咽镜检查</t>
  </si>
  <si>
    <t>003104030070000</t>
  </si>
  <si>
    <t>310403007-a</t>
  </si>
  <si>
    <t>电子镜</t>
  </si>
  <si>
    <t>硬性鼻咽镜检查</t>
  </si>
  <si>
    <t>003104030080000</t>
  </si>
  <si>
    <t>纤维喉镜检查</t>
  </si>
  <si>
    <t>003104030090000</t>
  </si>
  <si>
    <t>310403009-a</t>
  </si>
  <si>
    <t>喉动态镜检查</t>
  </si>
  <si>
    <t>003104030100000</t>
  </si>
  <si>
    <t>直达喉镜检查</t>
  </si>
  <si>
    <t>003104030110000</t>
  </si>
  <si>
    <t>包括前联合镜检查</t>
  </si>
  <si>
    <t>间接喉镜检查</t>
  </si>
  <si>
    <t>003104030120000</t>
  </si>
  <si>
    <t>支撑喉镜检查</t>
  </si>
  <si>
    <t>003104030130000</t>
  </si>
  <si>
    <t>咽封闭</t>
  </si>
  <si>
    <t>003104030140000</t>
  </si>
  <si>
    <t>喉上神经封闭术</t>
  </si>
  <si>
    <t>003104030150000</t>
  </si>
  <si>
    <t>咽部特殊治疗</t>
  </si>
  <si>
    <t>003104030160000</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</si>
  <si>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</si>
  <si>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</si>
  <si>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</si>
  <si>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</si>
  <si>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</si>
  <si>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</si>
  <si>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</si>
  <si>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</si>
  <si>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</si>
  <si>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003307010010000</t>
  </si>
  <si>
    <t>经直达喉镜喉肿物摘除术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</si>
  <si>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</si>
  <si>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</si>
  <si>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</si>
  <si>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</si>
  <si>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</si>
  <si>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</si>
  <si>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003105010010000</t>
  </si>
  <si>
    <r>
      <rPr>
        <sz val="9"/>
        <rFont val="宋体"/>
        <charset val="134"/>
      </rPr>
      <t>包括各专业检查表，不含错</t>
    </r>
    <r>
      <rPr>
        <sz val="9"/>
        <rFont val="方正书宋_GBK"/>
        <charset val="134"/>
      </rPr>
      <t></t>
    </r>
    <r>
      <rPr>
        <sz val="9"/>
        <rFont val="宋体"/>
        <charset val="134"/>
      </rPr>
      <t>畸形诊断设计、种植治疗设计</t>
    </r>
  </si>
  <si>
    <t>310501001-a</t>
  </si>
  <si>
    <t>牙周专业检查</t>
  </si>
  <si>
    <t>003105010010001</t>
  </si>
  <si>
    <t>全口牙病系统检查与治疗设计(牙周专业检查加收)</t>
  </si>
  <si>
    <t>310501001-b</t>
  </si>
  <si>
    <t>含咬合检查、菌斑检查</t>
  </si>
  <si>
    <t>指使用牙周电子诊断系统</t>
  </si>
  <si>
    <t>咬合检查</t>
  </si>
  <si>
    <t>003105010020000</t>
  </si>
  <si>
    <t>不含咀嚼肌肌电图检查</t>
  </si>
  <si>
    <t>颌力测量检查</t>
  </si>
  <si>
    <t>003105010030000</t>
  </si>
  <si>
    <r>
      <rPr>
        <sz val="9"/>
        <rFont val="方正书宋_GBK"/>
        <charset val="134"/>
      </rPr>
      <t></t>
    </r>
    <r>
      <rPr>
        <sz val="9"/>
        <rFont val="宋体"/>
        <charset val="134"/>
      </rPr>
      <t>力测量检查</t>
    </r>
  </si>
  <si>
    <t>咀嚼功能检查</t>
  </si>
  <si>
    <t>003105010040000</t>
  </si>
  <si>
    <t>下颌运动检查</t>
  </si>
  <si>
    <t>003105010050000</t>
  </si>
  <si>
    <t>包括髁状突运动轨迹描记</t>
  </si>
  <si>
    <t>唾液流量测定</t>
  </si>
  <si>
    <t>003105010060000</t>
  </si>
  <si>
    <t>包括全唾液流量及单个腺体流量测定</t>
  </si>
  <si>
    <t>口腔模型制备</t>
  </si>
  <si>
    <t>003105010070000</t>
  </si>
  <si>
    <t>含口腔印模制取、石膏模型灌制、普通藻酸盐印摸材、普通石膏</t>
  </si>
  <si>
    <t>硅橡胶、琼脂材料，进口石膏材料</t>
  </si>
  <si>
    <t>单颌</t>
  </si>
  <si>
    <t>310501007-a</t>
  </si>
  <si>
    <t>光学数字化口腔扫描</t>
  </si>
  <si>
    <t>323105010070100</t>
  </si>
  <si>
    <t>含数字化口内扫面、软件分析，形成三维数字化印模。</t>
  </si>
  <si>
    <t>记存模型制备</t>
  </si>
  <si>
    <t>003105010080000</t>
  </si>
  <si>
    <t>含印模制取、模型灌制、修正及取蜡型</t>
  </si>
  <si>
    <t>面部模型制备</t>
  </si>
  <si>
    <t>003105010090000</t>
  </si>
  <si>
    <t>含印模制取、石膏模型灌制及修正</t>
  </si>
  <si>
    <t>硅橡胶、琼脂材料，进口石膏、进口蜡模材料，</t>
  </si>
  <si>
    <t>常规面像检查</t>
  </si>
  <si>
    <t>003105010100000</t>
  </si>
  <si>
    <r>
      <rPr>
        <sz val="9"/>
        <rFont val="宋体"/>
        <charset val="134"/>
      </rPr>
      <t>常规面</t>
    </r>
    <r>
      <rPr>
        <sz val="9"/>
        <rFont val="方正书宋_GBK"/>
        <charset val="134"/>
      </rPr>
      <t></t>
    </r>
    <r>
      <rPr>
        <sz val="9"/>
        <rFont val="宋体"/>
        <charset val="134"/>
      </rPr>
      <t>像检查</t>
    </r>
  </si>
  <si>
    <r>
      <rPr>
        <sz val="9"/>
        <rFont val="宋体"/>
        <charset val="134"/>
      </rPr>
      <t>包括正侧位面像、微笑像、正侧位</t>
    </r>
    <r>
      <rPr>
        <sz val="9"/>
        <rFont val="方正书宋_GBK"/>
        <charset val="134"/>
      </rPr>
      <t></t>
    </r>
    <r>
      <rPr>
        <sz val="9"/>
        <rFont val="宋体"/>
        <charset val="134"/>
      </rPr>
      <t>像及上下颌</t>
    </r>
    <r>
      <rPr>
        <sz val="9"/>
        <rFont val="方正书宋_GBK"/>
        <charset val="134"/>
      </rPr>
      <t></t>
    </r>
    <r>
      <rPr>
        <sz val="9"/>
        <rFont val="宋体"/>
        <charset val="134"/>
      </rPr>
      <t>面像</t>
    </r>
  </si>
  <si>
    <t>每片</t>
  </si>
  <si>
    <t>口腔内镜检查</t>
  </si>
  <si>
    <t>003105010110000</t>
  </si>
  <si>
    <t>每牙</t>
  </si>
  <si>
    <t>牙体牙髓检查</t>
  </si>
  <si>
    <t>牙髓活力检查</t>
  </si>
  <si>
    <t>003105020010000</t>
  </si>
  <si>
    <t>包括冷测、热测、牙髓活力电测</t>
  </si>
  <si>
    <t>根管长度测量</t>
  </si>
  <si>
    <t>003105020020000</t>
  </si>
  <si>
    <t>含使用根管长度测量仪或插诊断丝确定工作长度</t>
  </si>
  <si>
    <t>每根管</t>
  </si>
  <si>
    <t>口腔X线一次成像(RVG)</t>
  </si>
  <si>
    <t>003105020030000</t>
  </si>
  <si>
    <t>牙周检查</t>
  </si>
  <si>
    <t>白细胞趋化功能检查</t>
  </si>
  <si>
    <t>003105030010000</t>
  </si>
  <si>
    <t>含：龈沟液白细胞采集或血白细胞采集；实验室白细胞趋化功能测定</t>
  </si>
  <si>
    <t>龈沟液量测定</t>
  </si>
  <si>
    <t>003105030020000</t>
  </si>
  <si>
    <t>含龈沟液的采集和定量</t>
  </si>
  <si>
    <t>牙</t>
  </si>
  <si>
    <t>咬合动度测定</t>
  </si>
  <si>
    <t>003105030030000</t>
  </si>
  <si>
    <t>龈上菌斑检查</t>
  </si>
  <si>
    <t>003105030040000</t>
  </si>
  <si>
    <t>含牙菌斑显示及菌斑指数确定</t>
  </si>
  <si>
    <t>菌斑微生物检测</t>
  </si>
  <si>
    <t>003105030050000</t>
  </si>
  <si>
    <t>含菌斑采集及微生物检测；包括：刚果红负染法；暗视野显微镜法；Periocheck法</t>
  </si>
  <si>
    <t>Periocheck试剂盒</t>
  </si>
  <si>
    <t>口腔颌面功能检查</t>
  </si>
  <si>
    <t>面神经功能主观检测</t>
  </si>
  <si>
    <t>003105040010000</t>
  </si>
  <si>
    <t>指美国耳、鼻、喉及头颈外科通用主观检测方法</t>
  </si>
  <si>
    <t>面神经功能电脑检测</t>
  </si>
  <si>
    <t>003105040020000</t>
  </si>
  <si>
    <t>指用数码相机及专门的软件包（QFES）而进行的客观检测方法</t>
  </si>
  <si>
    <t>面神经肌电图检查</t>
  </si>
  <si>
    <t>003105040030000</t>
  </si>
  <si>
    <t>1.包括额、眼、上唇及下唇四个功能区；2.每功能区均含双侧</t>
  </si>
  <si>
    <t>每区</t>
  </si>
  <si>
    <t>腭咽闭合功能检查</t>
  </si>
  <si>
    <t>003105040040000</t>
  </si>
  <si>
    <t>包括鼻咽纤维镜进行鼻音计检查、语音仪检查、计算机语音检查；不含反馈治疗</t>
  </si>
  <si>
    <t>正颌外科手术前设计</t>
  </si>
  <si>
    <t>正颌外科手术设计与面型预测</t>
  </si>
  <si>
    <t>003105050010000</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</si>
  <si>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</si>
  <si>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</si>
  <si>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</si>
  <si>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003105050020000</t>
  </si>
  <si>
    <t>包括正位、侧位及斜位等各种位置的云纹照相及测量</t>
  </si>
  <si>
    <t>化妆品、照相底片及冲印</t>
  </si>
  <si>
    <t>模型外科设计</t>
  </si>
  <si>
    <t>003105050030000</t>
  </si>
  <si>
    <r>
      <rPr>
        <sz val="9"/>
        <rFont val="宋体"/>
        <charset val="134"/>
      </rPr>
      <t>含面弓转移、上</t>
    </r>
    <r>
      <rPr>
        <sz val="9"/>
        <rFont val="方正书宋_GBK"/>
        <charset val="134"/>
      </rPr>
      <t></t>
    </r>
    <r>
      <rPr>
        <sz val="9"/>
        <rFont val="宋体"/>
        <charset val="134"/>
      </rPr>
      <t>架、模型测量及模拟手术拼对等</t>
    </r>
  </si>
  <si>
    <t>石膏模型制备按310501007项收费</t>
  </si>
  <si>
    <t>带环制备</t>
  </si>
  <si>
    <t>003105050040000</t>
  </si>
  <si>
    <t>含代型制作、带环的焊接、锤制、圆管焊接等技术</t>
  </si>
  <si>
    <t>石膏模型制备按310501007、分牙及牙体预备、粘接带环</t>
  </si>
  <si>
    <t>每个</t>
  </si>
  <si>
    <t>唇弓制备</t>
  </si>
  <si>
    <t>003105050050000</t>
  </si>
  <si>
    <t>含唇弓弯制、焊接等技术，以及钢丝、焊媒等材料</t>
  </si>
  <si>
    <t>方弓丝、予成牵引弓、唇弓及其他特殊材料</t>
  </si>
  <si>
    <t>每根</t>
  </si>
  <si>
    <t>牙合导板制备</t>
  </si>
  <si>
    <t>003105050060000</t>
  </si>
  <si>
    <r>
      <rPr>
        <sz val="9"/>
        <rFont val="方正书宋_GBK"/>
        <charset val="134"/>
      </rPr>
      <t></t>
    </r>
    <r>
      <rPr>
        <sz val="9"/>
        <rFont val="宋体"/>
        <charset val="134"/>
      </rPr>
      <t>导板制备</t>
    </r>
  </si>
  <si>
    <t>含牙合导板制作、打磨、抛光，以及自凝牙托粉、单体、分离剂等</t>
  </si>
  <si>
    <t>面部三维照相</t>
  </si>
  <si>
    <t>图像记录</t>
  </si>
  <si>
    <t>体位</t>
  </si>
  <si>
    <t>口腔关节病检查</t>
  </si>
  <si>
    <t>颞颌关节系统检查设计</t>
  </si>
  <si>
    <t>003105060010000</t>
  </si>
  <si>
    <t>含专业检查表，包括颞颌关节系统检查；不含关节镜等特殊检查</t>
  </si>
  <si>
    <t>每人次</t>
  </si>
  <si>
    <t>颞颌关节镜检查</t>
  </si>
  <si>
    <t>003105060020000</t>
  </si>
  <si>
    <t>关节腔压力测定</t>
  </si>
  <si>
    <t>003105060030000</t>
  </si>
  <si>
    <t>正畸检查</t>
  </si>
  <si>
    <t>错畸形初检</t>
  </si>
  <si>
    <t>003105070010000</t>
  </si>
  <si>
    <r>
      <rPr>
        <sz val="9"/>
        <rFont val="宋体"/>
        <charset val="134"/>
      </rPr>
      <t>错</t>
    </r>
    <r>
      <rPr>
        <sz val="9"/>
        <rFont val="方正书宋_GBK"/>
        <charset val="134"/>
      </rPr>
      <t></t>
    </r>
    <r>
      <rPr>
        <sz val="9"/>
        <rFont val="宋体"/>
        <charset val="134"/>
      </rPr>
      <t>畸形初检</t>
    </r>
  </si>
  <si>
    <t>含咨询、检查、登记、正畸专业病历</t>
  </si>
  <si>
    <t>错畸形治疗设计</t>
  </si>
  <si>
    <t>003105070020000</t>
  </si>
  <si>
    <r>
      <rPr>
        <sz val="9"/>
        <rFont val="宋体"/>
        <charset val="134"/>
      </rPr>
      <t>错</t>
    </r>
    <r>
      <rPr>
        <sz val="9"/>
        <rFont val="方正书宋_GBK"/>
        <charset val="134"/>
      </rPr>
      <t></t>
    </r>
    <r>
      <rPr>
        <sz val="9"/>
        <rFont val="宋体"/>
        <charset val="134"/>
      </rPr>
      <t>畸形治疗设计</t>
    </r>
  </si>
  <si>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</si>
  <si>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</si>
  <si>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</si>
  <si>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使用计算机进行三维牙模型测量和X线头影测量</t>
  </si>
  <si>
    <t>固定矫治器复诊处置</t>
  </si>
  <si>
    <t>003105070030000</t>
  </si>
  <si>
    <t>含常规检查及矫治器调整</t>
  </si>
  <si>
    <t>更换弓丝及附件</t>
  </si>
  <si>
    <t>活动矫治器复诊处置</t>
  </si>
  <si>
    <t>003105070040000</t>
  </si>
  <si>
    <t>含常规检查及弹簧加力</t>
  </si>
  <si>
    <t>各种弹簧和其他附件</t>
  </si>
  <si>
    <t>功能矫治器复诊处置</t>
  </si>
  <si>
    <t>003105070050000</t>
  </si>
  <si>
    <t>含常规检查及调整</t>
  </si>
  <si>
    <t>其他材料及附件</t>
  </si>
  <si>
    <t>特殊矫治器复诊处置</t>
  </si>
  <si>
    <t>003105070060000</t>
  </si>
  <si>
    <t>310507006-a</t>
  </si>
  <si>
    <t>使用舌侧矫正器</t>
  </si>
  <si>
    <t>错畸形正中位检查</t>
  </si>
  <si>
    <t>003105070070000</t>
  </si>
  <si>
    <r>
      <rPr>
        <sz val="9"/>
        <rFont val="宋体"/>
        <charset val="134"/>
      </rPr>
      <t>错</t>
    </r>
    <r>
      <rPr>
        <sz val="9"/>
        <rFont val="方正书宋_GBK"/>
        <charset val="134"/>
      </rPr>
      <t></t>
    </r>
    <r>
      <rPr>
        <sz val="9"/>
        <rFont val="宋体"/>
        <charset val="134"/>
      </rPr>
      <t>畸形正中</t>
    </r>
    <r>
      <rPr>
        <sz val="9"/>
        <rFont val="方正书宋_GBK"/>
        <charset val="134"/>
      </rPr>
      <t></t>
    </r>
    <r>
      <rPr>
        <sz val="9"/>
        <rFont val="宋体"/>
        <charset val="134"/>
      </rPr>
      <t>位检查</t>
    </r>
  </si>
  <si>
    <t>含蜡堤制作塑料基托</t>
  </si>
  <si>
    <t>口腔修复检查</t>
  </si>
  <si>
    <t>光仪检查</t>
  </si>
  <si>
    <t>003105080010000</t>
  </si>
  <si>
    <r>
      <rPr>
        <sz val="9"/>
        <rFont val="宋体"/>
        <charset val="134"/>
      </rPr>
      <t>光</t>
    </r>
    <r>
      <rPr>
        <sz val="9"/>
        <rFont val="方正书宋_GBK"/>
        <charset val="134"/>
      </rPr>
      <t></t>
    </r>
    <r>
      <rPr>
        <sz val="9"/>
        <rFont val="宋体"/>
        <charset val="134"/>
      </rPr>
      <t>仪检查</t>
    </r>
  </si>
  <si>
    <t>包括：1．光牙合仪牙合力测量；2．牙列牙合接触状态检查；3.咬合仪检查</t>
  </si>
  <si>
    <t>测色仪检查</t>
  </si>
  <si>
    <t>003105080020000</t>
  </si>
  <si>
    <t>指固定修复中牙的比色</t>
  </si>
  <si>
    <t>义齿压痛定位仪检查</t>
  </si>
  <si>
    <t>003105080030000</t>
  </si>
  <si>
    <t>触痛仪检查</t>
  </si>
  <si>
    <t>003105080040000</t>
  </si>
  <si>
    <t>指颞下颌关节病人肌肉关节区压痛痛域大小的测量</t>
  </si>
  <si>
    <t>口腔种植检查</t>
  </si>
  <si>
    <t>口腔一般治疗</t>
  </si>
  <si>
    <t>调合牙合</t>
  </si>
  <si>
    <t>003105100010000</t>
  </si>
  <si>
    <r>
      <rPr>
        <sz val="9"/>
        <rFont val="宋体"/>
        <charset val="134"/>
      </rPr>
      <t>调</t>
    </r>
    <r>
      <rPr>
        <sz val="9"/>
        <rFont val="方正书宋_GBK"/>
        <charset val="134"/>
      </rPr>
      <t></t>
    </r>
  </si>
  <si>
    <t>氟防龋治疗</t>
  </si>
  <si>
    <t>003105100020000</t>
  </si>
  <si>
    <t>包括局部涂氟、氟液含漱、氟打磨</t>
  </si>
  <si>
    <t>氟保护漆</t>
  </si>
  <si>
    <t>6周岁及以下儿童加收30%。乙类适用6周岁及以下儿童</t>
  </si>
  <si>
    <t>牙脱敏治疗</t>
  </si>
  <si>
    <t>003105100030000</t>
  </si>
  <si>
    <t>包括氟化钠、酚制剂等药物</t>
  </si>
  <si>
    <t>高分子脱敏剂</t>
  </si>
  <si>
    <t>310510003-a</t>
  </si>
  <si>
    <t>使用激光脱敏仪</t>
  </si>
  <si>
    <t>口腔局部冲洗上药</t>
  </si>
  <si>
    <t>003105100040000</t>
  </si>
  <si>
    <t>含冲洗、含漱；包括牙周袋内上药、粘膜病变部位上药</t>
  </si>
  <si>
    <t>不良修复体拆除</t>
  </si>
  <si>
    <t>003105100050000</t>
  </si>
  <si>
    <t>包括不良修复体及不良充填体</t>
  </si>
  <si>
    <t>牙开窗助萌术</t>
  </si>
  <si>
    <t>003105100060000</t>
  </si>
  <si>
    <t>包括各类阻生恒牙</t>
  </si>
  <si>
    <t>口腔局部止血</t>
  </si>
  <si>
    <t>003105100070000</t>
  </si>
  <si>
    <t>包括拔牙后出血、各种口腔内局部出血的清理创面、填塞或缝合</t>
  </si>
  <si>
    <t>特殊填塞或止血材料</t>
  </si>
  <si>
    <t>激光口内治疗</t>
  </si>
  <si>
    <t>003105100080000</t>
  </si>
  <si>
    <t>包括1.根管处置；2.牙周处置；3.各种斑、痣、小肿物、溃疡治疗</t>
  </si>
  <si>
    <t>口内脓肿切开引流术</t>
  </si>
  <si>
    <t>003105100090000</t>
  </si>
  <si>
    <t>牙外伤结扎固定术</t>
  </si>
  <si>
    <t>003105100100000</t>
  </si>
  <si>
    <t>含局麻、复位、结扎固定及调牙合；包括牙根折、挫伤、脱位；不含根管治疗</t>
  </si>
  <si>
    <t>特殊结扎固定材料</t>
  </si>
  <si>
    <t>拆除固定装置</t>
  </si>
  <si>
    <t>003105100110000</t>
  </si>
  <si>
    <t>包括去除由各种原因使用的口腔固定材料</t>
  </si>
  <si>
    <t>口腔活检术</t>
  </si>
  <si>
    <t>003105100120000</t>
  </si>
  <si>
    <t>含口腔软组织活检，含麻醉，含缝合线、缝合针、注射器</t>
  </si>
  <si>
    <t>无回吸口腔治疗术</t>
  </si>
  <si>
    <t>323105100150000</t>
  </si>
  <si>
    <t>使用一次性零回吸手机，进行物理隔离，开展口腔内有创操作。</t>
  </si>
  <si>
    <t>牙体牙髓治疗</t>
  </si>
  <si>
    <t>简单充填术</t>
  </si>
  <si>
    <t>003105110010000</t>
  </si>
  <si>
    <t>含备洞、垫底、洞型设计、国产充填材料；包括I、V类洞的充填</t>
  </si>
  <si>
    <t>特殊材料</t>
  </si>
  <si>
    <t>复杂充填术</t>
  </si>
  <si>
    <t>003105110020000</t>
  </si>
  <si>
    <t>含龋齿的特殊检查(如检知液、光纤透照仪等)、备洞、垫底、洞形设计和充填；包括II、III、IV类洞及大面积缺损的充填；包括声波动力治疗牙体缺损充填术</t>
  </si>
  <si>
    <t>310511002-a</t>
  </si>
  <si>
    <t>化学微创去龋术</t>
  </si>
  <si>
    <t>003105110020300</t>
  </si>
  <si>
    <t>复杂充填术(化学微创祛龋术)</t>
  </si>
  <si>
    <t>龋齿的检查，将龋齿凝胶放入龋洞，软化龋坏牙质，用专门设计的手工工具（去腐工作尖）将软化的龋坏组织去除，洞形设计，垫底和充填。</t>
  </si>
  <si>
    <t>310511002-b</t>
  </si>
  <si>
    <t>后牙树脂充填修复术</t>
  </si>
  <si>
    <t>去净腐质，窝洞预备，清理干燥，酸蚀，涂布粘接剂，光固化，采用大块树脂充填，光固化，调磨抛光。包括后牙分层色树脂修复术。</t>
  </si>
  <si>
    <t>牙体桩钉固位修复术</t>
  </si>
  <si>
    <t>003105110030000</t>
  </si>
  <si>
    <t>含备洞、垫底、洞形设计、打桩(钉)、充填；包括大面积缺损的充填</t>
  </si>
  <si>
    <t>各种特殊材料、桩、钉</t>
  </si>
  <si>
    <t>牙体缺损粘接修复术</t>
  </si>
  <si>
    <t>003105110040000</t>
  </si>
  <si>
    <t>含牙体预备、酸蚀、粘接、充填</t>
  </si>
  <si>
    <t>充填体抛光术</t>
  </si>
  <si>
    <t>003105110050000</t>
  </si>
  <si>
    <t>包括各类充填体的修整、抛光</t>
  </si>
  <si>
    <t>前牙美容修复术</t>
  </si>
  <si>
    <t>003105110060000</t>
  </si>
  <si>
    <t>含牙体预备、酸蚀、粘接、修复；包括切角、切缘、关闭间隙、畸形牙改形、牙体缺陷和着色牙贴面等</t>
  </si>
  <si>
    <t>各种特殊材料</t>
  </si>
  <si>
    <t>树脂嵌体修复术</t>
  </si>
  <si>
    <t>003105110070000</t>
  </si>
  <si>
    <t>含牙体预备和嵌体修复</t>
  </si>
  <si>
    <t>橡皮障隔湿法</t>
  </si>
  <si>
    <t>003105110080000</t>
  </si>
  <si>
    <t>含一次性橡皮布</t>
  </si>
  <si>
    <t>橡皮障</t>
  </si>
  <si>
    <t>牙脱色术</t>
  </si>
  <si>
    <t>003105110090000</t>
  </si>
  <si>
    <t>包括氟斑牙、四环素牙、变色牙</t>
  </si>
  <si>
    <t>牙齿漂白术</t>
  </si>
  <si>
    <t>003105110100000</t>
  </si>
  <si>
    <t>包括内漂白和外漂白</t>
  </si>
  <si>
    <t>盖髓术</t>
  </si>
  <si>
    <t>003105110110000</t>
  </si>
  <si>
    <t>含备洞、间接盖髓或直接盖髓、垫底、安抚；包括龋齿的特殊检查</t>
  </si>
  <si>
    <t>特殊盖髓剂</t>
  </si>
  <si>
    <t>牙髓失活术</t>
  </si>
  <si>
    <t>003105110120000</t>
  </si>
  <si>
    <t>含麻醉、开髓、备洞、封药</t>
  </si>
  <si>
    <t>开髓引流术</t>
  </si>
  <si>
    <t>003105110130000</t>
  </si>
  <si>
    <t>含麻醉、开髓</t>
  </si>
  <si>
    <t>干髓术</t>
  </si>
  <si>
    <t>003105110140000</t>
  </si>
  <si>
    <t>含揭髓顶、切冠髓、FC浴、放置干髓剂等</t>
  </si>
  <si>
    <t>牙髓摘除术</t>
  </si>
  <si>
    <t>003105110150000</t>
  </si>
  <si>
    <t>含揭髓顶、拔髓、荡洗根管</t>
  </si>
  <si>
    <t>根管预备</t>
  </si>
  <si>
    <t>003105110160000</t>
  </si>
  <si>
    <t>含髓腔预备、根管预备、根管冲洗</t>
  </si>
  <si>
    <t>机用镍钛锉</t>
  </si>
  <si>
    <t>按实际确定。仅限于使用机用镍钛锉预备，手用器械预备不得收费</t>
  </si>
  <si>
    <t>根管充填术</t>
  </si>
  <si>
    <t>003105110170000</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</si>
  <si>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</si>
  <si>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</si>
  <si>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</si>
  <si>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</si>
  <si>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</si>
  <si>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</si>
  <si>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</si>
  <si>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003105110180000</t>
  </si>
  <si>
    <t>包括显微镜下复杂根管治疗、 根尖屏障制备等。含使用特殊仪器</t>
  </si>
  <si>
    <t>髓腔消毒术</t>
  </si>
  <si>
    <t>003105110190000</t>
  </si>
  <si>
    <t>包括：1．髓腔或根管消毒；2．瘘管治疗</t>
  </si>
  <si>
    <t>310511019-a</t>
  </si>
  <si>
    <t>使用特殊仪器(微波仪等)</t>
  </si>
  <si>
    <t>牙髓塑化治疗术</t>
  </si>
  <si>
    <t>003105110200000</t>
  </si>
  <si>
    <t>含根管预备及塑化</t>
  </si>
  <si>
    <t>根管再治疗术</t>
  </si>
  <si>
    <t>003105110210000</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</si>
  <si>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</si>
  <si>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</si>
  <si>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</si>
  <si>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</si>
  <si>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</si>
  <si>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</si>
  <si>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</si>
  <si>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003105110220000</t>
  </si>
  <si>
    <t>包括髓腔或根管穿孔</t>
  </si>
  <si>
    <t>根管壁穿孔外科修补术</t>
  </si>
  <si>
    <t>003105110230000</t>
  </si>
  <si>
    <t>含翻瓣、穿孔修补</t>
  </si>
  <si>
    <t>根管充填</t>
  </si>
  <si>
    <t>牙槽骨烧伤清创术</t>
  </si>
  <si>
    <t>003105110240000</t>
  </si>
  <si>
    <t>指牙髓治疗药物所致的烧伤；含去除坏死组织和死骨、上药。</t>
  </si>
  <si>
    <t>根管内固定术</t>
  </si>
  <si>
    <t>003105110250000</t>
  </si>
  <si>
    <t>含根管预备</t>
  </si>
  <si>
    <t>钛桩</t>
  </si>
  <si>
    <t>劈裂牙治疗</t>
  </si>
  <si>
    <t>003105110260000</t>
  </si>
  <si>
    <t>包括1.取劈裂牙残片;2.劈裂牙结扎</t>
  </si>
  <si>
    <t>根管治疗</t>
  </si>
  <si>
    <t>后牙纵折固定术</t>
  </si>
  <si>
    <t>003105110270000</t>
  </si>
  <si>
    <r>
      <rPr>
        <sz val="9"/>
        <rFont val="宋体"/>
        <charset val="134"/>
      </rPr>
      <t>含麻醉固定、调</t>
    </r>
    <r>
      <rPr>
        <sz val="9"/>
        <rFont val="方正书宋_GBK"/>
        <charset val="134"/>
      </rPr>
      <t></t>
    </r>
  </si>
  <si>
    <t>根管治疗、带环结扎丝</t>
  </si>
  <si>
    <t>儿童牙科治疗</t>
  </si>
  <si>
    <t>根尖诱导成形术</t>
  </si>
  <si>
    <t>003105120010000</t>
  </si>
  <si>
    <t>指年青恒牙牙根继续形成；含拔髓(保留牙乳头)、清洁干燥根管、导入诱导糊剂、充填</t>
  </si>
  <si>
    <t>特殊充填材料</t>
  </si>
  <si>
    <t>窝沟封闭</t>
  </si>
  <si>
    <t>003105120020000</t>
  </si>
  <si>
    <t>指预防恒前磨牙及磨牙窝沟龋；含清洁窝沟、酸蚀、涂封闭剂、固化、调磨，</t>
  </si>
  <si>
    <t>特殊窝沟封闭剂</t>
  </si>
  <si>
    <t>乳牙预成冠修复</t>
  </si>
  <si>
    <t>003105120030000</t>
  </si>
  <si>
    <t>含牙体预备、试冠、粘结；包括合金冠修复乳磨牙大面积牙体缺损或做保持器的固位体</t>
  </si>
  <si>
    <t>树脂冠、金属冠</t>
  </si>
  <si>
    <t>儿童前牙树脂冠修复</t>
  </si>
  <si>
    <t>003105120040000</t>
  </si>
  <si>
    <t>含牙体预备、试冠、粘结；包括树脂冠修复前牙大面积牙体缺损(外伤及龋患)</t>
  </si>
  <si>
    <t>整形美容自费</t>
  </si>
  <si>
    <t>乳牙早失间隙管理</t>
  </si>
  <si>
    <t>003105120050000</t>
  </si>
  <si>
    <t>制戴固定式缺隙保持器</t>
  </si>
  <si>
    <t>指用于乳牙早失，使继承恒牙正常萌出替换；含试冠、牙体预备、试带环、制作、粘结、复查。</t>
  </si>
  <si>
    <t>印模、模型制备、下颌舌弓、导萌式保持器、丝圈式保持器</t>
  </si>
  <si>
    <t>制戴活动式缺隙保持器</t>
  </si>
  <si>
    <t>003105120060000</t>
  </si>
  <si>
    <t>指恒牙正常萌出替换</t>
  </si>
  <si>
    <t>印模、模型制备</t>
  </si>
  <si>
    <t>制戴活动矫正器</t>
  </si>
  <si>
    <t>003105120070000</t>
  </si>
  <si>
    <r>
      <rPr>
        <sz val="9"/>
        <rFont val="宋体"/>
        <charset val="134"/>
      </rPr>
      <t>包括乳牙列或混合牙列部分错</t>
    </r>
    <r>
      <rPr>
        <sz val="9"/>
        <rFont val="方正书宋_GBK"/>
        <charset val="134"/>
      </rPr>
      <t></t>
    </r>
    <r>
      <rPr>
        <sz val="9"/>
        <rFont val="宋体"/>
        <charset val="134"/>
      </rPr>
      <t>畸形的矫治</t>
    </r>
  </si>
  <si>
    <t>印模、模型材料、特殊矫正装置</t>
  </si>
  <si>
    <t>前牙根折根牵引</t>
  </si>
  <si>
    <t>003105120080000</t>
  </si>
  <si>
    <t>指根折位于龈下经龈切及冠延长术后不能进行修复治疗而必须进行牙根牵引；含外伤牙根管治疗；制作牵引装置</t>
  </si>
  <si>
    <t>矫正牵引装置材料、复诊更换牵引装置、印模、模型制备</t>
  </si>
  <si>
    <t>钙化桥打通术</t>
  </si>
  <si>
    <t>003105120090000</t>
  </si>
  <si>
    <t>指年轻恒牙经活髓切断牙根已形成，需进一步根管治疗修复，但存在鈣化桥；含去旧充填体；打通钙化桥；根管治疗修复；</t>
  </si>
  <si>
    <t>特殊根管充填材料如银尖、钛尖</t>
  </si>
  <si>
    <t>全牙列牙合垫固定术</t>
  </si>
  <si>
    <t>003105120100000</t>
  </si>
  <si>
    <r>
      <rPr>
        <sz val="9"/>
        <rFont val="宋体"/>
        <charset val="134"/>
      </rPr>
      <t>全牙列</t>
    </r>
    <r>
      <rPr>
        <sz val="9"/>
        <rFont val="方正书宋_GBK"/>
        <charset val="134"/>
      </rPr>
      <t></t>
    </r>
    <r>
      <rPr>
        <sz val="9"/>
        <rFont val="宋体"/>
        <charset val="134"/>
      </rPr>
      <t>垫固定术</t>
    </r>
  </si>
  <si>
    <t>指用于恒牙外伤的治疗；含外伤牙的复位、固定、制作全牙列牙合垫、试戴、复查</t>
  </si>
  <si>
    <t>透明压模垫、硬石膏、超硬石膏印模、模型料、印模、模型制备</t>
  </si>
  <si>
    <t>活髓切断术</t>
  </si>
  <si>
    <t>003105120110000</t>
  </si>
  <si>
    <t>牙周治疗</t>
  </si>
  <si>
    <t>洁治</t>
  </si>
  <si>
    <t>003105130010000</t>
  </si>
  <si>
    <t>包括超声洁治或手工洁治，不含洁治后抛光；包括色斑牙洁治术</t>
  </si>
  <si>
    <t>龈下刮治</t>
  </si>
  <si>
    <t>003105130020000</t>
  </si>
  <si>
    <t>包括龈下超声刮治或手工刮治</t>
  </si>
  <si>
    <t>牙周固定</t>
  </si>
  <si>
    <t>003105130030000</t>
  </si>
  <si>
    <t>含结扎材料；包括结扎与联合固定</t>
  </si>
  <si>
    <t>树脂、高强纤维</t>
  </si>
  <si>
    <t>去除牙周固定</t>
  </si>
  <si>
    <t>003105130040000</t>
  </si>
  <si>
    <t>包括去除各种牙周固定材料</t>
  </si>
  <si>
    <t>牙面光洁术</t>
  </si>
  <si>
    <t>003105130050000</t>
  </si>
  <si>
    <t>包括洁治后抛光；喷砂</t>
  </si>
  <si>
    <t>牙龈保护剂塞治</t>
  </si>
  <si>
    <t>003105130060000</t>
  </si>
  <si>
    <t>含牙龈表面及牙间隙</t>
  </si>
  <si>
    <t>特殊保护剂</t>
  </si>
  <si>
    <t>急性坏死性龈炎局部清创</t>
  </si>
  <si>
    <t>003105130070000</t>
  </si>
  <si>
    <t>包括局部清创、药物冲洗及上药</t>
  </si>
  <si>
    <t>根面平整术</t>
  </si>
  <si>
    <t>003105130080000</t>
  </si>
  <si>
    <t>包括手工根面平整</t>
  </si>
  <si>
    <t>310513008-a</t>
  </si>
  <si>
    <t>超声根面平整</t>
  </si>
  <si>
    <t>牙周袋内光动力治疗</t>
  </si>
  <si>
    <t>323105130090000</t>
  </si>
  <si>
    <t>牙周袋内光动刀治疗</t>
  </si>
  <si>
    <t>种植体周围炎治疗</t>
  </si>
  <si>
    <t>323105130100000</t>
  </si>
  <si>
    <t>含种植体周围清创</t>
  </si>
  <si>
    <t>粘膜治疗</t>
  </si>
  <si>
    <t>口腔粘膜病系统治疗设计</t>
  </si>
  <si>
    <t>003105140010000</t>
  </si>
  <si>
    <t>口腔粘膜雾化治疗</t>
  </si>
  <si>
    <t>003105140020000</t>
  </si>
  <si>
    <t>口腔粘膜病特殊治疗</t>
  </si>
  <si>
    <t>003105140030000</t>
  </si>
  <si>
    <t>指红外线治疗、微波、冷冻、频谱等法　　　　　　　　　　　　　　　　　　　　　　　　　　　　　　　　　　　　　　　　　　　　　　　　　　　　　　　　　　　　　　　　　　　　　　　　　　　　　　　　　　　　　　</t>
  </si>
  <si>
    <t>310514003-a</t>
  </si>
  <si>
    <t>　　　　　　　　　　　　　　　　　　　　　　　　　　　　　　　　　　　　　　　　　　　　　　　　　　　　　　　　　　　　　　　　　　　　　　　　　　　　　　　　　　　　等离子治疗</t>
  </si>
  <si>
    <t>310514003-b</t>
  </si>
  <si>
    <t>口腔黏膜激光治疗</t>
  </si>
  <si>
    <t>含光纤</t>
  </si>
  <si>
    <t>口腔黏膜病变无创筛查</t>
  </si>
  <si>
    <t>323105140040000</t>
  </si>
  <si>
    <t>指筛查口腔黏膜潜在恶性疾患</t>
  </si>
  <si>
    <t>口腔颌面外科治疗</t>
  </si>
  <si>
    <t>颞下颌关节复位</t>
  </si>
  <si>
    <t>003105150010000</t>
  </si>
  <si>
    <t>指限制下颌运动的手法复位</t>
  </si>
  <si>
    <t>冠周炎局部治疗</t>
  </si>
  <si>
    <t>003105150020000</t>
  </si>
  <si>
    <t>含药液冲洗盲袋及上药</t>
  </si>
  <si>
    <t>干槽症换药</t>
  </si>
  <si>
    <t>003105150030000</t>
  </si>
  <si>
    <t>含清理拔牙创、药物冲洗、骨创填塞</t>
  </si>
  <si>
    <t>止血膏、灭滴灵粉</t>
  </si>
  <si>
    <t>涎腺导管扩大术</t>
  </si>
  <si>
    <t>003105150040000</t>
  </si>
  <si>
    <t>腮腺导管内药物灌注治疗</t>
  </si>
  <si>
    <t>003105150050000</t>
  </si>
  <si>
    <t>面神经功能训练</t>
  </si>
  <si>
    <t>003105150060000</t>
  </si>
  <si>
    <t>含面神经周围支支配区共十项面部表情运动功能的示教及训练</t>
  </si>
  <si>
    <t>腭裂术后语音训练治疗</t>
  </si>
  <si>
    <t>003105150070000</t>
  </si>
  <si>
    <t>包括常规语音治疗、鼻咽纤维镜反馈治疗、鼻音计反馈治疗、听说反馈治疗、腭电图仪反馈治疗；不含制作腭托</t>
  </si>
  <si>
    <t>口腔颌面部各类冷冻治疗</t>
  </si>
  <si>
    <t>003105150080000</t>
  </si>
  <si>
    <t>包括口腔及颌面部各类小肿物的冷冻治疗</t>
  </si>
  <si>
    <t>口腔关节病治疗</t>
  </si>
  <si>
    <t>颞颌关节腔内封闭治疗</t>
  </si>
  <si>
    <t>003105160010000</t>
  </si>
  <si>
    <t>包括封闭治疗或药物注射</t>
  </si>
  <si>
    <t>关节腔灌洗治疗</t>
  </si>
  <si>
    <t>003105160020000</t>
  </si>
  <si>
    <t>调磨牙合垫</t>
  </si>
  <si>
    <t>003105160030000</t>
  </si>
  <si>
    <r>
      <rPr>
        <sz val="9"/>
        <rFont val="宋体"/>
        <charset val="134"/>
      </rPr>
      <t>调磨</t>
    </r>
    <r>
      <rPr>
        <sz val="9"/>
        <rFont val="方正书宋_GBK"/>
        <charset val="134"/>
      </rPr>
      <t></t>
    </r>
    <r>
      <rPr>
        <sz val="9"/>
        <rFont val="宋体"/>
        <charset val="134"/>
      </rPr>
      <t>垫</t>
    </r>
  </si>
  <si>
    <t>每次</t>
  </si>
  <si>
    <t>关节镜手术治疗</t>
  </si>
  <si>
    <t>003105160040000</t>
  </si>
  <si>
    <t>包括颞下颌关节活检术或颞下颌关节盘复位术或骨关节病刨削术</t>
  </si>
  <si>
    <t>310516004-a</t>
  </si>
  <si>
    <t>关节下腔治疗</t>
  </si>
  <si>
    <t>下颌精确定位颞下颌关节矫治</t>
  </si>
  <si>
    <t>323105160050000</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</si>
  <si>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</si>
  <si>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</si>
  <si>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</si>
  <si>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</si>
  <si>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</si>
  <si>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</si>
  <si>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003105170010000</t>
  </si>
  <si>
    <t>含牙体预备，药线排龈蜡牙合记录，测色，技工室制作全冠，试戴修改全冠；包括全冠、半冠、3/4冠</t>
  </si>
  <si>
    <t>指铸造冠、锤造冠。</t>
  </si>
  <si>
    <t>310517001-a</t>
  </si>
  <si>
    <t>种植体冠</t>
  </si>
  <si>
    <t>310517001-b</t>
  </si>
  <si>
    <t>烤塑冠、塑胶冠</t>
  </si>
  <si>
    <t>嵌体修复</t>
  </si>
  <si>
    <t>003105170020000</t>
  </si>
  <si>
    <t>含牙体预备，药线排龈，制取印模、模型，蜡牙合记录，技工室制作嵌体，试戴修改嵌体；包括嵌体、高嵌体、嵌体冠</t>
  </si>
  <si>
    <t>桩核根帽修复</t>
  </si>
  <si>
    <t>003105170030000</t>
  </si>
  <si>
    <t>含牙体预备，牙合记录，制作蜡型，技工室制作桩核、根帽，试戴修改桩核、根帽</t>
  </si>
  <si>
    <t>贴面修复</t>
  </si>
  <si>
    <t>003105170040000</t>
  </si>
  <si>
    <t>含牙体预备，药线排龈，测色，技工室制作贴面，试戴贴面</t>
  </si>
  <si>
    <t>桩冠修复</t>
  </si>
  <si>
    <t>003105170050000</t>
  </si>
  <si>
    <t>含牙体预备，牙合记录，制桩蜡型，技工室制作桩，试桩，制冠蜡型，技工室制作完成桩冠，试戴桩冠；包括简单桩冠，铸造桩冠</t>
  </si>
  <si>
    <t>固定桥</t>
  </si>
  <si>
    <t>003105170060000</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</si>
  <si>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</si>
  <si>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</si>
  <si>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003105170070000</t>
  </si>
  <si>
    <t>包括计算机辅助设计制作全冠、嵌体、固定桥</t>
  </si>
  <si>
    <t>咬合重建</t>
  </si>
  <si>
    <t>003105170080000</t>
  </si>
  <si>
    <t>含全牙列固定修复咬合重建，改变原牙合关系，升高垂直距离咬合分析， X线头影测量， 研究模型设计与修整， 牙体预备， 转移面弓与上颌架；包括复杂冠桥修复</t>
  </si>
  <si>
    <t>310517008-a</t>
  </si>
  <si>
    <t>特殊设计费加收</t>
  </si>
  <si>
    <t>003105170080100</t>
  </si>
  <si>
    <t>咬合重建(复杂冠桥修复)</t>
  </si>
  <si>
    <t>粘结</t>
  </si>
  <si>
    <t>003105170090000</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</si>
  <si>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</si>
  <si>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</si>
  <si>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</si>
  <si>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</si>
  <si>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</si>
  <si>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003105180010000</t>
  </si>
  <si>
    <t>包括普通弯制卡环、整体铸造卡环及支托活动桥</t>
  </si>
  <si>
    <t>310518001-a</t>
  </si>
  <si>
    <t>每增加牙、卡环加收</t>
  </si>
  <si>
    <t>003105180010100</t>
  </si>
  <si>
    <t>活动桥(普通弯制卡环)</t>
  </si>
  <si>
    <t>塑料可摘局部义齿</t>
  </si>
  <si>
    <t>003105180020000</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</si>
  <si>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</si>
  <si>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</si>
  <si>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003105180030000</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</si>
  <si>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</si>
  <si>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</si>
  <si>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003105180040000</t>
  </si>
  <si>
    <t>含各类义齿的基础上特殊造型、设计制作；包括双牙列义齿，化妆义齿</t>
  </si>
  <si>
    <t>即刻义齿</t>
  </si>
  <si>
    <t>003105180050000</t>
  </si>
  <si>
    <t>含拔牙前制作印模，制作模型及特殊修整，各类义齿的常规制作及消毒；包括拔牙前制作，拔牙后即刻或数日内戴入的各类塑料义齿和暂时义齿</t>
  </si>
  <si>
    <t>附着体义齿</t>
  </si>
  <si>
    <t>003105180060000</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</si>
  <si>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</si>
  <si>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</si>
  <si>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</si>
  <si>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003105180070000</t>
  </si>
  <si>
    <t>含义齿设计，制个别托盘 ，制作双重印模、模型、牙合托，正中牙合关系记录，面弓转移，试排牙，总义齿试戴、修改，咬牙合检查，调整咬；包括覆盖义齿，无唇翼义齿</t>
  </si>
  <si>
    <t>铸造金属基托、金属加强网</t>
  </si>
  <si>
    <t>修复体整理</t>
  </si>
  <si>
    <t>拆冠桥</t>
  </si>
  <si>
    <t>003105190010000</t>
  </si>
  <si>
    <t>包括锤造冠</t>
  </si>
  <si>
    <t>310519001-a</t>
  </si>
  <si>
    <t>铸造冠拆除</t>
  </si>
  <si>
    <t>拆桩</t>
  </si>
  <si>
    <t>003105190020000</t>
  </si>
  <si>
    <t>包括预成桩、各种材料的桩核</t>
  </si>
  <si>
    <t>加焊</t>
  </si>
  <si>
    <t>003105190030000</t>
  </si>
  <si>
    <t>包括锡焊、金焊、银焊</t>
  </si>
  <si>
    <t>焊接材料</t>
  </si>
  <si>
    <t>每2mm缺隙</t>
  </si>
  <si>
    <t>310519003-a</t>
  </si>
  <si>
    <t>＞2mm加收、激光焊接加收</t>
  </si>
  <si>
    <t xml:space="preserve"> 加焊</t>
  </si>
  <si>
    <t>加装饰面</t>
  </si>
  <si>
    <t>003105190040000</t>
  </si>
  <si>
    <t>包括桩冠、桥体</t>
  </si>
  <si>
    <t>树脂、成品牙</t>
  </si>
  <si>
    <t>烤瓷冠崩瓷修理</t>
  </si>
  <si>
    <t>003105190050000</t>
  </si>
  <si>
    <t>包括粘结、树脂修补</t>
  </si>
  <si>
    <t>瓷专用粘接剂</t>
  </si>
  <si>
    <t>调改义齿</t>
  </si>
  <si>
    <t>003105190060000</t>
  </si>
  <si>
    <t>含检查、调牙合、调改外形、缓冲基托、调整卡环</t>
  </si>
  <si>
    <t>取局部牙合关系记录</t>
  </si>
  <si>
    <t>003105190070000</t>
  </si>
  <si>
    <r>
      <rPr>
        <sz val="9"/>
        <rFont val="宋体"/>
        <charset val="134"/>
      </rPr>
      <t>取局部</t>
    </r>
    <r>
      <rPr>
        <sz val="9"/>
        <rFont val="方正书宋_GBK"/>
        <charset val="134"/>
      </rPr>
      <t></t>
    </r>
    <r>
      <rPr>
        <sz val="9"/>
        <rFont val="宋体"/>
        <charset val="134"/>
      </rPr>
      <t>关系记录</t>
    </r>
  </si>
  <si>
    <t>指义齿组织面压痛衬印检查；含取印模、检查用衬印材料等</t>
  </si>
  <si>
    <t>硅橡胶</t>
  </si>
  <si>
    <t>取正中牙合关系记录</t>
  </si>
  <si>
    <t>003105190080000</t>
  </si>
  <si>
    <r>
      <rPr>
        <sz val="9"/>
        <rFont val="宋体"/>
        <charset val="134"/>
      </rPr>
      <t>取正中</t>
    </r>
    <r>
      <rPr>
        <sz val="9"/>
        <rFont val="方正书宋_GBK"/>
        <charset val="134"/>
      </rPr>
      <t></t>
    </r>
    <r>
      <rPr>
        <sz val="9"/>
        <rFont val="宋体"/>
        <charset val="134"/>
      </rPr>
      <t>关系记录</t>
    </r>
  </si>
  <si>
    <t>加人工牙</t>
  </si>
  <si>
    <t>003105190090000</t>
  </si>
  <si>
    <t>各种人工牙材料</t>
  </si>
  <si>
    <t>义齿接长基托</t>
  </si>
  <si>
    <t>003105190100000</t>
  </si>
  <si>
    <t>包括边缘、游离端、义齿鞍基</t>
  </si>
  <si>
    <t>自凝、热凝材料</t>
  </si>
  <si>
    <t>义齿裂纹及折裂修理</t>
  </si>
  <si>
    <t>003105190110000</t>
  </si>
  <si>
    <t>含加固钢丝</t>
  </si>
  <si>
    <t>义齿组织面重衬</t>
  </si>
  <si>
    <t>003105190120000</t>
  </si>
  <si>
    <t>包括硬衬、软衬</t>
  </si>
  <si>
    <t>各种材料费(自凝塑料、热凝塑料、光固化树脂、软塑料、橡胶)</t>
  </si>
  <si>
    <t>每厘米</t>
  </si>
  <si>
    <t>加卡环</t>
  </si>
  <si>
    <t>003105190130000</t>
  </si>
  <si>
    <t>含单臂、双臂、三臂卡环；包括加钢丝或铸造卡环</t>
  </si>
  <si>
    <t>各种卡环材料(钢丝弯制卡环，铸造钴铬合金、贵金属合金卡环)</t>
  </si>
  <si>
    <t>每卡环</t>
  </si>
  <si>
    <t>增加铸造基托</t>
  </si>
  <si>
    <t>003105190140000</t>
  </si>
  <si>
    <t>各种基托材料(钢、金合金)</t>
  </si>
  <si>
    <t>5＋5</t>
  </si>
  <si>
    <t>加牙合颌支托</t>
  </si>
  <si>
    <t>003105190150000</t>
  </si>
  <si>
    <r>
      <rPr>
        <sz val="9"/>
        <rFont val="宋体"/>
        <charset val="134"/>
      </rPr>
      <t>加</t>
    </r>
    <r>
      <rPr>
        <sz val="9"/>
        <rFont val="方正书宋_GBK"/>
        <charset val="134"/>
      </rPr>
      <t></t>
    </r>
    <r>
      <rPr>
        <sz val="9"/>
        <rFont val="宋体"/>
        <charset val="134"/>
      </rPr>
      <t>支托</t>
    </r>
  </si>
  <si>
    <t>各种牙合支托材料(钢丝支托、扁钢丝支托、铸造钴铬合金支托、铸造金合金支托)</t>
  </si>
  <si>
    <t>加铸颌牙合面</t>
  </si>
  <si>
    <t>003105190160000</t>
  </si>
  <si>
    <r>
      <rPr>
        <sz val="9"/>
        <rFont val="宋体"/>
        <charset val="134"/>
      </rPr>
      <t>加铸</t>
    </r>
    <r>
      <rPr>
        <sz val="9"/>
        <rFont val="方正书宋_GBK"/>
        <charset val="134"/>
      </rPr>
      <t></t>
    </r>
    <r>
      <rPr>
        <sz val="9"/>
        <rFont val="宋体"/>
        <charset val="134"/>
      </rPr>
      <t>面</t>
    </r>
  </si>
  <si>
    <t>增加加固装置</t>
  </si>
  <si>
    <t>003105190170000</t>
  </si>
  <si>
    <t>包括加固钢丝、网</t>
  </si>
  <si>
    <t>各种加固装置材料(金属丝，扁钢丝，尼龙网、预成不锈钢网、铸造不锈钢网、金网)</t>
  </si>
  <si>
    <t>加连接杆</t>
  </si>
  <si>
    <t>003105190180000</t>
  </si>
  <si>
    <t>各种材料(预成杆、铸造不锈钢杆、铸造金杆)</t>
  </si>
  <si>
    <t>塑料牙合颌面加高咬合</t>
  </si>
  <si>
    <t>003105190190000</t>
  </si>
  <si>
    <r>
      <rPr>
        <sz val="9"/>
        <rFont val="宋体"/>
        <charset val="134"/>
      </rPr>
      <t>塑料</t>
    </r>
    <r>
      <rPr>
        <sz val="9"/>
        <rFont val="方正书宋_GBK"/>
        <charset val="134"/>
      </rPr>
      <t></t>
    </r>
    <r>
      <rPr>
        <sz val="9"/>
        <rFont val="宋体"/>
        <charset val="134"/>
      </rPr>
      <t>面加高咬合</t>
    </r>
  </si>
  <si>
    <t>材料费(自凝塑料、热凝塑料)</t>
  </si>
  <si>
    <t>弹性假牙龈</t>
  </si>
  <si>
    <t>003105190200000</t>
  </si>
  <si>
    <t>镀金加工</t>
  </si>
  <si>
    <t>003105190210000</t>
  </si>
  <si>
    <t>铸造加工</t>
  </si>
  <si>
    <t>003105190220000</t>
  </si>
  <si>
    <t>指患者自带材料加工；包括所有铸造修复体</t>
  </si>
  <si>
    <t>每件</t>
  </si>
  <si>
    <t>配金加工</t>
  </si>
  <si>
    <t>003105190230000</t>
  </si>
  <si>
    <t>仅限患者自备材料</t>
  </si>
  <si>
    <t>黄金材料加工</t>
  </si>
  <si>
    <t>003105190240000</t>
  </si>
  <si>
    <t>加磁性固位体</t>
  </si>
  <si>
    <t>003105190250000</t>
  </si>
  <si>
    <t>附着体增换</t>
  </si>
  <si>
    <t>003105190260000</t>
  </si>
  <si>
    <t>包括附着体增加或更换</t>
  </si>
  <si>
    <t>附着体材料</t>
  </si>
  <si>
    <t>每附着体</t>
  </si>
  <si>
    <t>颞下颌关节病修复治疗</t>
  </si>
  <si>
    <t>牙合垫</t>
  </si>
  <si>
    <t>003105200010000</t>
  </si>
  <si>
    <r>
      <rPr>
        <sz val="9"/>
        <rFont val="方正书宋_GBK"/>
        <charset val="134"/>
      </rPr>
      <t></t>
    </r>
    <r>
      <rPr>
        <sz val="9"/>
        <rFont val="宋体"/>
        <charset val="134"/>
      </rPr>
      <t>垫</t>
    </r>
  </si>
  <si>
    <t>含牙体预备，调牙合，制印模、模型，蜡合记录，技工室制作；不含疗效分析专用设备检查</t>
  </si>
  <si>
    <t>铸造支架、牙合垫材料、咬合板材料(塑料，树脂，铸造不锈钢，铸造金合金，铸造不锈钢或铸造金合金网+塑料，铸造金合金网+树脂)</t>
  </si>
  <si>
    <t>肌松弛治疗</t>
  </si>
  <si>
    <t>003105200020000</t>
  </si>
  <si>
    <t>颌面缺损修复</t>
  </si>
  <si>
    <t>腭护板导板矫治</t>
  </si>
  <si>
    <t>003105210010000</t>
  </si>
  <si>
    <t>含牙体预备；模型设计及手术预备； 技工制作；临床戴入</t>
  </si>
  <si>
    <t>腭护板、导板材料、模型设备</t>
  </si>
  <si>
    <t>310521001-a</t>
  </si>
  <si>
    <t>间接法制作</t>
  </si>
  <si>
    <t>310521001-b</t>
  </si>
  <si>
    <t>加放射治疗装置加收</t>
  </si>
  <si>
    <t>003105210010001</t>
  </si>
  <si>
    <t>腭护板导板矫治(加放射治疗装置加收)</t>
  </si>
  <si>
    <t>义颌修复</t>
  </si>
  <si>
    <t>003105210020000</t>
  </si>
  <si>
    <t>含：1.阻塞口鼻孔，制印模、模型；2． 制作个别托盘；3．牙体预备、制工作印模、模型；4．制作阻塞器和恒基托；5．临床试戴阻塞器和恒基托，确定牙合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</si>
  <si>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</si>
  <si>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</si>
  <si>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310521002-a</t>
  </si>
  <si>
    <t>上或下颌骨一侧全切</t>
  </si>
  <si>
    <t>310521002-b</t>
  </si>
  <si>
    <t>分段或分区双重印模加收</t>
  </si>
  <si>
    <t>003105210020002</t>
  </si>
  <si>
    <t>义颌修复(分段或分区双重印模双收)</t>
  </si>
  <si>
    <t>软腭抬高器治疗</t>
  </si>
  <si>
    <t>003105210030000</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</si>
  <si>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</si>
  <si>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</si>
  <si>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骨折后义齿夹板固位及板治疗</t>
  </si>
  <si>
    <t>003105210040000</t>
  </si>
  <si>
    <r>
      <rPr>
        <sz val="9"/>
        <rFont val="宋体"/>
        <charset val="134"/>
      </rPr>
      <t>骨折后义齿夹板固位及</t>
    </r>
    <r>
      <rPr>
        <sz val="9"/>
        <rFont val="方正书宋_GBK"/>
        <charset val="134"/>
      </rPr>
      <t></t>
    </r>
    <r>
      <rPr>
        <sz val="9"/>
        <rFont val="宋体"/>
        <charset val="134"/>
      </rPr>
      <t>板治疗</t>
    </r>
  </si>
  <si>
    <t>包括上或下颌骨骨折</t>
  </si>
  <si>
    <t>义齿夹板材料</t>
  </si>
  <si>
    <t>正畸治疗</t>
  </si>
  <si>
    <t>特殊粘接材料</t>
  </si>
  <si>
    <t>乳牙期安氏I类错牙合正畸治疗</t>
  </si>
  <si>
    <t>003105220010000</t>
  </si>
  <si>
    <r>
      <rPr>
        <sz val="9"/>
        <rFont val="宋体"/>
        <charset val="134"/>
      </rPr>
      <t>乳牙期安氏I类错</t>
    </r>
    <r>
      <rPr>
        <sz val="9"/>
        <rFont val="方正书宋_GBK"/>
        <charset val="134"/>
      </rPr>
      <t></t>
    </r>
    <r>
      <rPr>
        <sz val="9"/>
        <rFont val="宋体"/>
        <charset val="134"/>
      </rPr>
      <t>正畸治疗</t>
    </r>
  </si>
  <si>
    <t>包括：1．含乳牙早失、乳前牙反牙合的矫治；2.使用间隙保持器、活动矫治器</t>
  </si>
  <si>
    <t>功能矫治器</t>
  </si>
  <si>
    <t>替牙期安氏I类错牙合活动矫治器正畸治疗</t>
  </si>
  <si>
    <t>003105220020000</t>
  </si>
  <si>
    <r>
      <rPr>
        <sz val="9"/>
        <rFont val="宋体"/>
        <charset val="134"/>
      </rPr>
      <t>替牙期安氏I类错</t>
    </r>
    <r>
      <rPr>
        <sz val="9"/>
        <rFont val="方正书宋_GBK"/>
        <charset val="134"/>
      </rPr>
      <t></t>
    </r>
    <r>
      <rPr>
        <sz val="9"/>
        <rFont val="宋体"/>
        <charset val="134"/>
      </rPr>
      <t>活动矫治器正畸治疗</t>
    </r>
  </si>
  <si>
    <t>包括替牙障碍、不良口腔习惯的矫治</t>
  </si>
  <si>
    <t>活动矫治器增加的其他部件</t>
  </si>
  <si>
    <t>替牙期安氏I类错牙合固定矫治器正畸治疗</t>
  </si>
  <si>
    <t>003105220030000</t>
  </si>
  <si>
    <r>
      <rPr>
        <sz val="9"/>
        <rFont val="宋体"/>
        <charset val="134"/>
      </rPr>
      <t>替牙期安氏I类错</t>
    </r>
    <r>
      <rPr>
        <sz val="9"/>
        <rFont val="方正书宋_GBK"/>
        <charset val="134"/>
      </rPr>
      <t></t>
    </r>
    <r>
      <rPr>
        <sz val="9"/>
        <rFont val="宋体"/>
        <charset val="134"/>
      </rPr>
      <t>固定矫治器正畸治疗</t>
    </r>
  </si>
  <si>
    <t>包括使用简单固定矫治器和常规固定矫治器治疗</t>
  </si>
  <si>
    <t>简单固定矫治器增加的其他弓丝或附件</t>
  </si>
  <si>
    <t>恒牙期安氏I类错牙合固定矫治器正畸治疗</t>
  </si>
  <si>
    <t>003105220040000</t>
  </si>
  <si>
    <r>
      <rPr>
        <sz val="9"/>
        <rFont val="宋体"/>
        <charset val="134"/>
      </rPr>
      <t>恒牙期安氏I类错</t>
    </r>
    <r>
      <rPr>
        <sz val="9"/>
        <rFont val="方正书宋_GBK"/>
        <charset val="134"/>
      </rPr>
      <t></t>
    </r>
    <r>
      <rPr>
        <sz val="9"/>
        <rFont val="宋体"/>
        <charset val="134"/>
      </rPr>
      <t>固定矫治器正畸治疗</t>
    </r>
  </si>
  <si>
    <t>包括拥挤不拔牙病例、牙列间隙病例和简单拥挤双尖牙拔牙病例；不含间隙调整后修复</t>
  </si>
  <si>
    <t>口外弓、上下颌扩弓装置及其他附加装置、隐形固定器特殊材料</t>
  </si>
  <si>
    <t>乳牙期安氏II类错牙合正畸治疗</t>
  </si>
  <si>
    <t>003105220050000</t>
  </si>
  <si>
    <r>
      <rPr>
        <sz val="9"/>
        <rFont val="宋体"/>
        <charset val="134"/>
      </rPr>
      <t>乳牙期安氏II类错</t>
    </r>
    <r>
      <rPr>
        <sz val="9"/>
        <rFont val="方正书宋_GBK"/>
        <charset val="134"/>
      </rPr>
      <t></t>
    </r>
    <r>
      <rPr>
        <sz val="9"/>
        <rFont val="宋体"/>
        <charset val="134"/>
      </rPr>
      <t>正畸治疗</t>
    </r>
  </si>
  <si>
    <t>包括：1.乳牙早失、上頦前突、乳前牙反的矫治；2.使用间隙保持器、活动矫治器治疗</t>
  </si>
  <si>
    <t>替牙期安氏II类错牙合口腔不良习惯正畸治疗</t>
  </si>
  <si>
    <t>003105220060000</t>
  </si>
  <si>
    <r>
      <rPr>
        <sz val="9"/>
        <rFont val="宋体"/>
        <charset val="134"/>
      </rPr>
      <t>替牙期安氏II类错</t>
    </r>
    <r>
      <rPr>
        <sz val="9"/>
        <rFont val="方正书宋_GBK"/>
        <charset val="134"/>
      </rPr>
      <t></t>
    </r>
    <r>
      <rPr>
        <sz val="9"/>
        <rFont val="宋体"/>
        <charset val="134"/>
      </rPr>
      <t>口腔不良习惯正畸治疗</t>
    </r>
  </si>
  <si>
    <t>包括简单固定矫治器或活动矫治器</t>
  </si>
  <si>
    <t>口外弓或其他远中移动装置、活动矫治器的增加其他部件、腭杆</t>
  </si>
  <si>
    <t>替牙期牙性安氏II类错牙合活动矫治器正畸治疗</t>
  </si>
  <si>
    <t>003105220070000</t>
  </si>
  <si>
    <r>
      <rPr>
        <sz val="9"/>
        <rFont val="宋体"/>
        <charset val="134"/>
      </rPr>
      <t>替牙期牙性安氏II类错</t>
    </r>
    <r>
      <rPr>
        <sz val="9"/>
        <rFont val="方正书宋_GBK"/>
        <charset val="134"/>
      </rPr>
      <t></t>
    </r>
    <r>
      <rPr>
        <sz val="9"/>
        <rFont val="宋体"/>
        <charset val="134"/>
      </rPr>
      <t>活动矫治器正畸治疗</t>
    </r>
  </si>
  <si>
    <t>包括含替牙障碍、上颌前突；</t>
  </si>
  <si>
    <t>使用口外弓、使用Frankel 等功能矫治器、咬合诱导</t>
  </si>
  <si>
    <t>替牙期牙性安氏II类错牙合固定矫治器正畸治疗</t>
  </si>
  <si>
    <t>003105220080000</t>
  </si>
  <si>
    <r>
      <rPr>
        <sz val="9"/>
        <rFont val="宋体"/>
        <charset val="134"/>
      </rPr>
      <t>替牙期牙性安氏II类错</t>
    </r>
    <r>
      <rPr>
        <sz val="9"/>
        <rFont val="方正书宋_GBK"/>
        <charset val="134"/>
      </rPr>
      <t></t>
    </r>
    <r>
      <rPr>
        <sz val="9"/>
        <rFont val="宋体"/>
        <charset val="134"/>
      </rPr>
      <t>固定矫治器正畸治疗</t>
    </r>
  </si>
  <si>
    <t>包括简单固定矫正器和常规固定矫正器</t>
  </si>
  <si>
    <t>口外弓、上下颌扩弓装置及其他附加装置</t>
  </si>
  <si>
    <t>替牙期骨性安氏II类错牙合正畸治疗</t>
  </si>
  <si>
    <t>003105220090000</t>
  </si>
  <si>
    <r>
      <rPr>
        <sz val="9"/>
        <rFont val="宋体"/>
        <charset val="134"/>
      </rPr>
      <t>替牙期骨性安氏II类错</t>
    </r>
    <r>
      <rPr>
        <sz val="9"/>
        <rFont val="方正书宋_GBK"/>
        <charset val="134"/>
      </rPr>
      <t></t>
    </r>
    <r>
      <rPr>
        <sz val="9"/>
        <rFont val="宋体"/>
        <charset val="134"/>
      </rPr>
      <t>正畸治疗</t>
    </r>
  </si>
  <si>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</si>
  <si>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</si>
  <si>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</si>
  <si>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003105220100000</t>
  </si>
  <si>
    <r>
      <rPr>
        <sz val="9"/>
        <rFont val="宋体"/>
        <charset val="134"/>
      </rPr>
      <t>恒牙早期安氏II类错</t>
    </r>
    <r>
      <rPr>
        <sz val="9"/>
        <rFont val="方正书宋_GBK"/>
        <charset val="134"/>
      </rPr>
      <t></t>
    </r>
    <r>
      <rPr>
        <sz val="9"/>
        <rFont val="宋体"/>
        <charset val="134"/>
      </rPr>
      <t>功能矫治器治疗</t>
    </r>
  </si>
  <si>
    <t>包括：1．严重牙性II类错牙合和骨性II类错；2．使用Frankel功能矫治器II型或Activator功能矫治器；其他功能矫治器</t>
  </si>
  <si>
    <t>Activator增加扩弓装置、口外弓、腭杆</t>
  </si>
  <si>
    <t>恒牙期牙性安氏II类错牙合固定矫治器治疗</t>
  </si>
  <si>
    <t>003105220110000</t>
  </si>
  <si>
    <r>
      <rPr>
        <sz val="9"/>
        <rFont val="宋体"/>
        <charset val="134"/>
      </rPr>
      <t>恒牙期牙性安氏II类错</t>
    </r>
    <r>
      <rPr>
        <sz val="9"/>
        <rFont val="方正书宋_GBK"/>
        <charset val="134"/>
      </rPr>
      <t></t>
    </r>
    <r>
      <rPr>
        <sz val="9"/>
        <rFont val="宋体"/>
        <charset val="134"/>
      </rPr>
      <t>固定矫治器治疗</t>
    </r>
  </si>
  <si>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</si>
  <si>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</si>
  <si>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</si>
  <si>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003105220120000</t>
  </si>
  <si>
    <r>
      <rPr>
        <sz val="9"/>
        <rFont val="宋体"/>
        <charset val="134"/>
      </rPr>
      <t>恒牙期骨性安氏II类错</t>
    </r>
    <r>
      <rPr>
        <sz val="9"/>
        <rFont val="方正书宋_GBK"/>
        <charset val="134"/>
      </rPr>
      <t></t>
    </r>
    <r>
      <rPr>
        <sz val="9"/>
        <rFont val="宋体"/>
        <charset val="134"/>
      </rPr>
      <t>固定矫治器拔牙治疗</t>
    </r>
  </si>
  <si>
    <t>包括骨性安氏II类错牙合拔牙病例</t>
  </si>
  <si>
    <t>乳牙期安氏III类错牙合正畸治疗</t>
  </si>
  <si>
    <t>003105220130000</t>
  </si>
  <si>
    <r>
      <rPr>
        <sz val="9"/>
        <rFont val="宋体"/>
        <charset val="134"/>
      </rPr>
      <t>乳牙期安氏III类错</t>
    </r>
    <r>
      <rPr>
        <sz val="9"/>
        <rFont val="方正书宋_GBK"/>
        <charset val="134"/>
      </rPr>
      <t></t>
    </r>
    <r>
      <rPr>
        <sz val="9"/>
        <rFont val="宋体"/>
        <charset val="134"/>
      </rPr>
      <t>正畸治疗</t>
    </r>
  </si>
  <si>
    <t>包括：1．乳前牙反；2．使用活动矫治器或下颌连冠式斜面导板治疗</t>
  </si>
  <si>
    <t>功能矫治器、    颏兜</t>
  </si>
  <si>
    <t>替牙期安氏III类错牙合正畸治疗</t>
  </si>
  <si>
    <t>003105220140000</t>
  </si>
  <si>
    <r>
      <rPr>
        <sz val="9"/>
        <rFont val="宋体"/>
        <charset val="134"/>
      </rPr>
      <t>替牙期安氏III类错</t>
    </r>
    <r>
      <rPr>
        <sz val="9"/>
        <rFont val="方正书宋_GBK"/>
        <charset val="134"/>
      </rPr>
      <t></t>
    </r>
    <r>
      <rPr>
        <sz val="9"/>
        <rFont val="宋体"/>
        <charset val="134"/>
      </rPr>
      <t>正畸治疗</t>
    </r>
  </si>
  <si>
    <t>1．包括前牙反牙合；2．使用活动矫治器</t>
  </si>
  <si>
    <t>上颌扩弓装置、功能矫治、        颏兜</t>
  </si>
  <si>
    <t>替牙期安氏III类错牙合功能矫治器治疗</t>
  </si>
  <si>
    <t>003105220150000</t>
  </si>
  <si>
    <r>
      <rPr>
        <sz val="9"/>
        <rFont val="宋体"/>
        <charset val="134"/>
      </rPr>
      <t>替牙期安氏III类错</t>
    </r>
    <r>
      <rPr>
        <sz val="9"/>
        <rFont val="方正书宋_GBK"/>
        <charset val="134"/>
      </rPr>
      <t></t>
    </r>
    <r>
      <rPr>
        <sz val="9"/>
        <rFont val="宋体"/>
        <charset val="134"/>
      </rPr>
      <t>功能矫治器治疗</t>
    </r>
  </si>
  <si>
    <t>包括：1．严重牙性III类错牙合和骨性III类错牙合；2．使用rankel功能矫治器III型；其他功能矫治器</t>
  </si>
  <si>
    <t>颏兜</t>
  </si>
  <si>
    <t>恒牙期安氏III类错牙合固定矫治器治疗</t>
  </si>
  <si>
    <t>003105220160000</t>
  </si>
  <si>
    <r>
      <rPr>
        <sz val="9"/>
        <rFont val="宋体"/>
        <charset val="134"/>
      </rPr>
      <t>恒牙期安氏III类错</t>
    </r>
    <r>
      <rPr>
        <sz val="9"/>
        <rFont val="方正书宋_GBK"/>
        <charset val="134"/>
      </rPr>
      <t></t>
    </r>
    <r>
      <rPr>
        <sz val="9"/>
        <rFont val="宋体"/>
        <charset val="134"/>
      </rPr>
      <t>固定矫治器治疗</t>
    </r>
  </si>
  <si>
    <t>包括：牙性安氏III类错牙合拥挤不拔牙病例和简单拥挤拔牙病例</t>
  </si>
  <si>
    <t>上颌扩弓装置及其他附加装置</t>
  </si>
  <si>
    <t>恒牙期骨性安氏III类错牙合固定矫治器拔牙治疗</t>
  </si>
  <si>
    <t>003105220170000</t>
  </si>
  <si>
    <r>
      <rPr>
        <sz val="9"/>
        <rFont val="宋体"/>
        <charset val="134"/>
      </rPr>
      <t>恒牙期骨性安氏III类错</t>
    </r>
    <r>
      <rPr>
        <sz val="9"/>
        <rFont val="方正书宋_GBK"/>
        <charset val="134"/>
      </rPr>
      <t></t>
    </r>
    <r>
      <rPr>
        <sz val="9"/>
        <rFont val="宋体"/>
        <charset val="134"/>
      </rPr>
      <t>固定矫治器拔牙治疗</t>
    </r>
  </si>
  <si>
    <t>包括骨性安氏III类错牙合拔牙病例</t>
  </si>
  <si>
    <t>前方牵引器、头帽颏兜、上颌扩弓装置及其他附加装置、特殊材料</t>
  </si>
  <si>
    <t>牙周病伴错牙合畸形活动矫治器正畸治疗</t>
  </si>
  <si>
    <t>003105220180000</t>
  </si>
  <si>
    <r>
      <rPr>
        <sz val="9"/>
        <rFont val="宋体"/>
        <charset val="134"/>
      </rPr>
      <t>牙周病伴错</t>
    </r>
    <r>
      <rPr>
        <sz val="9"/>
        <rFont val="方正书宋_GBK"/>
        <charset val="134"/>
      </rPr>
      <t></t>
    </r>
    <r>
      <rPr>
        <sz val="9"/>
        <rFont val="宋体"/>
        <charset val="134"/>
      </rPr>
      <t>畸形活动矫治器正畸治疗</t>
    </r>
  </si>
  <si>
    <t>包括局部牙周炎的正畸治疗</t>
  </si>
  <si>
    <t>310522018-a</t>
  </si>
  <si>
    <t>重度牙周炎的正畸治疗</t>
  </si>
  <si>
    <t>牙周病伴错牙合畸形固定矫治器正畸治疗</t>
  </si>
  <si>
    <t>003105220190000</t>
  </si>
  <si>
    <r>
      <rPr>
        <sz val="9"/>
        <rFont val="宋体"/>
        <charset val="134"/>
      </rPr>
      <t>牙周病伴错</t>
    </r>
    <r>
      <rPr>
        <sz val="9"/>
        <rFont val="方正书宋_GBK"/>
        <charset val="134"/>
      </rPr>
      <t></t>
    </r>
    <r>
      <rPr>
        <sz val="9"/>
        <rFont val="宋体"/>
        <charset val="134"/>
      </rPr>
      <t>畸形固定矫治器正畸治疗</t>
    </r>
  </si>
  <si>
    <t>310522019-a</t>
  </si>
  <si>
    <t>伴开、深覆等疑难病加收</t>
  </si>
  <si>
    <t>003105220190001</t>
  </si>
  <si>
    <t>牙周病伴错合畸形固定矫治器正畸治疗(伴开合、深覆合等疑难病加收)</t>
  </si>
  <si>
    <r>
      <rPr>
        <sz val="9"/>
        <rFont val="宋体"/>
        <charset val="134"/>
      </rPr>
      <t>伴开</t>
    </r>
    <r>
      <rPr>
        <sz val="9"/>
        <rFont val="方正书宋_GBK"/>
        <charset val="134"/>
      </rPr>
      <t></t>
    </r>
    <r>
      <rPr>
        <sz val="9"/>
        <rFont val="宋体"/>
        <charset val="134"/>
      </rPr>
      <t>、深覆</t>
    </r>
    <r>
      <rPr>
        <sz val="9"/>
        <rFont val="方正书宋_GBK"/>
        <charset val="134"/>
      </rPr>
      <t></t>
    </r>
    <r>
      <rPr>
        <sz val="9"/>
        <rFont val="宋体"/>
        <charset val="134"/>
      </rPr>
      <t>等疑难病加收</t>
    </r>
  </si>
  <si>
    <t>310522019-b</t>
  </si>
  <si>
    <t>拔牙矫治加收</t>
  </si>
  <si>
    <t>003105220190002</t>
  </si>
  <si>
    <t>牙周病伴错合畸形固定矫治器正畸治疗(拔牙矫治加收)</t>
  </si>
  <si>
    <t>创伤正畸治疗</t>
  </si>
  <si>
    <t>003105220200000</t>
  </si>
  <si>
    <r>
      <rPr>
        <sz val="9"/>
        <rFont val="方正书宋_GBK"/>
        <charset val="134"/>
      </rPr>
      <t></t>
    </r>
    <r>
      <rPr>
        <sz val="9"/>
        <rFont val="宋体"/>
        <charset val="134"/>
      </rPr>
      <t>创伤正畸治疗</t>
    </r>
  </si>
  <si>
    <t>包括：1．由咬合因素引起的牙合创伤；2．用活动矫治器或固定矫治器治疗</t>
  </si>
  <si>
    <t>单侧唇腭裂序列正畸治疗</t>
  </si>
  <si>
    <t>003105220210000</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</si>
  <si>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</si>
  <si>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</si>
  <si>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</si>
  <si>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</si>
  <si>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</si>
  <si>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003105220220000</t>
  </si>
  <si>
    <t>包括：1．替牙期由错牙合引起或颜面不对称伴错牙合的病例；2．使用活动矫治器和固定矫治器</t>
  </si>
  <si>
    <t>恒牙期颜面不对称正畸治疗</t>
  </si>
  <si>
    <t>003105220230000</t>
  </si>
  <si>
    <t>包括：1．恒牙期由错牙合引起或颜面不对称伴错牙合的早期正畸治疗；2．用活动矫治器或固定矫治器</t>
  </si>
  <si>
    <t>活动矫治器增加部件或其他附加装置</t>
  </si>
  <si>
    <t>颅面畸形正畸治疗</t>
  </si>
  <si>
    <t>003105220240000</t>
  </si>
  <si>
    <t>包括：1．Crouzon综合征、Apert综合征、Treacher-Collins综合征；2．用活动矫治器或固定矫治器治疗</t>
  </si>
  <si>
    <t>活动矫治器增加其他部件、固定矫治器增加其他附加装置另加</t>
  </si>
  <si>
    <t>颞下颌关节病正畸治疗</t>
  </si>
  <si>
    <t>003105220250000</t>
  </si>
  <si>
    <t>包括：1．颞下颌关节的弹响、疼痛、关节盘移位等的正畸治疗；2．用活动矫治器或固定矫治器治疗</t>
  </si>
  <si>
    <t>正颌外科术前术后正畸治疗</t>
  </si>
  <si>
    <t>003105220260000</t>
  </si>
  <si>
    <t>包括：1．安氏II类、III类严重骨性错牙合、严重骨性开牙合、严重腭裂、面部偏斜及其他颅面畸形的正颌外科术前、术后正畸治疗；2．使用固定矫治器治疗</t>
  </si>
  <si>
    <t>睡眠呼吸暂停综合征(OSAS)正畸治疗</t>
  </si>
  <si>
    <t>003105220270000</t>
  </si>
  <si>
    <t>包括各种表现的睡眠呼吸暂停及相应错牙合的正畸治疗</t>
  </si>
  <si>
    <t>常规OSAS矫治器以外的附件</t>
  </si>
  <si>
    <t>正畸保持器治疗</t>
  </si>
  <si>
    <t>003105220280000</t>
  </si>
  <si>
    <t>含取模型、制作用材料</t>
  </si>
  <si>
    <t>特殊材料及 固定保持器、正位器、透明保持器</t>
  </si>
  <si>
    <t>每副</t>
  </si>
  <si>
    <t>口腔种植</t>
  </si>
  <si>
    <t>外科引导牙合板</t>
  </si>
  <si>
    <t>003105230020000</t>
  </si>
  <si>
    <r>
      <rPr>
        <sz val="9"/>
        <rFont val="宋体"/>
        <charset val="134"/>
      </rPr>
      <t>外科引导</t>
    </r>
    <r>
      <rPr>
        <sz val="9"/>
        <rFont val="方正书宋_GBK"/>
        <charset val="134"/>
      </rPr>
      <t></t>
    </r>
    <r>
      <rPr>
        <sz val="9"/>
        <rFont val="宋体"/>
        <charset val="134"/>
      </rPr>
      <t>板</t>
    </r>
  </si>
  <si>
    <t>含技工室制作、临床试戴</t>
  </si>
  <si>
    <t>唇侧Index材料、光固化基板、热压塑料板、自凝塑料、金属套管</t>
  </si>
  <si>
    <t>6．呼吸系统</t>
  </si>
  <si>
    <t>肺功能检查</t>
  </si>
  <si>
    <t>指使用肺功能仪检查</t>
  </si>
  <si>
    <t>一次性呼吸过滤器</t>
  </si>
  <si>
    <t>肺通气功能检查</t>
  </si>
  <si>
    <t>003106010010000</t>
  </si>
  <si>
    <t>含潮气量、肺活量、每分钟通气量、补吸、呼气量、深吸气量、用力肺活量、一秒钟用力呼吸容积；不含最大通气量</t>
  </si>
  <si>
    <t>310601001-a</t>
  </si>
  <si>
    <t>含最大通气量</t>
  </si>
  <si>
    <t>肺弥散功能检查</t>
  </si>
  <si>
    <t>003106010020000</t>
  </si>
  <si>
    <t>包括一口气法，重复呼吸法</t>
  </si>
  <si>
    <t>运动心肺功能检查</t>
  </si>
  <si>
    <t>003106010030000</t>
  </si>
  <si>
    <t>不含心电监测</t>
  </si>
  <si>
    <t>因病情变化未能完成本试验者，亦应按本标准计价</t>
  </si>
  <si>
    <t>气道阻力测定</t>
  </si>
  <si>
    <t>003106010040000</t>
  </si>
  <si>
    <t>包括阻断法；不含残气容积测定</t>
  </si>
  <si>
    <t>残气容积测定</t>
  </si>
  <si>
    <t>003106010050000</t>
  </si>
  <si>
    <t>包括体描法，氦气平衡法，氮气稀释法，重复呼吸法</t>
  </si>
  <si>
    <t>强迫振荡肺功能检查</t>
  </si>
  <si>
    <t>003106010060000</t>
  </si>
  <si>
    <t>第一秒平静吸气口腔闭合压测定</t>
  </si>
  <si>
    <t>003106010070000</t>
  </si>
  <si>
    <t>流速容量曲线(V—V曲线)</t>
  </si>
  <si>
    <t>003106010080000</t>
  </si>
  <si>
    <t>含最大吸气和呼气流量曲线</t>
  </si>
  <si>
    <t>二氧化碳反应曲线</t>
  </si>
  <si>
    <t>003106010090000</t>
  </si>
  <si>
    <t>支气管激发试验</t>
  </si>
  <si>
    <t>003106010100000</t>
  </si>
  <si>
    <t>运动激发试验</t>
  </si>
  <si>
    <t>003106010110000</t>
  </si>
  <si>
    <t>含通气功能测定7次；不含心电监测</t>
  </si>
  <si>
    <t>支气管舒张试验</t>
  </si>
  <si>
    <t>003106010120000</t>
  </si>
  <si>
    <t>含通气功能测定2次</t>
  </si>
  <si>
    <t>一氧化氮呼气测定</t>
  </si>
  <si>
    <t>003106010130000</t>
  </si>
  <si>
    <t>含呼吸滤嘴、一氧化氮过滤器</t>
  </si>
  <si>
    <t>肺电阻抗成像检查</t>
  </si>
  <si>
    <t>323106020110000</t>
  </si>
  <si>
    <t>通过EIT信号与图像，监测患者肺内气体分布的动态变化，不含呼吸机通气治疗。</t>
  </si>
  <si>
    <t>一氧化氮吸入治疗</t>
  </si>
  <si>
    <t>323106040090000</t>
  </si>
  <si>
    <t>含NO气体及吸入NO监护；不含心电监护。</t>
  </si>
  <si>
    <t>其他呼吸功能检查</t>
  </si>
  <si>
    <t>床边简易肺功能测定</t>
  </si>
  <si>
    <t>003106020010000</t>
  </si>
  <si>
    <t>即肺通气功能测定</t>
  </si>
  <si>
    <t>肺阻抗血流图</t>
  </si>
  <si>
    <t>003106020020000</t>
  </si>
  <si>
    <t>呼吸肌功能测定</t>
  </si>
  <si>
    <t>003106020030000</t>
  </si>
  <si>
    <t>含最大吸气、呼气压、膈肌功能测定</t>
  </si>
  <si>
    <t>动态呼吸监测(呼吸Holter)</t>
  </si>
  <si>
    <t>003106020040000</t>
  </si>
  <si>
    <t>持续呼吸功能检测</t>
  </si>
  <si>
    <t>003106020050000</t>
  </si>
  <si>
    <t>含潮气量、气道压力、顺应性、压力容积、Pol、最大吸气压</t>
  </si>
  <si>
    <t>血气分析</t>
  </si>
  <si>
    <t>003106020060000</t>
  </si>
  <si>
    <t>含血液PH、血氧和血二氧化碳测定以及酸碱平衡分析</t>
  </si>
  <si>
    <t>肺循环血流动力学检查</t>
  </si>
  <si>
    <t>003106020070000</t>
  </si>
  <si>
    <t>经皮氧分压二氧化碳分压测定</t>
  </si>
  <si>
    <t>323106020080000</t>
  </si>
  <si>
    <t>含电极、电极膜、电极固定装置</t>
  </si>
  <si>
    <t>基于食道压的跨肺压监测</t>
  </si>
  <si>
    <t>323106020090000</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</si>
  <si>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</si>
  <si>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</si>
  <si>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</si>
  <si>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</si>
  <si>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</si>
  <si>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一次性使用呼吸机管道、面罩转接头、气管切管接头、气囊监测管路</t>
  </si>
  <si>
    <t>无创辅助通气</t>
  </si>
  <si>
    <t>003106030020000</t>
  </si>
  <si>
    <t>包括持续气道正压（CPAP）、双水平气道正压（BIPAP）、神经调节辅助通气（NAVA）。</t>
  </si>
  <si>
    <t>一次性使用无创呼吸机管道</t>
  </si>
  <si>
    <t>体外膈肌起搏治疗</t>
  </si>
  <si>
    <t>003106030030000</t>
  </si>
  <si>
    <t>气道持续加温加湿治疗</t>
  </si>
  <si>
    <t>指有创及无创模式。通过专用湿化治疗设备维持患者气道黏膜的温度与湿度在最佳范围，稀释痰液，促进痰液排出，以维持气道通畅。</t>
  </si>
  <si>
    <t>呼吸系统其他诊疗</t>
  </si>
  <si>
    <t>睡眠呼吸监测</t>
  </si>
  <si>
    <t>003106040010000</t>
  </si>
  <si>
    <t>含心电、脑电、肌电、眼动、呼吸监测和血氧饱和度测定</t>
  </si>
  <si>
    <t>不得另行收取护理费、床位费</t>
  </si>
  <si>
    <t>睡眠呼吸监测过筛试验</t>
  </si>
  <si>
    <t>003106040020000</t>
  </si>
  <si>
    <t>含口鼻呼吸、胸腹呼吸、血氧饱和度测定</t>
  </si>
  <si>
    <t>人工气胸术</t>
  </si>
  <si>
    <t>003106040030000</t>
  </si>
  <si>
    <t>人工气腹术</t>
  </si>
  <si>
    <t>003106040040000</t>
  </si>
  <si>
    <t>胸腔穿刺术</t>
  </si>
  <si>
    <t>003106040050000</t>
  </si>
  <si>
    <t>包括胸腔抽气、抽液、注药</t>
  </si>
  <si>
    <t>310604005-a</t>
  </si>
  <si>
    <t>放胸水治疗加收</t>
  </si>
  <si>
    <t>003109050010001</t>
  </si>
  <si>
    <t>腹腔穿刺术(放腹水治疗)</t>
  </si>
  <si>
    <t>经皮穿刺肺活检术</t>
  </si>
  <si>
    <t>003106040060000</t>
  </si>
  <si>
    <t>穿刺针</t>
  </si>
  <si>
    <t>俯卧位通气治疗</t>
  </si>
  <si>
    <t>323106040100000</t>
  </si>
  <si>
    <t>180º翻转病人处于俯卧位状态，维持期间定时改变头部方向和四肢体位，必要时行气道内或口腔吸引，持续俯卧位时间≥2小时后，180º翻回仰卧位。</t>
  </si>
  <si>
    <t>用于不能自主翻身的危重型患者。治疗时长超过12小时的，再次实施该治疗可重新计费，每天收费不超过2次。</t>
  </si>
  <si>
    <t>310604007-a</t>
  </si>
  <si>
    <t>用于具有重症高风险因素、病情进展较快的中型、重型患者。治疗时长超过12小时的，再次实施该治疗可重新计费，每天收费不超过2次。</t>
  </si>
  <si>
    <t>肺复张治疗</t>
  </si>
  <si>
    <t>323106040160000</t>
  </si>
  <si>
    <t>指在有创正压通气（IPPV）过程中通过短暂给予明显高于常规的气道及肺泡内正压，以增加跨肺压促使萎陷肺泡复张。</t>
  </si>
  <si>
    <t>呼吸系统窥镜诊疗</t>
  </si>
  <si>
    <t>310605-a</t>
  </si>
  <si>
    <t>使用电子纤维内镜加收</t>
  </si>
  <si>
    <t>003106050000001</t>
  </si>
  <si>
    <t>呼吸系统窥镜诊疗(使用电子纤维内镜酌情加收)</t>
  </si>
  <si>
    <t>包括电子支气管镜。</t>
  </si>
  <si>
    <t>硬性气管镜检查</t>
  </si>
  <si>
    <t>003106050010000</t>
  </si>
  <si>
    <t>包括针吸活检</t>
  </si>
  <si>
    <t>纤维支气管镜检查</t>
  </si>
  <si>
    <t>003106050020000</t>
  </si>
  <si>
    <t>包括针吸活检、支气管刷片</t>
  </si>
  <si>
    <t>经纤支镜治疗</t>
  </si>
  <si>
    <t>003106050030000</t>
  </si>
  <si>
    <t>包括取异物、滴药、止血、化疗</t>
  </si>
  <si>
    <t>同时进行，最多收取724元</t>
  </si>
  <si>
    <t>经纤支镜粘膜活检术</t>
  </si>
  <si>
    <t>003106050040000</t>
  </si>
  <si>
    <t>经纤支镜透支气管壁肺活检术</t>
  </si>
  <si>
    <t>003106050050000</t>
  </si>
  <si>
    <t>经纤支镜肺泡灌洗诊疗术</t>
  </si>
  <si>
    <t>003106050060000</t>
  </si>
  <si>
    <t>含生理盐水</t>
  </si>
  <si>
    <t>每个肺段</t>
  </si>
  <si>
    <t>经纤支镜防污染采样刷检查</t>
  </si>
  <si>
    <t>003106050070000</t>
  </si>
  <si>
    <t>不含微生物学检查</t>
  </si>
  <si>
    <t>经纤支镜特殊治疗</t>
  </si>
  <si>
    <t>003106050080000</t>
  </si>
  <si>
    <t>指微波治疗、冷冻法</t>
  </si>
  <si>
    <t>310605008-a</t>
  </si>
  <si>
    <t>激光、高频电等法</t>
  </si>
  <si>
    <t>经内镜气管扩张术</t>
  </si>
  <si>
    <t>003106050090000</t>
  </si>
  <si>
    <t>经纤支镜支架置入术</t>
  </si>
  <si>
    <t>003106050100000</t>
  </si>
  <si>
    <t>包括取出术</t>
  </si>
  <si>
    <t>经纤支镜引导支气管腔内放疗</t>
  </si>
  <si>
    <t>003106050110000</t>
  </si>
  <si>
    <t>经内镜气管内肿瘤切除术</t>
  </si>
  <si>
    <t>003106050120000</t>
  </si>
  <si>
    <t>胸腔镜检查</t>
  </si>
  <si>
    <t>003106050130000</t>
  </si>
  <si>
    <t>含活检；不含经胸腔镜的特殊治疗</t>
  </si>
  <si>
    <t>纵隔镜检查</t>
  </si>
  <si>
    <t>003106050140000</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</si>
  <si>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</si>
  <si>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</si>
  <si>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</si>
  <si>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</si>
  <si>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t>
  </si>
  <si>
    <t>定位导线</t>
  </si>
  <si>
    <t>内镜下全肺肺泡灌洗术</t>
  </si>
  <si>
    <t>在全身麻醉下完成双腔支气管导管插管后严格保证双肺绝对隔离，在此基础上施行非灌洗肺单肺通气，另一侧肺通过导管生理盐水并通过负压吸引装置将灌洗液吸出，直至灌洗液清亮。</t>
  </si>
  <si>
    <t>经硬性支气管镜治疗</t>
  </si>
  <si>
    <t>包括取异物、止血。</t>
  </si>
  <si>
    <t>经内镜支气管热成形术</t>
  </si>
  <si>
    <t>323106050150000</t>
  </si>
  <si>
    <t>含支气管镜检查</t>
  </si>
  <si>
    <t>胸部肿瘤治疗</t>
  </si>
  <si>
    <t>经内镜胸部肿瘤特殊治疗</t>
  </si>
  <si>
    <t>003106060010000</t>
  </si>
  <si>
    <t>包括食管、气管、支气管、肺良性肿瘤或狭窄的治疗</t>
  </si>
  <si>
    <t>局部注药法</t>
  </si>
  <si>
    <t>310606001-a</t>
  </si>
  <si>
    <t>激光、电凝等法</t>
  </si>
  <si>
    <t>恶性肿瘤腔内灌注治疗</t>
  </si>
  <si>
    <t>003106060020000</t>
  </si>
  <si>
    <t>包括结核病灌注治疗，包括胸腔、腹腔，含精密输液器、注射器、肝素帽、一次性贴膜</t>
  </si>
  <si>
    <t>中心静脉导管</t>
  </si>
  <si>
    <t>高压氧治疗</t>
  </si>
  <si>
    <t>含氧气</t>
  </si>
  <si>
    <t>高压氧舱治疗</t>
  </si>
  <si>
    <t>003106070010000</t>
  </si>
  <si>
    <t>含治疗压力为2个大气压以上(超高压除外)、舱内吸氧用面罩、头罩和安全防护措施、舱内医护人员监护和指导；不含舱内心电、呼吸监护和药物雾化吸入等</t>
  </si>
  <si>
    <t>吸氧面罩</t>
  </si>
  <si>
    <t>单人舱治疗</t>
  </si>
  <si>
    <t>003106070020000</t>
  </si>
  <si>
    <t>包括纯氧舱</t>
  </si>
  <si>
    <t>婴儿氧舱治疗</t>
  </si>
  <si>
    <t>003106070030000</t>
  </si>
  <si>
    <t>急救单独开舱治疗</t>
  </si>
  <si>
    <t>003106070040000</t>
  </si>
  <si>
    <t>舱内抢救</t>
  </si>
  <si>
    <t>003106070050000</t>
  </si>
  <si>
    <t>舱外高流量吸氧</t>
  </si>
  <si>
    <t>003106070060000</t>
  </si>
  <si>
    <t>7．心脏及血管系统</t>
  </si>
  <si>
    <t>心电生理和心功能检查</t>
  </si>
  <si>
    <t>常规心电图检查</t>
  </si>
  <si>
    <t>003107010010000</t>
  </si>
  <si>
    <t>含单通道、常规导联</t>
  </si>
  <si>
    <t>小儿用心电电极</t>
  </si>
  <si>
    <t>小儿用心电电极仅限小于3周岁的儿童常规心电图检查收取</t>
  </si>
  <si>
    <t>310701001-a</t>
  </si>
  <si>
    <t>三通道</t>
  </si>
  <si>
    <t>310701001-b</t>
  </si>
  <si>
    <t>十二通道</t>
  </si>
  <si>
    <t>310701001-c</t>
  </si>
  <si>
    <t>附加导联加收</t>
  </si>
  <si>
    <t>003107010010001</t>
  </si>
  <si>
    <t>常规心电图检查(附加导联加收)</t>
  </si>
  <si>
    <t>食管内心电图</t>
  </si>
  <si>
    <t>003107010020000</t>
  </si>
  <si>
    <t>动态心电图</t>
  </si>
  <si>
    <t>003107010030000</t>
  </si>
  <si>
    <t>含磁带、电池费用</t>
  </si>
  <si>
    <t>频谱心电图</t>
  </si>
  <si>
    <t>003107010040000</t>
  </si>
  <si>
    <t>含电极费用</t>
  </si>
  <si>
    <t>标测心电图</t>
  </si>
  <si>
    <t>003107010050000</t>
  </si>
  <si>
    <t>体表窦房结心电图</t>
  </si>
  <si>
    <t>003107010060000</t>
  </si>
  <si>
    <t>心电事件记录</t>
  </si>
  <si>
    <t>003107010070000</t>
  </si>
  <si>
    <t>遥测心电监护</t>
  </si>
  <si>
    <t>003107010080000</t>
  </si>
  <si>
    <t>含电池、电极费用</t>
  </si>
  <si>
    <t>心电监测电话传输</t>
  </si>
  <si>
    <t>003107010090000</t>
  </si>
  <si>
    <t>心电图踏车负荷试验</t>
  </si>
  <si>
    <t>003107010100000</t>
  </si>
  <si>
    <t>含电极费用、包括二阶梯、平板运动试验</t>
  </si>
  <si>
    <t>心电图药物负荷试验</t>
  </si>
  <si>
    <t>003107010110000</t>
  </si>
  <si>
    <t>心电向量图</t>
  </si>
  <si>
    <t>003107010120000</t>
  </si>
  <si>
    <t>心音图</t>
  </si>
  <si>
    <t>003107010130000</t>
  </si>
  <si>
    <t>心阻抗图</t>
  </si>
  <si>
    <t>003107010140000</t>
  </si>
  <si>
    <t>心室晚电位</t>
  </si>
  <si>
    <t>003107010150000</t>
  </si>
  <si>
    <t>心房晚电位</t>
  </si>
  <si>
    <t>003107010160000</t>
  </si>
  <si>
    <t>倾斜试验</t>
  </si>
  <si>
    <t>003107010170000</t>
  </si>
  <si>
    <t>心率变异性分析</t>
  </si>
  <si>
    <t>003107010180000</t>
  </si>
  <si>
    <t>包括短程或24小时</t>
  </si>
  <si>
    <t>无创阻抗法心搏出量测定</t>
  </si>
  <si>
    <t>003107010190000</t>
  </si>
  <si>
    <t>电极片</t>
  </si>
  <si>
    <t>无创心功能监测</t>
  </si>
  <si>
    <t>003107010200000</t>
  </si>
  <si>
    <t>包括心血流图、心尖搏动图</t>
  </si>
  <si>
    <t>项目</t>
  </si>
  <si>
    <t>动态血压监测</t>
  </si>
  <si>
    <t>003107010210000</t>
  </si>
  <si>
    <t>含电池费用</t>
  </si>
  <si>
    <t>心电监测</t>
  </si>
  <si>
    <t>003107010220000</t>
  </si>
  <si>
    <t>含无创血压监测</t>
  </si>
  <si>
    <t>310701022-a</t>
  </si>
  <si>
    <t>移动实时多导心电检测</t>
  </si>
  <si>
    <t>移动实时多导心电监测系统,非院内使用</t>
  </si>
  <si>
    <t>含电池、电极、GPRS通讯费</t>
  </si>
  <si>
    <t>移动实时多导心电监测系统,非院内使用。</t>
  </si>
  <si>
    <t>心输出量测定</t>
  </si>
  <si>
    <t>003107010230000</t>
  </si>
  <si>
    <t>漂浮导管、传感器、漂浮导管置入套件</t>
  </si>
  <si>
    <t>肺动脉压和右心房压力监测</t>
  </si>
  <si>
    <t>003107010240000</t>
  </si>
  <si>
    <t>漂浮导管、漂浮导管置入套件</t>
  </si>
  <si>
    <t>310701024-a</t>
  </si>
  <si>
    <t>持续中心静脉压监测（CVP）</t>
  </si>
  <si>
    <t>323107010240100</t>
  </si>
  <si>
    <t>动脉内压力监测</t>
  </si>
  <si>
    <t>003107010250000</t>
  </si>
  <si>
    <t>套管针、测压套件</t>
  </si>
  <si>
    <t>310701025-a</t>
  </si>
  <si>
    <t>肢体动脉检测</t>
  </si>
  <si>
    <t>003107020260000</t>
  </si>
  <si>
    <t>肢体动脉节段性测压</t>
  </si>
  <si>
    <t>310701025-b</t>
  </si>
  <si>
    <t>趾、指动脉检测</t>
  </si>
  <si>
    <t>周围静脉压测定</t>
  </si>
  <si>
    <t>003107010260000</t>
  </si>
  <si>
    <t>指脉氧监测</t>
  </si>
  <si>
    <t>003107010270000</t>
  </si>
  <si>
    <t>血氧饱和度监测</t>
  </si>
  <si>
    <t>003107010280000</t>
  </si>
  <si>
    <t>中心动脉压及脉波测定</t>
  </si>
  <si>
    <t>323107010290000</t>
  </si>
  <si>
    <t>遗传性心律失常诊断药物试验</t>
  </si>
  <si>
    <t>323107010300000</t>
  </si>
  <si>
    <t>含心电监测</t>
  </si>
  <si>
    <t>T波电交替</t>
  </si>
  <si>
    <t>含心律失常分析、心肌缺血分析、起搏心电图分析、心率变异性分析等。</t>
  </si>
  <si>
    <t>心脏电生理诊疗</t>
  </si>
  <si>
    <t>含介入操作、影像学监视、心电监测</t>
  </si>
  <si>
    <t>鞘</t>
  </si>
  <si>
    <t>有创性血流动力学监测(床旁)</t>
  </si>
  <si>
    <t>003107020010000</t>
  </si>
  <si>
    <t>含各房室腔内压力监测、心排血量测定</t>
  </si>
  <si>
    <t>漂浮导管</t>
  </si>
  <si>
    <t>持续有创性血压监测</t>
  </si>
  <si>
    <t>003107020020000</t>
  </si>
  <si>
    <t>含心电、压力连续示波</t>
  </si>
  <si>
    <t>动脉穿刺套针</t>
  </si>
  <si>
    <t>有创性心内电生理检查</t>
  </si>
  <si>
    <t>003107020030000</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</si>
  <si>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</si>
  <si>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</si>
  <si>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</si>
  <si>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含DSA引导，含电极片、电极连接线。包括冷冻消融术、化学消融术。</t>
  </si>
  <si>
    <t>射频导管、消融导管</t>
  </si>
  <si>
    <t>310702004-a</t>
  </si>
  <si>
    <t>房颤射频消融术</t>
  </si>
  <si>
    <t>含DSA引导，含电极片、电极连接线。包括冷冻消融术。</t>
  </si>
  <si>
    <t>临时起搏器安置术</t>
  </si>
  <si>
    <t>003107020050000</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</si>
  <si>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</si>
  <si>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</si>
  <si>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</si>
  <si>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003107020060000</t>
  </si>
  <si>
    <t>单腔永久起搏器安置术</t>
  </si>
  <si>
    <t>003107020070000</t>
  </si>
  <si>
    <t>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</si>
  <si>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</si>
  <si>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</si>
  <si>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</si>
  <si>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</si>
  <si>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位电极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</si>
  <si>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</si>
  <si>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</si>
  <si>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</si>
  <si>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</si>
  <si>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</si>
  <si>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323107020070300</t>
  </si>
  <si>
    <t>含DSA引导</t>
  </si>
  <si>
    <t>310702007-d</t>
  </si>
  <si>
    <t>左心室心内膜起搏术</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</si>
  <si>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</si>
  <si>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</si>
  <si>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</si>
  <si>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</si>
  <si>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</si>
  <si>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003107020080000</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</si>
  <si>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</si>
  <si>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</si>
  <si>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003107020090000</t>
  </si>
  <si>
    <t>除颤器、心导管、电极、起搏器</t>
  </si>
  <si>
    <t>310702009-a</t>
  </si>
  <si>
    <t>三腔起博器加心律转复除颤器安置术</t>
  </si>
  <si>
    <t>003109010090000</t>
  </si>
  <si>
    <t>三腔管安置术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</si>
  <si>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</si>
  <si>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</si>
  <si>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</si>
  <si>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</si>
  <si>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指在“310702009埋藏式心脏复律除颤器安置术”项目加收。试用期新项目</t>
  </si>
  <si>
    <t>起搏器功能分析和随访</t>
  </si>
  <si>
    <t>003107020100000</t>
  </si>
  <si>
    <t>起搏器程控功能检查</t>
  </si>
  <si>
    <t>003107020110000</t>
  </si>
  <si>
    <t>含起搏器功能分析与编程</t>
  </si>
  <si>
    <t>起搏器胸壁刺激法检查</t>
  </si>
  <si>
    <t>003107020120000</t>
  </si>
  <si>
    <t>体外经胸型心脏临时起搏术</t>
  </si>
  <si>
    <t>003107020130000</t>
  </si>
  <si>
    <t>经食管心脏起搏术</t>
  </si>
  <si>
    <t>003107020140000</t>
  </si>
  <si>
    <t>经食管心脏调搏术</t>
  </si>
  <si>
    <t>003107020150000</t>
  </si>
  <si>
    <t>指超速抑制心动过速治疗</t>
  </si>
  <si>
    <t>心脏电复律术</t>
  </si>
  <si>
    <t>003107020160000</t>
  </si>
  <si>
    <t>体外自动心脏变律除颤术</t>
  </si>
  <si>
    <t>003107020180000</t>
  </si>
  <si>
    <t>包括半自动</t>
  </si>
  <si>
    <t>一次性复律除颤电极</t>
  </si>
  <si>
    <t>体外反搏治疗</t>
  </si>
  <si>
    <t>003107020190000</t>
  </si>
  <si>
    <t>右心导管检查术</t>
  </si>
  <si>
    <t>003107020200000</t>
  </si>
  <si>
    <t>在监护仪监护下,经鞘管在血管造影机X线透视下将造影导管顺序送至下腔静脉、右心房、右心室以及肺动脉，测定压力。包括右心室造影术</t>
  </si>
  <si>
    <t>左心导管检查术</t>
  </si>
  <si>
    <t>003107020210000</t>
  </si>
  <si>
    <t>在监护仪监护下，经鞘管在血管造影机X线透视下将造影导管经动脉逆行送至主动脉根部及左心室内，测定压力。包括左室造影术、左心耳造影术</t>
  </si>
  <si>
    <t>心包穿刺术</t>
  </si>
  <si>
    <t>003107020220000</t>
  </si>
  <si>
    <t>消毒铺巾，局部麻醉。穿刺入心包腔，抽液和/或注射药物。拔除穿刺针，穿刺处包扎。包括引流</t>
  </si>
  <si>
    <t>引流导管</t>
  </si>
  <si>
    <t>310702022-a</t>
  </si>
  <si>
    <t>干性心包穿刺术</t>
  </si>
  <si>
    <t>323204000140000</t>
  </si>
  <si>
    <t>在DSA引导下穿刺，进入心脏脏层与壁层的微小交界处，然后送入导丝，在X线确认下在心包腔，进行心外膜标测及导管消融。</t>
  </si>
  <si>
    <t>房间隔穿刺术</t>
  </si>
  <si>
    <t>003204000010500</t>
  </si>
  <si>
    <t>经皮瓣膜球囊成形术(房间隔穿刺术)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</si>
  <si>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</si>
  <si>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</si>
  <si>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323107020250000</t>
  </si>
  <si>
    <t>植入式心电事件监测系统植入术</t>
  </si>
  <si>
    <t>含设备置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</si>
  <si>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</si>
  <si>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</si>
  <si>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</si>
  <si>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323107010320000</t>
  </si>
  <si>
    <t>植入式心电事件监测系统取出术</t>
  </si>
  <si>
    <t>交感神经射频治疗</t>
  </si>
  <si>
    <t>323110000460000</t>
  </si>
  <si>
    <t>经肾动脉射频去交感神经术</t>
  </si>
  <si>
    <t>心腔三维标测术</t>
  </si>
  <si>
    <t>003107020230000</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</si>
  <si>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</si>
  <si>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</si>
  <si>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323107020340000</t>
  </si>
  <si>
    <t>通过介入方式将心脏植入性电子装置电极、导线拔除，治疗因其所致囊袋或心内膜感染。不含心超检查、囊袋清创术、心脏植入性电子装置以及导线植入术、临时起搏术</t>
  </si>
  <si>
    <t>锁定探针、针眼圈套器套装</t>
  </si>
  <si>
    <t>冠脉血流储备分数测定</t>
  </si>
  <si>
    <t>322206000150000</t>
  </si>
  <si>
    <t>无创冠脉血流储备分数测定</t>
  </si>
  <si>
    <t>不含监护；指基于冠状动脉造影技术，对靶血管进行三维重建与血流动力学计算，分别获得靶血管、靶病变的定量血流分数、测量并计算病变长度、近端和远端参考管腔直径、病变的最佳造影投照体位等。</t>
  </si>
  <si>
    <t>8．血液及淋巴系统</t>
  </si>
  <si>
    <t>骨髓穿刺术</t>
  </si>
  <si>
    <t>003108000010000</t>
  </si>
  <si>
    <t>骨髓活检术</t>
  </si>
  <si>
    <t>003108000020000</t>
  </si>
  <si>
    <t>混合淋巴细胞培养</t>
  </si>
  <si>
    <t>003108000030000</t>
  </si>
  <si>
    <t>指液闪技术体外细胞培养</t>
  </si>
  <si>
    <t>每个人</t>
  </si>
  <si>
    <t>含麻醉下手术采集和低温保存</t>
  </si>
  <si>
    <t>一次性使用塑料血袋</t>
  </si>
  <si>
    <t>采血次数</t>
  </si>
  <si>
    <t>310800004-a</t>
  </si>
  <si>
    <t>月</t>
  </si>
  <si>
    <t>长期低温保存</t>
  </si>
  <si>
    <t>血细胞分离单采（治疗性单采）</t>
  </si>
  <si>
    <t>003108000050000</t>
  </si>
  <si>
    <t>血细胞分离单采</t>
  </si>
  <si>
    <t>以4000ml为基数</t>
  </si>
  <si>
    <t>310800005-a</t>
  </si>
  <si>
    <t>每增加循环量1000ml加收</t>
  </si>
  <si>
    <t>003108000050001</t>
  </si>
  <si>
    <t>血细胞分离单采(每增加循环量1000ml加收)</t>
  </si>
  <si>
    <t>1000ml</t>
  </si>
  <si>
    <t>白细胞除滤</t>
  </si>
  <si>
    <t>003108000060000</t>
  </si>
  <si>
    <t>包括全血或悬浮红细胞、血小板过滤</t>
  </si>
  <si>
    <t>滤除白细胞输血器</t>
  </si>
  <si>
    <t>自体血回收</t>
  </si>
  <si>
    <t>003108000070000</t>
  </si>
  <si>
    <t>310800007-a</t>
  </si>
  <si>
    <t>术中自体血回输</t>
  </si>
  <si>
    <t>003108000070100</t>
  </si>
  <si>
    <t>自体血回收(术中自体血回输)</t>
  </si>
  <si>
    <t>指术中使用专用机器自体血回输，含药物及回输管路等一次性消耗材料</t>
  </si>
  <si>
    <t>血浆置换术</t>
  </si>
  <si>
    <t>003108000080000</t>
  </si>
  <si>
    <t>机采</t>
  </si>
  <si>
    <t>血浆</t>
  </si>
  <si>
    <t>310800008-a</t>
  </si>
  <si>
    <t>双重血浆置换疗法</t>
  </si>
  <si>
    <t>血液照射</t>
  </si>
  <si>
    <t>003108000090000</t>
  </si>
  <si>
    <t>包括加速器或60钴照射源，照射2000rad±，包括自体、异体</t>
  </si>
  <si>
    <t>袋，次</t>
  </si>
  <si>
    <t>血液稀释疗法</t>
  </si>
  <si>
    <t>003108000100000</t>
  </si>
  <si>
    <t>经照射自体血回输治疗</t>
  </si>
  <si>
    <t>003108000110000</t>
  </si>
  <si>
    <t>血液光量子自体血回输治疗</t>
  </si>
  <si>
    <t>通过采集自身血，将照射、输氧等处理后的血液，回输患者体内。含采血、照射、输氧及回输。</t>
  </si>
  <si>
    <t>江苏省医疗服务价格项目目录（2022版）、苏医保发（2024）61号</t>
  </si>
  <si>
    <t>骨髓采集术</t>
  </si>
  <si>
    <t>003108000120000</t>
  </si>
  <si>
    <t>含保存</t>
  </si>
  <si>
    <t>200ml/单位</t>
  </si>
  <si>
    <t>骨髓血回输</t>
  </si>
  <si>
    <t>003108000130000</t>
  </si>
  <si>
    <t>含骨髓复苏</t>
  </si>
  <si>
    <t>外周血干细胞回输</t>
  </si>
  <si>
    <t>003108000140000</t>
  </si>
  <si>
    <t>骨髓或外周血干细胞体外净化</t>
  </si>
  <si>
    <t>003108000150000</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</si>
  <si>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</si>
  <si>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</si>
  <si>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</si>
  <si>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</si>
  <si>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</si>
  <si>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003108000160000</t>
  </si>
  <si>
    <t>包括程控降温仪或超低温、液氮保存</t>
  </si>
  <si>
    <t>血细胞分化簇抗原（CD）34阳性造血干细胞分选</t>
  </si>
  <si>
    <t>003108000170000</t>
  </si>
  <si>
    <t>血细胞分化簇抗原(CD)34阳性造血干细胞分选</t>
  </si>
  <si>
    <t>血细胞分化簇抗原（CD）34阳性造血干细胞移植</t>
  </si>
  <si>
    <t>003108000180000</t>
  </si>
  <si>
    <t>血细胞分化簇抗原(CD)34阳性造血干细胞移植</t>
  </si>
  <si>
    <t>配型不合异基因骨髓移植T细胞去除术</t>
  </si>
  <si>
    <t>003108000190000</t>
  </si>
  <si>
    <t>包括体外细胞培养法、白细胞分离沉降</t>
  </si>
  <si>
    <t>骨髓移植术</t>
  </si>
  <si>
    <t>003108000200000</t>
  </si>
  <si>
    <t>含严格无菌消毒隔离措施，包括异体基因、自体基因</t>
  </si>
  <si>
    <t>供体</t>
  </si>
  <si>
    <t>外周血干细胞移植术</t>
  </si>
  <si>
    <t>003108000210000</t>
  </si>
  <si>
    <t>自体骨髓或外周血干细胞支持治疗</t>
  </si>
  <si>
    <t>003108000220000</t>
  </si>
  <si>
    <t>指大剂量化疗后或层流病房全无菌环境保护消毒隔离。含严格无菌消毒隔离措施</t>
  </si>
  <si>
    <t>脐血移植术</t>
  </si>
  <si>
    <t>003108000230000</t>
  </si>
  <si>
    <t>脐血</t>
  </si>
  <si>
    <t>细胞因子活化杀伤（CIK）细胞输注治疗</t>
  </si>
  <si>
    <t>003108000240000</t>
  </si>
  <si>
    <t>细胞因子活化杀伤(CIK)细胞输注治疗</t>
  </si>
  <si>
    <t>含药物加无血清培养基、体外细胞培养；包括树突状细胞治疗（DC）</t>
  </si>
  <si>
    <t>此项目我省暂停</t>
  </si>
  <si>
    <t>淋巴造影术</t>
  </si>
  <si>
    <t>003108000250000</t>
  </si>
  <si>
    <t>骨髓细胞彩色图象分析</t>
  </si>
  <si>
    <t>003108000260000</t>
  </si>
  <si>
    <t>脾穿刺术</t>
  </si>
  <si>
    <t>003108000270000</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</si>
  <si>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</si>
  <si>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</si>
  <si>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</si>
  <si>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江苏省医疗服务价格项目目录（2022版）、苏医保发【2023】31号</t>
  </si>
  <si>
    <t>9．消化系统</t>
  </si>
  <si>
    <t>取石气囊、切开刀、碎石网篮、取石网篮、水溶性润滑剂</t>
  </si>
  <si>
    <t>取石气囊、切开刀、碎石网篮、取石网篮按实际确定</t>
  </si>
  <si>
    <t>3109-a</t>
  </si>
  <si>
    <t>使用电子镜加收</t>
  </si>
  <si>
    <t>3109-b</t>
  </si>
  <si>
    <t>使用钛夹推送器加收</t>
  </si>
  <si>
    <t>使用肽夹推送器加收</t>
  </si>
  <si>
    <t>食管诊疗</t>
  </si>
  <si>
    <t>食管测压</t>
  </si>
  <si>
    <t>003109010010000</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</si>
  <si>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</si>
  <si>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</si>
  <si>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</si>
  <si>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</si>
  <si>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</si>
  <si>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</si>
  <si>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003109010010001</t>
  </si>
  <si>
    <t>食管测压(部分测压)</t>
  </si>
  <si>
    <t>食管拉网术</t>
  </si>
  <si>
    <t>003109010020000</t>
  </si>
  <si>
    <t>硬性食管镜检查</t>
  </si>
  <si>
    <t>003109010030000</t>
  </si>
  <si>
    <t>纤维食管镜检查</t>
  </si>
  <si>
    <t>003109010040000</t>
  </si>
  <si>
    <t>经食管镜取异物</t>
  </si>
  <si>
    <t>003109010050000</t>
  </si>
  <si>
    <t>不含止血等治疗</t>
  </si>
  <si>
    <t>食管腔内支架置入术</t>
  </si>
  <si>
    <t>003109010060000</t>
  </si>
  <si>
    <t>包括内镜下或透视下置入或取出支架</t>
  </si>
  <si>
    <t>经胃镜食管静脉曲张治疗</t>
  </si>
  <si>
    <t>003109010070000</t>
  </si>
  <si>
    <t>含胃镜检查；包括硬化，套扎，组织粘合</t>
  </si>
  <si>
    <t>套扎环</t>
  </si>
  <si>
    <t>310901007-a</t>
  </si>
  <si>
    <t>每增加一个位点加收</t>
  </si>
  <si>
    <t xml:space="preserve"> 经胃镜食管静脉曲张治疗</t>
  </si>
  <si>
    <t>食管狭窄扩张术</t>
  </si>
  <si>
    <t>003109010080000</t>
  </si>
  <si>
    <t>包括经内镜扩张、器械扩张、透视下气囊或水囊扩张及逆行扩张</t>
  </si>
  <si>
    <t>气囊或水囊扩张导管</t>
  </si>
  <si>
    <t>包括四腔管</t>
  </si>
  <si>
    <t>三腔管、四腔管</t>
  </si>
  <si>
    <t>经内镜食管瘘填堵术</t>
  </si>
  <si>
    <t>003109010100000</t>
  </si>
  <si>
    <t>内镜下食管病变的诊断及筛查</t>
  </si>
  <si>
    <t>323109010130000</t>
  </si>
  <si>
    <t>含内镜检查；经口插入内镜，观察正常黏膜和黏膜病灶的的原始状态，观察是否有疑似病变区域，并进行详细记录和拍照。</t>
  </si>
  <si>
    <t>胃肠道诊疗</t>
  </si>
  <si>
    <t>胃肠电图</t>
  </si>
  <si>
    <t>003109020010000</t>
  </si>
  <si>
    <t>310902001-a</t>
  </si>
  <si>
    <t>动态胃电图</t>
  </si>
  <si>
    <t>24小时动态胃酸监测</t>
  </si>
  <si>
    <t>003109020020000</t>
  </si>
  <si>
    <t>含酸监测和碱监测</t>
  </si>
  <si>
    <t>胃幽门十二指肠压力测定</t>
  </si>
  <si>
    <t>003109020030000</t>
  </si>
  <si>
    <t>24小时胃肠压力测定（上或下消化道压力监测）</t>
  </si>
  <si>
    <t>003109020040000</t>
  </si>
  <si>
    <t>24小时胃肠压力测定</t>
  </si>
  <si>
    <t>310902004-a</t>
  </si>
  <si>
    <t>上、下消化道合做</t>
  </si>
  <si>
    <t>纤维胃十二指肠镜检查</t>
  </si>
  <si>
    <t>003109020050000</t>
  </si>
  <si>
    <t>含活检、刷检</t>
  </si>
  <si>
    <t>经胃镜特殊治疗</t>
  </si>
  <si>
    <t>003109020060000</t>
  </si>
  <si>
    <t>包括取异物、粘膜切除、粘膜血流量测定、止血、息肉肿物切除等病变</t>
  </si>
  <si>
    <t>圈套器</t>
  </si>
  <si>
    <t>电凝电切法</t>
  </si>
  <si>
    <t>310902006-a</t>
  </si>
  <si>
    <t>次、每个肿物或出血点</t>
  </si>
  <si>
    <t>微波法</t>
  </si>
  <si>
    <t>310902006-b</t>
  </si>
  <si>
    <t>激光法</t>
  </si>
  <si>
    <t>310902006-c</t>
  </si>
  <si>
    <t>从第二个肿物或出血点起，每增加一个肿物或出血点加收</t>
  </si>
  <si>
    <t>经胃镜胃内支架置入术</t>
  </si>
  <si>
    <t>003109020070000</t>
  </si>
  <si>
    <t>经胃镜碎石术</t>
  </si>
  <si>
    <t>003109020080000</t>
  </si>
  <si>
    <t>包括机械碎石法、激光碎石法、爆破碎石法</t>
  </si>
  <si>
    <t>超声胃镜检查术</t>
  </si>
  <si>
    <t>003109020090000</t>
  </si>
  <si>
    <t>含活检。包括超声肠镜检查术</t>
  </si>
  <si>
    <t>超细内镜检查</t>
  </si>
  <si>
    <t>镜头直径0.65cm以下</t>
  </si>
  <si>
    <t>胃肠起博术</t>
  </si>
  <si>
    <t>氢呼气试验</t>
  </si>
  <si>
    <t>323109020130000</t>
  </si>
  <si>
    <t>含一次性接口，含7次测量值</t>
  </si>
  <si>
    <t>经鼻空肠营养管置管术</t>
  </si>
  <si>
    <t>003109030010000</t>
  </si>
  <si>
    <t>经胃镜胃肠置管术</t>
  </si>
  <si>
    <t>内镜色素检查</t>
  </si>
  <si>
    <t>003109050260000</t>
  </si>
  <si>
    <t>内镜下于病变部位喷洒染色药物或电子染色，以暴露病变部位黏膜及边界。</t>
  </si>
  <si>
    <t>不得收取“使用电子镜加收3109-a”，呼吸系统内镜色素检查参照执行。</t>
  </si>
  <si>
    <t>经内镜消化道定位（示踪）术</t>
  </si>
  <si>
    <t>003109050270000</t>
  </si>
  <si>
    <t>消化道内镜活检术</t>
  </si>
  <si>
    <t>包括经内镜消化道示踪术。在内镜直视下，在肿瘤和正常粘膜的交界处或周边，注射纳米碳混悬液或释放钛夹，确定病变的位置和范围。</t>
  </si>
  <si>
    <t>不得收取“使用电子镜加收3109-a”</t>
  </si>
  <si>
    <t>肠梗阻导管置入术</t>
  </si>
  <si>
    <t>鼻腔、口咽麻醉，润滑，在影像设备导引下，经导丝导引置入肠梗阻导管。不含监护、影像学引导。</t>
  </si>
  <si>
    <t>十二指肠、小肠、结肠</t>
  </si>
  <si>
    <t>奥迪氏括约肌压力测定</t>
  </si>
  <si>
    <t>003109030020000</t>
  </si>
  <si>
    <t>含经十二指肠镜置管及括约肌压力胆总管压力测定</t>
  </si>
  <si>
    <t>经十二指肠镜胆道结石取出术</t>
  </si>
  <si>
    <t>003109030030000</t>
  </si>
  <si>
    <t>包括取异物、取蛔虫</t>
  </si>
  <si>
    <t>小肠镜检查</t>
  </si>
  <si>
    <t>003109030040000</t>
  </si>
  <si>
    <t>310903004-a</t>
  </si>
  <si>
    <t>双气囊电子小肠镜检查</t>
  </si>
  <si>
    <t>指双气囊电子小肠镜检查</t>
  </si>
  <si>
    <t>纤维结肠镜检查</t>
  </si>
  <si>
    <t>003109030050000</t>
  </si>
  <si>
    <t>乙状结肠镜检查</t>
  </si>
  <si>
    <t>003109030060000</t>
  </si>
  <si>
    <t>经内镜肠道球囊扩张术</t>
  </si>
  <si>
    <t>003109030070000</t>
  </si>
  <si>
    <t>经内镜肠道支架置入术</t>
  </si>
  <si>
    <t>003109030080000</t>
  </si>
  <si>
    <t>包括取出术,不含球囊扩张术</t>
  </si>
  <si>
    <t>经内镜结肠治疗</t>
  </si>
  <si>
    <t>003109030090000</t>
  </si>
  <si>
    <t>包括液疗、药疗、取异物</t>
  </si>
  <si>
    <t>经肠镜特殊治疗</t>
  </si>
  <si>
    <t>003109030100000</t>
  </si>
  <si>
    <t>包括取异物、粘膜切除、粘膜血流量测定、止血、息肉肿物切除、内痔切除等病变。</t>
  </si>
  <si>
    <t>310903010-a</t>
  </si>
  <si>
    <t>310903010-b</t>
  </si>
  <si>
    <t>310903010-c</t>
  </si>
  <si>
    <t>先天性巨结肠清洁洗肠术</t>
  </si>
  <si>
    <t>003109030110000</t>
  </si>
  <si>
    <t>含肛管、生理盐水，包括肛门直肠畸形清洁洗肠术</t>
  </si>
  <si>
    <t>肠套叠手法复位</t>
  </si>
  <si>
    <t>003109030120000</t>
  </si>
  <si>
    <t>肠套叠充气造影及整复</t>
  </si>
  <si>
    <t>003109030130000</t>
  </si>
  <si>
    <t>包括水压灌肠复位术。</t>
  </si>
  <si>
    <t>胶囊内镜检查</t>
  </si>
  <si>
    <t>003109030140000</t>
  </si>
  <si>
    <t>含检查留测、图像分析、图文报告</t>
  </si>
  <si>
    <t>胶囊</t>
  </si>
  <si>
    <t>结肠转运功能检查</t>
  </si>
  <si>
    <t>323109020150000</t>
  </si>
  <si>
    <t>直肠肛门诊疗</t>
  </si>
  <si>
    <t>直肠镜检查</t>
  </si>
  <si>
    <t>003109040010000</t>
  </si>
  <si>
    <t>肛门直肠测压</t>
  </si>
  <si>
    <t>003109040020000</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</si>
  <si>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</si>
  <si>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</si>
  <si>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</si>
  <si>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</si>
  <si>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</si>
  <si>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003109040030000</t>
  </si>
  <si>
    <t>肛门指检</t>
  </si>
  <si>
    <t>003109040040000</t>
  </si>
  <si>
    <t>肛直肠肌电测量</t>
  </si>
  <si>
    <t>003109040050000</t>
  </si>
  <si>
    <t>310904005-a</t>
  </si>
  <si>
    <t>盆底表面肌电评估</t>
  </si>
  <si>
    <t>生物反馈疗法</t>
  </si>
  <si>
    <t>直肠肛门特殊治疗</t>
  </si>
  <si>
    <t>003109040060000</t>
  </si>
  <si>
    <t>冷冻法</t>
  </si>
  <si>
    <t>310904006-a</t>
  </si>
  <si>
    <t>微波、激光法</t>
  </si>
  <si>
    <t>310904006-c</t>
  </si>
  <si>
    <t>直肠下段粪块清除术</t>
  </si>
  <si>
    <t>001215000030000</t>
  </si>
  <si>
    <t>辅助通便</t>
  </si>
  <si>
    <t>不含直肠镜检查；评估患者病情及腹胀程度等，取适当体位，合理暴露臀部，指润滑剂涂抹手指，肛指1次，插入肛管反复注油，手工协助排便反复多次，直至粪块清除。</t>
  </si>
  <si>
    <t>肛门皮下组织美兰注射神经阻滞术</t>
  </si>
  <si>
    <t>003109040070000</t>
  </si>
  <si>
    <t>便秘及腹泻的生物反馈治疗</t>
  </si>
  <si>
    <t>003109040080000</t>
  </si>
  <si>
    <t>行气通便贴</t>
  </si>
  <si>
    <t>使用行气通便贴，不得收取治疗费</t>
  </si>
  <si>
    <t>可控定量三氧直肠灌注免疫诱导疗法</t>
  </si>
  <si>
    <t>323109040090000</t>
  </si>
  <si>
    <t>肛门部赘生物治疗</t>
  </si>
  <si>
    <t>包括冷冻术，含麻醉</t>
  </si>
  <si>
    <t>电灼法</t>
  </si>
  <si>
    <t>小儿直肠粘膜活检术</t>
  </si>
  <si>
    <t>003109040010100</t>
  </si>
  <si>
    <t>直肠镜检查(直肠取活检术)</t>
  </si>
  <si>
    <t>充分暴露肛门，局部消毒直肠，切取直肠粘膜和粘膜下层组织，创面止血，标本送检病理，不含病理检查。包括小儿直肠粘膜吸引活检术。</t>
  </si>
  <si>
    <t>非肠镜下，限6周岁及以下儿童使用。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</si>
  <si>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</si>
  <si>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</si>
  <si>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</si>
  <si>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</si>
  <si>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</si>
  <si>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003109050010000</t>
  </si>
  <si>
    <r>
      <rPr>
        <sz val="9"/>
        <rFont val="宋体"/>
        <charset val="134"/>
      </rPr>
      <t>腹腔穿刺术</t>
    </r>
    <r>
      <rPr>
        <sz val="9"/>
        <rFont val="Times New Roman"/>
        <charset val="134"/>
      </rPr>
      <t>_x001a_</t>
    </r>
  </si>
  <si>
    <t>包括抽液、注药</t>
  </si>
  <si>
    <t>310905001-a</t>
  </si>
  <si>
    <t>放腹水治疗加收</t>
  </si>
  <si>
    <t>腹水直接回输治疗</t>
  </si>
  <si>
    <t>003109050020000</t>
  </si>
  <si>
    <t>310905002-a</t>
  </si>
  <si>
    <t>超滤回输加收</t>
  </si>
  <si>
    <t>003109050020001</t>
  </si>
  <si>
    <t>腹水直接回输治疗(超滤回输加收)</t>
  </si>
  <si>
    <t>肝穿刺术</t>
  </si>
  <si>
    <t>003109050030000</t>
  </si>
  <si>
    <t>含活检，包括胆囊穿刺术</t>
  </si>
  <si>
    <t>经皮肝穿刺门静脉插管术</t>
  </si>
  <si>
    <t>003109050040000</t>
  </si>
  <si>
    <t>包括化疗、栓塞</t>
  </si>
  <si>
    <t>经皮穿刺肝肿物特殊治疗</t>
  </si>
  <si>
    <t>003109050050000</t>
  </si>
  <si>
    <t>药物注射。6周岁及以下儿童加收30%</t>
  </si>
  <si>
    <t>310905005-a</t>
  </si>
  <si>
    <t>激光、微波、90钇法。6周岁及以下儿童加收30%</t>
  </si>
  <si>
    <t>胆道镜检查</t>
  </si>
  <si>
    <t>003109050060000</t>
  </si>
  <si>
    <t>310905006-a</t>
  </si>
  <si>
    <t>超选择造影加收</t>
  </si>
  <si>
    <t>003109050060001</t>
  </si>
  <si>
    <t>胆道镜检查(超选择造影加收)</t>
  </si>
  <si>
    <t>腹腔镜检查</t>
  </si>
  <si>
    <t>003109050070000</t>
  </si>
  <si>
    <t>膈下脓肿穿刺引流术</t>
  </si>
  <si>
    <t>003109050080000</t>
  </si>
  <si>
    <t>不含超声定位引导，包括腹腔脓肿穿刺引流术、胆汁穿刺引流术、肝囊肿穿刺引流术、肾囊肿穿刺引流术、腹膜后脓肿穿刺引流术。</t>
  </si>
  <si>
    <t>肝囊肿硬化剂注射治疗</t>
  </si>
  <si>
    <t>003109050090000</t>
  </si>
  <si>
    <t>不含超声定位引导</t>
  </si>
  <si>
    <t>经皮肝穿胆道引流术(PTCD)</t>
  </si>
  <si>
    <t>003109050100000</t>
  </si>
  <si>
    <t>不含超声定位引导或X线引导</t>
  </si>
  <si>
    <t>经内镜胆管内引流术＋支架置入术</t>
  </si>
  <si>
    <t>003109050110000</t>
  </si>
  <si>
    <t>不含X线监视</t>
  </si>
  <si>
    <t>经内镜鼻胆管引流术（ENBD）</t>
  </si>
  <si>
    <t>003109050120000</t>
  </si>
  <si>
    <t>经内镜鼻胆管引流术(ENBD)</t>
  </si>
  <si>
    <t>鼻胆管</t>
  </si>
  <si>
    <t>经胆道镜瘘管取石术</t>
  </si>
  <si>
    <t>003109050130000</t>
  </si>
  <si>
    <t>包括肝内、外胆道结石取出</t>
  </si>
  <si>
    <t>经胆道镜胆道结石取出术</t>
  </si>
  <si>
    <t>003109050140000</t>
  </si>
  <si>
    <t>含插管引流</t>
  </si>
  <si>
    <t>310905014-a</t>
  </si>
  <si>
    <t>经胆道镜碎石术</t>
  </si>
  <si>
    <t>323109050310000</t>
  </si>
  <si>
    <t>经皮胆囊超声碎石取石术</t>
  </si>
  <si>
    <t>003109050150000</t>
  </si>
  <si>
    <t>含胆囊穿刺后超声碎石，取出结石；不含超声引导</t>
  </si>
  <si>
    <t>经皮经肝胆道镜取石术</t>
  </si>
  <si>
    <t>003109050160000</t>
  </si>
  <si>
    <t>经皮经肝胆道镜胆管狭窄内瘘术</t>
  </si>
  <si>
    <t>003109050170000</t>
  </si>
  <si>
    <t>经内镜十二指肠狭窄支架置入术</t>
  </si>
  <si>
    <t>003109050180000</t>
  </si>
  <si>
    <t>经内镜胰管内引流术</t>
  </si>
  <si>
    <t>003109050190000</t>
  </si>
  <si>
    <t>包括胰腺囊肿内引流</t>
  </si>
  <si>
    <t>经内镜胰胆管扩张术＋支架置入术</t>
  </si>
  <si>
    <t>003109050200000</t>
  </si>
  <si>
    <t>胆道球囊扩张术</t>
  </si>
  <si>
    <t>003109050210000</t>
  </si>
  <si>
    <t>胆道支架置入术</t>
  </si>
  <si>
    <t>003109050220000</t>
  </si>
  <si>
    <t>人工肝治疗</t>
  </si>
  <si>
    <t>003109050230000</t>
  </si>
  <si>
    <t>含普通血浆置换、血液滤过、血液灌流/血浆吸附、血液透析吸附及透析液、滤过液</t>
  </si>
  <si>
    <t>人工肝治疗专用管路</t>
  </si>
  <si>
    <t>经内镜胆管内超声检查术</t>
  </si>
  <si>
    <t>003109050240000</t>
  </si>
  <si>
    <t>含超声探头使用</t>
  </si>
  <si>
    <t>消化道造瘘管换管术</t>
  </si>
  <si>
    <t>003109050250000</t>
  </si>
  <si>
    <t>包括胃、胆道、空肠造瘘；含注射器、医用缝合线、医用缝合、切口敷料，不含内镜检查。包括造瘘口扩张</t>
  </si>
  <si>
    <t>造瘘管</t>
  </si>
  <si>
    <t>慢性肝病纤维化测定</t>
  </si>
  <si>
    <t>323109050320000</t>
  </si>
  <si>
    <t>指瞬时弹性剪切波无创检测肝脏硬度</t>
  </si>
  <si>
    <t>经电子内镜食管胃十二指肠黏膜切除术(EMR)</t>
  </si>
  <si>
    <t>含内镜检查，不含监护、麻醉。包括小肠、结肠病变黏膜切除术</t>
  </si>
  <si>
    <t>经电子内镜食管胃十二指肠黏膜剥离术（ESD)</t>
  </si>
  <si>
    <t>含内镜检查，不含监护、麻醉，包括结肠ESD</t>
  </si>
  <si>
    <t>标准化粪菌制备</t>
  </si>
  <si>
    <t>323109050340000</t>
  </si>
  <si>
    <t>含粪便规范采集，分离、纯化、洗涤，获取菌液等，不含治疗。</t>
  </si>
  <si>
    <t>经内镜射频消融术</t>
  </si>
  <si>
    <t xml:space="preserve"> 射频消融术</t>
  </si>
  <si>
    <t>通过导丝置入测量球囊进行测量各段尺寸，根据测量选择对应型号电极，通过导丝置入射频消融电极进行射频消融操作。</t>
  </si>
  <si>
    <t>动态腹内压监测</t>
  </si>
  <si>
    <t>003110000140000</t>
  </si>
  <si>
    <t>肾盂测压</t>
  </si>
  <si>
    <t>适用于腹腔间隔室综合征。连接压力传感器、引流患者尿液、排出压力传感器管道内空气、压力调零、动态监测患者腹内压、动态精密仪器计量患者尿量、训练膀胱先充盈后排空的生理功能、进行膀胱功能康复训练、记录监测结果并绘制相关曲线。</t>
  </si>
  <si>
    <t>一次性使用压力传感器</t>
  </si>
  <si>
    <t>超声内镜下腹腔干神经阻滞术</t>
  </si>
  <si>
    <t>指通过超声内镜引导，向腹腔神经丛注射化学药物，永久性消融其内神经元。含内镜检查。</t>
  </si>
  <si>
    <t>胆管刷检术</t>
  </si>
  <si>
    <t>003109050290000</t>
  </si>
  <si>
    <t>经电子内镜胰管细胞采集</t>
  </si>
  <si>
    <t>指ERCP术中刷检，在胆管狭窄或病变部位进行刷检，获得组织及细胞。</t>
  </si>
  <si>
    <t>经超声胃镜引导下胆胰管穿刺引流术</t>
  </si>
  <si>
    <t>323109050590000</t>
  </si>
  <si>
    <t>咽部麻醉，润滑，消泡，插入线阵超声胃镜，观察胆囊、胆总管、肝内胆管、胰管，选择穿刺部位穿刺，X线辅助下造影后置入胆胰管支架或者胆胰管引流管。</t>
  </si>
  <si>
    <t>经腹腔镜胆道探查术</t>
  </si>
  <si>
    <t>003310060110000</t>
  </si>
  <si>
    <t>胆总管探查T管引流术</t>
  </si>
  <si>
    <t>经口电子胰管镜检查</t>
  </si>
  <si>
    <t>003109050300000</t>
  </si>
  <si>
    <t>咽部麻醉，镇静，润滑，消泡，将电子十二指肠镜经口插至十二指肠乳头部位，将胰管镜自十二指肠镜活检管道插入，经乳头沿导丝插入胰管内，通过胰管镜进行直视检查。</t>
  </si>
  <si>
    <t>经内镜阑尾引流术</t>
  </si>
  <si>
    <t>323109030190000</t>
  </si>
  <si>
    <t>清洁肠道，将电子结肠镜经肛门插入，到达阑尾开口，经内镜行阑尾腔插管；抽吸阑尾腔内的脓液，阑尾腔减压；内镜下逆行性阑尾造影；放置阑尾支架引流或行阑尾腔冲洗。</t>
  </si>
  <si>
    <t>10．泌尿系统</t>
  </si>
  <si>
    <t>腹膜透析置管术</t>
  </si>
  <si>
    <t>003110000010000</t>
  </si>
  <si>
    <t>腹膜透析钛接头、腹膜透析外接短管</t>
  </si>
  <si>
    <t>苏医保发【2025】32号</t>
  </si>
  <si>
    <t>311000001-a</t>
  </si>
  <si>
    <t>腹膜透析拔管术</t>
  </si>
  <si>
    <t>腹透机自动腹膜透析</t>
  </si>
  <si>
    <t>003110000020000</t>
  </si>
  <si>
    <t>腹膜透析换液</t>
  </si>
  <si>
    <t>003110000030000</t>
  </si>
  <si>
    <t>含腹透液加温、加药、腹透换液操作及培训</t>
  </si>
  <si>
    <t>碘液帽（仅指自行更换所需的碘液帽。腹膜透析换液已收费的不加收）</t>
  </si>
  <si>
    <t>腹膜透析换管</t>
  </si>
  <si>
    <t>003110000040000</t>
  </si>
  <si>
    <t>含一次性连接管</t>
  </si>
  <si>
    <t>腹膜平衡试验</t>
  </si>
  <si>
    <t>003110000050000</t>
  </si>
  <si>
    <t>含定时、分段取腹腔液；不含化验检查</t>
  </si>
  <si>
    <t>血液透析</t>
  </si>
  <si>
    <t>003110000060000</t>
  </si>
  <si>
    <t>含血温、血压、血容量、在线尿素等监测,包括碳酸液透析或醋酸液透析。包括高通量血液透析</t>
  </si>
  <si>
    <t>400</t>
  </si>
  <si>
    <t>311000006-a</t>
  </si>
  <si>
    <t>无肝素血液透析</t>
  </si>
  <si>
    <t>003110000060100</t>
  </si>
  <si>
    <t>血液透析(碳酸液透析)</t>
  </si>
  <si>
    <t>包括碳酸液透析或醋酸液透析；含血温、血压、血容量、监测</t>
  </si>
  <si>
    <t>血液滤过</t>
  </si>
  <si>
    <t>003110000070000</t>
  </si>
  <si>
    <t>含透析液、置换液</t>
  </si>
  <si>
    <t>血液透析滤过</t>
  </si>
  <si>
    <t>003110000080000</t>
  </si>
  <si>
    <t>650</t>
  </si>
  <si>
    <t>连续性血浆滤过吸附</t>
  </si>
  <si>
    <t>003110000090000</t>
  </si>
  <si>
    <t>血滤器、血浆分离器、免疫吸附柱、一次性管路</t>
  </si>
  <si>
    <t>血液灌流</t>
  </si>
  <si>
    <t>003110000100000</t>
  </si>
  <si>
    <t>不含透析，含透析液</t>
  </si>
  <si>
    <t>血液灌流器、DNA免疫吸附柱</t>
  </si>
  <si>
    <t>311000010-a</t>
  </si>
  <si>
    <t>含透析、透析液</t>
  </si>
  <si>
    <t>血液灌流器</t>
  </si>
  <si>
    <t>连续性血液净化</t>
  </si>
  <si>
    <t>003110000110000</t>
  </si>
  <si>
    <t>含置换液、透析液</t>
  </si>
  <si>
    <t>血滤器、一次性管路</t>
  </si>
  <si>
    <t>人工法</t>
  </si>
  <si>
    <t>311000011-a</t>
  </si>
  <si>
    <t>机器法</t>
  </si>
  <si>
    <t>结肠透析</t>
  </si>
  <si>
    <t>003110000130000</t>
  </si>
  <si>
    <t>包括人工法、机器法</t>
  </si>
  <si>
    <t>肾穿刺术</t>
  </si>
  <si>
    <t>003110000150000</t>
  </si>
  <si>
    <t>含活检；包括造瘘、囊肿硬化治疗等；不含影像学引导</t>
  </si>
  <si>
    <t>肾封闭术</t>
  </si>
  <si>
    <t>003110000160000</t>
  </si>
  <si>
    <t>肾周脓肿引流术</t>
  </si>
  <si>
    <t>003110000170000</t>
  </si>
  <si>
    <t>经皮肾盂镜检查</t>
  </si>
  <si>
    <t>003110000180000</t>
  </si>
  <si>
    <t>含活检、肾上腺活检</t>
  </si>
  <si>
    <t>经皮肾盂镜取石术</t>
  </si>
  <si>
    <t>003110000190000</t>
  </si>
  <si>
    <t>包括肾上腺肿瘤切除、取异物</t>
  </si>
  <si>
    <t>经尿道输尿管镜检查</t>
  </si>
  <si>
    <t>003110000200000</t>
  </si>
  <si>
    <t>含活检；包括取异物</t>
  </si>
  <si>
    <t>经膀胱镜输尿管插管术</t>
  </si>
  <si>
    <t>003110000210000</t>
  </si>
  <si>
    <t>经皮输尿管内管置入术</t>
  </si>
  <si>
    <t>003110000220000</t>
  </si>
  <si>
    <t>包括经皮输尿管内管换管术</t>
  </si>
  <si>
    <t>经输尿管镜肿瘤切除术</t>
  </si>
  <si>
    <t>003110000230000</t>
  </si>
  <si>
    <t>经膀胱镜输尿管扩张术</t>
  </si>
  <si>
    <t>003110000240000</t>
  </si>
  <si>
    <t>扩张管、球囊导管</t>
  </si>
  <si>
    <t>经输尿管镜输尿管扩张术</t>
  </si>
  <si>
    <t>003110000250000</t>
  </si>
  <si>
    <t>经输尿管镜碎石取石术</t>
  </si>
  <si>
    <t>003110000260000</t>
  </si>
  <si>
    <t>弹道碎石针</t>
  </si>
  <si>
    <t>弹道碎石针按实际确定</t>
  </si>
  <si>
    <t>311000026-a</t>
  </si>
  <si>
    <t>钬激光碎石术</t>
  </si>
  <si>
    <t>003311030270400</t>
  </si>
  <si>
    <t>经尿道膀胱碎石取石术(钬激光)</t>
  </si>
  <si>
    <t>含光纤、导丝</t>
  </si>
  <si>
    <t>经膀胱镜输尿管支架置入术</t>
  </si>
  <si>
    <t>003110000270000</t>
  </si>
  <si>
    <t>经输尿管镜支架置入术</t>
  </si>
  <si>
    <t>003110000280000</t>
  </si>
  <si>
    <t>输尿管支架管冲洗</t>
  </si>
  <si>
    <t>003110000290000</t>
  </si>
  <si>
    <t>膀胱注射</t>
  </si>
  <si>
    <t>003110000300000</t>
  </si>
  <si>
    <t>膀胱灌注</t>
  </si>
  <si>
    <t>003110000310000</t>
  </si>
  <si>
    <t>无菌透明质酸钠液</t>
  </si>
  <si>
    <t>膀胱区封闭</t>
  </si>
  <si>
    <t>003110000320000</t>
  </si>
  <si>
    <t>膀胱穿刺造瘘术</t>
  </si>
  <si>
    <t>003110000330000</t>
  </si>
  <si>
    <t>膀胱镜尿道镜检查</t>
  </si>
  <si>
    <t>003110000340000</t>
  </si>
  <si>
    <t>含活检，包括取异物</t>
  </si>
  <si>
    <t>经膀胱镜尿道镜特殊治疗</t>
  </si>
  <si>
    <t>003110000350000</t>
  </si>
  <si>
    <t>311000035-a</t>
  </si>
  <si>
    <t>尿道狭窄扩张术</t>
  </si>
  <si>
    <t>003110000360000</t>
  </si>
  <si>
    <t>丝状探条</t>
  </si>
  <si>
    <t>经尿道治疗尿失禁</t>
  </si>
  <si>
    <t>003110000370000</t>
  </si>
  <si>
    <t>含硬化剂局部注射</t>
  </si>
  <si>
    <t>尿流率检测</t>
  </si>
  <si>
    <t>003110000380000</t>
  </si>
  <si>
    <t>尿流动力学检测</t>
  </si>
  <si>
    <t>003110000390000</t>
  </si>
  <si>
    <t>不含摄片</t>
  </si>
  <si>
    <t>体外冲击波碎石</t>
  </si>
  <si>
    <t>003110000400000</t>
  </si>
  <si>
    <t>含影像学监测,不含摄片</t>
  </si>
  <si>
    <t>初震</t>
  </si>
  <si>
    <t>311000040-a</t>
  </si>
  <si>
    <t>复震</t>
  </si>
  <si>
    <t>动态尿量监测</t>
  </si>
  <si>
    <t>321216000103000</t>
  </si>
  <si>
    <t>配套尿袋</t>
  </si>
  <si>
    <t>蛋白质的营养评估</t>
  </si>
  <si>
    <t>322503010340000</t>
  </si>
  <si>
    <t>肾小球滤过率评估</t>
  </si>
  <si>
    <t>家庭腹膜透析治疗指导</t>
  </si>
  <si>
    <t>003110000410000</t>
  </si>
  <si>
    <t>家庭腹膜透析治疗</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</si>
  <si>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</si>
  <si>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</si>
  <si>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</si>
  <si>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腹膜透析导管手术复位术</t>
  </si>
  <si>
    <t>指手术切开法</t>
  </si>
  <si>
    <t>腹膜透析导管导丝复位术</t>
  </si>
  <si>
    <t>11．男性生殖系统</t>
  </si>
  <si>
    <t>小儿包茎气囊导管扩张术</t>
  </si>
  <si>
    <t>003111000010000</t>
  </si>
  <si>
    <t>气囊导管</t>
  </si>
  <si>
    <t>311100001-a</t>
  </si>
  <si>
    <t>小儿包皮分离术</t>
  </si>
  <si>
    <t>003312040010000</t>
  </si>
  <si>
    <t>嵌顿包茎松解术</t>
  </si>
  <si>
    <t>嵌顿包茎手法复位术</t>
  </si>
  <si>
    <t>003111000020000</t>
  </si>
  <si>
    <t>夜间阴茎胀大试验</t>
  </si>
  <si>
    <t>003111000030000</t>
  </si>
  <si>
    <t>含硬度计法</t>
  </si>
  <si>
    <t>阴茎超声血流图检查</t>
  </si>
  <si>
    <t>003111000040000</t>
  </si>
  <si>
    <t>阴茎勃起神经检查</t>
  </si>
  <si>
    <t>003111000050000</t>
  </si>
  <si>
    <t>含肌电图检查。包括视听性刺激阴茎勃起监测、夜间阴茎勃起监测。</t>
  </si>
  <si>
    <t>睾丸阴茎海绵体活检术</t>
  </si>
  <si>
    <t>003111000060000</t>
  </si>
  <si>
    <t>包括穿刺、切开</t>
  </si>
  <si>
    <t>促射精电动按摩</t>
  </si>
  <si>
    <t>003111000080000</t>
  </si>
  <si>
    <t>不含精液检测</t>
  </si>
  <si>
    <t>阴茎海绵体内药物注射</t>
  </si>
  <si>
    <t>003111000090000</t>
  </si>
  <si>
    <t>阴茎赘生物电灼术</t>
  </si>
  <si>
    <t>003111000100000</t>
  </si>
  <si>
    <t>包括冷冻术</t>
  </si>
  <si>
    <t>阴茎动脉测压术</t>
  </si>
  <si>
    <t>003111000110000</t>
  </si>
  <si>
    <t>阴茎海绵体灌流治疗术</t>
  </si>
  <si>
    <t>003111000120000</t>
  </si>
  <si>
    <t>B超引导下前列腺活检术</t>
  </si>
  <si>
    <t>003111000130000</t>
  </si>
  <si>
    <t>包括彩色多普勒超声引导。</t>
  </si>
  <si>
    <t>一次性使用超声探头穿刺支架</t>
  </si>
  <si>
    <t>前列腺针吸细胞学活检术</t>
  </si>
  <si>
    <t>003111000140000</t>
  </si>
  <si>
    <t>前列腺按摩</t>
  </si>
  <si>
    <t>003111000150000</t>
  </si>
  <si>
    <t>前列腺注射</t>
  </si>
  <si>
    <t>003111000160000</t>
  </si>
  <si>
    <t>前列腺特殊治疗</t>
  </si>
  <si>
    <t>003111000170000</t>
  </si>
  <si>
    <t>一次性材料</t>
  </si>
  <si>
    <t>激光、微波、射频、超声电导等法分别计价</t>
  </si>
  <si>
    <t>鞘膜积液穿刺抽液术</t>
  </si>
  <si>
    <t>003111000180000</t>
  </si>
  <si>
    <t>硬化剂</t>
  </si>
  <si>
    <t>体外冲击波治疗</t>
  </si>
  <si>
    <t>323111000280000</t>
  </si>
  <si>
    <t>低能量体外冲击波治疗男性勃起功能障碍</t>
  </si>
  <si>
    <t>指采用低能量体外冲击波治疗血管性勃起功能障碍患者。</t>
  </si>
  <si>
    <t>12．女性生殖系统及孕产(含新生儿诊疗)</t>
  </si>
  <si>
    <t>女性生殖系统及孕产诊疗</t>
  </si>
  <si>
    <t>一次性宫腔组织流产、吸引管</t>
  </si>
  <si>
    <t>311201-a</t>
  </si>
  <si>
    <t>电子阴道镜加收</t>
  </si>
  <si>
    <t>003112010040001</t>
  </si>
  <si>
    <t>阴道镜检查(电子镜加收)</t>
  </si>
  <si>
    <t>荧光检查</t>
  </si>
  <si>
    <t>003112010010000</t>
  </si>
  <si>
    <t>包括会阴、阴道、宫颈部位病变检查。</t>
  </si>
  <si>
    <t>妇科检查参照执行</t>
  </si>
  <si>
    <t>外阴活检术</t>
  </si>
  <si>
    <t>003112010020000</t>
  </si>
  <si>
    <t>外阴病光照射治疗</t>
  </si>
  <si>
    <t>003112010030000</t>
  </si>
  <si>
    <t>包括光谱治疗，远红外线治疗</t>
  </si>
  <si>
    <t>阴道镜检查</t>
  </si>
  <si>
    <t>003112010040000</t>
  </si>
  <si>
    <t>超细阴道镜(外径＜5mm，限宫颈管使用)</t>
  </si>
  <si>
    <t>阴道填塞</t>
  </si>
  <si>
    <t>003112010050000</t>
  </si>
  <si>
    <t>阴道灌洗上药</t>
  </si>
  <si>
    <t>003112010060000</t>
  </si>
  <si>
    <t>后穹窿穿刺术</t>
  </si>
  <si>
    <t>003112010070000</t>
  </si>
  <si>
    <t>包括后穹窿注射</t>
  </si>
  <si>
    <t>宫颈活检术</t>
  </si>
  <si>
    <t>003112010080000</t>
  </si>
  <si>
    <t>包括阴道壁活检。</t>
  </si>
  <si>
    <t>宫颈注射</t>
  </si>
  <si>
    <t>003112010090000</t>
  </si>
  <si>
    <t>包括宫颈封闭、阴道侧穹窿封闭、上药</t>
  </si>
  <si>
    <t>宫颈扩张术</t>
  </si>
  <si>
    <t>003112010100000</t>
  </si>
  <si>
    <t>含宫颈插管</t>
  </si>
  <si>
    <t>宫颈内口探查术</t>
  </si>
  <si>
    <t>003112010110000</t>
  </si>
  <si>
    <t>子宫托治疗</t>
  </si>
  <si>
    <t>003112010120000</t>
  </si>
  <si>
    <t>含配戴、指导</t>
  </si>
  <si>
    <t>子宫内膜活检术</t>
  </si>
  <si>
    <t>003112010130000</t>
  </si>
  <si>
    <t>311201013-a</t>
  </si>
  <si>
    <t>子宫内膜细胞采集术</t>
  </si>
  <si>
    <t>323109050380000</t>
  </si>
  <si>
    <t>子宫直肠凹封闭术</t>
  </si>
  <si>
    <t>003112010140000</t>
  </si>
  <si>
    <t>子宫输卵管通液术</t>
  </si>
  <si>
    <t>003112010150000</t>
  </si>
  <si>
    <t>包括通气、注药</t>
  </si>
  <si>
    <t>子宫内翻复位术</t>
  </si>
  <si>
    <t>003112010160000</t>
  </si>
  <si>
    <t>指手法复位</t>
  </si>
  <si>
    <t>宫腔吸片</t>
  </si>
  <si>
    <t>003112010170000</t>
  </si>
  <si>
    <t>宫腔粘连分离术</t>
  </si>
  <si>
    <t>003112010180000</t>
  </si>
  <si>
    <t>妇科特殊治疗</t>
  </si>
  <si>
    <t>003112010200000</t>
  </si>
  <si>
    <t>包括外阴、阴道、宫颈等疾患</t>
  </si>
  <si>
    <t>纳米银妇女外用抗菌器、高价银活性银离子抗菌液、高价银活性银离子抗菌凝胶、壳聚糖宫颈抗菌膜、阴道填塞促愈凝胶</t>
  </si>
  <si>
    <t>激光、微波、电熨、冷冻等法同价</t>
  </si>
  <si>
    <t>腹腔穿刺插管盆腔滴注术</t>
  </si>
  <si>
    <t>003112010210000</t>
  </si>
  <si>
    <t>妇科晚期恶性肿瘤减瘤术</t>
  </si>
  <si>
    <t>003112010220000</t>
  </si>
  <si>
    <t>胎儿脐血流监测</t>
  </si>
  <si>
    <t>003112010280000</t>
  </si>
  <si>
    <t>含脐动脉速度波形监测、搏动指数、阻力指数</t>
  </si>
  <si>
    <t>性交试验</t>
  </si>
  <si>
    <t>003112010350000</t>
  </si>
  <si>
    <t>含取精液、显微镜下检查</t>
  </si>
  <si>
    <t>B超下卵巢囊肿穿刺术</t>
  </si>
  <si>
    <t>003112010380000</t>
  </si>
  <si>
    <t>500</t>
  </si>
  <si>
    <t>胎盘成熟度检测</t>
  </si>
  <si>
    <t>003112010390000</t>
  </si>
  <si>
    <t>输卵管绝育术</t>
  </si>
  <si>
    <t>003112010470000</t>
  </si>
  <si>
    <t>包括药物粘堵法</t>
  </si>
  <si>
    <t>生育保险按甲类支付</t>
  </si>
  <si>
    <t>宫内节育器放置术</t>
  </si>
  <si>
    <t>003112010480000</t>
  </si>
  <si>
    <t>各类节育器具</t>
  </si>
  <si>
    <t>计划生育机构免费发放的不得收费</t>
  </si>
  <si>
    <t>避孕药皮下埋植术</t>
  </si>
  <si>
    <t>003112010490000</t>
  </si>
  <si>
    <t>包括皮下避孕药取出术</t>
  </si>
  <si>
    <t>刮宫术</t>
  </si>
  <si>
    <t>003112010500000</t>
  </si>
  <si>
    <t>含常规刮宫；包括分段诊断性刮宫；不含产后刮宫、葡萄胎刮宫</t>
  </si>
  <si>
    <t>产后刮宫术</t>
  </si>
  <si>
    <t>003112010510000</t>
  </si>
  <si>
    <t>葡萄胎刮宫术</t>
  </si>
  <si>
    <t>003112010520000</t>
  </si>
  <si>
    <t>人工流产术</t>
  </si>
  <si>
    <t>003112010530000</t>
  </si>
  <si>
    <t>含宫颈扩张</t>
  </si>
  <si>
    <t>乳房按摩</t>
  </si>
  <si>
    <t>003112010570000</t>
  </si>
  <si>
    <t>包括微波按摩、吸乳</t>
  </si>
  <si>
    <t>吸乳器配件</t>
  </si>
  <si>
    <t>经皮盆腔脓肿穿刺引流术</t>
  </si>
  <si>
    <t>003112010580000</t>
  </si>
  <si>
    <t>包括盆腔液性包块穿刺；不含影像引导，含无菌生理盐水、注射器、弹力绷带</t>
  </si>
  <si>
    <t>胶片</t>
  </si>
  <si>
    <t>男性生殖系统参照执行。</t>
  </si>
  <si>
    <t>乳管镜检查</t>
  </si>
  <si>
    <t>003112010640000</t>
  </si>
  <si>
    <t>含活检、图文诊断报告，包括疏通、扩张、冲洗。</t>
  </si>
  <si>
    <t>外阴部赘生物治疗</t>
  </si>
  <si>
    <t>003313050050300</t>
  </si>
  <si>
    <t>外阴良性肿物切除术(赘生物)</t>
  </si>
  <si>
    <t>阴道内赘生物治疗</t>
  </si>
  <si>
    <t>003313040070000</t>
  </si>
  <si>
    <t>阴道良性肿物切除术</t>
  </si>
  <si>
    <t>小阴唇粘连分离术</t>
  </si>
  <si>
    <t>003313050010000</t>
  </si>
  <si>
    <t>外阴损伤缝合术</t>
  </si>
  <si>
    <t>胎儿体腔羊膜腔引流术</t>
  </si>
  <si>
    <t>323112010770000</t>
  </si>
  <si>
    <t>超声引导下，穿刺针到达拟穿刺引流的胎儿体腔，确定穿刺针末端在胎儿体腔后，置入引流管，在胎儿体腔和羊膜腔之间形成持续引流。不含术中超声引导。</t>
  </si>
  <si>
    <t>新生儿特殊诊疗</t>
  </si>
  <si>
    <t>新生儿暖箱</t>
  </si>
  <si>
    <t>003112020010000</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</si>
  <si>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</si>
  <si>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</si>
  <si>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</si>
  <si>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</si>
  <si>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</si>
  <si>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003112020020000</t>
  </si>
  <si>
    <t>新生儿复苏术</t>
  </si>
  <si>
    <t>003112020030000</t>
  </si>
  <si>
    <t>新生儿复苏</t>
  </si>
  <si>
    <t>开放气道，吸引口咽分泌物，面罩复苏气囊加压通气，心率小于60-80次/分钟，同时胸外按压，操作1-2分钟，无缓解，立即行气管插管术，正压通气，建立静脉通道给药。不含监护。不含气管插管。</t>
  </si>
  <si>
    <t>新生儿气管插管术</t>
  </si>
  <si>
    <t>003112020040000</t>
  </si>
  <si>
    <t>吸引口咽分泌物，直接喉镜开放气道，将气管导管经声门插入气管，接复苏气囊加压通气，听诊双肺呼吸音，调整气管插管位置，固定气管导管，吸引气管导管内分泌物。不含监护。　</t>
  </si>
  <si>
    <t xml:space="preserve"> 次</t>
  </si>
  <si>
    <t>限6周岁及以下儿童</t>
  </si>
  <si>
    <t>新生儿人工呼吸(正压通气)</t>
  </si>
  <si>
    <t>003112020050000</t>
  </si>
  <si>
    <t>吸引口咽分泌物，面罩复苏气囊加压通气，听诊双肺呼吸音并观察病人情况，操作1-2分钟后无缓解，立即气管插管正压通气。不含气管插管。不含监护。</t>
  </si>
  <si>
    <t>新生儿洗胃</t>
  </si>
  <si>
    <t>003112020060000</t>
  </si>
  <si>
    <t>测量插入深度，放置胃管，腹部听诊确定位置，注入生理盐水洗胃，重复数次，直至胃液清亮。　</t>
  </si>
  <si>
    <t>新生儿监护</t>
  </si>
  <si>
    <t>003112020070000</t>
  </si>
  <si>
    <t>包括单独心电监护；心电，呼吸、血压监护；心电、呼吸、血压、氧饱和度监护</t>
  </si>
  <si>
    <t>新生儿脐静脉穿刺和注射</t>
  </si>
  <si>
    <t>003112020080000</t>
  </si>
  <si>
    <t>新生儿蓝光治疗</t>
  </si>
  <si>
    <t>003112020090000</t>
  </si>
  <si>
    <t>新生儿兰光治疗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</si>
  <si>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</si>
  <si>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</si>
  <si>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t>
  </si>
  <si>
    <t>003112020090001</t>
  </si>
  <si>
    <t>新生儿兰光治疗(冷光源兰光酌情加收)</t>
  </si>
  <si>
    <t>新生儿换血术</t>
  </si>
  <si>
    <t>003112020100000</t>
  </si>
  <si>
    <t>含脐静脉插管术</t>
  </si>
  <si>
    <t>血液</t>
  </si>
  <si>
    <t>新生儿经皮胆红素测定</t>
  </si>
  <si>
    <t>003112020110000</t>
  </si>
  <si>
    <t>新生儿辐射抢救治疗</t>
  </si>
  <si>
    <t>003112020120000</t>
  </si>
  <si>
    <t>不含监护</t>
  </si>
  <si>
    <t>新生儿囟门穿刺术</t>
  </si>
  <si>
    <t>003112020130000</t>
  </si>
  <si>
    <t>包括前后囟门</t>
  </si>
  <si>
    <t>新生儿脐血管置管术</t>
  </si>
  <si>
    <t>人类辅助生殖技术</t>
  </si>
  <si>
    <t>以下特需项目仅限卫生部批准的开展人类辅助生殖技术的医疗机构执行</t>
  </si>
  <si>
    <t>种植前遗传学诊断</t>
  </si>
  <si>
    <t>323112030060000</t>
  </si>
  <si>
    <t>限卫生健康部门批准的开展人类辅助生殖技术的医疗机构执行。</t>
  </si>
  <si>
    <t>江苏省医疗服务价格项目目录（2022版）、苏医保发〔2024〕25号</t>
  </si>
  <si>
    <t>腔内B超引导下小卵泡穿刺术</t>
  </si>
  <si>
    <t>323112030070000</t>
  </si>
  <si>
    <t>宫腔预测量（21天）</t>
  </si>
  <si>
    <t>003112010230000</t>
  </si>
  <si>
    <t>产前检查</t>
  </si>
  <si>
    <t>反复性流产主动免疫治疗</t>
  </si>
  <si>
    <t>003112010830000</t>
  </si>
  <si>
    <t>复发性流产主动免疫治疗</t>
  </si>
  <si>
    <t>染色体芯片技术</t>
  </si>
  <si>
    <t>323112030130000</t>
  </si>
  <si>
    <t>限符合《江苏省临床基因扩增检验技术管理规范（试行）》实验室，且卫生健康部门批准的开展人类辅助生殖技术的医疗机构执行。</t>
  </si>
  <si>
    <t>输卵管浆（粘）膜桥切除术</t>
  </si>
  <si>
    <t>003313020040000</t>
  </si>
  <si>
    <t>输卵管切除术</t>
  </si>
  <si>
    <t>13．肌肉骨骼系统</t>
  </si>
  <si>
    <t>关节镜检查</t>
  </si>
  <si>
    <t>003113000010000</t>
  </si>
  <si>
    <t>关节穿刺术</t>
  </si>
  <si>
    <t>003113000020000</t>
  </si>
  <si>
    <t>含加压包扎</t>
  </si>
  <si>
    <t>关节腔灌注治疗</t>
  </si>
  <si>
    <t>003113000030000</t>
  </si>
  <si>
    <t>关节腔内粘弹剂</t>
  </si>
  <si>
    <t>持续关节腔冲洗</t>
  </si>
  <si>
    <t>003113000040000</t>
  </si>
  <si>
    <t>骨膜封闭术</t>
  </si>
  <si>
    <t>003113000050000</t>
  </si>
  <si>
    <t>软组织内封闭术</t>
  </si>
  <si>
    <t>003113000060000</t>
  </si>
  <si>
    <t>包括各种肌肉软组织、筋膜、肌腱</t>
  </si>
  <si>
    <t>神经根封闭术</t>
  </si>
  <si>
    <t>003113000070000</t>
  </si>
  <si>
    <t>周围神经封闭术</t>
  </si>
  <si>
    <t>003113000080000</t>
  </si>
  <si>
    <t>神经丛封闭术</t>
  </si>
  <si>
    <t>003113000090000</t>
  </si>
  <si>
    <t>包括臂丛、腰骶丛</t>
  </si>
  <si>
    <t>鞘内注射</t>
  </si>
  <si>
    <t>003113000100000</t>
  </si>
  <si>
    <t>包括鞘内封闭</t>
  </si>
  <si>
    <t>骶管滴注</t>
  </si>
  <si>
    <t>003113000110000</t>
  </si>
  <si>
    <t>骨穿刺术</t>
  </si>
  <si>
    <t>003113000120000</t>
  </si>
  <si>
    <t>含麻醉、活检、加压包扎、无菌生理盐水、注射器、弹力绷带，不含X线或B超引导</t>
  </si>
  <si>
    <t>富血小板血浆疗法</t>
  </si>
  <si>
    <t>323108000270000</t>
  </si>
  <si>
    <t>富血小板血浆（PRP)制备用套装</t>
  </si>
  <si>
    <t>浓缩生长因子组织修复</t>
  </si>
  <si>
    <t>323108000520000</t>
  </si>
  <si>
    <t>指血液变速离心后提取浓缩生长因子，用于骨、软组织等组织修复。含静脉采血</t>
  </si>
  <si>
    <t>14．体被系统</t>
  </si>
  <si>
    <t>3114-a</t>
  </si>
  <si>
    <t>使用清创水动力系统加收</t>
  </si>
  <si>
    <t>一次性使用手柄</t>
  </si>
  <si>
    <t>变应原皮内试验</t>
  </si>
  <si>
    <t>003114000010000</t>
  </si>
  <si>
    <t>包括吸入组、食物组、水果组、细菌组</t>
  </si>
  <si>
    <t>性病检查</t>
  </si>
  <si>
    <t>003114000020000</t>
  </si>
  <si>
    <t>皮肤活检术</t>
  </si>
  <si>
    <t>003114000030000</t>
  </si>
  <si>
    <t>含钻孔法；不含切口法。</t>
  </si>
  <si>
    <t>皮肤直接免疫荧光检查</t>
  </si>
  <si>
    <t>003114000040000</t>
  </si>
  <si>
    <t>皮肤生理指标系统分析</t>
  </si>
  <si>
    <t>003114000050000</t>
  </si>
  <si>
    <t>含色素、皮脂、水份、PH测定及局部色彩图象</t>
  </si>
  <si>
    <t>皮损取材检查</t>
  </si>
  <si>
    <t>003114000060000</t>
  </si>
  <si>
    <t>包括阴虱、疥虫、利杜体</t>
  </si>
  <si>
    <t>毛雍症检查</t>
  </si>
  <si>
    <t>003114000070000</t>
  </si>
  <si>
    <t>天疱疮细胞检查</t>
  </si>
  <si>
    <t>003114000080000</t>
  </si>
  <si>
    <t>伍德氏灯检查</t>
  </si>
  <si>
    <t>003114000090000</t>
  </si>
  <si>
    <t>斑贴试验</t>
  </si>
  <si>
    <t>003114000100000</t>
  </si>
  <si>
    <t>每个斑贴</t>
  </si>
  <si>
    <t>光敏试验</t>
  </si>
  <si>
    <t>003114000110000</t>
  </si>
  <si>
    <t>醋酸白试验</t>
  </si>
  <si>
    <t>003114000120000</t>
  </si>
  <si>
    <t>电解脱毛治疗</t>
  </si>
  <si>
    <t>003114000130000</t>
  </si>
  <si>
    <t>每根毛囊</t>
  </si>
  <si>
    <t>皮肤赘生物电烧治疗</t>
  </si>
  <si>
    <t>003114000140000</t>
  </si>
  <si>
    <t>包括皮赘去除术</t>
  </si>
  <si>
    <t>黑光治疗(PUVA治疗)</t>
  </si>
  <si>
    <t>003114000150000</t>
  </si>
  <si>
    <t>红光治疗</t>
  </si>
  <si>
    <t>003114000160000</t>
  </si>
  <si>
    <t>白癜风皮肤移植术</t>
  </si>
  <si>
    <t>003114000170000</t>
  </si>
  <si>
    <t>含取材、移植</t>
  </si>
  <si>
    <t>1cm2</t>
  </si>
  <si>
    <t>面部磨削术</t>
  </si>
  <si>
    <t>003114000180000</t>
  </si>
  <si>
    <t>刮疣治疗</t>
  </si>
  <si>
    <t>003114000190000</t>
  </si>
  <si>
    <t>丘疹挤粟治疗</t>
  </si>
  <si>
    <t>003114000200000</t>
  </si>
  <si>
    <t>甲癣封包治疗</t>
  </si>
  <si>
    <t>003114000210000</t>
  </si>
  <si>
    <t>每个指（趾）甲</t>
  </si>
  <si>
    <t>拔甲治疗</t>
  </si>
  <si>
    <t>003114000220000</t>
  </si>
  <si>
    <t>酒渣鼻切割术</t>
  </si>
  <si>
    <t>003114000230000</t>
  </si>
  <si>
    <t>药物面膜综合治疗</t>
  </si>
  <si>
    <t>003114000240000</t>
  </si>
  <si>
    <t>疱病清疮术</t>
  </si>
  <si>
    <t>003114000250000</t>
  </si>
  <si>
    <t>疱液抽取术</t>
  </si>
  <si>
    <t>003114000260000</t>
  </si>
  <si>
    <t>皮肤溃疡清创术</t>
  </si>
  <si>
    <t>003114000270000</t>
  </si>
  <si>
    <t>5cm2/每创面</t>
  </si>
  <si>
    <t>皮损内注射</t>
  </si>
  <si>
    <t>003114000280000</t>
  </si>
  <si>
    <t>每个皮损</t>
  </si>
  <si>
    <t>粉刺去除术</t>
  </si>
  <si>
    <t>003114000290000</t>
  </si>
  <si>
    <t>鸡眼刮除术</t>
  </si>
  <si>
    <t>003114000300000</t>
  </si>
  <si>
    <t>包括切除</t>
  </si>
  <si>
    <t>血管瘤硬化剂注射治疗</t>
  </si>
  <si>
    <t>003114000310000</t>
  </si>
  <si>
    <t>脉冲激光治疗</t>
  </si>
  <si>
    <t>003114000320000</t>
  </si>
  <si>
    <t>包括鲜红斑痣等血管性皮肤病和太田痣等色素性皮肤病</t>
  </si>
  <si>
    <t>每个光斑</t>
  </si>
  <si>
    <t>干眼症脉冲激光治疗参照执行</t>
  </si>
  <si>
    <t>二氧化碳(CO2)激光治疗</t>
  </si>
  <si>
    <t>003114000330000</t>
  </si>
  <si>
    <r>
      <rPr>
        <sz val="9"/>
        <rFont val="宋体"/>
        <charset val="134"/>
        <scheme val="minor"/>
      </rPr>
      <t>二氧化碳(CO</t>
    </r>
    <r>
      <rPr>
        <vertAlign val="superscript"/>
        <sz val="9"/>
        <rFont val="宋体"/>
        <charset val="134"/>
        <scheme val="minor"/>
      </rPr>
      <t>2</t>
    </r>
    <r>
      <rPr>
        <sz val="9"/>
        <rFont val="宋体"/>
        <charset val="134"/>
        <scheme val="minor"/>
      </rPr>
      <t>)激光治疗</t>
    </r>
  </si>
  <si>
    <t>包括体表良性增生物，如寻常疣、化脓性肉芽肿、脂溢性角化等</t>
  </si>
  <si>
    <t>包括高频电离子治疗</t>
  </si>
  <si>
    <t>激光脱毛术</t>
  </si>
  <si>
    <t>003114000340000</t>
  </si>
  <si>
    <t>激光除皱术</t>
  </si>
  <si>
    <t>003114000350000</t>
  </si>
  <si>
    <t>氦氖(He-Ne)激光照射治疗</t>
  </si>
  <si>
    <t>003114000360000</t>
  </si>
  <si>
    <t>包括过敏性疾患，疖肿及血管内照射等</t>
  </si>
  <si>
    <t>氩激光治疗</t>
  </si>
  <si>
    <t>003114000370000</t>
  </si>
  <si>
    <t>包括小肿物</t>
  </si>
  <si>
    <t>激光治疗腋臭</t>
  </si>
  <si>
    <t>003114000380000</t>
  </si>
  <si>
    <t>液氮冷冻治疗</t>
  </si>
  <si>
    <t>003114000390000</t>
  </si>
  <si>
    <t>包括疣、老年斑</t>
  </si>
  <si>
    <t>烧伤抢救(大)</t>
  </si>
  <si>
    <t>003114000400000</t>
  </si>
  <si>
    <t>烧伤II度&gt;50%，或烧伤III度&gt;30%，头面部烧伤</t>
  </si>
  <si>
    <t>烧伤抢救(中)</t>
  </si>
  <si>
    <t>003114000410000</t>
  </si>
  <si>
    <t>烧伤II度30-50%，或烧伤III度10-30%</t>
  </si>
  <si>
    <t>烧伤抢救(小)</t>
  </si>
  <si>
    <t>003114000420000</t>
  </si>
  <si>
    <t>烧伤II度&lt;30%，或烧伤III度&lt;10%</t>
  </si>
  <si>
    <t>烧伤复合伤抢救</t>
  </si>
  <si>
    <t>003114000430000</t>
  </si>
  <si>
    <t>包括严重电烧伤，吸入性损伤，爆震伤以及烧伤复合伤合并中毒</t>
  </si>
  <si>
    <t>烧伤冲洗清创术(大)</t>
  </si>
  <si>
    <t>003114000440000</t>
  </si>
  <si>
    <t>烧伤面积＞50%</t>
  </si>
  <si>
    <t>烧伤冲洗清创术(中)</t>
  </si>
  <si>
    <t>003114000450000</t>
  </si>
  <si>
    <t>烧伤面积＞30%</t>
  </si>
  <si>
    <t>烧伤冲洗清创术(小)</t>
  </si>
  <si>
    <t>003114000460000</t>
  </si>
  <si>
    <t>烧伤面积＞10%</t>
  </si>
  <si>
    <t>护架烤灯</t>
  </si>
  <si>
    <t>003114000470000</t>
  </si>
  <si>
    <t>千瓦时</t>
  </si>
  <si>
    <t>烧伤大型远红外线治疗机治疗</t>
  </si>
  <si>
    <t>003114000480000</t>
  </si>
  <si>
    <t>烧伤浸浴扩创术(大)</t>
  </si>
  <si>
    <t>003114000490000</t>
  </si>
  <si>
    <t>烧伤面积＞70%</t>
  </si>
  <si>
    <t>烧伤浸浴扩创术(中)</t>
  </si>
  <si>
    <t>003114000500000</t>
  </si>
  <si>
    <t>烧伤浸浴扩创术(小)</t>
  </si>
  <si>
    <t>003114000510000</t>
  </si>
  <si>
    <t>悬浮床治疗</t>
  </si>
  <si>
    <t>003114000520000</t>
  </si>
  <si>
    <t>翻身床治疗</t>
  </si>
  <si>
    <t>003114000530000</t>
  </si>
  <si>
    <t>311400053-a</t>
  </si>
  <si>
    <t>气垫床加收</t>
  </si>
  <si>
    <t>001201000000100</t>
  </si>
  <si>
    <t>护理费(波动式气垫床预防褥疮)</t>
  </si>
  <si>
    <t>311400053-b</t>
  </si>
  <si>
    <t>防褥疮床垫加收</t>
  </si>
  <si>
    <t>001201000000001</t>
  </si>
  <si>
    <t>护理费(使用防褥疮气垫加收)</t>
  </si>
  <si>
    <t>限卧床不能自主翻身病人</t>
  </si>
  <si>
    <t>311400053-c</t>
  </si>
  <si>
    <t>医用电动护理床加收</t>
  </si>
  <si>
    <t>含移位、翻身、排便、冲洗等功能</t>
  </si>
  <si>
    <t>烧伤功能训练床治疗</t>
  </si>
  <si>
    <t>003114000540000</t>
  </si>
  <si>
    <t>烧伤后功能训练</t>
  </si>
  <si>
    <t>003114000550000</t>
  </si>
  <si>
    <t>烧伤换药</t>
  </si>
  <si>
    <t>003114000560000</t>
  </si>
  <si>
    <t>包括天疱疮换药,撕脱伤换药</t>
  </si>
  <si>
    <t>绷带、长效抗菌剂、膏；包括透明质酸钠凝胶）、平纱布、无机诱导活性敷料，剂、膏按平均分摊次数加收</t>
  </si>
  <si>
    <t>1%体表面积</t>
  </si>
  <si>
    <t>皮下组织穿刺术</t>
  </si>
  <si>
    <t>003114000570000</t>
  </si>
  <si>
    <t>含活检；包括浅表脓肿、血肿穿刺，不含B超或CT导引</t>
  </si>
  <si>
    <t>窄谱紫外线治疗</t>
  </si>
  <si>
    <t>003114000580000</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</si>
  <si>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</si>
  <si>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</si>
  <si>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</si>
  <si>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</si>
  <si>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</si>
  <si>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</si>
  <si>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</si>
  <si>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</si>
  <si>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 xml:space="preserve">003114000320000 </t>
  </si>
  <si>
    <t>1cm2＜皮损面积≤5cm2</t>
  </si>
  <si>
    <t>311400060-b</t>
  </si>
  <si>
    <t>脉冲二氧化碳激光治疗（小）</t>
  </si>
  <si>
    <t>皮损面积≤1cm2</t>
  </si>
  <si>
    <t>皮肤准分子激光治疗</t>
  </si>
  <si>
    <t>激光共聚焦扫描</t>
  </si>
  <si>
    <t>323114000620000</t>
  </si>
  <si>
    <t>含贴片</t>
  </si>
  <si>
    <t>在宁省管医院价格，各市可参照执行。</t>
  </si>
  <si>
    <t>瘢痕注射治疗</t>
  </si>
  <si>
    <t>323114000880000</t>
  </si>
  <si>
    <t>ml</t>
  </si>
  <si>
    <t>扩张器注水治疗</t>
  </si>
  <si>
    <t>003316030450000</t>
  </si>
  <si>
    <t>皮肤扩张器置入术</t>
  </si>
  <si>
    <t>311400065-a</t>
  </si>
  <si>
    <t>冷湿敷法（小）</t>
  </si>
  <si>
    <t xml:space="preserve"> 001213000010000</t>
  </si>
  <si>
    <t>不含湿敷药物；清洁皮肤，用无菌纱布，保持潮湿，恢复舒适体位,面积≤240㎝2</t>
  </si>
  <si>
    <t>311400065-b</t>
  </si>
  <si>
    <t>冷湿敷法（中）</t>
  </si>
  <si>
    <t>不含湿敷药物；清洁皮肤，用无菌纱布，保持潮湿，恢复舒适体位,面积240㎝2-480㎝2</t>
  </si>
  <si>
    <t>311400065-c</t>
  </si>
  <si>
    <t>冷湿敷法（大）</t>
  </si>
  <si>
    <t>不含湿敷药物；清洁皮肤，用无菌纱布，保持潮湿，恢复舒适体位,面积≥480㎝2</t>
  </si>
  <si>
    <t>15．精神心理卫生</t>
  </si>
  <si>
    <t>精神科特殊检查</t>
  </si>
  <si>
    <t>眼动检查</t>
  </si>
  <si>
    <t>003115020020000</t>
  </si>
  <si>
    <t>尿MHPG测定</t>
  </si>
  <si>
    <t>003115020030000</t>
  </si>
  <si>
    <t>首诊精神病检查</t>
  </si>
  <si>
    <t>003115020040000</t>
  </si>
  <si>
    <t>对于第一次就诊于精神科的患者，进行病史收集，对患者认知活动、情感活动和意志行为活动进行全面精神检查和评估，给出患者精神状态的症状学诊断和/或疾病分类学诊断</t>
  </si>
  <si>
    <t>临床鉴定</t>
  </si>
  <si>
    <t>003115020050000</t>
  </si>
  <si>
    <t>精神病司法鉴定</t>
  </si>
  <si>
    <t>003115020060000</t>
  </si>
  <si>
    <t>司法机构批准的医疗机构执行</t>
  </si>
  <si>
    <t>脑功能检查</t>
  </si>
  <si>
    <t>003115020070000</t>
  </si>
  <si>
    <t>精神科治疗</t>
  </si>
  <si>
    <t>抗精神病药物治疗监测</t>
  </si>
  <si>
    <t>003115030010000</t>
  </si>
  <si>
    <t>常温冬眠治疗监测</t>
  </si>
  <si>
    <t>003115030020000</t>
  </si>
  <si>
    <t>精神科监护</t>
  </si>
  <si>
    <t>003115030030000</t>
  </si>
  <si>
    <t>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</si>
  <si>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</si>
  <si>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003115030050000</t>
  </si>
  <si>
    <t>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</si>
  <si>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</si>
  <si>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003115030060000</t>
  </si>
  <si>
    <t>胰岛素低血糖和休克治疗</t>
  </si>
  <si>
    <t>003115030070000</t>
  </si>
  <si>
    <t>行为观察和治疗</t>
  </si>
  <si>
    <t>003115030080000</t>
  </si>
  <si>
    <t>311503008-a</t>
  </si>
  <si>
    <t>指对孤独症等心理发育障碍儿童的行为进行全面系统的观察，找到形成各行为的原因及其功能，进行全面专业的儿童行为分析，制订有计划的行为治疗方案并予实施。</t>
  </si>
  <si>
    <t>冲动行为干预治疗</t>
  </si>
  <si>
    <t>003115030090000</t>
  </si>
  <si>
    <t>脑电生物反馈治疗</t>
  </si>
  <si>
    <t>003115030100000</t>
  </si>
  <si>
    <t>脑反射治疗</t>
  </si>
  <si>
    <t>003115030110000</t>
  </si>
  <si>
    <t>311503011-a</t>
  </si>
  <si>
    <t>经颅磁刺激治疗</t>
  </si>
  <si>
    <t>含各部位治疗，包括经颅直流电刺激治疗</t>
  </si>
  <si>
    <t>每次不少于20分钟</t>
  </si>
  <si>
    <t>脑电治疗(A620)</t>
  </si>
  <si>
    <t>003115030120000</t>
  </si>
  <si>
    <t>智能电针治疗</t>
  </si>
  <si>
    <t>003115030130000</t>
  </si>
  <si>
    <t>经络氧疗法</t>
  </si>
  <si>
    <t>003115030140000</t>
  </si>
  <si>
    <t>感觉统合治疗</t>
  </si>
  <si>
    <t>003115030150000</t>
  </si>
  <si>
    <t>311503015-a</t>
  </si>
  <si>
    <t>针对有孤独症等心里发育障碍的儿童进行的治疗、训练，每次不少于1小时。</t>
  </si>
  <si>
    <t>工娱治疗</t>
  </si>
  <si>
    <t>003115030160000</t>
  </si>
  <si>
    <t>特殊工娱治疗</t>
  </si>
  <si>
    <t>003115030170000</t>
  </si>
  <si>
    <t>音乐治疗</t>
  </si>
  <si>
    <t>003115030180000</t>
  </si>
  <si>
    <t>暗示治疗</t>
  </si>
  <si>
    <t>003115030190000</t>
  </si>
  <si>
    <t>松驰治疗</t>
  </si>
  <si>
    <t>003115030200000</t>
  </si>
  <si>
    <t>漂浮治疗</t>
  </si>
  <si>
    <t>003115030210000</t>
  </si>
  <si>
    <t>听力整合及语言训练</t>
  </si>
  <si>
    <t>003115030220000</t>
  </si>
  <si>
    <t>每次不少于30分钟</t>
  </si>
  <si>
    <t>心理咨询</t>
  </si>
  <si>
    <t>003115030230000</t>
  </si>
  <si>
    <t>心理治疗</t>
  </si>
  <si>
    <t>003115030240000</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</si>
  <si>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</si>
  <si>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执行三类、二类和一类收费政策的定点医疗机构“心理治疗”项目医保支付标准分别为200元/次、180元/次和160元/次。参保患者在定点医疗机构接受心理治疗，实际收费低（等）于医保支付标准的，由医保基金按规定予以支付，其中，个人先行支付比例为20%；实际收费超过医保支付标准以上的部分由患者负担。</t>
  </si>
  <si>
    <t>311503024-a</t>
  </si>
  <si>
    <t>针对有孤独症等心里发育障碍的儿童进行的治疗、训练，首次不少于2小时，以后每次不少于1小时。</t>
  </si>
  <si>
    <t>麻醉分析</t>
  </si>
  <si>
    <t>003115030250000</t>
  </si>
  <si>
    <t>催眠治疗</t>
  </si>
  <si>
    <t>003115030260000</t>
  </si>
  <si>
    <t>森田疗法</t>
  </si>
  <si>
    <t>003115030270000</t>
  </si>
  <si>
    <t>行为矫正治疗</t>
  </si>
  <si>
    <t>003115030280000</t>
  </si>
  <si>
    <t>厌恶治疗</t>
  </si>
  <si>
    <t>003115030290000</t>
  </si>
  <si>
    <t>自愿或强迫治疗</t>
  </si>
  <si>
    <t>儿童孤独症综合训练</t>
  </si>
  <si>
    <t>003402000290000</t>
  </si>
  <si>
    <t>引导式教育训练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</si>
  <si>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</si>
  <si>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</si>
  <si>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323115030430000</t>
  </si>
  <si>
    <t>指利用多模态行为数据采集系统，含音频、视频的过程采集及存储，配合音视频和深度图像数据处理计算机软件，进行儿童行为测量。</t>
  </si>
  <si>
    <t>认知障碍功能训练</t>
  </si>
  <si>
    <t>003402000380000</t>
  </si>
  <si>
    <t>认知知觉功能障碍训练</t>
  </si>
  <si>
    <t>指对患者进行认知功能训练，改善患者注意力、记忆力和执行功能，对患者进行认知康复训练。</t>
  </si>
  <si>
    <t>虚拟现实认知行为治疗</t>
  </si>
  <si>
    <t xml:space="preserve"> 003115030240000</t>
  </si>
  <si>
    <t>指将一位或多位患者带入其所恐惧或排斥的场景中，让患者与场景发生自然的交互。</t>
  </si>
  <si>
    <t>(二)经血管介入诊疗</t>
  </si>
  <si>
    <t>含局部浸润麻醉、穿刺、注射、置管</t>
  </si>
  <si>
    <t>造影剂、导丝、导管、球囊、球囊导管、鞘、支架、滤网、压力泵、消栓导线、保护伞、栓塞材料、推送器、一次性介入包、止血阀、抓捕器、血管造影注射套装及附件、动脉压迫止血器、壳聚糖止血敷料、血管缝合器(限总股动脉使用）</t>
  </si>
  <si>
    <t>1.本类包括静脉、动脉、门脉、心脏、冠脉、脑血管介入2.以诊断为目的的第一次介入检查完成之后立即进行介入治疗时，分别计算检查与治疗的费用。3.曾进行过介入检查已明确诊断，仅是作为介入治疗前进行的常规介入检查(第二次)及治疗后的复查（立即进行）时，则检查费按50％收取。4.经血管介入治疗已含局部浸润麻醉、穿刺、注射、置管，不得另行收费。5.造影剂、导丝、导管、球囊、球囊导管、鞘、支架、滤网、压力泵、消栓导线均为除外内容。6.在一支血管内进行的多次检查、多次治疗（如植入多根支架或进行栓塞治疗）的，每增加一次加收500元。</t>
  </si>
  <si>
    <t>32-a</t>
  </si>
  <si>
    <t>在一支血管内进行的多次检查、多次治疗的，每增加一次加收</t>
  </si>
  <si>
    <t>323200000000000</t>
  </si>
  <si>
    <t>经血管介入诊疗加收</t>
  </si>
  <si>
    <t>1．静脉介入诊疗</t>
  </si>
  <si>
    <t>经皮选择性静脉造影术</t>
  </si>
  <si>
    <t>003201000010000</t>
  </si>
  <si>
    <t>包括腔静脉、肢体静脉等</t>
  </si>
  <si>
    <t>经皮静脉内激光成形术</t>
  </si>
  <si>
    <t>003201000020000</t>
  </si>
  <si>
    <t>经皮静脉内滤网置入术</t>
  </si>
  <si>
    <t>003201000030000</t>
  </si>
  <si>
    <t>包括腔静脉滤器取出术。</t>
  </si>
  <si>
    <t>经皮静脉球囊扩张术</t>
  </si>
  <si>
    <t>003201000040000</t>
  </si>
  <si>
    <t>经皮静脉内支架置入术</t>
  </si>
  <si>
    <t>003201000050000</t>
  </si>
  <si>
    <t>经皮静脉内球囊扩张+支架置入术</t>
  </si>
  <si>
    <t>003201000060000</t>
  </si>
  <si>
    <t>经皮静脉内旋切术</t>
  </si>
  <si>
    <t>003201000070000</t>
  </si>
  <si>
    <t>经皮静脉内溶栓术</t>
  </si>
  <si>
    <t>003201000080000</t>
  </si>
  <si>
    <t>经皮静脉内超声血栓消融术</t>
  </si>
  <si>
    <t>003201000090000</t>
  </si>
  <si>
    <t>经皮选择性静脉置管术</t>
  </si>
  <si>
    <t>003201000100000</t>
  </si>
  <si>
    <t>含无菌生理盐水、注射器、弹力绷带，含DSA引导</t>
  </si>
  <si>
    <t>320100010-a</t>
  </si>
  <si>
    <t>经皮选择性静脉拔管术</t>
  </si>
  <si>
    <t>003201000100100</t>
  </si>
  <si>
    <t>经皮选择性静脉置管术(拔管术)</t>
  </si>
  <si>
    <t>经颈静脉长期透析管植入术</t>
  </si>
  <si>
    <t>003201000110000</t>
  </si>
  <si>
    <t>含缝合线、缝合针、注射器、肝素帽</t>
  </si>
  <si>
    <t>一次性穿刺针</t>
  </si>
  <si>
    <t>经皮静脉内血管异物取出术</t>
  </si>
  <si>
    <t>003201000120000</t>
  </si>
  <si>
    <t>含弹力绷带、注射器，含DSA引导</t>
  </si>
  <si>
    <t>经皮中心静脉双腔留置导管植入术</t>
  </si>
  <si>
    <t>323201000130000</t>
  </si>
  <si>
    <t>包括经皮中心静脉三腔留置导管植入术</t>
  </si>
  <si>
    <t>320100013-a</t>
  </si>
  <si>
    <t>经皮中心静脉双腔留置导管拔管术</t>
  </si>
  <si>
    <t>323201000130100</t>
  </si>
  <si>
    <t>包括经皮中心静脉三腔留置导管拔管术。</t>
  </si>
  <si>
    <t>经皮静脉血栓取出术</t>
  </si>
  <si>
    <t>323201000160200</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</si>
  <si>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</si>
  <si>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</si>
  <si>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</si>
  <si>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003202000010000</t>
  </si>
  <si>
    <t>经股动脉置管腹主动脉带簿网支架置入术</t>
  </si>
  <si>
    <t>包括腹主动脉瘤、假性动脉瘤</t>
  </si>
  <si>
    <t>经皮选择性动脉造影术</t>
  </si>
  <si>
    <t>003202000030000</t>
  </si>
  <si>
    <t>经皮超选择性动脉造影术</t>
  </si>
  <si>
    <t>不含脑血管及冠状动脉</t>
  </si>
  <si>
    <t>320200002-a</t>
  </si>
  <si>
    <t>造影多支血管每支加收</t>
  </si>
  <si>
    <t>每支血管</t>
  </si>
  <si>
    <t>320200003-a</t>
  </si>
  <si>
    <t>经皮选择性动脉置管术</t>
  </si>
  <si>
    <t>003202000040000</t>
  </si>
  <si>
    <t>包括各种药物治疗、栓塞</t>
  </si>
  <si>
    <t>泵</t>
  </si>
  <si>
    <t>经皮动脉斑块旋切术</t>
  </si>
  <si>
    <t>003202000050000</t>
  </si>
  <si>
    <t>经皮动脉闭塞激光再通术</t>
  </si>
  <si>
    <t>003202000060000</t>
  </si>
  <si>
    <t>2000</t>
  </si>
  <si>
    <t>经皮动脉栓塞术</t>
  </si>
  <si>
    <t>003202000070000</t>
  </si>
  <si>
    <t>包括动脉瘤、肿瘤等。</t>
  </si>
  <si>
    <t>经皮静脉栓塞参照执行</t>
  </si>
  <si>
    <t>经皮动脉内超声血栓消融术</t>
  </si>
  <si>
    <t>003202000080000</t>
  </si>
  <si>
    <t>包括经皮肺动脉内血栓抽吸术、经皮肺动脉内溶栓术</t>
  </si>
  <si>
    <t>经皮动脉内球囊扩张术</t>
  </si>
  <si>
    <t>003202000090000</t>
  </si>
  <si>
    <t>经皮动脉支架置入术</t>
  </si>
  <si>
    <t>003202000100000</t>
  </si>
  <si>
    <t>包括肢体动脉、颈动脉、肾动脉、椎动脉、锁骨下动脉</t>
  </si>
  <si>
    <t>320200010-a</t>
  </si>
  <si>
    <t>冠状动脉慢性完全闭塞血管（CTO）介入治疗术</t>
  </si>
  <si>
    <t>323202000100100</t>
  </si>
  <si>
    <t>冠状动脉慢性完全闭塞血管（CTO）逆向介入治疗术</t>
  </si>
  <si>
    <t>经皮动脉激光成形+球囊扩张术</t>
  </si>
  <si>
    <t>003202000110000</t>
  </si>
  <si>
    <t>经皮肢体动脉旋切＋球囊扩张术</t>
  </si>
  <si>
    <t>003202000120000</t>
  </si>
  <si>
    <t>包括旋磨</t>
  </si>
  <si>
    <t>经皮血管瘤腔内药物灌注术</t>
  </si>
  <si>
    <t>003202000130000</t>
  </si>
  <si>
    <t>下肢动脉成形术</t>
  </si>
  <si>
    <t>323202000140000</t>
  </si>
  <si>
    <t>经皮动脉内溶栓术</t>
  </si>
  <si>
    <t>3．门脉系统介入诊疗</t>
  </si>
  <si>
    <t>经皮肝穿刺肝静脉扩张术</t>
  </si>
  <si>
    <t>003203000010000</t>
  </si>
  <si>
    <t>动脉插管灌注术</t>
  </si>
  <si>
    <t>003203000020000</t>
  </si>
  <si>
    <t>肝动脉插管灌注术</t>
  </si>
  <si>
    <t>导管及体内放置的投药泵(Port)</t>
  </si>
  <si>
    <t>经颈内静脉肝内门腔静脉分流术(TIPS)</t>
  </si>
  <si>
    <t>003203000030000</t>
  </si>
  <si>
    <t>不含X线监控及摄片</t>
  </si>
  <si>
    <t>4．心脏介入诊疗</t>
  </si>
  <si>
    <t>经皮瓣膜球囊成形术</t>
  </si>
  <si>
    <t>003204000010000</t>
  </si>
  <si>
    <t>包括二尖瓣，三尖瓣，主动脉瓣，肺动脉瓣球囊成形术，房间隔穿刺术</t>
  </si>
  <si>
    <t>每个瓣膜</t>
  </si>
  <si>
    <t>经皮心内膜心肌活检术</t>
  </si>
  <si>
    <t>003204000020000</t>
  </si>
  <si>
    <t>不含病理诊断及其它特殊检查</t>
  </si>
  <si>
    <t>先心病介入治疗</t>
  </si>
  <si>
    <t>003204000030000</t>
  </si>
  <si>
    <t>包括动脉导管未闭、房室间隔缺损等</t>
  </si>
  <si>
    <t>关闭器</t>
  </si>
  <si>
    <t>320400003-a</t>
  </si>
  <si>
    <t>卵圆孔未闭介入术</t>
  </si>
  <si>
    <t>323204000030300</t>
  </si>
  <si>
    <t>卵园孔未闭介入术</t>
  </si>
  <si>
    <t>320400003-b</t>
  </si>
  <si>
    <t>冠状动脉瘘封堵术</t>
  </si>
  <si>
    <t>323204000030200</t>
  </si>
  <si>
    <t>320400003-c</t>
  </si>
  <si>
    <t>主动脉窦瘤破裂介入封堵术</t>
  </si>
  <si>
    <t>003308020280000</t>
  </si>
  <si>
    <t>主动脉窦瘤破裂修补术</t>
  </si>
  <si>
    <t>包括经皮瓦氏窦瘤破裂封堵术</t>
  </si>
  <si>
    <t>320400003-d</t>
  </si>
  <si>
    <t>肺动静脉瘘封堵术</t>
  </si>
  <si>
    <t>003308020090000</t>
  </si>
  <si>
    <t>肺动静脉瘘结扎术</t>
  </si>
  <si>
    <t>肺血管扩张试验</t>
  </si>
  <si>
    <t>323202000040000</t>
  </si>
  <si>
    <t>心耳封堵术</t>
  </si>
  <si>
    <t>323204000040000</t>
  </si>
  <si>
    <t>经皮左心耳封堵术</t>
  </si>
  <si>
    <t>含DSA引导。包括心耳闭合术。</t>
  </si>
  <si>
    <t>心耳闭合系统、封堵器</t>
  </si>
  <si>
    <t>苏医保发【2023】31号、苏医保发【2024】31号、苏医保发【2025】22号</t>
  </si>
  <si>
    <t>经皮心房射频分流术</t>
  </si>
  <si>
    <t>323204000100000</t>
  </si>
  <si>
    <t>经皮房间隔射频造口，形成心房左向右分流，降低左房压，改善心衰症状及预后</t>
  </si>
  <si>
    <t>经皮肺动脉球囊扩张术</t>
  </si>
  <si>
    <t>经皮穿刺肺动脉球囊扩张，治疗各种原因所致肺动脉高压</t>
  </si>
  <si>
    <t>经皮二尖瓣夹闭术</t>
  </si>
  <si>
    <t>323204000130000</t>
  </si>
  <si>
    <t>采用缘对缘二尖瓣修复的技术，在三维超声引导下，使二尖瓣在收缩期由大的单孔变成小的双孔，从而减少二尖瓣反流</t>
  </si>
  <si>
    <t>二尖瓣夹闭器</t>
  </si>
  <si>
    <t>5．冠脉介入诊疗</t>
  </si>
  <si>
    <t>冠状动脉造影术</t>
  </si>
  <si>
    <t>003205000010000</t>
  </si>
  <si>
    <t>320500001-a</t>
  </si>
  <si>
    <t>同时做左心室造影加收</t>
  </si>
  <si>
    <t>003205000010001</t>
  </si>
  <si>
    <t>冠状动脉造影术(同时做左心室造影加收)</t>
  </si>
  <si>
    <t>300</t>
  </si>
  <si>
    <t>320500001-b</t>
  </si>
  <si>
    <t>冠状静脉窦造影术</t>
  </si>
  <si>
    <t>003202000020000</t>
  </si>
  <si>
    <t>经皮冠状动脉腔内成形术(PTCA)</t>
  </si>
  <si>
    <t>003205000020000</t>
  </si>
  <si>
    <t>含PTCA前的靶血管造影</t>
  </si>
  <si>
    <t>1．以扩张一支冠脉血管为基价；2．若冠状动脉造影术后立即进行PTCA术，应视作二次手术分别计价</t>
  </si>
  <si>
    <t>320500002-a</t>
  </si>
  <si>
    <t>扩张多支血管每支加收</t>
  </si>
  <si>
    <t>003205000020001</t>
  </si>
  <si>
    <t>经皮冠状动脉腔内成形术(PTCA)(扩张多支血管每支加收)</t>
  </si>
  <si>
    <t>320500002-c</t>
  </si>
  <si>
    <t>桥血管造影术</t>
  </si>
  <si>
    <t>含冠状动脉造影</t>
  </si>
  <si>
    <t>经皮冠状动脉内支架置入术(STENT)</t>
  </si>
  <si>
    <t>003205000030000</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</si>
  <si>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</si>
  <si>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</si>
  <si>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</si>
  <si>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t>003205000030001</t>
  </si>
  <si>
    <t>经皮冠状动脉内支架置入术(STENT)(扩张多支血管)加收</t>
  </si>
  <si>
    <t>经皮冠状动脉腔内激光成形术(ELCA)</t>
  </si>
  <si>
    <t>003205000040000</t>
  </si>
  <si>
    <t>含激光消融后球囊扩张和/或支架置入及术前的靶血管造影</t>
  </si>
  <si>
    <t>1．以一支冠脉血管为基价；2．若冠状动脉造影术后立即进行激光成形术，应视作二次手术分别计价</t>
  </si>
  <si>
    <t>320500004-a</t>
  </si>
  <si>
    <t>多支血管每支加收</t>
  </si>
  <si>
    <t>003205000040001</t>
  </si>
  <si>
    <t>经皮冠状动脉腔内激光成形术(ELCA)(多支血管)加收</t>
  </si>
  <si>
    <t>高速冠状动脉内膜旋磨术</t>
  </si>
  <si>
    <t>003205000050000</t>
  </si>
  <si>
    <t>含旋磨后球囊扩张和/或支架置入及术前的靶血管造影</t>
  </si>
  <si>
    <t>1．以旋磨一支冠脉血管为基价；2．若冠状动脉造影术后立即进行旋磨术，应视作二次手术分别计价</t>
  </si>
  <si>
    <t>320500005-a</t>
  </si>
  <si>
    <t>旋磨多支血管每支加收</t>
  </si>
  <si>
    <t>003205000050001</t>
  </si>
  <si>
    <t>高速冠状动脉内膜旋磨术(旋磨多支血管每支加收)</t>
  </si>
  <si>
    <t>扩张多支血管</t>
  </si>
  <si>
    <t>定向冠脉内膜旋切术</t>
  </si>
  <si>
    <t>003205000060000</t>
  </si>
  <si>
    <t>含术前的靶血管造影</t>
  </si>
  <si>
    <t>1．以旋切一支冠脉血管为基价；2．若冠状动脉造影术后立即进行旋切术，应视作二次手术分别计价</t>
  </si>
  <si>
    <t>320500006-a</t>
  </si>
  <si>
    <t>旋切多支血管每支加收</t>
  </si>
  <si>
    <t>003205000060001</t>
  </si>
  <si>
    <t>定向冠脉内膜旋切术(多支血管)加收</t>
  </si>
  <si>
    <t>冠脉血管内超声检查术(IVUS)</t>
  </si>
  <si>
    <t>003205000070000</t>
  </si>
  <si>
    <t>冠状血管内多普勒血流测量术</t>
  </si>
  <si>
    <t>003205000080000</t>
  </si>
  <si>
    <t>2300</t>
  </si>
  <si>
    <t>经皮主动脉气囊反搏动术(IABP)</t>
  </si>
  <si>
    <t>003205000090000</t>
  </si>
  <si>
    <t>含主动脉气囊植入、反搏动治疗、气囊取出；不含心电、压力连续示波监护</t>
  </si>
  <si>
    <t>冠脉血管内窥镜检查术</t>
  </si>
  <si>
    <t>003205000100000</t>
  </si>
  <si>
    <t>经皮冠状动脉内溶栓术</t>
  </si>
  <si>
    <t>003205000110000</t>
  </si>
  <si>
    <t>含冠脉造影</t>
  </si>
  <si>
    <t>320500011-a</t>
  </si>
  <si>
    <t>经皮冠脉内血栓抽吸术</t>
  </si>
  <si>
    <t>含DSA引导，不含冠脉造影及支架置入</t>
  </si>
  <si>
    <t>经皮激光心肌血管重建术(PMR)</t>
  </si>
  <si>
    <t>003205000120000</t>
  </si>
  <si>
    <t>冠状动脉内超声溶栓术</t>
  </si>
  <si>
    <t>003205000130000</t>
  </si>
  <si>
    <t>冠脉内局部放射治疗术</t>
  </si>
  <si>
    <t>003205000140000</t>
  </si>
  <si>
    <t>含冠脉造影、同位素放射源及放疗装置的使用</t>
  </si>
  <si>
    <t>冠脉内局部药物释放治疗术</t>
  </si>
  <si>
    <t>003205000150000</t>
  </si>
  <si>
    <t>肥厚型心肌病化学消融术</t>
  </si>
  <si>
    <t>003205000160000</t>
  </si>
  <si>
    <t>320500016-a</t>
  </si>
  <si>
    <t>超声引导室间隔消融术</t>
  </si>
  <si>
    <t>323204000110000</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</si>
  <si>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</si>
  <si>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</si>
  <si>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</si>
  <si>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</si>
  <si>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光学相干断层成相（OCT）</t>
  </si>
  <si>
    <t>动脉内准分子激光斑块消蚀术</t>
  </si>
  <si>
    <t xml:space="preserve"> 323205000210000</t>
  </si>
  <si>
    <t>经皮动脉内准分子激光斑块消蚀术</t>
  </si>
  <si>
    <t>利用准分子激光技术独特的脉冲激光消蚀机制治疗复杂的心血管疾病</t>
  </si>
  <si>
    <t>经皮左心室辅助装置植入术</t>
  </si>
  <si>
    <t>323204000120000</t>
  </si>
  <si>
    <t>通过介入方式植入左心室辅助装置，改善心源性休克状态</t>
  </si>
  <si>
    <t>经皮冠脉血管内钙化碎裂术</t>
  </si>
  <si>
    <t>323205000240000</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</si>
  <si>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</si>
  <si>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6．脑和脊髓血管介入诊疗</t>
  </si>
  <si>
    <t>经股动脉插管全脑动脉造影术</t>
  </si>
  <si>
    <t>003206000010000</t>
  </si>
  <si>
    <t>含颈动脉、椎动脉，包括经颈动脉插管、经桡动脉插管。</t>
  </si>
  <si>
    <t>单纯脑动静脉瘘栓塞术</t>
  </si>
  <si>
    <t>003206000020000</t>
  </si>
  <si>
    <t>经皮穿刺脑血管腔内球囊成形术</t>
  </si>
  <si>
    <t>003206000030000</t>
  </si>
  <si>
    <t>经皮穿刺脑血管腔内支架置入术</t>
  </si>
  <si>
    <t>003206000040000</t>
  </si>
  <si>
    <t>经皮穿刺脑血管腔内溶栓术</t>
  </si>
  <si>
    <t>003206000050000</t>
  </si>
  <si>
    <t>经皮穿刺脑血管腔内化疗术</t>
  </si>
  <si>
    <t>003206000060000</t>
  </si>
  <si>
    <t>颈内动脉海绵窦瘘栓塞术</t>
  </si>
  <si>
    <t>003206000070000</t>
  </si>
  <si>
    <t>颅内动脉瘤栓塞术</t>
  </si>
  <si>
    <t>003206000080000</t>
  </si>
  <si>
    <t>脑及颅内血管畸形栓塞术</t>
  </si>
  <si>
    <t>003206000090000</t>
  </si>
  <si>
    <t>脊髓动脉造影术</t>
  </si>
  <si>
    <t>003206000100000</t>
  </si>
  <si>
    <t>脊髓血管畸形栓塞术</t>
  </si>
  <si>
    <t>003206000110000</t>
  </si>
  <si>
    <t>脑动脉腔内血管血栓取出术</t>
  </si>
  <si>
    <t>323206000120000</t>
  </si>
  <si>
    <t>神经血管重塑装置</t>
  </si>
  <si>
    <t>（三） 手术治疗</t>
  </si>
  <si>
    <t>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</si>
  <si>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苏南</t>
  </si>
  <si>
    <t>苏中</t>
  </si>
  <si>
    <t>苏北</t>
  </si>
  <si>
    <t>锯片仅限口腔、颌面部手术用精细锯片，按2次使用分摊。层流手术室、层流洁净手术室不得加收任何费用。6周岁及以下儿童加收30%。330703015、331003005、331003016、331003019、331006018单独制定六周岁以下儿童价格，不再加收。</t>
  </si>
  <si>
    <t>1.本类包括麻醉、神经系统、内分泌系统、眼、耳、鼻口咽、呼吸系统、心血管系统、造血及淋巴系统、消化系统、泌尿系统、男、女性生殖系统、产科、肌肉骨骼系统、体被系统16个第三级分类的手术项目。2.探查术只适用于术前诊断不明确或手术中因无法完成原定手术而中断的手术,不能与其他手术项目同时收费。3．手术中所需的常规器械和低值医用消耗品，（如一次性无菌巾、消毒药品、冲洗盐水、一般缝线、敷料等）在定价时应列入手术成本因素中考虑，均不另行计价。4.手术中所需的特殊医用消耗材料（如特殊穿刺针、特殊导丝、导管(包括盲探器官插管装置)、支架、球囊、特殊缝线、特殊缝针、钛夹、钛钉、钛板、扩张器、吻合器、缝合器、固定器等）、特殊药品、组织器官移植供体、人工植入体等均为除外内容，凡在项目内涵中已含的不再单独收费。5.相同的手术，采用腔镜、内镜、手术显微镜进行手术治疗的，或其他应加价的项目，在原计价基础上按规定的价格加收，但加收部分不得上浮。6.1).经同一切口进行的两种及以上不同的手术，其中第二及以后的手术按规定价格的50%计收。2).一次进行不同手术的，其中主要手术按全价收取,次要手术按70%收取。3).同一手术项目中两个以上切口的手术，第二个切口按50％加收。4).双侧器官同时实行的手术，且计价单位为“单侧”的，其中一侧按全价收取,另一侧按50%收取（在说明中已注明的，仍按原规定执行）。
以上四种情况加收的，麻醉费不再另外加收。7.中医传统手术项目如肛肠、中医骨伤，需在中医相应的诊疗项目中查找，不在此重复列项。
8.同一编码下，所有切开术均含吻合。
9.一次手术进行不同麻醉的，主要麻醉按全价收取,次要麻醉按70%收取。
10.一次性使用超声刀头按照实际采购价“零差率”销售，其中一次性使用集成超声刀头适用于主要手术政府指导价（基价）3000元及以上的手术。</t>
  </si>
  <si>
    <t>33（1）</t>
  </si>
  <si>
    <t>（三） 手术治疗（微创手术）</t>
  </si>
  <si>
    <t>可吸收夹、锁扣夹、内窥镜血管采集系统用采集套管、肾网袋、射频针、微创外科专用组织取出器</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</si>
  <si>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</si>
  <si>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</si>
  <si>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胸腔镜、腹腔镜、颅内镜加收、椎间盘镜、皮肾镜、胆道镜、输尿管镜（含撞针）、椎间孔镜、等离子电切镜加收</t>
  </si>
  <si>
    <t>33-b</t>
  </si>
  <si>
    <t>关节镜、宫腔镜、鼻窦镜、膀胱镜、喉镜、电子显微镜、超声吸引刀、宫腔电切镜、氩气刀、鼻内镜、纵隔镜、脑室镜、耳内镜等其他内镜加收</t>
  </si>
  <si>
    <t>33-c</t>
  </si>
  <si>
    <t>神经导航系统及定位加收</t>
  </si>
  <si>
    <t>003302000000001</t>
  </si>
  <si>
    <t>神经系统手术（神经系统手术中应用神经导航系统酌情加收）</t>
  </si>
  <si>
    <t>指颅内、脊柱、颌面部手术的病灶定位。</t>
  </si>
  <si>
    <t>事先告之，病人自主选择</t>
  </si>
  <si>
    <t>33-d</t>
  </si>
  <si>
    <t>超声切割止血刀（含刀头）加收</t>
  </si>
  <si>
    <t>指可重复使用的超声刀头</t>
  </si>
  <si>
    <t>事先告之，病人自主选择。</t>
  </si>
  <si>
    <t>一次性使用超声刀头的收费项目编码为33-51</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</si>
  <si>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</si>
  <si>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</si>
  <si>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</si>
  <si>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</si>
  <si>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</si>
  <si>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</si>
  <si>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</si>
  <si>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</si>
  <si>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</si>
  <si>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</si>
  <si>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</si>
  <si>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</si>
  <si>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</si>
  <si>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</si>
  <si>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</si>
  <si>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</si>
  <si>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开放手术政府指导价（基价）大于500元（不含）小于1000元（含）</t>
  </si>
  <si>
    <t>开放手术政府指导价（基价）大于1000元（不含）小于1500元（含）</t>
  </si>
  <si>
    <t>开放手术政府指导价（基价）大于1500元（不含）小于2000元（含）</t>
  </si>
  <si>
    <t>开放手术政府指导价（基价）大于2000元（不含）小于2500元（含）</t>
  </si>
  <si>
    <t>开放手术政府指导价（基价）大于2500元（不含）小于3000元（含）</t>
  </si>
  <si>
    <t>开放手术政府指导价（基价）大于3000元（不含）</t>
  </si>
  <si>
    <t>33-j</t>
  </si>
  <si>
    <t>使用电热能手术系统加收</t>
  </si>
  <si>
    <t>含热能剪</t>
  </si>
  <si>
    <t>按实际使用时间计价。事先告之，病人自主选择。</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</si>
  <si>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</si>
  <si>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</si>
  <si>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</si>
  <si>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</si>
  <si>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</si>
  <si>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</si>
  <si>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</si>
  <si>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</si>
  <si>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</si>
  <si>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</si>
  <si>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</si>
  <si>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33-r</t>
  </si>
  <si>
    <t>O型臂术中透视</t>
  </si>
  <si>
    <t xml:space="preserve"> 辅助操作</t>
  </si>
  <si>
    <t>O型臂二维、三维图像扫描及三维重建</t>
  </si>
  <si>
    <t>33-t</t>
  </si>
  <si>
    <t>计算机辅助骨科手术器械控制系统加收</t>
  </si>
  <si>
    <t xml:space="preserve"> 323300000010000</t>
  </si>
  <si>
    <t>1.只发挥手术规划功能的，不得收费。
2.只具备和发挥导航定位功能的，按主要手术政府指导价（基价）的40%加收。
3.仅完成或参与完成实现手术目标的部分核心操作步骤 （含远程手术操作）的，按主要手术政府指导价（基价）的80%加收。
4.完成或参与完成实现手术目标的全部核心操作步骤（含远程手术操作）的，按主要手术政府指导价（基价）的300%加收。
5.上述加收情形同时发生的，按加收比例最高的情形收费，不得叠加收费。</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</si>
  <si>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</si>
  <si>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</si>
  <si>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</si>
  <si>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</si>
  <si>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</si>
  <si>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</si>
  <si>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</si>
  <si>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</si>
  <si>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</si>
  <si>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</si>
  <si>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</si>
  <si>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</si>
  <si>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003301000010000</t>
  </si>
  <si>
    <t>含表面麻醉</t>
  </si>
  <si>
    <t>神经阻滞麻醉</t>
  </si>
  <si>
    <t>003301000020000</t>
  </si>
  <si>
    <t>包括颈丛、臂丛、星状神经等各种神经阻滞</t>
  </si>
  <si>
    <t>一次性连续神经丛阻滞套件</t>
  </si>
  <si>
    <t>330100002-a</t>
  </si>
  <si>
    <t>口腔门诊</t>
  </si>
  <si>
    <t>椎管内麻醉</t>
  </si>
  <si>
    <t>003301000030000</t>
  </si>
  <si>
    <t>包括腰麻、硬膜外阻滞及腰麻硬膜外联合阻滞。含椎管内置管</t>
  </si>
  <si>
    <t>腰麻硬膜外联合套件、硬膜外套件</t>
  </si>
  <si>
    <t>2小时</t>
  </si>
  <si>
    <t>330100003-a</t>
  </si>
  <si>
    <t>腰麻硬膜外联合阻滞加收</t>
  </si>
  <si>
    <t>003301000030003</t>
  </si>
  <si>
    <t>椎管内麻醉(腰麻硬膜外联合阻滞酌情加收)</t>
  </si>
  <si>
    <t>330100003-b</t>
  </si>
  <si>
    <t>椎管内麻醉加收</t>
  </si>
  <si>
    <t>超过2小时后加收</t>
  </si>
  <si>
    <t>基础麻醉</t>
  </si>
  <si>
    <t>003301000040000</t>
  </si>
  <si>
    <t>含强化麻醉</t>
  </si>
  <si>
    <t>全身麻醉</t>
  </si>
  <si>
    <t>003301000050000</t>
  </si>
  <si>
    <t>含各种形式的气管插管</t>
  </si>
  <si>
    <t>一次性无菌喉罩、一次性使用喉镜片</t>
  </si>
  <si>
    <t>330100005-a</t>
  </si>
  <si>
    <t>无插管全麻</t>
  </si>
  <si>
    <t>指不需要插管的全身麻醉。包括无痛检查麻醉、人工流产麻醉</t>
  </si>
  <si>
    <t>330100005-b</t>
  </si>
  <si>
    <t>全身麻醉加收</t>
  </si>
  <si>
    <t>003301000050001</t>
  </si>
  <si>
    <t>全身麻醉(每增加1小时酌情加收)</t>
  </si>
  <si>
    <t>指全身麻醉超过2小时后加收</t>
  </si>
  <si>
    <t>330100005-c</t>
  </si>
  <si>
    <t>麻醉监护下镇静术</t>
  </si>
  <si>
    <t xml:space="preserve"> 003301000190000</t>
  </si>
  <si>
    <t>麻醉监护下注射镇静药物或麻醉性镇痛药物</t>
  </si>
  <si>
    <t>限儿童专科使用</t>
  </si>
  <si>
    <t>血液加温治疗</t>
  </si>
  <si>
    <t>003301000060000</t>
  </si>
  <si>
    <t>包括术中加温和体外加温</t>
  </si>
  <si>
    <t>江苏省医疗服务价格项目目录（2022版）、苏医保发（2023）58号、苏价医（2017）7号</t>
  </si>
  <si>
    <t>330100006-a</t>
  </si>
  <si>
    <t>围术期体温保护</t>
  </si>
  <si>
    <t>使用体表加温装置维持手术患者体温正常。</t>
  </si>
  <si>
    <t>乙类适用6周岁及以下儿童</t>
  </si>
  <si>
    <t>支气管内麻醉</t>
  </si>
  <si>
    <t>003301000070000</t>
  </si>
  <si>
    <t>包括各种施行单肺通气的麻醉方法，及肺灌洗等治疗</t>
  </si>
  <si>
    <t>双腔管、一次性使用支气管堵塞器</t>
  </si>
  <si>
    <t>330100007-a</t>
  </si>
  <si>
    <t>支气管内麻醉加收</t>
  </si>
  <si>
    <t>003301000070001</t>
  </si>
  <si>
    <t>支气管内麻醉(每增加1小时酌情加收)</t>
  </si>
  <si>
    <t>术后镇痛</t>
  </si>
  <si>
    <t>003301000080000</t>
  </si>
  <si>
    <t>包括静脉硬膜外及腰麻硬膜外联合给药。</t>
  </si>
  <si>
    <t>腰麻硬膜外联合套件、镇痛装置</t>
  </si>
  <si>
    <t>330100008-a</t>
  </si>
  <si>
    <t>003301000080001</t>
  </si>
  <si>
    <t>术后镇痛(腰麻硬膜外联合阻滞酌情加收)</t>
  </si>
  <si>
    <t>侧脑室连续镇痛</t>
  </si>
  <si>
    <t>003301000090000</t>
  </si>
  <si>
    <t>镇痛装置</t>
  </si>
  <si>
    <t>硬膜外连续镇痛</t>
  </si>
  <si>
    <t>003301000100000</t>
  </si>
  <si>
    <t>椎管内置管术</t>
  </si>
  <si>
    <t>003301000110000</t>
  </si>
  <si>
    <t>包括神经根脱髓鞘等治疗</t>
  </si>
  <si>
    <t>不含开胸复苏和特殊气管插管术</t>
  </si>
  <si>
    <t>经口、鼻明视插管</t>
  </si>
  <si>
    <t>特殊方法气管插管术</t>
  </si>
  <si>
    <t>003301000140000</t>
  </si>
  <si>
    <t>盲探下经鼻、经口气管插管；包括纤维喉镜、纤维支气管镜、可视喉镜置管。</t>
  </si>
  <si>
    <t>一次性使用喉镜片</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</si>
  <si>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</si>
  <si>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</si>
  <si>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330100015-b</t>
  </si>
  <si>
    <t>输血指征动态监测</t>
  </si>
  <si>
    <t>含血红蛋白测定(Hb)、红细胞比积测定(HCT)</t>
  </si>
  <si>
    <t>指手术中快速测定。指仪器法</t>
  </si>
  <si>
    <t>330100015-c</t>
  </si>
  <si>
    <t>双侧大脑密度谱阵列（DSA）</t>
  </si>
  <si>
    <t>指全身麻醉和镇静下双侧大脑密度谱监测</t>
  </si>
  <si>
    <t>330100015-d</t>
  </si>
  <si>
    <t>麻醉深度电生理监测</t>
  </si>
  <si>
    <t>使用神经电生理监测仪，通过脑电图、诱发电位等图形数据变化监测并调整麻醉深度</t>
  </si>
  <si>
    <t>控制性降压</t>
  </si>
  <si>
    <t>003301000160000</t>
  </si>
  <si>
    <t>体外循环</t>
  </si>
  <si>
    <t>003301000170000</t>
  </si>
  <si>
    <t>一次性使用氧饱和度接头</t>
  </si>
  <si>
    <t>330100017-a</t>
  </si>
  <si>
    <t>体外循环加收</t>
  </si>
  <si>
    <t>003301000170001</t>
  </si>
  <si>
    <t>体外循环(每增加1小时酌情加收)</t>
  </si>
  <si>
    <t>每增加1小时加收，半小时以内不收。</t>
  </si>
  <si>
    <t>口腔镇静无痛术</t>
  </si>
  <si>
    <t>323301000180000</t>
  </si>
  <si>
    <t>含笑气　</t>
  </si>
  <si>
    <t>采用口腔镇痛机。乙类适用6周岁及以下儿童</t>
  </si>
  <si>
    <t>脑氧饱和度监测</t>
  </si>
  <si>
    <t>含探头</t>
  </si>
  <si>
    <t>最多不超过100元</t>
  </si>
  <si>
    <t>2．神经系统手术</t>
  </si>
  <si>
    <t>不粘电凝镊、特殊引流管、分流管、止血头皮夹</t>
  </si>
  <si>
    <t>颅骨和脑手术</t>
  </si>
  <si>
    <t>颅脑外引流器</t>
  </si>
  <si>
    <t>头皮肿物切除术</t>
  </si>
  <si>
    <t>003302010010000</t>
  </si>
  <si>
    <t>不含植皮</t>
  </si>
  <si>
    <t>330201001-a</t>
  </si>
  <si>
    <t>直径大于4cm加收</t>
  </si>
  <si>
    <t>003302010010001</t>
  </si>
  <si>
    <t>头皮肿物切除术(直径大于4cm酌情加收)</t>
  </si>
  <si>
    <t>颅骨骨瘤切除术</t>
  </si>
  <si>
    <t>003302010020000</t>
  </si>
  <si>
    <t>假体</t>
  </si>
  <si>
    <t>帽状腱膜下血肿切开引流术</t>
  </si>
  <si>
    <t>003302010030000</t>
  </si>
  <si>
    <t>包括脓肿切开引流，包括头皮下积液穿刺术</t>
  </si>
  <si>
    <t>颅内硬膜外血肿引流术</t>
  </si>
  <si>
    <t>003302010040000</t>
  </si>
  <si>
    <t>包括脓肿引流</t>
  </si>
  <si>
    <t>脑脓肿穿刺引流术</t>
  </si>
  <si>
    <t>003302010050000</t>
  </si>
  <si>
    <t>不含开颅脓肿切除术</t>
  </si>
  <si>
    <t>开放性颅脑损伤清除术</t>
  </si>
  <si>
    <t>003302010060000</t>
  </si>
  <si>
    <t>包括火器伤</t>
  </si>
  <si>
    <t>硬膜修补材料</t>
  </si>
  <si>
    <t>330201006-a</t>
  </si>
  <si>
    <t>静脉窦破裂手术加收</t>
  </si>
  <si>
    <t>003302010060001</t>
  </si>
  <si>
    <t>开放性颅脑损伤清除术(静脉窦破裂手术酌情加收)</t>
  </si>
  <si>
    <t>颅骨凹陷骨折复位术</t>
  </si>
  <si>
    <t>003302010070000</t>
  </si>
  <si>
    <t>含碎骨片清除</t>
  </si>
  <si>
    <t>去颅骨骨瓣减压术</t>
  </si>
  <si>
    <t>003302010080000</t>
  </si>
  <si>
    <t>颅骨修补术</t>
  </si>
  <si>
    <t>003302010090000</t>
  </si>
  <si>
    <t>包括假体植入</t>
  </si>
  <si>
    <t>颅骨钻孔探查术</t>
  </si>
  <si>
    <t>003302010100000</t>
  </si>
  <si>
    <t>330201010-a</t>
  </si>
  <si>
    <t>两孔以上加收</t>
  </si>
  <si>
    <t>003302010100001</t>
  </si>
  <si>
    <t>颅骨钻孔探查术(两孔以上酌情加收)</t>
  </si>
  <si>
    <t>经颅眶肿瘤切除术</t>
  </si>
  <si>
    <t>003302010110000</t>
  </si>
  <si>
    <t>经颅内镜活检术</t>
  </si>
  <si>
    <t>003302010120000</t>
  </si>
  <si>
    <t>慢性硬膜下血肿钻孔术</t>
  </si>
  <si>
    <t>003302010130000</t>
  </si>
  <si>
    <t>包括高血压脑出血碎吸术</t>
  </si>
  <si>
    <t>颅内多发血肿清除术</t>
  </si>
  <si>
    <t>003302010140000</t>
  </si>
  <si>
    <t>含同一部位硬膜外、硬膜下、脑内血肿清除术</t>
  </si>
  <si>
    <t>330201014-a</t>
  </si>
  <si>
    <t>非同一部位血肿加收</t>
  </si>
  <si>
    <t>003302010140001</t>
  </si>
  <si>
    <t>颅内多发血肿清除术(非同一部位血肿酌情加收)</t>
  </si>
  <si>
    <t>颅内血肿清除术</t>
  </si>
  <si>
    <t>003302010150000</t>
  </si>
  <si>
    <t>包括单纯硬膜外、硬膜下、脑内血肿清除术</t>
  </si>
  <si>
    <t>开颅颅内减压术</t>
  </si>
  <si>
    <t>003302010160000</t>
  </si>
  <si>
    <t>包括大脑颞极、额极、枕极切除、颞肌下减压、开颅探查</t>
  </si>
  <si>
    <t>经颅视神经管减压术</t>
  </si>
  <si>
    <t>003302010170000</t>
  </si>
  <si>
    <t>包括经蝶视神经管减压术</t>
  </si>
  <si>
    <t>颅内压监护传感器置入术</t>
  </si>
  <si>
    <t>003302010180000</t>
  </si>
  <si>
    <t>包括颅内硬膜下、硬膜外、脑内、脑室内</t>
  </si>
  <si>
    <t>监护材料</t>
  </si>
  <si>
    <t>侧脑室分流术</t>
  </si>
  <si>
    <t>003302010190000</t>
  </si>
  <si>
    <t>含分流管调整；包括侧脑室-心房分流术、侧脑室-膀胱分流术、侧脑室-腹腔分流术</t>
  </si>
  <si>
    <t>分流管</t>
  </si>
  <si>
    <t>脑室钻孔伴脑室引流术</t>
  </si>
  <si>
    <t>003302010200000</t>
  </si>
  <si>
    <t>颅内蛛网膜囊肿分流术</t>
  </si>
  <si>
    <t>003302010210000</t>
  </si>
  <si>
    <t>含囊肿切除</t>
  </si>
  <si>
    <t>330201021-a</t>
  </si>
  <si>
    <t>蛛网膜囊肿开窗术</t>
  </si>
  <si>
    <t>323302010760000</t>
  </si>
  <si>
    <t>不含神经导航、神经电生理监测</t>
  </si>
  <si>
    <t>幕上浅部病变切除术</t>
  </si>
  <si>
    <t>003302010220000</t>
  </si>
  <si>
    <t>包括大脑半球胶质瘤、转移癌、胶质增生、大脑半球凸面脑膜瘤、脑脓肿；不含矢状窦旁脑膜瘤、大脑镰旁脑膜瘤</t>
  </si>
  <si>
    <t>大静脉窦旁脑膜瘤切除+血管窦重建术</t>
  </si>
  <si>
    <t>003302010230000</t>
  </si>
  <si>
    <t>包括矢状窦、横窦、窦汇区脑膜瘤</t>
  </si>
  <si>
    <t>人工血管</t>
  </si>
  <si>
    <t>幕上深部病变切除术</t>
  </si>
  <si>
    <t>003302010240000</t>
  </si>
  <si>
    <t>包括脑室内肿瘤、海绵状血管瘤、胼胝体肿瘤、三室前(突入到第三脑室）颅咽管瘤、后部肿瘤、脑脓肿，不含矢状窦旁脑膜瘤</t>
  </si>
  <si>
    <t>第四脑室肿瘤切除术</t>
  </si>
  <si>
    <t>003302010250000</t>
  </si>
  <si>
    <t>包括小脑下蚓部、四室室管膜瘤、四室导水管囊虫；不含桥脑、延髓突入四室胶质瘤</t>
  </si>
  <si>
    <t>经颅内镜脑室肿瘤切除术</t>
  </si>
  <si>
    <t>003302010260000</t>
  </si>
  <si>
    <t>桥小脑角肿瘤切除术</t>
  </si>
  <si>
    <t>003302010270000</t>
  </si>
  <si>
    <t>包括听神经瘤、三叉神经鞘瘤、胆脂瘤、蛛网膜囊肿；不含面神经吻合术、术中神经电监测</t>
  </si>
  <si>
    <t>脑皮质切除术</t>
  </si>
  <si>
    <t>003302010280000</t>
  </si>
  <si>
    <t>大脑半球切除术</t>
  </si>
  <si>
    <t>003302010290000</t>
  </si>
  <si>
    <t>不含术中脑电监测</t>
  </si>
  <si>
    <t>选择性杏仁核海马切除术</t>
  </si>
  <si>
    <t>003302010300000</t>
  </si>
  <si>
    <t>胼胝体切开术</t>
  </si>
  <si>
    <t>003302010310000</t>
  </si>
  <si>
    <t>不含癫痫病灶切除术、术中脑电监测</t>
  </si>
  <si>
    <t>多处软脑膜下横纤维切断术</t>
  </si>
  <si>
    <t>003302010320000</t>
  </si>
  <si>
    <t>癫痫病灶切除术</t>
  </si>
  <si>
    <t>003302010330000</t>
  </si>
  <si>
    <t>包括病灶切除、软脑膜下烧灼术、脑叶切除；不含术中脑电监测</t>
  </si>
  <si>
    <t>术中发现病灶按肿瘤切除手术计价</t>
  </si>
  <si>
    <t>癫痫刀手术</t>
  </si>
  <si>
    <t>003302010340000</t>
  </si>
  <si>
    <t>含手术计划系统、CT定位、24小时脑电图动态监测、皮层电极</t>
  </si>
  <si>
    <t>治疗难治性癫痫</t>
  </si>
  <si>
    <t>脑深部电极置入术</t>
  </si>
  <si>
    <t>003302010350000</t>
  </si>
  <si>
    <t>小脑半球病变切除术</t>
  </si>
  <si>
    <t>003302010360000</t>
  </si>
  <si>
    <t>包括小脑半球胶质瘤、血管网织细胞瘤、转移癌、脑脓肿、自发性出血</t>
  </si>
  <si>
    <t>脑干肿瘤切除术</t>
  </si>
  <si>
    <t>003302010370000</t>
  </si>
  <si>
    <t>包括中脑、桥脑、延髓、丘脑肿瘤、自发脑干血肿、脑干血管畸形、小脑实性血网</t>
  </si>
  <si>
    <t>鞍区占位病变切除术</t>
  </si>
  <si>
    <t>003302010380000</t>
  </si>
  <si>
    <t>包括垂体瘤、鞍区颅咽管瘤、视神经胶质瘤；不含侵袭性垂体瘤、突入到第三脑室颅咽管瘤、鞍结节脑膜瘤、下丘脑胶质瘤</t>
  </si>
  <si>
    <t>垂体瘤切除术</t>
  </si>
  <si>
    <t>003302010390000</t>
  </si>
  <si>
    <t>含取脂肪填塞；包括经口腔、鼻腔</t>
  </si>
  <si>
    <t>生物胶</t>
  </si>
  <si>
    <t>经口腔入路颅底斜坡肿瘤切除术</t>
  </si>
  <si>
    <t>003302010400000</t>
  </si>
  <si>
    <t>包括经蝶入路颅底斜坡肿瘤切除术</t>
  </si>
  <si>
    <t>颅底肿瘤切除术</t>
  </si>
  <si>
    <t>003302010410000</t>
  </si>
  <si>
    <t>包括前、中颅窝颅内外沟通性肿瘤、前、中、后颅窝底肿瘤(鞍结节脑膜瘤、侵袭性垂体瘤、脊索瘤、神经鞘瘤)、颈静脉孔区肿瘤；不含胆脂瘤、囊肿</t>
  </si>
  <si>
    <t>颅底再造按颅骨修补处理</t>
  </si>
  <si>
    <t>经颅内镜第三脑室底造瘘术</t>
  </si>
  <si>
    <t>003302010420000</t>
  </si>
  <si>
    <t>经脑室镜胶样囊肿切除术</t>
  </si>
  <si>
    <t>003302010430000</t>
  </si>
  <si>
    <t>脑囊虫摘除术</t>
  </si>
  <si>
    <t>003302010440000</t>
  </si>
  <si>
    <t>经颅内镜经鼻蝶垂体肿瘤切除术</t>
  </si>
  <si>
    <t>003302010450000</t>
  </si>
  <si>
    <t>经颅内镜脑内囊肿造口术</t>
  </si>
  <si>
    <t>003302010460000</t>
  </si>
  <si>
    <t>经颅内镜脑内异物摘除术</t>
  </si>
  <si>
    <t>003302010470000</t>
  </si>
  <si>
    <t>需在立体定位下</t>
  </si>
  <si>
    <t>经颅内镜脑室脉络丛烧灼术</t>
  </si>
  <si>
    <t>003302010480000</t>
  </si>
  <si>
    <t>终板造瘘术</t>
  </si>
  <si>
    <t>003302010490000</t>
  </si>
  <si>
    <t>海绵窦瘘直接手术</t>
  </si>
  <si>
    <t>003302010500000</t>
  </si>
  <si>
    <t>栓塞材料</t>
  </si>
  <si>
    <t>脑脊液漏修补术</t>
  </si>
  <si>
    <t>003302010510000</t>
  </si>
  <si>
    <t>包括额窦修补、前颅窝、中颅窝底修补</t>
  </si>
  <si>
    <t>生物胶、人工硬膜、钛钢板</t>
  </si>
  <si>
    <t>脑脊膜膨出修补术</t>
  </si>
  <si>
    <t>003302010520000</t>
  </si>
  <si>
    <t>指单纯脑脊膜膨出。包括头部脑膜修补术，脊柱脊膜膨出整复修补术</t>
  </si>
  <si>
    <t>重建硬膜及骨性材料</t>
  </si>
  <si>
    <t>环枕畸形减压术</t>
  </si>
  <si>
    <t>003302010530000</t>
  </si>
  <si>
    <t>含骨性结构减压、小脑扁桃体切除、硬膜减张缝合术</t>
  </si>
  <si>
    <t>经口齿状突切除术</t>
  </si>
  <si>
    <t>003302010540000</t>
  </si>
  <si>
    <t>颅缝骨化症整形术</t>
  </si>
  <si>
    <t>003302010550000</t>
  </si>
  <si>
    <t>特殊固定材料</t>
  </si>
  <si>
    <t>骨纤维异常增殖切除整形术</t>
  </si>
  <si>
    <t>003302010560000</t>
  </si>
  <si>
    <t>颅缝再造术</t>
  </si>
  <si>
    <t>003302010570000</t>
  </si>
  <si>
    <t>大网膜颅内移植术</t>
  </si>
  <si>
    <t>003302010580000</t>
  </si>
  <si>
    <t>含大网膜切取</t>
  </si>
  <si>
    <t>立体定向颅内肿物清除术</t>
  </si>
  <si>
    <t>003302010590000</t>
  </si>
  <si>
    <t>包括血肿、脓肿、肿瘤；含取活检、取异物</t>
  </si>
  <si>
    <t>引流</t>
  </si>
  <si>
    <t>330201059-a</t>
  </si>
  <si>
    <t>颅内瘤腔内化疗放疗药物注入术</t>
  </si>
  <si>
    <t>323302010590100</t>
  </si>
  <si>
    <t>立体定向脑深部核团毁损术</t>
  </si>
  <si>
    <t>003302010600000</t>
  </si>
  <si>
    <t>包括治疗帕金森氏病、舞蹈病、扭转痉挛、癫痫等；包括射频、细胞刀治疗</t>
  </si>
  <si>
    <t>靶点</t>
  </si>
  <si>
    <t>330201060-a</t>
  </si>
  <si>
    <t>两个以上“靶点”加收</t>
  </si>
  <si>
    <t>003302010600001</t>
  </si>
  <si>
    <t>立体定向脑深部核团毁损术(两个以上“靶点”酌情加收)</t>
  </si>
  <si>
    <t>立体定向脑深部电刺激器植入术（DBS）</t>
  </si>
  <si>
    <t>323101000350000</t>
  </si>
  <si>
    <t>神经电极植入术</t>
  </si>
  <si>
    <t>含电极植入+术中测试</t>
  </si>
  <si>
    <t>植入式延伸导线、神经刺激器、植入式穿刺电极</t>
  </si>
  <si>
    <t>颅神经手术</t>
  </si>
  <si>
    <t>三叉神经感觉后根切断术</t>
  </si>
  <si>
    <t>003302020010000</t>
  </si>
  <si>
    <t>三叉神经周围支切断术</t>
  </si>
  <si>
    <t>003302020020000</t>
  </si>
  <si>
    <t>每神经支</t>
  </si>
  <si>
    <t>含酒精封闭、甘油封闭、冷冻、射频等法</t>
  </si>
  <si>
    <t>三叉神经撕脱术</t>
  </si>
  <si>
    <t>003302020030000</t>
  </si>
  <si>
    <t>包括三叉神经上颌支部分切除术</t>
  </si>
  <si>
    <t>三叉神经干鞘膜内注射术</t>
  </si>
  <si>
    <t>003302020040000</t>
  </si>
  <si>
    <t>颞部开颅三叉神经节切断术</t>
  </si>
  <si>
    <t>003302020050000</t>
  </si>
  <si>
    <t>迷路后三叉神经切断术</t>
  </si>
  <si>
    <t>003302020060000</t>
  </si>
  <si>
    <t>颅神经微血管减压术</t>
  </si>
  <si>
    <t>003302020070000</t>
  </si>
  <si>
    <t>包括三叉神经、面神经、听神经、舌咽神经、迷走神经</t>
  </si>
  <si>
    <t>面神经简单修复术</t>
  </si>
  <si>
    <t>003302020080000</t>
  </si>
  <si>
    <t>包括肌筋膜悬吊术及神经断端直接吻合，及局部同一创面的神经移植</t>
  </si>
  <si>
    <t>面神经吻合术</t>
  </si>
  <si>
    <t>003302020090000</t>
  </si>
  <si>
    <t>包括面副神经、面舌下神经吻合、听神经瘤手术中颅内直接吻合</t>
  </si>
  <si>
    <t>面神经跨面移植术</t>
  </si>
  <si>
    <t>003302020100000</t>
  </si>
  <si>
    <t>移植材料</t>
  </si>
  <si>
    <t>面神经松解减压术</t>
  </si>
  <si>
    <t>003302020110000</t>
  </si>
  <si>
    <t>含腮腺浅叶切除；包括面神经周围支支配的外周部分</t>
  </si>
  <si>
    <t>经耳面神经梳理术</t>
  </si>
  <si>
    <t>003302020120000</t>
  </si>
  <si>
    <t>面神经周围神经移植术</t>
  </si>
  <si>
    <t>003302020130000</t>
  </si>
  <si>
    <t>经迷路前庭神经切断术</t>
  </si>
  <si>
    <t>003302020140000</t>
  </si>
  <si>
    <t>迷路后前庭神经切断术</t>
  </si>
  <si>
    <t>003302020150000</t>
  </si>
  <si>
    <t>经内镜前庭神经切断术</t>
  </si>
  <si>
    <t>003302020160000</t>
  </si>
  <si>
    <t>经乙状窦后进路神经切断术</t>
  </si>
  <si>
    <t>003302020170000</t>
  </si>
  <si>
    <t>包括三叉神经、舌咽神经</t>
  </si>
  <si>
    <t>经颅脑脊液耳漏修补术</t>
  </si>
  <si>
    <t>003302020180000</t>
  </si>
  <si>
    <t>经皮穿刺三叉神经半月节球囊压迫术</t>
  </si>
  <si>
    <t>323101000710000</t>
  </si>
  <si>
    <t>在DSA引导下行半月神经节穿刺，将穿刺鞘管置入半月神经节麦克氏（Meckel`s）囊后，放入球囊，注入造影剂，将球囊调整至合适形状，压迫。释放造影剂，拔出球囊及穿刺鞘管。</t>
  </si>
  <si>
    <t>脑血管手术</t>
  </si>
  <si>
    <t>颅内巨大动脉瘤夹闭切除术</t>
  </si>
  <si>
    <t>003302030010000</t>
  </si>
  <si>
    <t>包括基底动脉瘤、大脑后动脉瘤；不含血管重建术</t>
  </si>
  <si>
    <t>动脉瘤夹</t>
  </si>
  <si>
    <t>次，一个</t>
  </si>
  <si>
    <t>动脉瘤直径大于2.5cm</t>
  </si>
  <si>
    <t>330203001-a</t>
  </si>
  <si>
    <t>多夹除一个动脉瘤加收</t>
  </si>
  <si>
    <t>003302030010001</t>
  </si>
  <si>
    <t>颅内巨大动脉瘤夹闭切除术(多夹除一个动脉瘤加收)</t>
  </si>
  <si>
    <t>颅内动脉瘤夹闭术</t>
  </si>
  <si>
    <t>003302030020000</t>
  </si>
  <si>
    <t>不含基底动脉瘤、大脑后动脉瘤、多发动脉瘤</t>
  </si>
  <si>
    <t>动脉瘤直径小于2.5cm</t>
  </si>
  <si>
    <t>330203002-a</t>
  </si>
  <si>
    <t>003302030020001</t>
  </si>
  <si>
    <t>颅内动脉瘤夹闭术(多夹除一个动脉瘤加收)</t>
  </si>
  <si>
    <t>330203002-b</t>
  </si>
  <si>
    <t>颅内动脉瘤孤立术</t>
  </si>
  <si>
    <t>不包括血管重建</t>
  </si>
  <si>
    <t>颅内动脉瘤包裹术</t>
  </si>
  <si>
    <t>003302030030000</t>
  </si>
  <si>
    <t>包括肌肉包裹、生物胶包裹、单纯栓塞</t>
  </si>
  <si>
    <t>颅内巨大动静脉畸形栓塞后切除术</t>
  </si>
  <si>
    <t>003302030040000</t>
  </si>
  <si>
    <t>含直径大于4 cm动静脉畸形，包括脑干和脑室周围的小于4 cm深部血管畸形</t>
  </si>
  <si>
    <t>栓塞剂、微型血管或血管阻断夹</t>
  </si>
  <si>
    <t>颅内动静脉畸形切除术</t>
  </si>
  <si>
    <t>003302030050000</t>
  </si>
  <si>
    <t>含血肿清除、小于4cm动静脉畸形切除</t>
  </si>
  <si>
    <t>脑动脉瘤动静脉畸形切除术</t>
  </si>
  <si>
    <t>003302030060000</t>
  </si>
  <si>
    <t>含动静脉畸形直径小于4cm，含动脉瘤与动静脉畸形在同一部位</t>
  </si>
  <si>
    <t>330203006-a</t>
  </si>
  <si>
    <t>动脉瘤与动静脉畸形不在同一部位加收</t>
  </si>
  <si>
    <t>003302030060001</t>
  </si>
  <si>
    <t>脑动脉瘤动静脉畸形切除术(动脉瘤与动静脉畸形不在同一部位加收)</t>
  </si>
  <si>
    <t>颈内动脉内膜剥脱术</t>
  </si>
  <si>
    <t>003302030070000</t>
  </si>
  <si>
    <t>不含术中血流监测</t>
  </si>
  <si>
    <t>330203007-a</t>
  </si>
  <si>
    <t>行动脉成形术加收</t>
  </si>
  <si>
    <t>003302030070001</t>
  </si>
  <si>
    <t>颈内动脉内膜剥脱术(行动脉成形术加收)</t>
  </si>
  <si>
    <t>椎动脉内膜剥脱术</t>
  </si>
  <si>
    <t>003302030080000</t>
  </si>
  <si>
    <t>330203008-a</t>
  </si>
  <si>
    <t>003302030080001</t>
  </si>
  <si>
    <t>椎动脉内膜剥脱术(行动脉成形术加收)</t>
  </si>
  <si>
    <t>椎动脉减压术</t>
  </si>
  <si>
    <t>003302030090000</t>
  </si>
  <si>
    <t>颈动脉外膜剥脱术</t>
  </si>
  <si>
    <t>003302030100000</t>
  </si>
  <si>
    <t>包括颈总动脉、颈内动脉、颈外动脉外膜剥脱术、迷走神经剥离术</t>
  </si>
  <si>
    <t>颈总动脉大脑中动脉吻合术</t>
  </si>
  <si>
    <t>003302030110000</t>
  </si>
  <si>
    <t>包括颞浅动脉-大脑中动脉吻合术</t>
  </si>
  <si>
    <t>330203011-a</t>
  </si>
  <si>
    <t>如取大隐静脉加收</t>
  </si>
  <si>
    <t>003302030110001</t>
  </si>
  <si>
    <t>颈总动脉大脑中动脉吻合术(取大隐静脉加收)</t>
  </si>
  <si>
    <t>颅外内动脉搭桥术</t>
  </si>
  <si>
    <t>003302030120000</t>
  </si>
  <si>
    <t>颞肌颞浅动脉贴敷术</t>
  </si>
  <si>
    <t>003302030130000</t>
  </si>
  <si>
    <t>含血管吻合术</t>
  </si>
  <si>
    <t>颈动脉结扎术</t>
  </si>
  <si>
    <t>003302030140000</t>
  </si>
  <si>
    <t>包括颈内动脉、颈外动脉、颈总动脉结扎</t>
  </si>
  <si>
    <t>结扎夹</t>
  </si>
  <si>
    <t>颅内血管重建术</t>
  </si>
  <si>
    <t>003302030150000</t>
  </si>
  <si>
    <t>脊髓、脊髓膜、脊髓血管手术</t>
  </si>
  <si>
    <t>脊髓和神经根粘连松解术</t>
  </si>
  <si>
    <t>003302040010000</t>
  </si>
  <si>
    <t>脊髓空洞症内引流术</t>
  </si>
  <si>
    <t>003302040020000</t>
  </si>
  <si>
    <t>脊髓丘脑束切断术</t>
  </si>
  <si>
    <t>003302040030000</t>
  </si>
  <si>
    <t>脊髓栓系综合症手术</t>
  </si>
  <si>
    <t>003302040040000</t>
  </si>
  <si>
    <t>脊髓前连合切断术</t>
  </si>
  <si>
    <t>003302040050000</t>
  </si>
  <si>
    <t>椎管内脓肿切开引流术</t>
  </si>
  <si>
    <t>003302040060000</t>
  </si>
  <si>
    <t>包括印模下脓肿、椎管探查术</t>
  </si>
  <si>
    <t>脊髓内病变切除术</t>
  </si>
  <si>
    <t>003302040070000</t>
  </si>
  <si>
    <t>包括髓内肿瘤、髓内血肿清除</t>
  </si>
  <si>
    <t>330204007-a</t>
  </si>
  <si>
    <t>肿瘤长度超过5cm以上的肿瘤加收</t>
  </si>
  <si>
    <t>003302040070001</t>
  </si>
  <si>
    <t>脊髓内病变切除术（肿瘤长度超过5cm加收）</t>
  </si>
  <si>
    <t>脊髓硬膜外病变切除术</t>
  </si>
  <si>
    <t>003302040080000</t>
  </si>
  <si>
    <t>包括硬脊膜外肿瘤、血肿、结核瘤、转移瘤、黄韧带增厚、椎间盘突出；不含硬脊膜下、脊髓内肿瘤</t>
  </si>
  <si>
    <t>髓外硬脊膜下病变切除术</t>
  </si>
  <si>
    <t>003302040090000</t>
  </si>
  <si>
    <t>包括硬脊膜下肿瘤、血肿；不含脊髓内肿瘤</t>
  </si>
  <si>
    <t>330204009-a</t>
  </si>
  <si>
    <t>003302040090001</t>
  </si>
  <si>
    <t>髓外硬脊膜下病变切除术(肿瘤长度超过5cm酌情加收)</t>
  </si>
  <si>
    <t>脊髓外露修补术</t>
  </si>
  <si>
    <t>003302040100000</t>
  </si>
  <si>
    <t>脊髓动静脉畸形切除术</t>
  </si>
  <si>
    <t>003302040110000</t>
  </si>
  <si>
    <t>动脉瘤夹及显微银夹</t>
  </si>
  <si>
    <t>脊髓蛛网膜下腔输尿管分流术</t>
  </si>
  <si>
    <t>003302040130000</t>
  </si>
  <si>
    <t>选择性脊神经后根切断术（SPR）</t>
  </si>
  <si>
    <t>003302040140000</t>
  </si>
  <si>
    <t>选择性脊神经后根切断术(SPR)</t>
  </si>
  <si>
    <t>胸腰交感神经节切断术</t>
  </si>
  <si>
    <t>003302040150000</t>
  </si>
  <si>
    <t>含切除多个神经节</t>
  </si>
  <si>
    <t>经胸腔镜交感神经链切除术</t>
  </si>
  <si>
    <t>003302040160000</t>
  </si>
  <si>
    <t>腰骶部潜毛窦切除术</t>
  </si>
  <si>
    <t>003302040170000</t>
  </si>
  <si>
    <t>经皮穿刺骶神经囊肿治疗术</t>
  </si>
  <si>
    <t>003302040180000</t>
  </si>
  <si>
    <t>马尾神经吻合术</t>
  </si>
  <si>
    <t>003302040190000</t>
  </si>
  <si>
    <t>脑脊液置换术</t>
  </si>
  <si>
    <t>003302040200000</t>
  </si>
  <si>
    <t>欧玛亚（Omaya）管置入术</t>
  </si>
  <si>
    <t>003302040210000</t>
  </si>
  <si>
    <t>欧玛亚(Omaya)管置入术</t>
  </si>
  <si>
    <t>3．内分泌系统手术</t>
  </si>
  <si>
    <t>垂体细胞移植术</t>
  </si>
  <si>
    <t>003303000010000</t>
  </si>
  <si>
    <t>含细胞制备</t>
  </si>
  <si>
    <t>甲状旁腺腺瘤切除术</t>
  </si>
  <si>
    <t>003303000020000</t>
  </si>
  <si>
    <t>甲状旁腺大部切除术</t>
  </si>
  <si>
    <t>003303000030000</t>
  </si>
  <si>
    <t>包括甲状旁腺全部切除术。</t>
  </si>
  <si>
    <t>甲状旁腺移植术</t>
  </si>
  <si>
    <t>003303000040000</t>
  </si>
  <si>
    <t>自体</t>
  </si>
  <si>
    <t>甲状旁腺细胞移植术</t>
  </si>
  <si>
    <t>003303000050000</t>
  </si>
  <si>
    <t>甲状旁腺癌根治术</t>
  </si>
  <si>
    <t>003303000060000</t>
  </si>
  <si>
    <t>甲状腺穿刺活检术</t>
  </si>
  <si>
    <t>003303000070000</t>
  </si>
  <si>
    <t>包括注射、抽液；不含B超引导</t>
  </si>
  <si>
    <t>甲状腺部分切除术</t>
  </si>
  <si>
    <t>003303000080000</t>
  </si>
  <si>
    <t>包括甲状腺瘤及囊肿切除</t>
  </si>
  <si>
    <t>甲状腺次全切除术</t>
  </si>
  <si>
    <t>003303000090000</t>
  </si>
  <si>
    <t>包括甲状腺腺叶切除术</t>
  </si>
  <si>
    <t>甲状腺全切术</t>
  </si>
  <si>
    <t>003303000100000</t>
  </si>
  <si>
    <t>甲状腺癌根治术</t>
  </si>
  <si>
    <t>003303000110000</t>
  </si>
  <si>
    <t>甲状腺癌扩大根治术</t>
  </si>
  <si>
    <t>003303000120000</t>
  </si>
  <si>
    <t>含甲状腺癌切除、同侧淋巴结清扫，所累及颈其他结构切除</t>
  </si>
  <si>
    <t>甲状腺癌根治术联合胸骨劈开上纵隔清扫术</t>
  </si>
  <si>
    <t>003303000130000</t>
  </si>
  <si>
    <t>甲状腺细胞移植术</t>
  </si>
  <si>
    <t>003303000140000</t>
  </si>
  <si>
    <t>甲状舌管瘘切除术</t>
  </si>
  <si>
    <t>003303000150000</t>
  </si>
  <si>
    <t>包括囊肿</t>
  </si>
  <si>
    <t>喉返神经探查术</t>
  </si>
  <si>
    <t>003303000170000</t>
  </si>
  <si>
    <t>包括神经吻合、神经移植</t>
  </si>
  <si>
    <t>胸腺切除术</t>
  </si>
  <si>
    <t>003303000180000</t>
  </si>
  <si>
    <t>包括胸腺肿瘤切除、胸腺扩大切除；包括经胸骨正中切口径路、经颈部横切口手术</t>
  </si>
  <si>
    <t>胸腺移值术</t>
  </si>
  <si>
    <t>003303000190000</t>
  </si>
  <si>
    <t>包括原位或异位移植</t>
  </si>
  <si>
    <t>肾上腺切除术</t>
  </si>
  <si>
    <t>003303000210000</t>
  </si>
  <si>
    <t>含腺瘤切除，包括全切或部分切除</t>
  </si>
  <si>
    <t>肾上腺嗜铬细胞瘤切除术</t>
  </si>
  <si>
    <t>003303000220000</t>
  </si>
  <si>
    <t>恶性嗜铬细胞瘤根治术</t>
  </si>
  <si>
    <t>003303000230000</t>
  </si>
  <si>
    <t>肾上腺移植术</t>
  </si>
  <si>
    <t>003303000250000</t>
  </si>
  <si>
    <t>4．眼部手术</t>
  </si>
  <si>
    <t>电凝头、高负压积液盒、光导纤维、气体过滤器</t>
  </si>
  <si>
    <t>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</si>
  <si>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</si>
  <si>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</si>
  <si>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</si>
  <si>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</si>
  <si>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</si>
  <si>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</si>
  <si>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</si>
  <si>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</si>
  <si>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</si>
  <si>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</si>
  <si>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</si>
  <si>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</si>
  <si>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003304010010000</t>
  </si>
  <si>
    <t>包括眼部皮下肿物摘除术</t>
  </si>
  <si>
    <t>330401001-a</t>
  </si>
  <si>
    <t>需植皮时加收</t>
  </si>
  <si>
    <t>003304010010001</t>
  </si>
  <si>
    <t>眼睑肿物切除术(需植皮时加收)</t>
  </si>
  <si>
    <t>眼睑结膜裂伤缝合术</t>
  </si>
  <si>
    <t>003304010020000</t>
  </si>
  <si>
    <t>包括球结膜裂伤缝合术</t>
  </si>
  <si>
    <t>内眦韧带断裂修复术</t>
  </si>
  <si>
    <t>003304010030000</t>
  </si>
  <si>
    <t>上睑下垂矫正术</t>
  </si>
  <si>
    <t>003304010040000</t>
  </si>
  <si>
    <t>包括提上睑肌缩短术，悬吊术</t>
  </si>
  <si>
    <t>特殊悬吊材料</t>
  </si>
  <si>
    <t>330401004-a</t>
  </si>
  <si>
    <t>需肌瓣移植时加收</t>
  </si>
  <si>
    <t>003304010040001</t>
  </si>
  <si>
    <t>上睑下垂矫正术(需肌瓣移植时加收)</t>
  </si>
  <si>
    <t>睑下垂矫正联合眦整形术</t>
  </si>
  <si>
    <t>003304010050000</t>
  </si>
  <si>
    <t>睑退缩矫正术</t>
  </si>
  <si>
    <t>003304010060000</t>
  </si>
  <si>
    <t>包括上睑、下睑；包括额肌悬吊、提上睑肌缩短、睑板再造、眼睑缺损整形术。</t>
  </si>
  <si>
    <t>330401006-a</t>
  </si>
  <si>
    <t>需睫毛再造和肌瓣移植时加收</t>
  </si>
  <si>
    <t>睑内翻矫正术</t>
  </si>
  <si>
    <t>003304010070000</t>
  </si>
  <si>
    <t>缝线法</t>
  </si>
  <si>
    <t>睑外翻矫正术</t>
  </si>
  <si>
    <t>003304010080000</t>
  </si>
  <si>
    <t>330401008-a</t>
  </si>
  <si>
    <t>003304010080001</t>
  </si>
  <si>
    <t>睑外翻矫正术(需植皮时加收)</t>
  </si>
  <si>
    <t>睑裂缝合术</t>
  </si>
  <si>
    <t>003304010090000</t>
  </si>
  <si>
    <t>游离植皮睑成形术</t>
  </si>
  <si>
    <t>003304010100000</t>
  </si>
  <si>
    <t>内眦赘皮矫治术</t>
  </si>
  <si>
    <t>003304010110000</t>
  </si>
  <si>
    <t>重睑成形术</t>
  </si>
  <si>
    <t>003304010120000</t>
  </si>
  <si>
    <t>包括切开法、非缝线法；不含内外眦成形</t>
  </si>
  <si>
    <t>双侧</t>
  </si>
  <si>
    <t>特需服务项目。 乙类适用6周岁及以下儿童</t>
  </si>
  <si>
    <t>激光重睑整形术</t>
  </si>
  <si>
    <t>003304010130000</t>
  </si>
  <si>
    <t>双行睫矫正术</t>
  </si>
  <si>
    <t>003304010140000</t>
  </si>
  <si>
    <t>眼袋整形术</t>
  </si>
  <si>
    <t>003304010150000</t>
  </si>
  <si>
    <t>内外眦成形术</t>
  </si>
  <si>
    <t>003304010160000</t>
  </si>
  <si>
    <t>睑凹陷畸形矫正术</t>
  </si>
  <si>
    <t>003304010170000</t>
  </si>
  <si>
    <t>不含吸脂术</t>
  </si>
  <si>
    <t>特殊植入材料</t>
  </si>
  <si>
    <t>睑缘粘连术</t>
  </si>
  <si>
    <t>003304010180000</t>
  </si>
  <si>
    <t>含粘连分离</t>
  </si>
  <si>
    <t>硬腭粘膜移植眼睑成形术</t>
  </si>
  <si>
    <t>003304010060700</t>
  </si>
  <si>
    <t>睑退缩矫正术(眼睑缺损整形术)</t>
  </si>
  <si>
    <t>眼轮匝肌整复术</t>
  </si>
  <si>
    <t>003304080030600</t>
  </si>
  <si>
    <t>眼轮匝肌整形术</t>
  </si>
  <si>
    <t>眼睑痉挛肌肉切除术</t>
  </si>
  <si>
    <t>含上下睑轮匝肌部分切除、降眉肌及皱眉肌切除、眼睑皮肤切除</t>
  </si>
  <si>
    <t>不得加收显微镜费用</t>
  </si>
  <si>
    <t>眼睑全缺损修复术</t>
  </si>
  <si>
    <t>含睑板、结膜肌肉、皮瓣等修复</t>
  </si>
  <si>
    <t>泪器手术</t>
  </si>
  <si>
    <t>泪阜部肿瘤单纯切除术</t>
  </si>
  <si>
    <t>003304020010000</t>
  </si>
  <si>
    <t>泪小点外翻矫正术</t>
  </si>
  <si>
    <t>003304020020000</t>
  </si>
  <si>
    <t>包括泪腺脱垂矫正术</t>
  </si>
  <si>
    <t>泪小管吻合术</t>
  </si>
  <si>
    <t>003304020030000</t>
  </si>
  <si>
    <t>泪囊摘除术</t>
  </si>
  <si>
    <t>003304020040000</t>
  </si>
  <si>
    <t>包括泪腺部分切除术、泪囊瘘管摘除术</t>
  </si>
  <si>
    <t>睑部泪腺摘除术</t>
  </si>
  <si>
    <t>003304020050000</t>
  </si>
  <si>
    <t>泪囊结膜囊吻合术</t>
  </si>
  <si>
    <t>003304020060000</t>
  </si>
  <si>
    <t>鼻腔泪囊吻合术</t>
  </si>
  <si>
    <t>003304020070000</t>
  </si>
  <si>
    <t>鼻泪道再通术</t>
  </si>
  <si>
    <t>003304020080000</t>
  </si>
  <si>
    <t>包括穿线或义管植入</t>
  </si>
  <si>
    <t>硅胶管或金属管</t>
  </si>
  <si>
    <t>泪道成形术</t>
  </si>
  <si>
    <t>003304020090000</t>
  </si>
  <si>
    <t>含泪小点切开术</t>
  </si>
  <si>
    <t>330402009-a</t>
  </si>
  <si>
    <t>激光加收</t>
  </si>
  <si>
    <t>泪小管填塞术</t>
  </si>
  <si>
    <t>003304020100000</t>
  </si>
  <si>
    <t>包括封闭术</t>
  </si>
  <si>
    <t>填塞材料</t>
  </si>
  <si>
    <t>泪小点封闭术</t>
  </si>
  <si>
    <t>003304020100100</t>
  </si>
  <si>
    <t>泪小管填塞术(封闭术)</t>
  </si>
  <si>
    <t>泪腺肿瘤摘除术</t>
  </si>
  <si>
    <t>323304020120000</t>
  </si>
  <si>
    <t>结膜手术</t>
  </si>
  <si>
    <t>睑球粘连分离术</t>
  </si>
  <si>
    <t>003304030010000</t>
  </si>
  <si>
    <t>包括自体粘膜移植术及结膜移植术</t>
  </si>
  <si>
    <t>羊膜</t>
  </si>
  <si>
    <t>结膜肿物切除术</t>
  </si>
  <si>
    <t>003304030020000</t>
  </si>
  <si>
    <t>包括结膜色素痣</t>
  </si>
  <si>
    <t>330403002-a</t>
  </si>
  <si>
    <t>结膜肿物切除+组织移植术</t>
  </si>
  <si>
    <t>003304030020001</t>
  </si>
  <si>
    <t>结膜肿物切除术(组织移植加收)</t>
  </si>
  <si>
    <t>结膜淋巴管积液清除术</t>
  </si>
  <si>
    <t>003304030030000</t>
  </si>
  <si>
    <t>结膜囊成形术</t>
  </si>
  <si>
    <t>003304030040000</t>
  </si>
  <si>
    <t>义眼模、羊膜</t>
  </si>
  <si>
    <t>球结膜瓣复盖术</t>
  </si>
  <si>
    <t>003304030050000</t>
  </si>
  <si>
    <t>麦粒肿切除术</t>
  </si>
  <si>
    <t>003304030060000</t>
  </si>
  <si>
    <t>包括切开术</t>
  </si>
  <si>
    <t>下穹窿成形术</t>
  </si>
  <si>
    <t>003304030070000</t>
  </si>
  <si>
    <t>球结膜放射状切开冲洗+减压术</t>
  </si>
  <si>
    <t>003304030080000</t>
  </si>
  <si>
    <t>包括眼突减压、酸碱烧伤减压冲洗</t>
  </si>
  <si>
    <t>角膜手术</t>
  </si>
  <si>
    <t>表层角膜镜片镶嵌术</t>
  </si>
  <si>
    <t>003304040010000</t>
  </si>
  <si>
    <t>供体角膜片</t>
  </si>
  <si>
    <t>近视性放射状角膜切开术</t>
  </si>
  <si>
    <t>003304040020000</t>
  </si>
  <si>
    <t>角膜缝环固定术</t>
  </si>
  <si>
    <t>003304040030000</t>
  </si>
  <si>
    <t>角膜拆线</t>
  </si>
  <si>
    <t>003304040040000</t>
  </si>
  <si>
    <t>指显微镜下</t>
  </si>
  <si>
    <t>角膜基质环植入术</t>
  </si>
  <si>
    <t>003304040050000</t>
  </si>
  <si>
    <t>角膜深层异物取出术</t>
  </si>
  <si>
    <t>003304040060000</t>
  </si>
  <si>
    <t>翼状胬肉切除术</t>
  </si>
  <si>
    <t>003304040070000</t>
  </si>
  <si>
    <t>包括单纯切除，转位术、单纯角膜肿物切除</t>
  </si>
  <si>
    <t>角膜白斑染色术</t>
  </si>
  <si>
    <t>003304040090000</t>
  </si>
  <si>
    <t>羊膜移植术</t>
  </si>
  <si>
    <t>003304040110000</t>
  </si>
  <si>
    <t>瞳孔再造术</t>
  </si>
  <si>
    <t>003304040130000</t>
  </si>
  <si>
    <t>粘弹剂</t>
  </si>
  <si>
    <t>角膜胶原交联术</t>
  </si>
  <si>
    <t>323304040140000</t>
  </si>
  <si>
    <t>用于增强角膜强度，阻止圆锥角膜扩张，抑制和改善难治性角膜炎。</t>
  </si>
  <si>
    <t>虹膜、睫状体、巩膜和前房手术</t>
  </si>
  <si>
    <t>虹膜全切除术</t>
  </si>
  <si>
    <t>003304050010000</t>
  </si>
  <si>
    <t>虹膜周边切除术</t>
  </si>
  <si>
    <t>003304050020000</t>
  </si>
  <si>
    <t>虹膜根部离断修复术</t>
  </si>
  <si>
    <t>003304050030000</t>
  </si>
  <si>
    <t>虹膜贯穿术</t>
  </si>
  <si>
    <t>003304050040000</t>
  </si>
  <si>
    <t>虹膜囊肿切除术</t>
  </si>
  <si>
    <t>003304050050000</t>
  </si>
  <si>
    <t>人工虹膜隔植入术</t>
  </si>
  <si>
    <t>003304050060000</t>
  </si>
  <si>
    <t>人工虹膜隔、粘弹剂</t>
  </si>
  <si>
    <t>睫状体剥离术</t>
  </si>
  <si>
    <t>003304050070000</t>
  </si>
  <si>
    <t>睫状体断离复位术</t>
  </si>
  <si>
    <t>003304050080000</t>
  </si>
  <si>
    <t>不含视网膜周边部脱离复位术</t>
  </si>
  <si>
    <t>睫状体及脉络膜上腔放液术</t>
  </si>
  <si>
    <t>003304050090000</t>
  </si>
  <si>
    <t>睫状体特殊治疗</t>
  </si>
  <si>
    <t>003304050100000</t>
  </si>
  <si>
    <t>冷凝、透热同价</t>
  </si>
  <si>
    <t>330405010-a</t>
  </si>
  <si>
    <t>光凝加收</t>
  </si>
  <si>
    <t>前房角切开术</t>
  </si>
  <si>
    <t>003304050110000</t>
  </si>
  <si>
    <t>包括前房结血清除，前房角粘连分离。</t>
  </si>
  <si>
    <t>前房成形术</t>
  </si>
  <si>
    <t>003304050120000</t>
  </si>
  <si>
    <t>青光眼滤过术</t>
  </si>
  <si>
    <t>003304050130000</t>
  </si>
  <si>
    <t>包括小梁切除、虹膜嵌顿、巩膜灼滤</t>
  </si>
  <si>
    <t>非穿透性小梁切除＋透明质酸钠凝胶充填术</t>
  </si>
  <si>
    <t>003304050140000</t>
  </si>
  <si>
    <t>胶原膜</t>
  </si>
  <si>
    <t>小梁切开术</t>
  </si>
  <si>
    <t>003304050150000</t>
  </si>
  <si>
    <t>小梁切开联合小梁切除术</t>
  </si>
  <si>
    <t>003304050160000</t>
  </si>
  <si>
    <t>青光眼硅管植入术</t>
  </si>
  <si>
    <t>003304050170000</t>
  </si>
  <si>
    <t>包括青光眼引流管植入术。</t>
  </si>
  <si>
    <t>硅管、青光眼阀巩膜片、粘弹剂、引流管</t>
  </si>
  <si>
    <t>青光眼滤帘修复术</t>
  </si>
  <si>
    <t>003304050180000</t>
  </si>
  <si>
    <t>青光眼滤过泡分离术</t>
  </si>
  <si>
    <t>003304050190000</t>
  </si>
  <si>
    <t>青光眼滤过泡修补术</t>
  </si>
  <si>
    <t>003304050200000</t>
  </si>
  <si>
    <t>巩膜缩短术</t>
  </si>
  <si>
    <t>003304050210000</t>
  </si>
  <si>
    <t>超声睫状体成形术</t>
  </si>
  <si>
    <t>323304050270000</t>
  </si>
  <si>
    <t>青光眼超声热消融术</t>
  </si>
  <si>
    <t>指使用高强度聚焦超声精确定位于眼部水房产生部位选择性消融部分靶组织</t>
  </si>
  <si>
    <t>一次性使用治疗头</t>
  </si>
  <si>
    <t>Schlem's管切开/成形术</t>
  </si>
  <si>
    <t>323304050240000</t>
  </si>
  <si>
    <t>找到Schlem's管，穿入缝线或微导管，用粘弹剂扩张Schlem's管，或行360°小梁切开。</t>
  </si>
  <si>
    <t>每侧</t>
  </si>
  <si>
    <t>晶状体手术</t>
  </si>
  <si>
    <t>人工晶体、粘弹剂、乳化专用刀</t>
  </si>
  <si>
    <t>330406-a</t>
  </si>
  <si>
    <t>飞秒激光辅助下白内障手术加收</t>
  </si>
  <si>
    <t>白内障截囊吸取术</t>
  </si>
  <si>
    <t>003304060010000</t>
  </si>
  <si>
    <t>白内障囊膜切除术</t>
  </si>
  <si>
    <t>003304060020000</t>
  </si>
  <si>
    <t>白内障囊内摘除术</t>
  </si>
  <si>
    <t>003304060030000</t>
  </si>
  <si>
    <t>白内障囊外摘除术</t>
  </si>
  <si>
    <t>003304060040000</t>
  </si>
  <si>
    <t>白内障超声乳化摘除术</t>
  </si>
  <si>
    <t>003304060050000</t>
  </si>
  <si>
    <t>白内障囊外摘除+人工晶体植入术</t>
  </si>
  <si>
    <t>003304060060000</t>
  </si>
  <si>
    <t>人工晶体复位术</t>
  </si>
  <si>
    <t>003304060070000</t>
  </si>
  <si>
    <t>人工晶体置换术</t>
  </si>
  <si>
    <t>003304060080000</t>
  </si>
  <si>
    <t>二期人工晶体植入术</t>
  </si>
  <si>
    <t>003304060090000</t>
  </si>
  <si>
    <t>白内障超声乳化摘除术+人工晶体植入术</t>
  </si>
  <si>
    <t>003304060100000</t>
  </si>
  <si>
    <t>人工晶体睫状沟固定术</t>
  </si>
  <si>
    <t>003304060110000</t>
  </si>
  <si>
    <t>人工晶体取出术</t>
  </si>
  <si>
    <t>003304060120000</t>
  </si>
  <si>
    <t>白内障青光眼联合手术</t>
  </si>
  <si>
    <t>003304060130000</t>
  </si>
  <si>
    <t>白内障摘除联合青光眼硅管植入术</t>
  </si>
  <si>
    <t>003304060140000</t>
  </si>
  <si>
    <t>白内障囊外摘除联合青光眼人工晶体植入术</t>
  </si>
  <si>
    <t>003304060150000</t>
  </si>
  <si>
    <t>白内障摘除联合玻璃体切割术</t>
  </si>
  <si>
    <t>003304060170000</t>
  </si>
  <si>
    <t>包括前路摘晶体，后路摘晶体</t>
  </si>
  <si>
    <t>球内异物取出术联合晶体玻璃体切除及人工晶体植入术(四联术)</t>
  </si>
  <si>
    <t>003304060180000</t>
  </si>
  <si>
    <t>非正常晶体手术</t>
  </si>
  <si>
    <t>003304060190000</t>
  </si>
  <si>
    <t>包括晶体半脱位、瞳孔广泛粘连强直、抗青光眼术后</t>
  </si>
  <si>
    <t>330406019-a</t>
  </si>
  <si>
    <t>有晶体眼人工晶体植入术</t>
  </si>
  <si>
    <t>晶体张力环置入术</t>
  </si>
  <si>
    <t>003304060200000</t>
  </si>
  <si>
    <t>张力环</t>
  </si>
  <si>
    <t>人工晶体悬吊术</t>
  </si>
  <si>
    <t>003304060210000</t>
  </si>
  <si>
    <t>视网膜、脉络膜、后房手术</t>
  </si>
  <si>
    <t>玻璃体穿刺抽液术</t>
  </si>
  <si>
    <t>003304070010000</t>
  </si>
  <si>
    <t>包括注药</t>
  </si>
  <si>
    <t>玻璃体切除术</t>
  </si>
  <si>
    <t>003304070020000</t>
  </si>
  <si>
    <t>玻璃体切割头、膨胀气体、硅油、重水</t>
  </si>
  <si>
    <t>玻璃体内猪囊尾蚴取出术</t>
  </si>
  <si>
    <t>003304070030000</t>
  </si>
  <si>
    <t>玻璃体切割头</t>
  </si>
  <si>
    <t>视网膜脱离修复术</t>
  </si>
  <si>
    <t>003304070040000</t>
  </si>
  <si>
    <t>包括外加压、环扎术、内加压；</t>
  </si>
  <si>
    <t>硅胶植入物</t>
  </si>
  <si>
    <t>冷凝、电凝等法</t>
  </si>
  <si>
    <t>330407004-a</t>
  </si>
  <si>
    <t>激光法加收</t>
  </si>
  <si>
    <t>003304070040400</t>
  </si>
  <si>
    <t>视网膜脱离修复术(激光)</t>
  </si>
  <si>
    <t>复杂视网膜脱离修复术</t>
  </si>
  <si>
    <t>003304070050000</t>
  </si>
  <si>
    <t>包括巨大裂孔、黄斑裂孔、膜增殖、视网膜下膜取出术</t>
  </si>
  <si>
    <t>玻璃体切割头、硅胶、膨胀气体、重水、硅油</t>
  </si>
  <si>
    <t>330407005-a</t>
  </si>
  <si>
    <t>黄斑裂孔注气术</t>
  </si>
  <si>
    <t>003304070060000</t>
  </si>
  <si>
    <t>膨胀气体</t>
  </si>
  <si>
    <t>黄斑裂孔封闭术</t>
  </si>
  <si>
    <t>003304070070000</t>
  </si>
  <si>
    <t>黄斑前膜术</t>
  </si>
  <si>
    <t>003304070080000</t>
  </si>
  <si>
    <t>黄斑下膜取出术</t>
  </si>
  <si>
    <t>003304070090000</t>
  </si>
  <si>
    <t>黄斑转位术</t>
  </si>
  <si>
    <t>003304070100000</t>
  </si>
  <si>
    <t>色素膜肿物切除术</t>
  </si>
  <si>
    <t>003304070110000</t>
  </si>
  <si>
    <t>巩膜后兜带术</t>
  </si>
  <si>
    <t>003304070120000</t>
  </si>
  <si>
    <t>含阔筋膜取材、黄斑裂孔兜带</t>
  </si>
  <si>
    <t>内眼病冷凝术</t>
  </si>
  <si>
    <t>003304070130000</t>
  </si>
  <si>
    <t>硅油取出术</t>
  </si>
  <si>
    <t>003304070140000</t>
  </si>
  <si>
    <t>玻璃体腔灌洗术</t>
  </si>
  <si>
    <t>003304070010100</t>
  </si>
  <si>
    <t>玻璃体穿刺抽液术(注药)</t>
  </si>
  <si>
    <t>气液交换管</t>
  </si>
  <si>
    <t>用于玻切术后二次再进入玻璃体的手术</t>
  </si>
  <si>
    <t>视网膜内界膜撕除术</t>
  </si>
  <si>
    <t>323304070230000</t>
  </si>
  <si>
    <t>玻切套包</t>
  </si>
  <si>
    <t>眼外肌手术</t>
  </si>
  <si>
    <t>共同性斜视矫正术</t>
  </si>
  <si>
    <t>003304080010000</t>
  </si>
  <si>
    <t>含水平眼外肌后徙、边缘切开、断腱、前徙、缩短、折叠；包括六条眼外肌</t>
  </si>
  <si>
    <t>次和一条肌肉</t>
  </si>
  <si>
    <t>330408001-a</t>
  </si>
  <si>
    <t>超过一条肌肉及二次手术或伴有另一种斜视同时手术加收</t>
  </si>
  <si>
    <t>003304080010001</t>
  </si>
  <si>
    <t>共同性斜视矫正术(超过一条肌肉及二次手术或伴有另一种斜视同时手术酌情加收)</t>
  </si>
  <si>
    <t>非共同性斜视矫正术</t>
  </si>
  <si>
    <t>003304080020000</t>
  </si>
  <si>
    <t>含结膜及结膜下组织分离、松解、肌肉分离及共同性斜视矫正术；包括6条眼外肌</t>
  </si>
  <si>
    <t>330408002-a</t>
  </si>
  <si>
    <t>超过一条肌肉及二次手术、结膜、肌肉及眼眶修复，二种斜视同时存在，非常规眼外肌手术加收</t>
  </si>
  <si>
    <t>003304080020001</t>
  </si>
  <si>
    <t>非共同性斜视矫正术(超过一条肌肉及二次手术、结膜、肌肉及眼眶修复，二种斜视同时存在，非常规眼外肌手术酌情计价)</t>
  </si>
  <si>
    <t>非常规眼外肌手术</t>
  </si>
  <si>
    <t>003304080030000</t>
  </si>
  <si>
    <t>包括肌肉联扎术、移位术、延长术、调整缝线术、眶壁固定术</t>
  </si>
  <si>
    <t>330408003-a</t>
  </si>
  <si>
    <t>每增加一个手术另加</t>
  </si>
  <si>
    <t>003304080030001</t>
  </si>
  <si>
    <t>非常规眼外肌手术(每增加一个手术加收)</t>
  </si>
  <si>
    <t>眼震矫正术</t>
  </si>
  <si>
    <t>003304080040000</t>
  </si>
  <si>
    <t>眼眶和眼球手术</t>
  </si>
  <si>
    <t>球内磁性异物取出术</t>
  </si>
  <si>
    <t>003304090010000</t>
  </si>
  <si>
    <t>球内非磁性异物取出术</t>
  </si>
  <si>
    <t>003304090020000</t>
  </si>
  <si>
    <t>球壁异物取出术</t>
  </si>
  <si>
    <t>003304090030000</t>
  </si>
  <si>
    <t>眶内异物取出术</t>
  </si>
  <si>
    <t>003304090040000</t>
  </si>
  <si>
    <t>眼球裂伤缝合术</t>
  </si>
  <si>
    <t>003304090050000</t>
  </si>
  <si>
    <t>包括角膜、巩膜裂伤缝合、巩膜探查术</t>
  </si>
  <si>
    <t>甲状腺突眼矫正术</t>
  </si>
  <si>
    <t>003304090060000</t>
  </si>
  <si>
    <t>眼内容摘除术</t>
  </si>
  <si>
    <t>003304090070000</t>
  </si>
  <si>
    <t>羟基磷灰石眼台</t>
  </si>
  <si>
    <t>眼球摘除术</t>
  </si>
  <si>
    <t>003304090080000</t>
  </si>
  <si>
    <t>眼球摘除+植入术</t>
  </si>
  <si>
    <t>003304090090000</t>
  </si>
  <si>
    <t>含取真皮脂肪垫</t>
  </si>
  <si>
    <t>义眼安装</t>
  </si>
  <si>
    <t>003304090100000</t>
  </si>
  <si>
    <t>义眼台打孔术</t>
  </si>
  <si>
    <t>003304090110000</t>
  </si>
  <si>
    <t>活动性义眼眼座植入术</t>
  </si>
  <si>
    <t>003304090120000</t>
  </si>
  <si>
    <t>眶内血肿穿刺术</t>
  </si>
  <si>
    <t>003304090130000</t>
  </si>
  <si>
    <t>眶内肿物摘除术</t>
  </si>
  <si>
    <t>003304090140000</t>
  </si>
  <si>
    <t>包括前路摘除及侧劈开眶术、眶脂肪脱垂摘除术。</t>
  </si>
  <si>
    <t>330409014-a</t>
  </si>
  <si>
    <t>侧劈开眶加收</t>
  </si>
  <si>
    <t>003304090140001</t>
  </si>
  <si>
    <t>眶内肿物摘除术(侧劈开眶加收)</t>
  </si>
  <si>
    <t>眶内容摘除术</t>
  </si>
  <si>
    <t>003304090150000</t>
  </si>
  <si>
    <t>上颌骨切除合并眶内容摘除术</t>
  </si>
  <si>
    <t>003304090160000</t>
  </si>
  <si>
    <t>眼窝填充术</t>
  </si>
  <si>
    <t>003304090170000</t>
  </si>
  <si>
    <t>眼窝再造术</t>
  </si>
  <si>
    <t>003304090180000</t>
  </si>
  <si>
    <t>球后假体材料</t>
  </si>
  <si>
    <t>眼眶壁骨折整复术</t>
  </si>
  <si>
    <t>003304090190000</t>
  </si>
  <si>
    <t>硅胶板、羟基磷灰石板</t>
  </si>
  <si>
    <t>330409019-a</t>
  </si>
  <si>
    <t>单纯性眼眶骨折修复重建术</t>
  </si>
  <si>
    <t>323304090190100</t>
  </si>
  <si>
    <t>眶骨缺损修复术</t>
  </si>
  <si>
    <t>003304090200000</t>
  </si>
  <si>
    <t>羟基磷灰石板</t>
  </si>
  <si>
    <t>眶膈修补术</t>
  </si>
  <si>
    <t>003304090210000</t>
  </si>
  <si>
    <t>眼眶减压术</t>
  </si>
  <si>
    <t>003304090220000</t>
  </si>
  <si>
    <t>眼前段重建术</t>
  </si>
  <si>
    <t>003304090230000</t>
  </si>
  <si>
    <t>视神经减压术</t>
  </si>
  <si>
    <t>003304090240000</t>
  </si>
  <si>
    <t>眶距增宽症整形术</t>
  </si>
  <si>
    <t>003304090250000</t>
  </si>
  <si>
    <t>隆眉弓术</t>
  </si>
  <si>
    <t>003304090260000</t>
  </si>
  <si>
    <t>眉畸形矫正术</t>
  </si>
  <si>
    <t>003304090270000</t>
  </si>
  <si>
    <t>包括“八”字眉、眉移位等</t>
  </si>
  <si>
    <t>眉缺损修复术</t>
  </si>
  <si>
    <t>003304090280000</t>
  </si>
  <si>
    <t xml:space="preserve">包括部分缺损、全部缺损   </t>
  </si>
  <si>
    <t>330409028-a</t>
  </si>
  <si>
    <t>需岛状头皮瓣切取移转术时加收</t>
  </si>
  <si>
    <t>003304090280001</t>
  </si>
  <si>
    <t>眉缺损修复术(岛状头皮瓣切取移转术时酌情加收)</t>
  </si>
  <si>
    <t>眼眶骨折内固定修复术</t>
  </si>
  <si>
    <t>323304010220000</t>
  </si>
  <si>
    <t>5．耳部手术</t>
  </si>
  <si>
    <t>外耳手术</t>
  </si>
  <si>
    <t>耳廓软骨膜炎清创术</t>
  </si>
  <si>
    <t>003305010010000</t>
  </si>
  <si>
    <t>耳道异物取出术</t>
  </si>
  <si>
    <t>003305010020000</t>
  </si>
  <si>
    <t>耳廓恶性肿瘤切除术</t>
  </si>
  <si>
    <t>003305010030000</t>
  </si>
  <si>
    <t>耳颞部血管瘤切除术</t>
  </si>
  <si>
    <t>003305010040000</t>
  </si>
  <si>
    <t>耳息肉摘除术</t>
  </si>
  <si>
    <t>003305010050000</t>
  </si>
  <si>
    <t>耳前瘘管切除术</t>
  </si>
  <si>
    <t>003305010060000</t>
  </si>
  <si>
    <t>耳腮裂瘘管切除术</t>
  </si>
  <si>
    <t>003305010070000</t>
  </si>
  <si>
    <t>含面神经分离</t>
  </si>
  <si>
    <t>耳后瘘孔修补术</t>
  </si>
  <si>
    <t>003305010080000</t>
  </si>
  <si>
    <t>耳前瘘管感染切开引流术</t>
  </si>
  <si>
    <t>003305010090000</t>
  </si>
  <si>
    <t>外耳道良性肿物切除术</t>
  </si>
  <si>
    <t>003305010100000</t>
  </si>
  <si>
    <t>包括外耳道骨瘤，胆脂瘤</t>
  </si>
  <si>
    <t>外耳道肿物活检术</t>
  </si>
  <si>
    <t>003305010110000</t>
  </si>
  <si>
    <t>外耳道疖脓肿切开引流术</t>
  </si>
  <si>
    <t>003305010120000</t>
  </si>
  <si>
    <t>外耳道恶性肿瘤切除术</t>
  </si>
  <si>
    <t>003305010130000</t>
  </si>
  <si>
    <t>完全断耳再植术</t>
  </si>
  <si>
    <t>003305010140000</t>
  </si>
  <si>
    <t>部分断耳再植术</t>
  </si>
  <si>
    <t>003305010150000</t>
  </si>
  <si>
    <t>一期耳廓成形术</t>
  </si>
  <si>
    <t>003305010160000</t>
  </si>
  <si>
    <t>含取材、植皮</t>
  </si>
  <si>
    <t>分期耳廓成形术</t>
  </si>
  <si>
    <t>003305010170000</t>
  </si>
  <si>
    <t>耳廓再造术</t>
  </si>
  <si>
    <t>003305010180000</t>
  </si>
  <si>
    <t>含部分再造；不含皮肤扩张术</t>
  </si>
  <si>
    <t>耳廓畸形矫正术</t>
  </si>
  <si>
    <t>003305010190000</t>
  </si>
  <si>
    <t>包括招风耳、隐匿耳、巨耳、扁平耳、耳垂畸形矫正术等</t>
  </si>
  <si>
    <t>耳廓软骨取骨术</t>
  </si>
  <si>
    <t>003305010200000</t>
  </si>
  <si>
    <t>含耳廓软骨制备</t>
  </si>
  <si>
    <t>外耳道成形术</t>
  </si>
  <si>
    <t>003305010210000</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</si>
  <si>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</si>
  <si>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</si>
  <si>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</si>
  <si>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</si>
  <si>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</si>
  <si>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</si>
  <si>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</si>
  <si>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003305020010000</t>
  </si>
  <si>
    <t>鼓膜通气管</t>
  </si>
  <si>
    <t>鼓膜切开术</t>
  </si>
  <si>
    <t>003305020020000</t>
  </si>
  <si>
    <t>耳显微镜下鼓膜修补术</t>
  </si>
  <si>
    <t>003305020030000</t>
  </si>
  <si>
    <t>包括内植法、夹层法、外贴法</t>
  </si>
  <si>
    <t>经耳内镜鼓膜修补术</t>
  </si>
  <si>
    <t>003305020040000</t>
  </si>
  <si>
    <t>含取筋膜</t>
  </si>
  <si>
    <t>镫骨手术</t>
  </si>
  <si>
    <t>003305020050000</t>
  </si>
  <si>
    <t>包括镫骨撼动术、底板切除术</t>
  </si>
  <si>
    <t>二次镫骨底板切除术</t>
  </si>
  <si>
    <t>003305020060000</t>
  </si>
  <si>
    <t>二氧化碳激光镫骨底板开窗术</t>
  </si>
  <si>
    <t>003305020070000</t>
  </si>
  <si>
    <t>听骨链松解术</t>
  </si>
  <si>
    <t>003305020080000</t>
  </si>
  <si>
    <t>鼓室成形术</t>
  </si>
  <si>
    <t>003305020090000</t>
  </si>
  <si>
    <t>含听骨链重建、鼓膜修补、病变探查手术；包括1—5型</t>
  </si>
  <si>
    <t>人工听骨听力重建术</t>
  </si>
  <si>
    <t>003305020100000</t>
  </si>
  <si>
    <t>经耳内镜鼓室探查术</t>
  </si>
  <si>
    <t>003305020110000</t>
  </si>
  <si>
    <t>含鼓膜切开、病变探查切除</t>
  </si>
  <si>
    <t>咽鼓管扩张术</t>
  </si>
  <si>
    <t>003305020120000</t>
  </si>
  <si>
    <t>咽鼓管再造术</t>
  </si>
  <si>
    <t>003305020130000</t>
  </si>
  <si>
    <t>含移植和取材</t>
  </si>
  <si>
    <t>单纯乳突凿开术</t>
  </si>
  <si>
    <t>003305020140000</t>
  </si>
  <si>
    <t>含鼓室探查术、病变清除；不含鼓室成形</t>
  </si>
  <si>
    <t>完壁式乳突根治术</t>
  </si>
  <si>
    <t>003305020150000</t>
  </si>
  <si>
    <t>开放式乳突根治术</t>
  </si>
  <si>
    <t>003305020160000</t>
  </si>
  <si>
    <t>含鼓室探查术；不含鼓室成形和听骨链重建</t>
  </si>
  <si>
    <t>乳突改良根治术</t>
  </si>
  <si>
    <t>003305020170000</t>
  </si>
  <si>
    <t>上鼓室鼓窦凿开术</t>
  </si>
  <si>
    <t>003305020180000</t>
  </si>
  <si>
    <t>含鼓室探查术</t>
  </si>
  <si>
    <t>经耳脑脊液耳漏修补术</t>
  </si>
  <si>
    <t>003305020190000</t>
  </si>
  <si>
    <t>含中耳开放、鼓室探查、乳突凿开及充填</t>
  </si>
  <si>
    <t>电子耳蜗植入术</t>
  </si>
  <si>
    <t>003305020200000</t>
  </si>
  <si>
    <t>电子耳蜗</t>
  </si>
  <si>
    <t>限重度、极重度听力减退，一个疾病过程支付不超过1次。</t>
  </si>
  <si>
    <t>乙状窦缩窄术</t>
  </si>
  <si>
    <t>323305020260000</t>
  </si>
  <si>
    <t>适用于血管性耳鸣、乙状窦憩室。</t>
  </si>
  <si>
    <t>内耳及其他耳部手术</t>
  </si>
  <si>
    <t>内耳窗修补术</t>
  </si>
  <si>
    <t>003305030010000</t>
  </si>
  <si>
    <t>包括圆窗、前庭窗</t>
  </si>
  <si>
    <t>内耳开窗术</t>
  </si>
  <si>
    <t>003305030020000</t>
  </si>
  <si>
    <t>包括经前庭窗迷路破坏术、半规管嵌顿术、外淋巴灌流术</t>
  </si>
  <si>
    <t>内耳淋巴囊减压术</t>
  </si>
  <si>
    <t>003305030030000</t>
  </si>
  <si>
    <t>岩浅大神经切断术</t>
  </si>
  <si>
    <t>003305030040000</t>
  </si>
  <si>
    <t>翼管神经切断术</t>
  </si>
  <si>
    <t>003305030050000</t>
  </si>
  <si>
    <t>鼓丛切除术</t>
  </si>
  <si>
    <t>003305030060000</t>
  </si>
  <si>
    <t>鼓索神经切断术</t>
  </si>
  <si>
    <t>003305030070000</t>
  </si>
  <si>
    <t>经迷路听神经瘤切除术</t>
  </si>
  <si>
    <t>003305030080000</t>
  </si>
  <si>
    <t>包括迷路后听神经瘤切除术</t>
  </si>
  <si>
    <t>颌内动脉插管灌注术</t>
  </si>
  <si>
    <t>003305030090000</t>
  </si>
  <si>
    <t>包括颞浅动脉</t>
  </si>
  <si>
    <t>经迷路岩部胆脂瘤切除术</t>
  </si>
  <si>
    <t>003305030100000</t>
  </si>
  <si>
    <t>经中颅窝岩部胆脂瘤切除术</t>
  </si>
  <si>
    <t>003305030110000</t>
  </si>
  <si>
    <t>经迷路岩尖引流术</t>
  </si>
  <si>
    <t>003305030120000</t>
  </si>
  <si>
    <t>经中颅窝岩尖引流术</t>
  </si>
  <si>
    <t>003305030130000</t>
  </si>
  <si>
    <t>颞骨部分切除术</t>
  </si>
  <si>
    <t>003305030140000</t>
  </si>
  <si>
    <t>不含乳突范围。包括迷路切除</t>
  </si>
  <si>
    <t>颞骨次全切除术</t>
  </si>
  <si>
    <t>003305030150000</t>
  </si>
  <si>
    <t>指保留岩尖和部分鳞部</t>
  </si>
  <si>
    <t>颞骨全切术</t>
  </si>
  <si>
    <t>003305030160000</t>
  </si>
  <si>
    <t>不含颞颌关节的切除</t>
  </si>
  <si>
    <t>耳后骨膜下脓肿切开引流术</t>
  </si>
  <si>
    <t>003305030170000</t>
  </si>
  <si>
    <t>经乳突脑脓肿引流术</t>
  </si>
  <si>
    <t>003305030180000</t>
  </si>
  <si>
    <t>包括颞叶、小脑、乙状窦周围脓肿、穿刺或切开引流</t>
  </si>
  <si>
    <t>经乳突硬膜外脓肿引流术</t>
  </si>
  <si>
    <t>003305030190000</t>
  </si>
  <si>
    <t>含乳突根治手术；包括穿刺或切开引流</t>
  </si>
  <si>
    <t>耳部瘢痕疙瘩切除术</t>
  </si>
  <si>
    <t>6．鼻、口、咽部手术</t>
  </si>
  <si>
    <t>鼻部手术</t>
  </si>
  <si>
    <t>不可吸收止血材料</t>
  </si>
  <si>
    <t>鼻外伤清创缝合术</t>
  </si>
  <si>
    <t>003306010010000</t>
  </si>
  <si>
    <t>鼻骨骨折整复术</t>
  </si>
  <si>
    <t>003306010020000</t>
  </si>
  <si>
    <t>鼻部分缺损修复术</t>
  </si>
  <si>
    <t>003306010030000</t>
  </si>
  <si>
    <t>不含另外部位取材</t>
  </si>
  <si>
    <t>植入材料</t>
  </si>
  <si>
    <t>鼻继发畸形修复术</t>
  </si>
  <si>
    <t>003306010040000</t>
  </si>
  <si>
    <t>含鼻畸形矫正术；不含骨及软骨取骨术</t>
  </si>
  <si>
    <t>前鼻孔成形术</t>
  </si>
  <si>
    <t>003306010050000</t>
  </si>
  <si>
    <t>鼻部神经封闭术</t>
  </si>
  <si>
    <t>003306010060000</t>
  </si>
  <si>
    <t>包括蝶腭神经、筛前神经</t>
  </si>
  <si>
    <t>鼻腔异物取出术</t>
  </si>
  <si>
    <t>003306010070000</t>
  </si>
  <si>
    <t>下鼻甲部分切除术</t>
  </si>
  <si>
    <t>003306010080000</t>
  </si>
  <si>
    <t>中鼻甲部分切除术</t>
  </si>
  <si>
    <t>003306010090000</t>
  </si>
  <si>
    <t>鼻翼肿瘤切除成形术</t>
  </si>
  <si>
    <t>003306010100000</t>
  </si>
  <si>
    <t>鼻前庭囊肿切除术</t>
  </si>
  <si>
    <t>003306010110000</t>
  </si>
  <si>
    <t>鼻息肉摘除术</t>
  </si>
  <si>
    <t>003306010120000</t>
  </si>
  <si>
    <t>鼻中隔粘膜划痕术</t>
  </si>
  <si>
    <t>003306010130000</t>
  </si>
  <si>
    <t>包括鼻中隔血管瘤刮除术</t>
  </si>
  <si>
    <t>鼻中隔矫正术</t>
  </si>
  <si>
    <t>003306010140000</t>
  </si>
  <si>
    <t>包括鼻中隔降肌附着过低矫正术</t>
  </si>
  <si>
    <t>鼻中隔软骨取骨术</t>
  </si>
  <si>
    <t>003306010150000</t>
  </si>
  <si>
    <t>含鼻中隔软骨制备；不含鼻中隔弯曲矫正术</t>
  </si>
  <si>
    <t>鼻中隔穿孔修补术</t>
  </si>
  <si>
    <t>003306010160000</t>
  </si>
  <si>
    <t>含取材</t>
  </si>
  <si>
    <t>鼻中隔血肿切开引流术</t>
  </si>
  <si>
    <t>003306010170000</t>
  </si>
  <si>
    <t>包括脓肿切开引流术</t>
  </si>
  <si>
    <t>筛动脉结扎术</t>
  </si>
  <si>
    <t>003306010180000</t>
  </si>
  <si>
    <t>筛前神经切断术</t>
  </si>
  <si>
    <t>003306010190000</t>
  </si>
  <si>
    <t>经鼻鼻侧鼻腔鼻窦肿瘤切除术</t>
  </si>
  <si>
    <t>003306010200000</t>
  </si>
  <si>
    <t>经鼻鼻腔鼻窦肿瘤切除术</t>
  </si>
  <si>
    <t>003306010210000</t>
  </si>
  <si>
    <t>隆鼻术</t>
  </si>
  <si>
    <t>003306010220000</t>
  </si>
  <si>
    <t>假体材料</t>
  </si>
  <si>
    <t>隆鼻术后继发畸形矫正术</t>
  </si>
  <si>
    <t>003306010230000</t>
  </si>
  <si>
    <t>重度鞍鼻畸形矫正术</t>
  </si>
  <si>
    <t>003306010240000</t>
  </si>
  <si>
    <t>鼻畸形矫正术</t>
  </si>
  <si>
    <t>003306010250000</t>
  </si>
  <si>
    <t>鼻再造术</t>
  </si>
  <si>
    <t>003306010260000</t>
  </si>
  <si>
    <t>鼻孔闭锁修复术</t>
  </si>
  <si>
    <t>003306010270000</t>
  </si>
  <si>
    <t>包括狭窄修复、鼻孔粘连松解术</t>
  </si>
  <si>
    <t>后鼻孔成形术</t>
  </si>
  <si>
    <t>003306010280000</t>
  </si>
  <si>
    <t>鼻侧壁移位伴骨质充填术</t>
  </si>
  <si>
    <t>003306010290000</t>
  </si>
  <si>
    <t>副鼻窦手术</t>
  </si>
  <si>
    <t>上颌窦鼻内开窗术</t>
  </si>
  <si>
    <t>003306020010000</t>
  </si>
  <si>
    <t>包括鼻下鼻道开窗术和泪前隐窝入路开放术。</t>
  </si>
  <si>
    <t>上颌窦根治术(柯-路氏手术)</t>
  </si>
  <si>
    <t>003306020020000</t>
  </si>
  <si>
    <t>不含筛窦开放</t>
  </si>
  <si>
    <t>经上颌窦颌内动脉结扎术</t>
  </si>
  <si>
    <t>003306020030000</t>
  </si>
  <si>
    <t>鼻窦异物取出术</t>
  </si>
  <si>
    <t>003306020040000</t>
  </si>
  <si>
    <t>萎缩性鼻炎鼻腔缩窄术</t>
  </si>
  <si>
    <t>003306020050000</t>
  </si>
  <si>
    <t>鼻额管扩张术</t>
  </si>
  <si>
    <t>003306020060000</t>
  </si>
  <si>
    <t>鼻外额窦开放手术</t>
  </si>
  <si>
    <t>003306020070000</t>
  </si>
  <si>
    <t>鼻内额窦开放手术</t>
  </si>
  <si>
    <t>003306020080000</t>
  </si>
  <si>
    <t>鼻外筛窦开放手术</t>
  </si>
  <si>
    <t>003306020090000</t>
  </si>
  <si>
    <t>鼻内筛窦开放手术</t>
  </si>
  <si>
    <t>003306020100000</t>
  </si>
  <si>
    <t>鼻外蝶窦开放手术</t>
  </si>
  <si>
    <t>003306020110000</t>
  </si>
  <si>
    <t>鼻内蝶窦开放手术</t>
  </si>
  <si>
    <t>003306020120000</t>
  </si>
  <si>
    <t>经鼻内镜鼻窦手术</t>
  </si>
  <si>
    <t>003306020130000</t>
  </si>
  <si>
    <t>包括额窦、筛窦、蝶窦</t>
  </si>
  <si>
    <t>330602013-a</t>
  </si>
  <si>
    <t>蝶窦加收</t>
  </si>
  <si>
    <t>003306020130300</t>
  </si>
  <si>
    <t>经鼻内镜鼻窦手术(蝶窦)</t>
  </si>
  <si>
    <t>全筛窦切除术</t>
  </si>
  <si>
    <t>003306020140000</t>
  </si>
  <si>
    <t>鼻部其他手术</t>
  </si>
  <si>
    <t>鼻外脑膜脑膨出颅底修补术</t>
  </si>
  <si>
    <t>003306030010000</t>
  </si>
  <si>
    <t>鼻内脑膜脑膨出颅底修补术</t>
  </si>
  <si>
    <t>003306030020000</t>
  </si>
  <si>
    <t>经前颅窝鼻窦肿物切除术</t>
  </si>
  <si>
    <t>003306030030000</t>
  </si>
  <si>
    <t>含硬脑膜取材、颅底重建；不含其他部分取材</t>
  </si>
  <si>
    <t>经鼻视神经减压术</t>
  </si>
  <si>
    <t>003306030040000</t>
  </si>
  <si>
    <t>鼻外视神经减压术</t>
  </si>
  <si>
    <t>003306030050000</t>
  </si>
  <si>
    <t>经鼻内镜眶减压术</t>
  </si>
  <si>
    <t>003306030060000</t>
  </si>
  <si>
    <t>经鼻内镜脑膜修补术</t>
  </si>
  <si>
    <t>003306030070000</t>
  </si>
  <si>
    <t>经内镜鼻部支架植入术</t>
  </si>
  <si>
    <t>323306010300000</t>
  </si>
  <si>
    <t>鼻内镜手术中，切除病变组织，将支架推注至靶部位（窦口鼻道复合体或各窦口、后鼻孔部位），适当调整至完全贴合支撑靶部位，完成植入</t>
  </si>
  <si>
    <t>口腔颌面一般手术</t>
  </si>
  <si>
    <t>特殊药物</t>
  </si>
  <si>
    <t>乳牙拔除术</t>
  </si>
  <si>
    <t>003306040010000</t>
  </si>
  <si>
    <t>甲类适用6周岁及以下儿童</t>
  </si>
  <si>
    <t>前牙拔除术</t>
  </si>
  <si>
    <t>003306040020000</t>
  </si>
  <si>
    <t>包括该区段多生牙</t>
  </si>
  <si>
    <t>前磨牙拔除术</t>
  </si>
  <si>
    <t>003306040030000</t>
  </si>
  <si>
    <t>磨牙拔除术</t>
  </si>
  <si>
    <t>003306040040000</t>
  </si>
  <si>
    <t>复杂牙拔除术</t>
  </si>
  <si>
    <t>003306040050000</t>
  </si>
  <si>
    <t>指死髓或牙体治疗后其脆性增加所致的拔除困难</t>
  </si>
  <si>
    <t>阻生牙拔除术</t>
  </si>
  <si>
    <t>003306040060000</t>
  </si>
  <si>
    <t>包括低位阻生、完全骨阻生的牙及多生牙</t>
  </si>
  <si>
    <t>拔牙创面搔刮术</t>
  </si>
  <si>
    <t>003306040070000</t>
  </si>
  <si>
    <t>包括干槽症、拔牙后出血、拔牙创面愈合不良</t>
  </si>
  <si>
    <t>牙再植术</t>
  </si>
  <si>
    <t>003306040080000</t>
  </si>
  <si>
    <t>包括嵌入、移位、脱落等；不含根管治疗</t>
  </si>
  <si>
    <t>结扎固定材料</t>
  </si>
  <si>
    <t>牙移植术</t>
  </si>
  <si>
    <t>003306040090000</t>
  </si>
  <si>
    <t>含准备受植区拔除供体牙、植入、缝合、固定；包括自体牙移植和异体牙移植；不含异体材料的保存、 塑形及消毒、拔除异位供体牙</t>
  </si>
  <si>
    <t>牙槽骨修整术</t>
  </si>
  <si>
    <t>003306040100000</t>
  </si>
  <si>
    <t>牙槽嵴增高术</t>
  </si>
  <si>
    <t>003306040110000</t>
  </si>
  <si>
    <t>不含取骨术、取皮术</t>
  </si>
  <si>
    <t>人工材料模型、模板</t>
  </si>
  <si>
    <t>颌骨隆突修整术</t>
  </si>
  <si>
    <t>003306040120000</t>
  </si>
  <si>
    <t>包括腭隆突、下颌隆突、上颌结节肥大等</t>
  </si>
  <si>
    <t>上颌结节成形术</t>
  </si>
  <si>
    <t>003306040130000</t>
  </si>
  <si>
    <t>不含取皮术</t>
  </si>
  <si>
    <t>创面用材料、固定材料</t>
  </si>
  <si>
    <t>口腔上颌窦瘘修补术</t>
  </si>
  <si>
    <t>003306040140000</t>
  </si>
  <si>
    <t>含即刻修补</t>
  </si>
  <si>
    <t>模型、创面用材料</t>
  </si>
  <si>
    <t>上颌窦开窗异物取出术</t>
  </si>
  <si>
    <t>003306040150000</t>
  </si>
  <si>
    <t>不含上颌窦根治术</t>
  </si>
  <si>
    <t>唇颊沟加深术</t>
  </si>
  <si>
    <t>003306040160000</t>
  </si>
  <si>
    <t>含取皮(粘膜)、植皮(粘膜)、皮(粘膜)片加压固定，供皮(粘膜)区创面处理 ；不含取皮术</t>
  </si>
  <si>
    <t>修复前软组织成型术</t>
  </si>
  <si>
    <t>003306040170000</t>
  </si>
  <si>
    <t>含植皮及唇、颊、腭牙槽嵴顶部增生的软组织切除及成型；不含骨修整、取皮术</t>
  </si>
  <si>
    <t>腭护板、保护剂</t>
  </si>
  <si>
    <t>阻生智齿龈瓣整形术</t>
  </si>
  <si>
    <t>003306040180000</t>
  </si>
  <si>
    <t>含切除龈瓣及整形</t>
  </si>
  <si>
    <t>牙槽突骨折结扎固定术</t>
  </si>
  <si>
    <t>003306040190000</t>
  </si>
  <si>
    <r>
      <rPr>
        <sz val="9"/>
        <rFont val="宋体"/>
        <charset val="134"/>
      </rPr>
      <t>含复位、固定、调</t>
    </r>
    <r>
      <rPr>
        <sz val="9"/>
        <rFont val="方正书宋_GBK"/>
        <charset val="134"/>
      </rPr>
      <t></t>
    </r>
    <r>
      <rPr>
        <sz val="9"/>
        <rFont val="宋体"/>
        <charset val="134"/>
      </rPr>
      <t>；包括结扎固定或牵引复位固定</t>
    </r>
  </si>
  <si>
    <t>颌骨病灶刮除术</t>
  </si>
  <si>
    <t>003306040200000</t>
  </si>
  <si>
    <t>冷冻、电灼等法同价</t>
  </si>
  <si>
    <t>皮肤瘘管切除术</t>
  </si>
  <si>
    <t>003306040210000</t>
  </si>
  <si>
    <t>根端囊肿摘除术</t>
  </si>
  <si>
    <t>003306040220000</t>
  </si>
  <si>
    <t>不含根充</t>
  </si>
  <si>
    <t>充填材料</t>
  </si>
  <si>
    <t>牙齿萌出囊肿袋形术</t>
  </si>
  <si>
    <t>003306040230000</t>
  </si>
  <si>
    <t>颌骨囊肿摘除术</t>
  </si>
  <si>
    <t>003306040240000</t>
  </si>
  <si>
    <t>不含拔牙、上颌窦根治术</t>
  </si>
  <si>
    <t>牙外科正畸术</t>
  </si>
  <si>
    <t>003306040250000</t>
  </si>
  <si>
    <t>板、固定材料、腭护板</t>
  </si>
  <si>
    <t>根尖切除术</t>
  </si>
  <si>
    <t>003306040260000</t>
  </si>
  <si>
    <t>含根尖搔刮、根尖切除、倒根充、根尖倒预备，不含显微根管手术</t>
  </si>
  <si>
    <t>根尖搔刮术</t>
  </si>
  <si>
    <t>003306040270000</t>
  </si>
  <si>
    <t>睡眠呼吸暂停综合症射频温控消融治疗术</t>
  </si>
  <si>
    <t>003306040280000</t>
  </si>
  <si>
    <t>包括鼻甲、软腭、舌根肥大；鼻鼾症；阻塞性睡眠呼吸暂停综合症</t>
  </si>
  <si>
    <t>牙龈翻瓣术</t>
  </si>
  <si>
    <t>003306040290000</t>
  </si>
  <si>
    <t>含牙龈切开、翻瓣、刮治及根面平整、瓣的复位缝合</t>
  </si>
  <si>
    <t>牙周塞治</t>
  </si>
  <si>
    <t>牙龈再生术</t>
  </si>
  <si>
    <t>003306040300000</t>
  </si>
  <si>
    <t>每组</t>
  </si>
  <si>
    <t>牙龈切除术</t>
  </si>
  <si>
    <t>003306040310000</t>
  </si>
  <si>
    <t>包括牙龈切除及牙龈成形</t>
  </si>
  <si>
    <t>显微根管外科手术</t>
  </si>
  <si>
    <t>003306040320000</t>
  </si>
  <si>
    <t>包括显微镜下的进行根管内外修复及 根尖手术</t>
  </si>
  <si>
    <t>牙周骨成形手术</t>
  </si>
  <si>
    <t>003306040330000</t>
  </si>
  <si>
    <t>含牙龈翻瓣术+牙槽骨切除及成形；不含术区牙周塞治</t>
  </si>
  <si>
    <t>牙冠延长术</t>
  </si>
  <si>
    <t>003306040340000</t>
  </si>
  <si>
    <t>含牙龈翻瓣、牙槽骨切除及成形、牙龈成形；不含术区牙周塞治</t>
  </si>
  <si>
    <t>龈瘤切除术</t>
  </si>
  <si>
    <t>003306040350000</t>
  </si>
  <si>
    <t>含龈瘤切除及牙龈修整</t>
  </si>
  <si>
    <t>牙周塞治剂、特殊材料</t>
  </si>
  <si>
    <t>牙周植骨术</t>
  </si>
  <si>
    <t>003306040360000</t>
  </si>
  <si>
    <t>含牙龈翻瓣术+植入各种骨材料；不含牙周塞治、自体骨取骨术</t>
  </si>
  <si>
    <t>骨粉等植骨材料</t>
  </si>
  <si>
    <t>330604036-a</t>
  </si>
  <si>
    <t>植骨材料</t>
  </si>
  <si>
    <t>指PRP（富血小板血浆）植骨</t>
  </si>
  <si>
    <t>截根术</t>
  </si>
  <si>
    <t>003306040370000</t>
  </si>
  <si>
    <t>含截断牙根、拔除断根、牙冠外形和断面修整；不含牙周塞治、根管口备洞及倒充填、牙龈翻瓣术</t>
  </si>
  <si>
    <t>分根术</t>
  </si>
  <si>
    <t>003306040380000</t>
  </si>
  <si>
    <t>含截开牙冠、牙外形及断面分别修整成形；不含牙周塞治、牙备洞充填、牙龈翻瓣术</t>
  </si>
  <si>
    <t>半牙切除术</t>
  </si>
  <si>
    <t>003306040390000</t>
  </si>
  <si>
    <t>含截开牙冠、拔除牙齿的近或远中部分并保留另外一半，保留部分牙齿外形的修整成形；不含牙周塞治、牙备洞充填、牙龈翻瓣术</t>
  </si>
  <si>
    <t>引导性牙周组织再生术</t>
  </si>
  <si>
    <t>003306040400000</t>
  </si>
  <si>
    <t>含牙龈翻瓣术 + 生物膜放入及固定、龈瓣的冠向复位及固定；不含牙周塞治、根面处理、牙周植骨</t>
  </si>
  <si>
    <t>各种生物膜材料</t>
  </si>
  <si>
    <t>松动牙根管内固定术</t>
  </si>
  <si>
    <t>003306040410000</t>
  </si>
  <si>
    <t>含根管预备及牙槽骨预备、固定材料植入及粘接固定；不含根管治疗</t>
  </si>
  <si>
    <t>牙周组织瓣移植术</t>
  </si>
  <si>
    <t>003306040420000</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</si>
  <si>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</si>
  <si>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</si>
  <si>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003306040430000</t>
  </si>
  <si>
    <t>指正畸后牙齿的牙周纤维环状切断，不含术区牙周塞治</t>
  </si>
  <si>
    <t>特殊刀片</t>
  </si>
  <si>
    <t>根面覆盖术</t>
  </si>
  <si>
    <t>323306040440000</t>
  </si>
  <si>
    <t>含使用显微镜</t>
  </si>
  <si>
    <t>口腔肿瘤手术</t>
  </si>
  <si>
    <t>特殊吻合线</t>
  </si>
  <si>
    <t>口腔颌面部小肿物切除术</t>
  </si>
  <si>
    <t>003306050010000</t>
  </si>
  <si>
    <t>包括口腔、颌面部良性小肿物</t>
  </si>
  <si>
    <t>口腔颌面部神经纤维瘤切除成形术</t>
  </si>
  <si>
    <t>003306050020000</t>
  </si>
  <si>
    <t>含瘤体切除及邻位瓣修复</t>
  </si>
  <si>
    <t>颌下腺移植术</t>
  </si>
  <si>
    <t>003306050030000</t>
  </si>
  <si>
    <t>含带血管及导管的颌下腺解剖，受区颞肌切取及颞浅动静脉解剖及导管口易位</t>
  </si>
  <si>
    <t>涎腺瘘切除修复术</t>
  </si>
  <si>
    <t>003306050040000</t>
  </si>
  <si>
    <t>包括涎腺瘘切除及瘘修补；腮腺导管改道、成形、再造术</t>
  </si>
  <si>
    <t>下颌骨部分切除术</t>
  </si>
  <si>
    <t>003306050050000</t>
  </si>
  <si>
    <t>包括下颌骨方块及区段切除；不含颌骨缺损修复</t>
  </si>
  <si>
    <t>下颌骨半侧切除术</t>
  </si>
  <si>
    <t>003306050060000</t>
  </si>
  <si>
    <t>不含颌骨缺损修复</t>
  </si>
  <si>
    <t>斜面导板、特殊材料</t>
  </si>
  <si>
    <t>下颌骨扩大切除术</t>
  </si>
  <si>
    <t>003306050070000</t>
  </si>
  <si>
    <t>包括大部分下颌骨或全下颌骨及邻近软组织切除；不含颌骨缺损修复</t>
  </si>
  <si>
    <t>下颌骨缺损钛板即刻植入术</t>
  </si>
  <si>
    <t>003306050080000</t>
  </si>
  <si>
    <t>含骨断端准备、钛板植入及固定</t>
  </si>
  <si>
    <t>上颌骨部分切除术</t>
  </si>
  <si>
    <t>003306050090000</t>
  </si>
  <si>
    <t>含牙槽突水平以内上颌骨及其邻近软组织区域性切除</t>
  </si>
  <si>
    <t>腭护板、特殊材料</t>
  </si>
  <si>
    <t>上颌骨次全切除术</t>
  </si>
  <si>
    <t>003306050100000</t>
  </si>
  <si>
    <t>含牙槽突以上至鼻棘底以下上颌骨及其邻近软组织切除与植皮；不含取皮术</t>
  </si>
  <si>
    <t>上颌骨全切术</t>
  </si>
  <si>
    <t>003306050110000</t>
  </si>
  <si>
    <t>含整个上颌骨及邻近软组织切除与植皮；不含取皮术</t>
  </si>
  <si>
    <t>上颌骨扩大切除术</t>
  </si>
  <si>
    <t>003306050120000</t>
  </si>
  <si>
    <t>整个上颌骨及其周围邻近受侵骨组织及软组织切除与植皮；不含取皮术</t>
  </si>
  <si>
    <t>颌骨良性病变切除术</t>
  </si>
  <si>
    <t>003306050130000</t>
  </si>
  <si>
    <t>包括上、下颌骨骨髓炎、良性肿瘤、瘤样病变及各类囊肿的切除术(含刮治术)；不含松质骨或骨替代物的植入</t>
  </si>
  <si>
    <t>舌骨上淋巴清扫术</t>
  </si>
  <si>
    <t>003306050140000</t>
  </si>
  <si>
    <t>包括颈淋巴清扫术</t>
  </si>
  <si>
    <t>舌恶性肿物切除术</t>
  </si>
  <si>
    <t>003306050150000</t>
  </si>
  <si>
    <t>包括肿物切除及舌整复(舌部分、半舌、全舌切除术)；不含舌再造术</t>
  </si>
  <si>
    <t>舌根部肿瘤切除术</t>
  </si>
  <si>
    <t>003306050160000</t>
  </si>
  <si>
    <t>指舌骨上进路</t>
  </si>
  <si>
    <t>颊部恶性肿物局部扩大切除术</t>
  </si>
  <si>
    <t>003306050170000</t>
  </si>
  <si>
    <t>含肿物切除及邻位瓣修复；不含颊部大面积缺损游离皮瓣及带蒂皮瓣修复</t>
  </si>
  <si>
    <t>口底皮样囊肿摘除术</t>
  </si>
  <si>
    <t>003306050180000</t>
  </si>
  <si>
    <t>口底恶性肿物局部扩大切除术</t>
  </si>
  <si>
    <t>003306050190000</t>
  </si>
  <si>
    <t>包括肿物切除及邻位瓣修复；不含口底部大面积缺损游离皮瓣及带蒂皮瓣修复。包括牙龈恶性肿瘤扩大切除术。</t>
  </si>
  <si>
    <t>口腔颌面部巨大血管瘤淋巴管瘤切除术</t>
  </si>
  <si>
    <t>003306050200000</t>
  </si>
  <si>
    <t>包括颈面部血管瘤、淋巴瘤手术</t>
  </si>
  <si>
    <t>口腔颌面颈部异物取出术</t>
  </si>
  <si>
    <t>003306050210000</t>
  </si>
  <si>
    <t>包括枪弹、碎屑、玻璃等异物取出</t>
  </si>
  <si>
    <t>口咽部恶性肿物局部扩大切除术</t>
  </si>
  <si>
    <t>003306050220000</t>
  </si>
  <si>
    <t>包括肿物切除及邻位瓣修复；不含口咽部大面积缺损游离皮瓣及带蒂皮瓣修复</t>
  </si>
  <si>
    <t>腭部肿物局部扩大切除术</t>
  </si>
  <si>
    <t>003306050230000</t>
  </si>
  <si>
    <t>不含邻位瓣修复</t>
  </si>
  <si>
    <t>髁状突肿物切除术</t>
  </si>
  <si>
    <t>003306050240000</t>
  </si>
  <si>
    <t>含肿物切除及髁突修整；不含人造关节植入</t>
  </si>
  <si>
    <t>颞部肿物切除术</t>
  </si>
  <si>
    <t>003306050250000</t>
  </si>
  <si>
    <t>包括肿物切除及邻位瓣修复；不含颞部大面积缺损游离皮瓣及带蒂皮瓣修复</t>
  </si>
  <si>
    <t>颌骨骨纤维异常增殖症切除成形术</t>
  </si>
  <si>
    <t>003306050260000</t>
  </si>
  <si>
    <t>指适用于颧骨、颧弓手术；包括异常骨组织切除及骨及邻近软组织成形术</t>
  </si>
  <si>
    <t>腮腺浅叶肿物切除术</t>
  </si>
  <si>
    <t>003306050270000</t>
  </si>
  <si>
    <t>包括腮腺区肿物切除，腮腺浅叶切除及面神经解剖术；不含面神经修复术</t>
  </si>
  <si>
    <t>腮腺全切除术</t>
  </si>
  <si>
    <t>003306050280000</t>
  </si>
  <si>
    <t>包括腮腺深叶肿物切除，腮腺切除及面神经解剖术；不含面神经修复术</t>
  </si>
  <si>
    <t>330605028-a</t>
  </si>
  <si>
    <t>升支截断复位固定加收</t>
  </si>
  <si>
    <t>003306050280001</t>
  </si>
  <si>
    <t>腮腺全切除术(升支截断复位固定酌情加收)</t>
  </si>
  <si>
    <t>腮腺恶性肿物扩大切除术</t>
  </si>
  <si>
    <t>003306050290000</t>
  </si>
  <si>
    <t>颌面部血管瘤瘤腔内注射术</t>
  </si>
  <si>
    <t>003306050300000</t>
  </si>
  <si>
    <t>包括硬化剂、治疗药物等</t>
  </si>
  <si>
    <t>鳃裂囊肿切除术</t>
  </si>
  <si>
    <t>003306050310000</t>
  </si>
  <si>
    <t>包括鳃裂瘘切除术</t>
  </si>
  <si>
    <t>涎腺导管结石取石术</t>
  </si>
  <si>
    <t>003306050320000</t>
  </si>
  <si>
    <t>包括颌下腺、腮腺等</t>
  </si>
  <si>
    <t>颌面颈部深部肿物探查术</t>
  </si>
  <si>
    <t>003306050330000</t>
  </si>
  <si>
    <t>含活检；不含肿物切除术</t>
  </si>
  <si>
    <t>舌下腺切除术</t>
  </si>
  <si>
    <t>003306050340000</t>
  </si>
  <si>
    <t>舌下腺囊肿袋形术</t>
  </si>
  <si>
    <t>003306050350000</t>
  </si>
  <si>
    <t>颌下腺切除术</t>
  </si>
  <si>
    <t>003306050360000</t>
  </si>
  <si>
    <t>包括颌下腺肿物切除术</t>
  </si>
  <si>
    <t>口腔成形手术</t>
  </si>
  <si>
    <t>含多功能腭裂开口器</t>
  </si>
  <si>
    <t>来复锯</t>
  </si>
  <si>
    <t>系带成形术</t>
  </si>
  <si>
    <t>003306060010000</t>
  </si>
  <si>
    <t>包括唇或颊或舌系带成形术</t>
  </si>
  <si>
    <t>巨舌畸形矫正术</t>
  </si>
  <si>
    <t>003306060020000</t>
  </si>
  <si>
    <t>舌再造术</t>
  </si>
  <si>
    <t>003306060030000</t>
  </si>
  <si>
    <t>腭弓成形术</t>
  </si>
  <si>
    <t>003306060040000</t>
  </si>
  <si>
    <t>包括舌腭弓或咽腭弓成形术</t>
  </si>
  <si>
    <t>腭帆缩短术</t>
  </si>
  <si>
    <t>003306060050000</t>
  </si>
  <si>
    <t>腭咽成形术</t>
  </si>
  <si>
    <t>003306060060000</t>
  </si>
  <si>
    <t>悬雍垂缩短术</t>
  </si>
  <si>
    <t>003306060070000</t>
  </si>
  <si>
    <t>悬雍垂腭咽成形术(UPPP)</t>
  </si>
  <si>
    <t>003306060080000</t>
  </si>
  <si>
    <t>330606008-a</t>
  </si>
  <si>
    <t>003306060080001</t>
  </si>
  <si>
    <t>悬雍垂腭咽成形术(UPPP)(激光加收)</t>
  </si>
  <si>
    <t>唇畸形矫正术</t>
  </si>
  <si>
    <t>003306060090000</t>
  </si>
  <si>
    <t>包括厚唇、重唇、薄唇、唇瘢痕、唇弓不齐等；不含唇外翻矫正术</t>
  </si>
  <si>
    <t>唇缺损修复术</t>
  </si>
  <si>
    <t>003306060100000</t>
  </si>
  <si>
    <t>包括部分或全唇缺损；不含岛状组织瓣切取移转术</t>
  </si>
  <si>
    <t>单侧不完全唇裂修复术</t>
  </si>
  <si>
    <t>003306060110000</t>
  </si>
  <si>
    <t>包括唇裂修复、初期鼻畸形矫治、唇功能性修复、唇正中裂修复</t>
  </si>
  <si>
    <t>330606011-a</t>
  </si>
  <si>
    <t>003306060110001</t>
  </si>
  <si>
    <t>单侧不完全唇裂修复术(双侧加收)</t>
  </si>
  <si>
    <t>双侧加收。乙类适用6周岁及以下儿童</t>
  </si>
  <si>
    <t>单侧完全唇裂修复术</t>
  </si>
  <si>
    <t>003306060120000</t>
  </si>
  <si>
    <t>包括唇裂修复、初期鼻畸形矫治、唇功能性修复、唇正中裂修复；不含犁骨瓣修复术</t>
  </si>
  <si>
    <t>330606012-a</t>
  </si>
  <si>
    <t>003306060120001</t>
  </si>
  <si>
    <t>单侧完全唇裂修复术(双侧加收)</t>
  </si>
  <si>
    <t>犁骨瓣修复术</t>
  </si>
  <si>
    <t>003306060130000</t>
  </si>
  <si>
    <t>含犁骨瓣成形及硬腭前部裂隙关闭</t>
  </si>
  <si>
    <t>Ⅰ°腭裂兰氏修复术</t>
  </si>
  <si>
    <t>003306060140000</t>
  </si>
  <si>
    <t>包括悬雍垂裂、软腭裂、隐裂修复术</t>
  </si>
  <si>
    <t>II° 腭裂兰氏修复术</t>
  </si>
  <si>
    <t>003306060150000</t>
  </si>
  <si>
    <t>II°腭裂兰氏修复术</t>
  </si>
  <si>
    <t>包括硬、软腭裂修复术</t>
  </si>
  <si>
    <t>III°腭裂兰氏修复术</t>
  </si>
  <si>
    <t>003306060160000</t>
  </si>
  <si>
    <t>包括单侧完全性腭裂修复术、硬腭鼻腔面犁骨瓣修复术</t>
  </si>
  <si>
    <t>330606016-a</t>
  </si>
  <si>
    <t>每加一侧加收</t>
  </si>
  <si>
    <t>003306060160001</t>
  </si>
  <si>
    <t>III°腭裂兰氏修复术(每加一侧酌情加收)</t>
  </si>
  <si>
    <t>每加一侧加收。乙类适用6周岁及以下儿童</t>
  </si>
  <si>
    <t>反向双“Z“腭裂修复术</t>
  </si>
  <si>
    <t>003306060170000</t>
  </si>
  <si>
    <t>包括腭裂兰氏修复、软腭延长术</t>
  </si>
  <si>
    <t>330606017-a</t>
  </si>
  <si>
    <t>003306060170001</t>
  </si>
  <si>
    <t>反向双“Z“腭裂修复术(每加一侧酌情加收)</t>
  </si>
  <si>
    <t>单瓣二瓣后退腭裂修复术</t>
  </si>
  <si>
    <t>003306060180000</t>
  </si>
  <si>
    <t>包括腭裂兰氏修复、硬腭前部瘘修复术、软腭延长术</t>
  </si>
  <si>
    <t>330606018-a</t>
  </si>
  <si>
    <t>003306060180001</t>
  </si>
  <si>
    <t>单瓣二瓣后退腭裂修复术(每加一侧酌情加收)</t>
  </si>
  <si>
    <t>腭咽环扎腭裂修复术</t>
  </si>
  <si>
    <t>003306060190000</t>
  </si>
  <si>
    <t>包括腭裂兰氏修复、腭咽腔缩窄术；不含组织瓣切取移转术</t>
  </si>
  <si>
    <t>330606019-a</t>
  </si>
  <si>
    <t>003306060190001</t>
  </si>
  <si>
    <t>腭咽环扎腭裂修复术(每加一侧酌情加收)</t>
  </si>
  <si>
    <t>组织瓣转移腭裂修复术</t>
  </si>
  <si>
    <t>003306060200000</t>
  </si>
  <si>
    <t>包括腭粘膜瓣后推，颊肌粘膜瓣转移术</t>
  </si>
  <si>
    <t>330606020-a</t>
  </si>
  <si>
    <t>003306060200001</t>
  </si>
  <si>
    <t>组织瓣转移腭裂修复术(每加一侧加收)</t>
  </si>
  <si>
    <t>腭咽肌瓣成形术</t>
  </si>
  <si>
    <t>003306060210000</t>
  </si>
  <si>
    <t>含腭咽肌瓣制备及腭咽成形；不含腭部裂隙关闭</t>
  </si>
  <si>
    <t>咽后嵴成形术</t>
  </si>
  <si>
    <t>003306060220000</t>
  </si>
  <si>
    <t>咽后壁组织瓣成形术</t>
  </si>
  <si>
    <t>003306060230000</t>
  </si>
  <si>
    <t>含咽后壁瓣制备及咽后瓣成形；不含腭部裂隙关闭</t>
  </si>
  <si>
    <t>牙槽突裂植骨成形术</t>
  </si>
  <si>
    <t>003306060240000</t>
  </si>
  <si>
    <t>包括牙槽突成形术，口、鼻腔前庭瘘修补术；不含取骨术</t>
  </si>
  <si>
    <t>齿龈成形术</t>
  </si>
  <si>
    <t>003306060250000</t>
  </si>
  <si>
    <t>包括游离粘膜移植、游离植皮术；不含游离取皮术或取游离粘膜术</t>
  </si>
  <si>
    <t>各种人工材料膜</t>
  </si>
  <si>
    <t>口鼻腔前庭瘘修补术</t>
  </si>
  <si>
    <t>003306060260000</t>
  </si>
  <si>
    <t>面横裂修复术</t>
  </si>
  <si>
    <t>003306060270000</t>
  </si>
  <si>
    <t>含局部或邻位组织瓣制备及面部裂隙关闭，包括面斜裂修复术</t>
  </si>
  <si>
    <t>口腔颌面部软组织缺损局部组织瓣修复术</t>
  </si>
  <si>
    <t>003306060280000</t>
  </si>
  <si>
    <t>含局部组织瓣制备及修复；包括唇缺损修复、舌再造修复、颊缺损修复、腭缺损修复、口底缺损修复</t>
  </si>
  <si>
    <t>口腔颌面部软组织缺损游离瓣移植修复术</t>
  </si>
  <si>
    <t>003306060290000</t>
  </si>
  <si>
    <t>含带血管游离皮瓣制备及修复；包括舌再造修复、颊缺损修复、腭缺损修复、口底缺损修复</t>
  </si>
  <si>
    <t>口腔颌面部联合缺损带血管游离肌皮骨瓣修复修复术</t>
  </si>
  <si>
    <t>003306060300000</t>
  </si>
  <si>
    <t>不含显微吻合</t>
  </si>
  <si>
    <t>口腔颌面部骨缺损游离骨瓣移植修复术</t>
  </si>
  <si>
    <t>003306060310000</t>
  </si>
  <si>
    <t>颜面部软组织不对称局部组织瓣修复畸形矫正术</t>
  </si>
  <si>
    <t>003306060320000</t>
  </si>
  <si>
    <t>含局部组织瓣制备及转移</t>
  </si>
  <si>
    <t>颜面部软组织不对称带血管游离组织瓣修复畸形矫正术</t>
  </si>
  <si>
    <t>003306060330000</t>
  </si>
  <si>
    <t>含带血管游离组织瓣制备及移植</t>
  </si>
  <si>
    <t>口腔颌面部缺损颞肌筋膜瓣修复术</t>
  </si>
  <si>
    <t>003306060340000</t>
  </si>
  <si>
    <t>特殊支架及固位材料</t>
  </si>
  <si>
    <t>口腔颌面部软组织缺损远位皮瓣修复术</t>
  </si>
  <si>
    <t>003306060350000</t>
  </si>
  <si>
    <t>含非手术区远位皮瓣制备及转移</t>
  </si>
  <si>
    <t>口腔颌面部软组织缺损远位肌皮瓣修复术</t>
  </si>
  <si>
    <t>003306060360000</t>
  </si>
  <si>
    <t>含非手术区远位肌皮瓣制备及转移</t>
  </si>
  <si>
    <t>带蒂皮瓣二期断蒂术</t>
  </si>
  <si>
    <t>003306060370000</t>
  </si>
  <si>
    <t>含皮瓣断蒂及创面关闭成形</t>
  </si>
  <si>
    <t>皮瓣肌皮瓣延迟术</t>
  </si>
  <si>
    <t>003306060380000</t>
  </si>
  <si>
    <t>腭瘘修补术</t>
  </si>
  <si>
    <t>003306060390000</t>
  </si>
  <si>
    <t>含邻位粘膜瓣制备及腭瘘修复</t>
  </si>
  <si>
    <t>人工材料</t>
  </si>
  <si>
    <t>经颈部茎突过长切除术</t>
  </si>
  <si>
    <t>003306060400000</t>
  </si>
  <si>
    <t>经口茎突过长切除术</t>
  </si>
  <si>
    <t>003306060410000</t>
  </si>
  <si>
    <t>含扁桃体切除</t>
  </si>
  <si>
    <t>颌间挛缩松解术</t>
  </si>
  <si>
    <t>003306060420000</t>
  </si>
  <si>
    <t>含口内外软组织与骨组织粘连松解、咀嚼肌切断术、植皮术等；不含皮瓣制备</t>
  </si>
  <si>
    <t>口腔正颌手术</t>
  </si>
  <si>
    <t>含来复锯；微型骨动力系统；光导纤维</t>
  </si>
  <si>
    <t>上颌雷弗特I型截骨术（Le Fort）　</t>
  </si>
  <si>
    <t>003306070010000</t>
  </si>
  <si>
    <t>上颌雷弗特I型截骨术(LeFort)</t>
  </si>
  <si>
    <t>包括上颌雷弗特（Le Fort） I型分块截骨术、骨内坚固内固定术、植骨术；不含骨切取</t>
  </si>
  <si>
    <t>330607001-a</t>
  </si>
  <si>
    <t>上颌雷弗特（LeFort）分块截骨术加收</t>
  </si>
  <si>
    <t>003306070010001</t>
  </si>
  <si>
    <t>上颌雷弗特I型截骨术(上颌雷弗特(LeFort)分块截骨术加收)</t>
  </si>
  <si>
    <t>整形美容自费。上颌雷弗特（LeFort）分块截骨术加收</t>
  </si>
  <si>
    <t>上颌雷弗特II型截骨术（Le Fort）</t>
  </si>
  <si>
    <t>003306070020000</t>
  </si>
  <si>
    <t>上颌雷弗特II型截骨术(LeFort)</t>
  </si>
  <si>
    <t>包括骨截开、骨内坚固内固定术、植骨术；不含骨切取</t>
  </si>
  <si>
    <t>上颌雷弗特III型截骨术（Le Fort）</t>
  </si>
  <si>
    <t>003306070030000</t>
  </si>
  <si>
    <t>上颌雷弗特III型截骨术(LeFort)</t>
  </si>
  <si>
    <t>上颌牙骨段截骨术</t>
  </si>
  <si>
    <t>003306070040000</t>
  </si>
  <si>
    <t>包括上颌前部或后部截骨术、骨内坚固内固定术、植骨术；不含骨切取</t>
  </si>
  <si>
    <t>下颌升支截骨术</t>
  </si>
  <si>
    <t>003306070050000</t>
  </si>
  <si>
    <t>包括下颌升支矢状劈开截骨术、口内或口外入路下颌升支垂直截骨术、下颌升支倒L形截骨术、C形截骨术、骨内坚固内固定术；不含骨切取</t>
  </si>
  <si>
    <t>下颌体部截骨术</t>
  </si>
  <si>
    <t>003306070060000</t>
  </si>
  <si>
    <t>包括下颌体部修整术、去皮质术骨内坚固内固定术、植骨术；不含骨切取</t>
  </si>
  <si>
    <t>下颌根尖下截骨术</t>
  </si>
  <si>
    <t>003306070070000</t>
  </si>
  <si>
    <t>包括下颌后部根尖下截骨术、骨内坚固内固定术、植骨术；不含骨切取</t>
  </si>
  <si>
    <t>下颌下缘去骨成形术</t>
  </si>
  <si>
    <t>003306070080000</t>
  </si>
  <si>
    <t>包括下颌角修整术、下颌角区域骨病切除成形术</t>
  </si>
  <si>
    <t>下颌骨去骨皮质术</t>
  </si>
  <si>
    <t>003306070090000</t>
  </si>
  <si>
    <t>下颌角嚼肌肥大畸形矫正术</t>
  </si>
  <si>
    <t>003306070100000</t>
  </si>
  <si>
    <t>包括：1．下颌角的三角形去骨术或改良下颌升支矢状劈开去骨术；2．嚼肌部分切除术</t>
  </si>
  <si>
    <t>水平截骨颏成形术</t>
  </si>
  <si>
    <t>003306070110000</t>
  </si>
  <si>
    <t>包括各种不同改良的颏部截骨术、骨内坚固内固定术、植骨术；不含骨切取</t>
  </si>
  <si>
    <t>颏部截骨前徙舌骨悬吊术</t>
  </si>
  <si>
    <t>003306070120000</t>
  </si>
  <si>
    <t>包括颏部各种类型的截骨前徙、舌骨下肌群切断、舌骨阔筋膜悬吊术、骨内坚固内固定术、植骨术；不含骨切取、取阔筋膜术</t>
  </si>
  <si>
    <t>颌骨延长骨生成术</t>
  </si>
  <si>
    <t>003306070130000</t>
  </si>
  <si>
    <t>包括上下颌骨各部分截骨、骨延长器置入术</t>
  </si>
  <si>
    <t>骨延长器及其他特殊材料</t>
  </si>
  <si>
    <t>330607013-a</t>
  </si>
  <si>
    <t>骨延长器置入后的加力加收</t>
  </si>
  <si>
    <t>003306070130001</t>
  </si>
  <si>
    <t>颌骨延长骨生成术(骨延长器置入后的加力酌情加收)</t>
  </si>
  <si>
    <t>骨延长器置入后的加力加收。乙类适用6周岁及以下儿童</t>
  </si>
  <si>
    <t>颧骨颧弓成型术</t>
  </si>
  <si>
    <t>003306070140000</t>
  </si>
  <si>
    <t>包括矫正颧骨颧弓过宽或过窄畸形的截骨、骨内坚固内固定术、植骨术；不含骨切取；包括颧骨颧弓截骨修整术、颧骨颧弓区域骨病切除成形术</t>
  </si>
  <si>
    <t>颞下颌关节盘手术</t>
  </si>
  <si>
    <t>003306070150000</t>
  </si>
  <si>
    <t>包括颞下颌关节盘摘除术、颞下颌关节盘复位固定术、颞肌瓣或其他生物性材料植入修复术等；不含颞肌瓣制备</t>
  </si>
  <si>
    <t>生物性材料</t>
  </si>
  <si>
    <t>髁状突高位切除术</t>
  </si>
  <si>
    <t>003306070160000</t>
  </si>
  <si>
    <t>包括髁状突高位切除术或髁状突关节面磨光术</t>
  </si>
  <si>
    <t>颞下颌关节成形术</t>
  </si>
  <si>
    <t>003306070170000</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</si>
  <si>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</si>
  <si>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</si>
  <si>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</si>
  <si>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</si>
  <si>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</si>
  <si>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003306080010000</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</si>
  <si>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</si>
  <si>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</si>
  <si>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003306080020000</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</si>
  <si>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</si>
  <si>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</si>
  <si>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003306080030000</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</si>
  <si>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</si>
  <si>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</si>
  <si>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003306080040000</t>
  </si>
  <si>
    <t>含复位</t>
  </si>
  <si>
    <t>牙弓夹板</t>
  </si>
  <si>
    <t>颌骨骨折颌间固定术</t>
  </si>
  <si>
    <t>003306080050000</t>
  </si>
  <si>
    <t>颌骨骨折外固定术</t>
  </si>
  <si>
    <t>003306080060000</t>
  </si>
  <si>
    <t>包括：1.复位，颌骨骨折悬吊固定术；2.颧骨、颧弓骨折</t>
  </si>
  <si>
    <t>髁状突陈旧性骨折整复术</t>
  </si>
  <si>
    <t>003306080070000</t>
  </si>
  <si>
    <t>含颌间固定；包括髁状突摘除或复位、内固定、升支截骨和关节成形</t>
  </si>
  <si>
    <t>特殊器械</t>
  </si>
  <si>
    <t>髁状突骨折切开复位内固定术</t>
  </si>
  <si>
    <t>003306080080000</t>
  </si>
  <si>
    <t>含颌间固定</t>
  </si>
  <si>
    <t>下颌骨骨折切开复位内固定术</t>
  </si>
  <si>
    <t>003306080090000</t>
  </si>
  <si>
    <t>包括颌间固定、坚固内固定术</t>
  </si>
  <si>
    <t>上颌骨骨折切开复位内固定术</t>
  </si>
  <si>
    <t>003306080100000</t>
  </si>
  <si>
    <t>颧骨骨折切开复位内固定术</t>
  </si>
  <si>
    <t>003306080110000</t>
  </si>
  <si>
    <t>含眶底探查和修复；包括颧弓骨折</t>
  </si>
  <si>
    <t>颧弓骨折复位术</t>
  </si>
  <si>
    <t>003306080120000</t>
  </si>
  <si>
    <t>指间接开放复位</t>
  </si>
  <si>
    <t>颧骨上颌骨复合骨折切开复位内固定术</t>
  </si>
  <si>
    <t>003306080130000</t>
  </si>
  <si>
    <t>包括颌间固定；眶底探查和修复；颧弓骨折</t>
  </si>
  <si>
    <t>330608013-a</t>
  </si>
  <si>
    <t>双侧颧骨或颧弓骨折加收</t>
  </si>
  <si>
    <t>003306080130001</t>
  </si>
  <si>
    <t>颧骨上颌骨复合骨折切开复位内固定术(双侧颧骨或颧弓骨折酌情加收)</t>
  </si>
  <si>
    <t>眶鼻额区骨折整复术</t>
  </si>
  <si>
    <t>003306080140000</t>
  </si>
  <si>
    <t>含内呲韧带和泪器处理</t>
  </si>
  <si>
    <t>颧骨陈旧性骨折截骨整复术</t>
  </si>
  <si>
    <t>003306080150000</t>
  </si>
  <si>
    <t>含眶底探查和修复</t>
  </si>
  <si>
    <t>颧骨陈旧性骨折植骨矫治术</t>
  </si>
  <si>
    <t>003306080160000</t>
  </si>
  <si>
    <t>含自体植骨；不含取骨术</t>
  </si>
  <si>
    <t>单颌牙弓夹板拆除术</t>
  </si>
  <si>
    <t>003306080170000</t>
  </si>
  <si>
    <t>颌间固定拆除术</t>
  </si>
  <si>
    <t>003306080180000</t>
  </si>
  <si>
    <t>骨内固定植入物取出术</t>
  </si>
  <si>
    <t>003306080190000</t>
  </si>
  <si>
    <t>下颌骨缺损植骨修复术</t>
  </si>
  <si>
    <t>003306080200000</t>
  </si>
  <si>
    <t>包括颌间固定和邻位皮瓣修复；自体骨、异体骨、异种骨移植；不含小血管吻合术及骨瓣切取</t>
  </si>
  <si>
    <t>供骨材料</t>
  </si>
  <si>
    <t>下颌骨缺损网托碎骨移植术</t>
  </si>
  <si>
    <t>003306080210000</t>
  </si>
  <si>
    <t>包括颌间固定和邻位皮瓣修复</t>
  </si>
  <si>
    <t>金属网材料、供骨材料</t>
  </si>
  <si>
    <t>下颌骨缺损带蒂骨移植术</t>
  </si>
  <si>
    <t>003306080220000</t>
  </si>
  <si>
    <t>包括颌间固定和邻位皮瓣修复；不含取骨及制备术</t>
  </si>
  <si>
    <t>下颌骨缺损带血管蒂游离复合瓣移植术</t>
  </si>
  <si>
    <t>003306080230000</t>
  </si>
  <si>
    <t>包括颌间固定和邻位皮瓣修复；不含组织瓣制备术</t>
  </si>
  <si>
    <t>下颌骨缺损钛板重建术</t>
  </si>
  <si>
    <t>003306080240000</t>
  </si>
  <si>
    <t>重建代用品</t>
  </si>
  <si>
    <t>下颌骨陈旧性骨折整复术</t>
  </si>
  <si>
    <t>003306080250000</t>
  </si>
  <si>
    <t>含再骨折复位、局部截骨复位；包括颌间固定、骨间固定和邻位瓣修复；不含植骨及软组织缺损修复术</t>
  </si>
  <si>
    <t>上颌骨缺损植骨修复术</t>
  </si>
  <si>
    <t>003306080260000</t>
  </si>
  <si>
    <t>包括颌间固定和邻位皮瓣修复，自体骨、异体骨、异种骨移植</t>
  </si>
  <si>
    <t>上颌骨陈旧性骨折整复术</t>
  </si>
  <si>
    <t>003306080270000</t>
  </si>
  <si>
    <t>含再骨折复位（Lefort 分型截骨或分块截骨复位）；包括手术复位、颌间固定骨间固定和邻位瓣修复</t>
  </si>
  <si>
    <t>上颌骨缺损网托碎骨移植术</t>
  </si>
  <si>
    <t>003306080280000</t>
  </si>
  <si>
    <t>包括颌间固定、邻位皮瓣修复、上颌骨缺损钛网修复术。</t>
  </si>
  <si>
    <t>上颌骨缺损带蒂骨移植术</t>
  </si>
  <si>
    <t>003306080290000</t>
  </si>
  <si>
    <t>包括颌间固定和邻位皮瓣修复；不含带蒂骨制取</t>
  </si>
  <si>
    <t>口腔种植手术</t>
  </si>
  <si>
    <t>人工骨及骨代用品</t>
  </si>
  <si>
    <t>下齿槽神经移位术</t>
  </si>
  <si>
    <t>003306090030000</t>
  </si>
  <si>
    <t>骨劈开术</t>
  </si>
  <si>
    <t>003306090040000</t>
  </si>
  <si>
    <t>含牙槽骨劈开</t>
  </si>
  <si>
    <t>游离骨移植颌骨重建术</t>
  </si>
  <si>
    <t>003306090050000</t>
  </si>
  <si>
    <t>含取骨、植骨、骨坚固内固定</t>
  </si>
  <si>
    <t>固定用钛板及钛螺钉</t>
  </si>
  <si>
    <t>带血管游离骨移植颌骨重建术</t>
  </si>
  <si>
    <t>003306090060000</t>
  </si>
  <si>
    <t>含取骨、植骨、血管吻合、骨坚固内固定</t>
  </si>
  <si>
    <t>缺牙区游离骨移植术</t>
  </si>
  <si>
    <t>003306090070000</t>
  </si>
  <si>
    <t>含取骨术、植骨术；包括外置法、内置法、夹层法</t>
  </si>
  <si>
    <t>扁桃体和腺样体手术</t>
  </si>
  <si>
    <t>扁桃体切除术</t>
  </si>
  <si>
    <t>003306100010000</t>
  </si>
  <si>
    <t>包括残体切除、挤切</t>
  </si>
  <si>
    <t>腺样体刮除术</t>
  </si>
  <si>
    <t>003306100020000</t>
  </si>
  <si>
    <t>舌扁桃体切除术</t>
  </si>
  <si>
    <t>003306100030000</t>
  </si>
  <si>
    <t>扁桃体周围脓肿切开引流术</t>
  </si>
  <si>
    <t>003306100040000</t>
  </si>
  <si>
    <t>咽部手术</t>
  </si>
  <si>
    <t>咽后壁脓肿切开引流术</t>
  </si>
  <si>
    <t>003306110010000</t>
  </si>
  <si>
    <t>经颈侧进路鼻咽肿瘤切除术</t>
  </si>
  <si>
    <t>003306110020000</t>
  </si>
  <si>
    <t>经硬腭进路鼻咽肿瘤切除术</t>
  </si>
  <si>
    <t>003306110030000</t>
  </si>
  <si>
    <t>包括鼻内镜鼻咽肿物切除术</t>
  </si>
  <si>
    <t>经硬腭进路鼻咽狭窄闭锁切开成形术</t>
  </si>
  <si>
    <t>003306110040000</t>
  </si>
  <si>
    <t>不含其他部位取材</t>
  </si>
  <si>
    <t>颈侧切开下咽肿瘤切除术</t>
  </si>
  <si>
    <t>003306110050000</t>
  </si>
  <si>
    <t>颈外进路咽旁间隙肿物摘除术</t>
  </si>
  <si>
    <t>003306110060000</t>
  </si>
  <si>
    <t>颈侧径路咽食管肿瘤切除术</t>
  </si>
  <si>
    <t>003306110070000</t>
  </si>
  <si>
    <t>咽瘘皮瓣修复术</t>
  </si>
  <si>
    <t>003306110080000</t>
  </si>
  <si>
    <t>侧颅底切除术</t>
  </si>
  <si>
    <t>003306110090000</t>
  </si>
  <si>
    <t>7．呼吸系统手术</t>
  </si>
  <si>
    <t>喉及气管手术</t>
  </si>
  <si>
    <t>含活检；包括咽喉异物取出</t>
  </si>
  <si>
    <t>颈侧切开喉部肿瘤切除术</t>
  </si>
  <si>
    <t>003307010020000</t>
  </si>
  <si>
    <t>环甲膜穿刺术</t>
  </si>
  <si>
    <t>003307010030000</t>
  </si>
  <si>
    <t>含环甲膜置管和注药</t>
  </si>
  <si>
    <t>环甲膜切开术</t>
  </si>
  <si>
    <t>003307010040000</t>
  </si>
  <si>
    <t>气管切开术</t>
  </si>
  <si>
    <t>003307010050000</t>
  </si>
  <si>
    <t>包括经皮气管套管置入术</t>
  </si>
  <si>
    <t>经皮气切组套、气管套管</t>
  </si>
  <si>
    <t>330701005-a</t>
  </si>
  <si>
    <t>气管套管置换术</t>
  </si>
  <si>
    <t>323307010460000</t>
  </si>
  <si>
    <t>气管套管</t>
  </si>
  <si>
    <t>喉全切除术</t>
  </si>
  <si>
    <t>003307010060000</t>
  </si>
  <si>
    <t>喉全切除术后发音管安装术</t>
  </si>
  <si>
    <t>003307010070000</t>
  </si>
  <si>
    <t>喉功能重建术</t>
  </si>
  <si>
    <t>003307010080000</t>
  </si>
  <si>
    <t>含肌肉、会厌、舌骨瓣、咽下缩肌等局部修复手段</t>
  </si>
  <si>
    <t>全喉切除咽气管吻合术</t>
  </si>
  <si>
    <t>003307010090000</t>
  </si>
  <si>
    <t>喉次全切除术</t>
  </si>
  <si>
    <t>003307010100000</t>
  </si>
  <si>
    <t>含切除环舌、会厌固定术</t>
  </si>
  <si>
    <t>3/4喉切除术及喉功能重建术</t>
  </si>
  <si>
    <t>003307010110000</t>
  </si>
  <si>
    <t>垂直半喉切除术及喉功能重建术</t>
  </si>
  <si>
    <t>003307010120000</t>
  </si>
  <si>
    <t>垂直超半喉切除术及喉功能重建术</t>
  </si>
  <si>
    <t>003307010130000</t>
  </si>
  <si>
    <t>声门上水平喉切除术</t>
  </si>
  <si>
    <t>003307010140000</t>
  </si>
  <si>
    <t>梨状窝癌切除术</t>
  </si>
  <si>
    <t>003307010150000</t>
  </si>
  <si>
    <t>全喉全下咽全食管切除+全胃上提修复术</t>
  </si>
  <si>
    <t>003307010160000</t>
  </si>
  <si>
    <t>全喉全下咽切除皮瓣修复术</t>
  </si>
  <si>
    <t>003307010170000</t>
  </si>
  <si>
    <t>喉狭窄扩张术</t>
  </si>
  <si>
    <t>003307010180000</t>
  </si>
  <si>
    <t>喉瘢痕狭窄扩张术</t>
  </si>
  <si>
    <t>喉狭窄经口扩张及喉模置入术</t>
  </si>
  <si>
    <t>003307010190000</t>
  </si>
  <si>
    <t>喉狭窄成形及“T”型管置入术</t>
  </si>
  <si>
    <t>003307010200000</t>
  </si>
  <si>
    <t>喉部神经肌蒂移植术</t>
  </si>
  <si>
    <t>003307010210000</t>
  </si>
  <si>
    <t>喉良性肿瘤切除术</t>
  </si>
  <si>
    <t>003307010220000</t>
  </si>
  <si>
    <t>包括咽肿瘤</t>
  </si>
  <si>
    <t>喉裂开声带切除术</t>
  </si>
  <si>
    <t>003307010230000</t>
  </si>
  <si>
    <t>喉裂开肿瘤切除术</t>
  </si>
  <si>
    <t>003307010240000</t>
  </si>
  <si>
    <t>经支撑喉镜激光声带肿物切除术</t>
  </si>
  <si>
    <t>003307010250000</t>
  </si>
  <si>
    <t>包括喉瘢痕切、喉镜声带肿物切除</t>
  </si>
  <si>
    <t>经颈侧杓状软骨切除声带外移术</t>
  </si>
  <si>
    <t>003307010260000</t>
  </si>
  <si>
    <t>包括经喉杓状软骨切除声带外移术。</t>
  </si>
  <si>
    <t>喉气管裂开瘢痕切除喉模置入术</t>
  </si>
  <si>
    <t>003307010270000</t>
  </si>
  <si>
    <t>喉气管外伤缝合成形术</t>
  </si>
  <si>
    <t>003307010280000</t>
  </si>
  <si>
    <t>喉气管狭窄支架成形术</t>
  </si>
  <si>
    <t>003307010290000</t>
  </si>
  <si>
    <t>不含其他部分取材</t>
  </si>
  <si>
    <t>声带内移术</t>
  </si>
  <si>
    <t>003307010300000</t>
  </si>
  <si>
    <t>甲状软骨成形术</t>
  </si>
  <si>
    <t>003307010310000</t>
  </si>
  <si>
    <t>甲状软骨成形术植入物</t>
  </si>
  <si>
    <t>环杓关节间接拨动术</t>
  </si>
  <si>
    <t>003307010320000</t>
  </si>
  <si>
    <t>环杓关节直接拨动术</t>
  </si>
  <si>
    <t>003307010330000</t>
  </si>
  <si>
    <t>环甲间距缩短术</t>
  </si>
  <si>
    <t>003307010340000</t>
  </si>
  <si>
    <t>环杓关节复位术</t>
  </si>
  <si>
    <t>003307010350000</t>
  </si>
  <si>
    <t>会厌脓肿切开引流术</t>
  </si>
  <si>
    <t>003307010360000</t>
  </si>
  <si>
    <t>经颈进路会厌肿物切除术</t>
  </si>
  <si>
    <t>003307010370000</t>
  </si>
  <si>
    <t>会厌良性肿瘤切除术</t>
  </si>
  <si>
    <t>003307010380000</t>
  </si>
  <si>
    <t>含囊肿</t>
  </si>
  <si>
    <t>气管支气管损伤修补术</t>
  </si>
  <si>
    <t>003307010390000</t>
  </si>
  <si>
    <t>气管瘘修复术</t>
  </si>
  <si>
    <t>003307010400000</t>
  </si>
  <si>
    <t>含直接修补或其他组织材料修补；不含气管切开</t>
  </si>
  <si>
    <t>气管内肿瘤切除术</t>
  </si>
  <si>
    <t>003307010410000</t>
  </si>
  <si>
    <t>包括开胸气管部分切除成形，气管环状袖状切除再吻合术</t>
  </si>
  <si>
    <t>330701041-a</t>
  </si>
  <si>
    <t>003307010410002</t>
  </si>
  <si>
    <t>气管内肿瘤切除术(激光加收)</t>
  </si>
  <si>
    <t>气管成形术</t>
  </si>
  <si>
    <t>003307010420000</t>
  </si>
  <si>
    <t>包括气管隆凸成形术</t>
  </si>
  <si>
    <t>颈段气管食管瘘修补术</t>
  </si>
  <si>
    <t>003307010430000</t>
  </si>
  <si>
    <t>颈部囊状水瘤切除术</t>
  </si>
  <si>
    <t>003307010440000</t>
  </si>
  <si>
    <t>颈部气管造口再造术</t>
  </si>
  <si>
    <t>003307010450000</t>
  </si>
  <si>
    <t>梨状窝瘘封闭术</t>
  </si>
  <si>
    <t>323306030110000</t>
  </si>
  <si>
    <t>全麻下，通过支撑喉镜暴露喉腔，在内镜下观察喉部解剖结构有无异常，寻找双侧梨状窝粘膜表面瘘口，明确梨状窝诊断，对瘘口烧灼，封闭瘘口。</t>
  </si>
  <si>
    <t>肺和支气管手术</t>
  </si>
  <si>
    <t>肺内异物摘除术</t>
  </si>
  <si>
    <t>003307020010000</t>
  </si>
  <si>
    <t>肺癌根治术</t>
  </si>
  <si>
    <t>003307020020000</t>
  </si>
  <si>
    <t>含淋巴结清扫</t>
  </si>
  <si>
    <t>肺段切除术</t>
  </si>
  <si>
    <t>003307020030000</t>
  </si>
  <si>
    <t>肺减容手术</t>
  </si>
  <si>
    <t>003307020040000</t>
  </si>
  <si>
    <t>包括一侧或两侧肺手术(经侧胸切口或正中胸骨切口)</t>
  </si>
  <si>
    <t>肺楔形切除术</t>
  </si>
  <si>
    <t>003307020050000</t>
  </si>
  <si>
    <t>包括支气管肿物切除术</t>
  </si>
  <si>
    <t>定位弹簧圈</t>
  </si>
  <si>
    <t>肺叶切除术</t>
  </si>
  <si>
    <t>003307020060000</t>
  </si>
  <si>
    <t>包括同侧肺两叶切除术</t>
  </si>
  <si>
    <t>袖状肺叶切除术</t>
  </si>
  <si>
    <t>003307020070000</t>
  </si>
  <si>
    <t>含肺动脉袖状切除成形术</t>
  </si>
  <si>
    <t>全肺切除术</t>
  </si>
  <si>
    <t>003307020080000</t>
  </si>
  <si>
    <t>330702008-a</t>
  </si>
  <si>
    <t>如经心包内全肺切除及部分心房切除加收</t>
  </si>
  <si>
    <t>003307020080001</t>
  </si>
  <si>
    <t>全肺切除术(经心包内全肺切除及部分心房切除酌情加收)</t>
  </si>
  <si>
    <t>肺大泡切除修补术</t>
  </si>
  <si>
    <t>003307020090000</t>
  </si>
  <si>
    <t>包括结扎、固化</t>
  </si>
  <si>
    <t>胸膜肺全切除术</t>
  </si>
  <si>
    <t>003307020100000</t>
  </si>
  <si>
    <t>肺修补术</t>
  </si>
  <si>
    <t>003307020110000</t>
  </si>
  <si>
    <t>自体肺移植术</t>
  </si>
  <si>
    <t>003307020130000</t>
  </si>
  <si>
    <t>肺包虫病内囊摘除术</t>
  </si>
  <si>
    <t>003307020150000</t>
  </si>
  <si>
    <t>含一侧肺内单个或多个内囊摘除</t>
  </si>
  <si>
    <t>肺隔离症矫治术</t>
  </si>
  <si>
    <t>323307020180000</t>
  </si>
  <si>
    <t>将隔离肺组织切除并处理相关异常血管。</t>
  </si>
  <si>
    <t>胸壁、胸膜、纵隔、横隔手术</t>
  </si>
  <si>
    <t>开胸冷冻治疗</t>
  </si>
  <si>
    <t>003307030010000</t>
  </si>
  <si>
    <t>含各种不能切除之胸部肿瘤</t>
  </si>
  <si>
    <t>开胸肿瘤特殊治疗</t>
  </si>
  <si>
    <t>003307030020000</t>
  </si>
  <si>
    <t>微波治疗</t>
  </si>
  <si>
    <t>330703002-a</t>
  </si>
  <si>
    <t>激光、射频消融等法加收</t>
  </si>
  <si>
    <t>003307030020100</t>
  </si>
  <si>
    <t>开胸肿瘤特殊治疗(激光法)</t>
  </si>
  <si>
    <t>开胸探查术</t>
  </si>
  <si>
    <t>003307030030000</t>
  </si>
  <si>
    <t>开胸止血术</t>
  </si>
  <si>
    <t>003307030040000</t>
  </si>
  <si>
    <t>肋骨骨髓病灶清除术</t>
  </si>
  <si>
    <t>003307030050000</t>
  </si>
  <si>
    <t>含肋骨切除及部分胸改术</t>
  </si>
  <si>
    <t>肋骨切除术</t>
  </si>
  <si>
    <t>003307030060000</t>
  </si>
  <si>
    <t>不含开胸手术</t>
  </si>
  <si>
    <t>肋软骨取骨术</t>
  </si>
  <si>
    <t>003307030070000</t>
  </si>
  <si>
    <t>含肋软骨制备</t>
  </si>
  <si>
    <t>胸壁结核病灶清除术</t>
  </si>
  <si>
    <t>003307030080000</t>
  </si>
  <si>
    <t>含病灶窦道、死骨、肋骨切除、肌肉瓣充填</t>
  </si>
  <si>
    <t>胸廓成形术</t>
  </si>
  <si>
    <t>003307030090000</t>
  </si>
  <si>
    <t>不含分期手术</t>
  </si>
  <si>
    <t>胸骨牵引术</t>
  </si>
  <si>
    <t>003307030100000</t>
  </si>
  <si>
    <t>包括胸骨骨折及多根肋骨双骨折引起的链枷胸的治疗</t>
  </si>
  <si>
    <t>胸壁外伤扩创术</t>
  </si>
  <si>
    <t>003307030110000</t>
  </si>
  <si>
    <t>包括胸壁穿透伤、异物、肋骨骨折固定术</t>
  </si>
  <si>
    <t>胸壁肿瘤切除术</t>
  </si>
  <si>
    <t>003307030120000</t>
  </si>
  <si>
    <t>包括胸壁软组织、肋骨、胸骨的肿瘤切除</t>
  </si>
  <si>
    <t>胸壁缺损修复术</t>
  </si>
  <si>
    <t>003307030130000</t>
  </si>
  <si>
    <t>含胸大肌缺损</t>
  </si>
  <si>
    <t>缺损修补材料</t>
  </si>
  <si>
    <t>胸廓畸形矫正术</t>
  </si>
  <si>
    <t>003307030140000</t>
  </si>
  <si>
    <t>不含鸡胸、漏斗胸</t>
  </si>
  <si>
    <t>小儿鸡胸矫正术</t>
  </si>
  <si>
    <t>003307030150000</t>
  </si>
  <si>
    <t>包括胸骨抬举固定或胸骨翻转缝合松解粘连带，小儿漏斗胸矫正术</t>
  </si>
  <si>
    <t>固定合金钉</t>
  </si>
  <si>
    <t>330703015-a</t>
  </si>
  <si>
    <t>小儿胸壁畸形胸肋截骨内固定术</t>
  </si>
  <si>
    <t>323307030390000</t>
  </si>
  <si>
    <t>开胸游离暴露畸形胸骨及肋软骨，切开并游离肋软骨膜，于肋软骨中断切断双侧畸形肋软骨，截断胸骨，固定，缝合关闭骨膜，缝合胸大肌及皮下组织并放橡皮片引流，必要时放置胸腔闭式引流。</t>
  </si>
  <si>
    <t>胸内异物清除术</t>
  </si>
  <si>
    <t>003307030160000</t>
  </si>
  <si>
    <t>胸腔闭式引流术</t>
  </si>
  <si>
    <t>003307030170000</t>
  </si>
  <si>
    <t>包括肋间引流或经肋床引流或开放引流，包括胸腔或腹腔穿刺置管术</t>
  </si>
  <si>
    <t>脓胸大网膜填充术</t>
  </si>
  <si>
    <t>003307030180000</t>
  </si>
  <si>
    <t>含脓胸清除及开腹大网膜游离</t>
  </si>
  <si>
    <t>胸膜剥脱术</t>
  </si>
  <si>
    <t>003307030190000</t>
  </si>
  <si>
    <t>包括部分胸膜剥脱及全胸膜剥脱术</t>
  </si>
  <si>
    <t>脓胸引流清除术</t>
  </si>
  <si>
    <t>003307030200000</t>
  </si>
  <si>
    <t>包括早期脓胸及晚期脓胸的引流清除</t>
  </si>
  <si>
    <t>330703020-a</t>
  </si>
  <si>
    <t>脓性纤维膜剥脱胸腔冲洗引流</t>
  </si>
  <si>
    <t>003307030200300</t>
  </si>
  <si>
    <t>脓胸引流清除术(脓性纤维膜剥脱胸腔冲洗引流)</t>
  </si>
  <si>
    <t>指脓性纤维膜剥脱胸腔冲洗引流</t>
  </si>
  <si>
    <t>胸膜活检术</t>
  </si>
  <si>
    <t>003307030210000</t>
  </si>
  <si>
    <t>胸膜粘连烙断术</t>
  </si>
  <si>
    <t>003307030220000</t>
  </si>
  <si>
    <t>胸膜固定术</t>
  </si>
  <si>
    <t>003307030230000</t>
  </si>
  <si>
    <t>包括不同的固定方法</t>
  </si>
  <si>
    <t>固定材料</t>
  </si>
  <si>
    <t>经纤支镜支气管胸膜瘘堵塞术</t>
  </si>
  <si>
    <t>003307030240000</t>
  </si>
  <si>
    <t>包括经硬镜</t>
  </si>
  <si>
    <t>纵隔感染清创引流术</t>
  </si>
  <si>
    <t>003307030250000</t>
  </si>
  <si>
    <t>包括各类手术入路(经胸、经脊柱旁、经颈部)</t>
  </si>
  <si>
    <t>纵隔肿物切除术</t>
  </si>
  <si>
    <t>003307030260000</t>
  </si>
  <si>
    <t>包括经胸后外切口及正中胸骨劈开切口、胸骨后甲状腺和胸腺切除、血管成形及心包切除</t>
  </si>
  <si>
    <t>纵隔气肿切开减压术</t>
  </si>
  <si>
    <t>003307030270000</t>
  </si>
  <si>
    <t>包括皮下气肿切开减压术</t>
  </si>
  <si>
    <t>膈肌修补术</t>
  </si>
  <si>
    <t>003307030280000</t>
  </si>
  <si>
    <t>包括急性、慢性膈疝修补术</t>
  </si>
  <si>
    <t>膈肌折叠术</t>
  </si>
  <si>
    <t>003307030290000</t>
  </si>
  <si>
    <t>包括膈肌膨出修补术</t>
  </si>
  <si>
    <t>膈肌肿瘤切除术</t>
  </si>
  <si>
    <t>003307030300000</t>
  </si>
  <si>
    <t>膈肌缺损修补材料</t>
  </si>
  <si>
    <t>膈神经麻痹术</t>
  </si>
  <si>
    <t>003307030310000</t>
  </si>
  <si>
    <t>包括膈神经压榨或切断术</t>
  </si>
  <si>
    <t>先天性膈疝修补术</t>
  </si>
  <si>
    <t>003307030320000</t>
  </si>
  <si>
    <t>包括膈膨升折叠修补术</t>
  </si>
  <si>
    <t>先天性食管裂孔疝修补术</t>
  </si>
  <si>
    <t>003307030330000</t>
  </si>
  <si>
    <t>含食管旁疝修补术；不含反流性食管狭窄扩张</t>
  </si>
  <si>
    <t>330703033-a</t>
  </si>
  <si>
    <t>合并肠回转不良及其他须矫治畸形者加收</t>
  </si>
  <si>
    <t>003307030330001</t>
  </si>
  <si>
    <t>先天性食管裂孔疝修补术(合并肠回转不良及其他须矫治畸形加收)</t>
  </si>
  <si>
    <t>食管裂孔疝修补术</t>
  </si>
  <si>
    <t>003307030340000</t>
  </si>
  <si>
    <t>包括经腹、经胸各类修补术及抗返流手术</t>
  </si>
  <si>
    <t>8．心脏及血管系统手术</t>
  </si>
  <si>
    <t>分流栓、冠脉挑刀</t>
  </si>
  <si>
    <t>心瓣膜和心间隔手术</t>
  </si>
  <si>
    <t>隔离人工瓣膜、同种异体瓣膜、人工瓣膜、人工血管、牛心包片和各种修补材料等</t>
  </si>
  <si>
    <t>二尖瓣闭式扩张术</t>
  </si>
  <si>
    <t>003308010010000</t>
  </si>
  <si>
    <t>包括左右径路</t>
  </si>
  <si>
    <t>二尖瓣直视成形术</t>
  </si>
  <si>
    <t>003308010020000</t>
  </si>
  <si>
    <t>包括各种类型的二尖瓣狭窄或／和关闭不全的瓣膜的处理，如交界切开、睫索替代、瓣叶切除、瓣环成形等</t>
  </si>
  <si>
    <t>二尖瓣替换术</t>
  </si>
  <si>
    <t>003308010030000</t>
  </si>
  <si>
    <t>包括保留部分或全部二尖瓣装置</t>
  </si>
  <si>
    <t>三尖瓣直视成形术</t>
  </si>
  <si>
    <t>003308010040000</t>
  </si>
  <si>
    <t>包括交界切开、瓣环环缩术</t>
  </si>
  <si>
    <t>三尖瓣置换术</t>
  </si>
  <si>
    <t>003308010050000</t>
  </si>
  <si>
    <t>三尖瓣下移畸形矫治术(Ebstein畸形矫治术)</t>
  </si>
  <si>
    <t>003308010060000</t>
  </si>
  <si>
    <t>含房缺修补、房化右室折叠或切除、三尖瓣成形术</t>
  </si>
  <si>
    <t>主动脉瓣上狭窄矫治术</t>
  </si>
  <si>
    <t>003308010070000</t>
  </si>
  <si>
    <t>含狭窄切除、补片扩大成形</t>
  </si>
  <si>
    <t>主动脉瓣直视成形术</t>
  </si>
  <si>
    <t>003308010080000</t>
  </si>
  <si>
    <t>主动脉瓣置换术</t>
  </si>
  <si>
    <t>003308010090000</t>
  </si>
  <si>
    <t>自体肺动脉瓣替换主动脉瓣术(ROSS手术)</t>
  </si>
  <si>
    <t>003308010100000</t>
  </si>
  <si>
    <t>包括各种肺动脉重建的方法</t>
  </si>
  <si>
    <t>肺动脉瓣置换术</t>
  </si>
  <si>
    <t>003308010110000</t>
  </si>
  <si>
    <t>肺动脉瓣狭窄矫治术</t>
  </si>
  <si>
    <t>003308010120000</t>
  </si>
  <si>
    <t>含肺动脉扩大补片、肺动脉瓣交界切开(或瓣成形)、右室流出道重建术</t>
  </si>
  <si>
    <t>小切口瓣膜置换术</t>
  </si>
  <si>
    <t>003308010130000</t>
  </si>
  <si>
    <t>双瓣置换术</t>
  </si>
  <si>
    <t>003308010140000</t>
  </si>
  <si>
    <t>330801014-a</t>
  </si>
  <si>
    <t>多瓣置换加收</t>
  </si>
  <si>
    <t>003308010140001</t>
  </si>
  <si>
    <t>双瓣置换术(多瓣置换)</t>
  </si>
  <si>
    <t>瓣周漏修补术</t>
  </si>
  <si>
    <t>003308010150000</t>
  </si>
  <si>
    <t>房间隔造口术(Blabock-Hanlon手术)</t>
  </si>
  <si>
    <t>003308010160100</t>
  </si>
  <si>
    <t>房间隔造口术(Blabock-Hanlon手术)(切除术)</t>
  </si>
  <si>
    <t>包括切除术</t>
  </si>
  <si>
    <t>房间隔缺损修补术</t>
  </si>
  <si>
    <t>003308010170000</t>
  </si>
  <si>
    <t>包括单心房间隔再造术，Ⅰ、Ⅱ孔房缺</t>
  </si>
  <si>
    <t>室间隔缺损直视修补术</t>
  </si>
  <si>
    <t>003308010180000</t>
  </si>
  <si>
    <t>含缝合法</t>
  </si>
  <si>
    <t>330801018-a</t>
  </si>
  <si>
    <t>肌部室间隔缺损直视封堵术</t>
  </si>
  <si>
    <t xml:space="preserve"> 323308010350000</t>
  </si>
  <si>
    <t>不含监护；建立体外循环，探查见肌部室间隔缺损，直视下置入室间隔缺损封堵器，必要时缝线缝合固定封堵器右室面，待体外循环手术结束后证实封堵器位置。</t>
  </si>
  <si>
    <t>部分型心内膜垫缺损矫治术</t>
  </si>
  <si>
    <t>003308010190000</t>
  </si>
  <si>
    <t>包括Ⅰ孔房缺修补术、二尖瓣、三尖瓣成形术</t>
  </si>
  <si>
    <t>完全型心内膜垫缺损矫治术</t>
  </si>
  <si>
    <t>003308010200000</t>
  </si>
  <si>
    <t>卵园孔修补术</t>
  </si>
  <si>
    <t>003308010210000</t>
  </si>
  <si>
    <t>法鲁氏三联症根治术</t>
  </si>
  <si>
    <t>003308010220000</t>
  </si>
  <si>
    <t>含右室流出道扩大、疏通、房缺修补术</t>
  </si>
  <si>
    <t>法鲁氏四联症根治术(大)</t>
  </si>
  <si>
    <t>003308010230000</t>
  </si>
  <si>
    <t>含应用外通道</t>
  </si>
  <si>
    <t>法鲁氏四联症根治术(中)</t>
  </si>
  <si>
    <t>003308010240000</t>
  </si>
  <si>
    <t>含应用跨肺动脉瓣环补片</t>
  </si>
  <si>
    <t>法鲁氏四联症根治术(小)</t>
  </si>
  <si>
    <t>003308010250000</t>
  </si>
  <si>
    <t>含简单补片重建右室－肺动脉连续</t>
  </si>
  <si>
    <t>复合性先天性心脏畸形矫治术</t>
  </si>
  <si>
    <t>003308010260000</t>
  </si>
  <si>
    <t>包括完全型心内膜垫缺损合并右室双出口或法鲁氏四联症的根治术等</t>
  </si>
  <si>
    <t>三房心矫治术</t>
  </si>
  <si>
    <t>003308010270000</t>
  </si>
  <si>
    <t>包括房间隔缺损修补术、二尖瓣上隔膜切除术、心房隔膜切除术。</t>
  </si>
  <si>
    <t>单心室分隔术</t>
  </si>
  <si>
    <t>003308010280000</t>
  </si>
  <si>
    <t>经皮导管主动脉瓣植入术</t>
  </si>
  <si>
    <t xml:space="preserve"> 323308010360000</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</si>
  <si>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</si>
  <si>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</si>
  <si>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各种人工、同种异体血管、血管瓣膜、人工瓣膜、牛心包片和修补材料、特殊缝线等</t>
  </si>
  <si>
    <t>冠状动静脉瘘修补术</t>
  </si>
  <si>
    <t>003308020010000</t>
  </si>
  <si>
    <t>包括冠状动脉到各个心脏部位瘘的闭合手术</t>
  </si>
  <si>
    <t>冠状动脉起源异常矫治术</t>
  </si>
  <si>
    <t>003308020020000</t>
  </si>
  <si>
    <t>冠状动脉搭桥术</t>
  </si>
  <si>
    <t>003308020030000</t>
  </si>
  <si>
    <t>包括大隐静脉、桡动脉、左右乳内动脉、胃网膜右动脉、腹壁下动脉等</t>
  </si>
  <si>
    <t>银夹</t>
  </si>
  <si>
    <t>每支吻合血管</t>
  </si>
  <si>
    <t>330802003-a</t>
  </si>
  <si>
    <t>每增加一支加收</t>
  </si>
  <si>
    <t>冠脉搭桥+换瓣术</t>
  </si>
  <si>
    <t>003308020040000</t>
  </si>
  <si>
    <t>包括瓣成形术</t>
  </si>
  <si>
    <t>330802004-a</t>
  </si>
  <si>
    <t xml:space="preserve">003308020040000 </t>
  </si>
  <si>
    <t>冠脉搭桥+人工血管置换术</t>
  </si>
  <si>
    <t>003308020050000</t>
  </si>
  <si>
    <t>330802005-a</t>
  </si>
  <si>
    <t>非体外循环冠状动脉搭桥术</t>
  </si>
  <si>
    <t>003308020060000</t>
  </si>
  <si>
    <t>一次性特殊牵开器、银夹</t>
  </si>
  <si>
    <t>330802006-a</t>
  </si>
  <si>
    <t>小切口冠状动脉搭桥术</t>
  </si>
  <si>
    <t>003308020070000</t>
  </si>
  <si>
    <t>包括各部位的小切口（左前外、右前外、剑尺）</t>
  </si>
  <si>
    <t>330802007-a</t>
  </si>
  <si>
    <t>冠状动脉内膜切除术</t>
  </si>
  <si>
    <t>003308020080000</t>
  </si>
  <si>
    <t>冠状静脉窦无顶综合征矫治术</t>
  </si>
  <si>
    <t>003308020100000</t>
  </si>
  <si>
    <t>上腔静脉肺动脉吻合术(双向Glenn)</t>
  </si>
  <si>
    <t>003308020110000</t>
  </si>
  <si>
    <t>肺动脉环缩术</t>
  </si>
  <si>
    <t>003308020120000</t>
  </si>
  <si>
    <t>肺动脉栓塞摘除术</t>
  </si>
  <si>
    <t>003308020130000</t>
  </si>
  <si>
    <t>动脉导管闭合术</t>
  </si>
  <si>
    <t>003308020140000</t>
  </si>
  <si>
    <t>含导管结扎、切断、缝合</t>
  </si>
  <si>
    <t>主肺动脉窗修补术</t>
  </si>
  <si>
    <t>003308020150000</t>
  </si>
  <si>
    <t>先天性心脏病体肺动脉分流术</t>
  </si>
  <si>
    <t>003308020160000</t>
  </si>
  <si>
    <t>包括经典改良各种术式</t>
  </si>
  <si>
    <t>全腔肺动脉吻合术</t>
  </si>
  <si>
    <t>003308020170000</t>
  </si>
  <si>
    <t>包括双向Glenn手术、下腔静脉到肺动脉内隧道或外通道手术</t>
  </si>
  <si>
    <t>右室双出口矫治术</t>
  </si>
  <si>
    <t>003308020180000</t>
  </si>
  <si>
    <t>包括内隧道或内通道或左室流出道成形及右室流出道成形术</t>
  </si>
  <si>
    <t>肺动脉闭锁矫治术</t>
  </si>
  <si>
    <t>003308020190000</t>
  </si>
  <si>
    <t>包括室缺修补、右室肺动脉连接重建、肺动脉重建或成形、异常体肺血管切断</t>
  </si>
  <si>
    <t>部分型肺静脉畸形引流矫治术</t>
  </si>
  <si>
    <t>003308020200000</t>
  </si>
  <si>
    <t>完全型肺静脉畸形引流矫治术</t>
  </si>
  <si>
    <t>003308020210000</t>
  </si>
  <si>
    <t>包括心上型、心下型及心内型、混合型</t>
  </si>
  <si>
    <t>体静脉引流入肺静脉侧心房矫治术</t>
  </si>
  <si>
    <t>003308020220000</t>
  </si>
  <si>
    <t>主动脉缩窄矫治术</t>
  </si>
  <si>
    <t>003308020230000</t>
  </si>
  <si>
    <t>包括主动脉补片成形、左锁骨下动脉反转修复缩窄、人工血管移植或旁路移植或直接吻合术</t>
  </si>
  <si>
    <t>左室流出道狭窄疏通术</t>
  </si>
  <si>
    <t>003308020240000</t>
  </si>
  <si>
    <t>包括主动脉瓣下肌性、膜性狭窄的切除、肥厚性梗阻性心肌病的肌肉切除疏通</t>
  </si>
  <si>
    <t>主动脉根部替换术</t>
  </si>
  <si>
    <t>003308020250000</t>
  </si>
  <si>
    <t>包括Bentall手术(主动脉瓣替换、升主动脉替换和左右冠脉移植术)等</t>
  </si>
  <si>
    <t>保留瓣膜的主动脉根部替换术</t>
  </si>
  <si>
    <t>003308020260000</t>
  </si>
  <si>
    <t>包括Darid Yacuob手术</t>
  </si>
  <si>
    <t>细小主动脉根部加宽补片成形术</t>
  </si>
  <si>
    <t>003308020270000</t>
  </si>
  <si>
    <t>包括各种类型的加宽方式</t>
  </si>
  <si>
    <t>包括窦破到心脏各腔室的处理</t>
  </si>
  <si>
    <t>升主动脉替换术</t>
  </si>
  <si>
    <t>003308020290000</t>
  </si>
  <si>
    <t>升主动脉替换加主动脉瓣替换术(Wheat′s手术)</t>
  </si>
  <si>
    <t>003308020300000</t>
  </si>
  <si>
    <t>包括升主动脉替换加主动脉瓣替换</t>
  </si>
  <si>
    <t>主动脉弓中断矫治术</t>
  </si>
  <si>
    <t>003308020310000</t>
  </si>
  <si>
    <t>包括主动脉弓重建(如人工血管移植或直接吻合)、动脉导管闭合和室缺修补术</t>
  </si>
  <si>
    <t>先天性心脏病主动脉弓部血管环切断术</t>
  </si>
  <si>
    <t>003308020320000</t>
  </si>
  <si>
    <t>包括各种血管环及头臂分枝起源走行异常造成的食管、气管受压解除</t>
  </si>
  <si>
    <t>主动脉弓置换术</t>
  </si>
  <si>
    <t>003308020330000</t>
  </si>
  <si>
    <t>包括全弓、次全弓替换，除主动脉瓣以外的胸主动脉</t>
  </si>
  <si>
    <t>“象鼻子”技术</t>
  </si>
  <si>
    <t>003308020340000</t>
  </si>
  <si>
    <t>包括弓降部或胸腹主动脉处的象鼻子技术</t>
  </si>
  <si>
    <t>主动脉弓降部瘤切除人工血管置换术</t>
  </si>
  <si>
    <t>003308020350000</t>
  </si>
  <si>
    <t>包括左锁骨下动脉、左颈总动脉重建</t>
  </si>
  <si>
    <t>动脉调转术(Switch术)</t>
  </si>
  <si>
    <t>003308020360000</t>
  </si>
  <si>
    <t>包括完全型大动脉转位、右室双出口</t>
  </si>
  <si>
    <t>心房调转术</t>
  </si>
  <si>
    <t>003308020370000</t>
  </si>
  <si>
    <t>包括各种改良的术式</t>
  </si>
  <si>
    <t>双调转手术(Double Switch手术)</t>
  </si>
  <si>
    <t>003308020380000</t>
  </si>
  <si>
    <t>双调转手术(DoubleSwitch手术)</t>
  </si>
  <si>
    <t>包括心房和心室或大动脉水平的各种组合的双调转手术</t>
  </si>
  <si>
    <t>内外通道矫治手术(Rastalli手术)</t>
  </si>
  <si>
    <t>003308020390000</t>
  </si>
  <si>
    <t>包括大动脉转位或右室双出口等疾患的各种改良方式</t>
  </si>
  <si>
    <t>房坦型手术(Fontan Type手术)</t>
  </si>
  <si>
    <t>003308020400000</t>
  </si>
  <si>
    <t>房坦型手术(FontanType手术)</t>
  </si>
  <si>
    <t>指用于单心室矫治；包括经典房坦手术、各种改良的房坦手术及半Fontan手术等(也含各种开窗术)；</t>
  </si>
  <si>
    <t>矫正型大动脉转位伴发畸形矫治术</t>
  </si>
  <si>
    <t>003308020410000</t>
  </si>
  <si>
    <t>包括室缺损修补术、肺动脉狭窄疏通术、左侧房室瓣成形术等</t>
  </si>
  <si>
    <t>永存动脉干修复术</t>
  </si>
  <si>
    <t>003308020420000</t>
  </si>
  <si>
    <t>复合性人工血管置换术</t>
  </si>
  <si>
    <t>003308020430000</t>
  </si>
  <si>
    <t>包括两种以上的重要术式，如主动脉根部置换术加主动脉弓部置换术加升主动脉置换术等</t>
  </si>
  <si>
    <t>科诺（Konno）手术</t>
  </si>
  <si>
    <t>003308020440000</t>
  </si>
  <si>
    <t>科诺(Konno)手术</t>
  </si>
  <si>
    <t>包括左室流出道扩大、主动脉根部扩大、右室流出道扩大及主动脉瓣替换术、右室流出道狭窄疏通手术。</t>
  </si>
  <si>
    <t>外通道手术</t>
  </si>
  <si>
    <t>003308020450000</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</si>
  <si>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</si>
  <si>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</si>
  <si>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</si>
  <si>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</si>
  <si>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</si>
  <si>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</si>
  <si>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</si>
  <si>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323308020580000</t>
  </si>
  <si>
    <t>指超声引导下经右室流出道穿刺肺动脉瓣球囊扩张手术。</t>
  </si>
  <si>
    <t>心脏和心包的其他手术</t>
  </si>
  <si>
    <t>经胸腔镜心包活检术</t>
  </si>
  <si>
    <t>003308030010000</t>
  </si>
  <si>
    <t>心包剥脱术</t>
  </si>
  <si>
    <t>003308030020000</t>
  </si>
  <si>
    <t>包括各种原因所致心包炎的剥脱与松解</t>
  </si>
  <si>
    <t>经胸腔镜心包部分切除术</t>
  </si>
  <si>
    <t>003308030030000</t>
  </si>
  <si>
    <t>心包肿瘤切除术</t>
  </si>
  <si>
    <t>003308030040000</t>
  </si>
  <si>
    <t>心包开窗引流术</t>
  </si>
  <si>
    <t>003308030050000</t>
  </si>
  <si>
    <t>心外开胸探查术</t>
  </si>
  <si>
    <t>003308030060000</t>
  </si>
  <si>
    <t>包括再次开胸止血、解除心包填塞、清创引流、肿瘤取活检等。包括延迟胸骨闭合术。</t>
  </si>
  <si>
    <t>心脏外伤修补术</t>
  </si>
  <si>
    <t>003308030070000</t>
  </si>
  <si>
    <t>包括清创、引流</t>
  </si>
  <si>
    <t>心内异物取出术</t>
  </si>
  <si>
    <t>003308030080000</t>
  </si>
  <si>
    <t>包括心脏各部位及肺动脉内的异物</t>
  </si>
  <si>
    <t>心脏良性肿瘤摘除术</t>
  </si>
  <si>
    <t>003308030090000</t>
  </si>
  <si>
    <t>包括心脏各部位的良性肿瘤及囊肿</t>
  </si>
  <si>
    <t>心脏恶性肿瘤摘除术</t>
  </si>
  <si>
    <t>003308030100000</t>
  </si>
  <si>
    <t>室壁瘤切除术</t>
  </si>
  <si>
    <t>003308030110000</t>
  </si>
  <si>
    <t>包括室壁瘤切除缝合术、左心室成形术</t>
  </si>
  <si>
    <t>贴片材料</t>
  </si>
  <si>
    <t>左房血栓清除术</t>
  </si>
  <si>
    <t>003308030120000</t>
  </si>
  <si>
    <t>左房折叠术</t>
  </si>
  <si>
    <t>003308030130000</t>
  </si>
  <si>
    <t>左室减容术(Batista手术)</t>
  </si>
  <si>
    <t>003308030140000</t>
  </si>
  <si>
    <t>包括二尖瓣成形术</t>
  </si>
  <si>
    <t>心脏异常传导束切断术</t>
  </si>
  <si>
    <t>003308030150000</t>
  </si>
  <si>
    <t>不含心表电生理标测</t>
  </si>
  <si>
    <t>迷宫手术(房颤矫治术)</t>
  </si>
  <si>
    <t>003308030160000</t>
  </si>
  <si>
    <t>包括各种改良方式(冷冻、电凝等)、心内直视射频消融术；不含心表电生理标测</t>
  </si>
  <si>
    <t>射频消融电极</t>
  </si>
  <si>
    <t>心脏表面临时起搏器安置术</t>
  </si>
  <si>
    <t>003308030170000</t>
  </si>
  <si>
    <t>起搏导线</t>
  </si>
  <si>
    <t>330803017-a</t>
  </si>
  <si>
    <t>起搏器应用每小时</t>
  </si>
  <si>
    <t>激光心肌打孔术</t>
  </si>
  <si>
    <t>003308030180000</t>
  </si>
  <si>
    <t>一次性打孔材料</t>
  </si>
  <si>
    <t>每孔次</t>
  </si>
  <si>
    <t>骨骼肌心脏包裹成形术</t>
  </si>
  <si>
    <t>003308030190000</t>
  </si>
  <si>
    <t>左右心室辅助泵安装术</t>
  </si>
  <si>
    <t>003308030220000</t>
  </si>
  <si>
    <t>含临时性插管</t>
  </si>
  <si>
    <t>人工辅助泵</t>
  </si>
  <si>
    <t>主动脉内球囊反搏置管术</t>
  </si>
  <si>
    <t>003308030230000</t>
  </si>
  <si>
    <t>指切开法；含主动脉内球囊及导管撤离术</t>
  </si>
  <si>
    <t>球囊反搏导管、人造血管</t>
  </si>
  <si>
    <t>含长时间转流插管</t>
  </si>
  <si>
    <t>体外人工膜肺(ECOM)</t>
  </si>
  <si>
    <t>003308030250000</t>
  </si>
  <si>
    <t>左右心室辅助循环</t>
  </si>
  <si>
    <t>003308030260000</t>
  </si>
  <si>
    <t>体外循环心脏不停跳心内直视手术</t>
  </si>
  <si>
    <t>003308030270000</t>
  </si>
  <si>
    <t>包括室间隔缺损修补，法鲁氏三联症根治，联合心瓣膜替换，主动脉窦瘤破裂修补，房间隔缺损，肺动脉狭窄</t>
  </si>
  <si>
    <t>经冠状动脉窦逆行灌注管</t>
  </si>
  <si>
    <t>连续动静脉转流术</t>
  </si>
  <si>
    <t>003308030280000</t>
  </si>
  <si>
    <t>含动脉－静脉和静脉－静脉转流的操作</t>
  </si>
  <si>
    <t>心脏术后感染伤口清创引流术</t>
  </si>
  <si>
    <t>003308030290000</t>
  </si>
  <si>
    <t>包括各种深部组织感染；不含体表伤口感染</t>
  </si>
  <si>
    <t>肋间动脉重建术</t>
  </si>
  <si>
    <t>003308030300000</t>
  </si>
  <si>
    <t>每个吻合口</t>
  </si>
  <si>
    <t>开胸心脏挤压术</t>
  </si>
  <si>
    <t>003308030310000</t>
  </si>
  <si>
    <t>非血管介入房间隔缺损封堵术</t>
  </si>
  <si>
    <t xml:space="preserve"> 003308010170000</t>
  </si>
  <si>
    <t>包括室间隔缺损封堵术</t>
  </si>
  <si>
    <t>心耳夹闭术</t>
  </si>
  <si>
    <t>323308030400000</t>
  </si>
  <si>
    <t>经胸打开心包，显露心耳，评估心耳形态及大小，行心耳闭合术，止血，逐层关闭切口。</t>
  </si>
  <si>
    <t>心耳夹闭系统</t>
  </si>
  <si>
    <t>其他血管手术</t>
  </si>
  <si>
    <t>各种人工血管、转流管、人工补片等</t>
  </si>
  <si>
    <t>无名动脉瘤切除术</t>
  </si>
  <si>
    <t>003308040010000</t>
  </si>
  <si>
    <t>包括锁骨下，颈总动脉起始部动脉瘤，假性动脉瘤，肢体动脉瘤，颈动脉瘤，颈动脉体瘤</t>
  </si>
  <si>
    <t>颈静脉瘤成形术</t>
  </si>
  <si>
    <t>003308040020000</t>
  </si>
  <si>
    <t>包括部分切除、缩窄缝合、各种材料包裹、结扎切除</t>
  </si>
  <si>
    <t>用于包裹的各种材料</t>
  </si>
  <si>
    <t>颈静脉移植术</t>
  </si>
  <si>
    <t>003308040030000</t>
  </si>
  <si>
    <t>含取用大隐静脉</t>
  </si>
  <si>
    <t>颈动脉海绵窦栓塞＋结扎术</t>
  </si>
  <si>
    <t>003308040040000</t>
  </si>
  <si>
    <t>颈动脉瘤切除＋血管移植术</t>
  </si>
  <si>
    <t>003308040050000</t>
  </si>
  <si>
    <t>包括颈动脉假性动脉瘤、外伤性动—静脉瘘、颈动脉过度迂曲的切除</t>
  </si>
  <si>
    <t>颈动脉体瘤切除＋血管移植术</t>
  </si>
  <si>
    <t>003308040060000</t>
  </si>
  <si>
    <t>包括颈动脉体瘤切除术、颈动脉内膜剥脱、扩张、颈动脉成形</t>
  </si>
  <si>
    <t>颈动脉腋动脉血管移植术</t>
  </si>
  <si>
    <t>003308040070000</t>
  </si>
  <si>
    <t>包括腋动脉、锁骨下动脉 —颈动脉血管移植术</t>
  </si>
  <si>
    <t>升主动脉双腋Y型人工血管架桥颈动脉大隐静脉架桥术</t>
  </si>
  <si>
    <t>003308040080000</t>
  </si>
  <si>
    <t>含大隐静脉取用；包括全部采用人工血管、或与颈动脉直接吻合，系升主动脉至双腋动脉用Y型人工血管架桥，再从人工血管向颈动脉用大隐静脉架桥；不含体外循环</t>
  </si>
  <si>
    <t>带瓣全程主动脉人工血管置换术</t>
  </si>
  <si>
    <t>003308040090000</t>
  </si>
  <si>
    <t>含大隐静脉取用；包括主动脉瓣—双髂动脉间各分支动脉的移植(如冠状动脉、腹腔动脉等)；不含体外循环</t>
  </si>
  <si>
    <t>全程主动脉人工血管置换术</t>
  </si>
  <si>
    <t>003308040100000</t>
  </si>
  <si>
    <t>含大隐静脉取用；包括除主动脉瓣以外的全程胸、腹主动脉；不含体外循环</t>
  </si>
  <si>
    <t>胸腹主动脉瘤切除人工血管转流术</t>
  </si>
  <si>
    <t>003308040110000</t>
  </si>
  <si>
    <t>含大隐静脉取用；包括脊髓动脉、腹腔动脉、肠系膜上、下动脉、双肾动脉架桥；不含体外循环</t>
  </si>
  <si>
    <t>腹主动脉 腹腔动脉血管架桥术</t>
  </si>
  <si>
    <t>003308040120000</t>
  </si>
  <si>
    <t>腹主动脉腹腔动脉血管架桥术</t>
  </si>
  <si>
    <t>包括肠系膜上、下动脉、双肾动脉架桥；不含体外循环</t>
  </si>
  <si>
    <t>肠系膜上动脉取栓＋移植术</t>
  </si>
  <si>
    <t>003308040130000</t>
  </si>
  <si>
    <t>含大隐静脉取用</t>
  </si>
  <si>
    <t>取栓管</t>
  </si>
  <si>
    <t>胸腹主动脉损伤修复术</t>
  </si>
  <si>
    <t>003308040140000</t>
  </si>
  <si>
    <t>包括腔静脉损伤</t>
  </si>
  <si>
    <t>腹主动脉腔静脉瘘成形术</t>
  </si>
  <si>
    <t>003308040150000</t>
  </si>
  <si>
    <t>腹主动脉双股动脉Y型人工血管转流术</t>
  </si>
  <si>
    <t>003308040160000</t>
  </si>
  <si>
    <t>包括双髂动脉、股深动脉成形；不含腰交感神经节切除</t>
  </si>
  <si>
    <t>330804016-a</t>
  </si>
  <si>
    <t>继续向远端架桥的，每增加一根血管加收</t>
  </si>
  <si>
    <t>003308040160001</t>
  </si>
  <si>
    <t>腹主动脉双股动脉Y型人工血管转流术(继续向远端架桥的，每增加一根血管加收)</t>
  </si>
  <si>
    <t>腹主动脉股动脉人工血管转流术</t>
  </si>
  <si>
    <t>003308040170000</t>
  </si>
  <si>
    <t>包括经腹或经腹膜外</t>
  </si>
  <si>
    <t>330804017-a</t>
  </si>
  <si>
    <t>003308040170001</t>
  </si>
  <si>
    <t>腹主动脉股动脉人工血管转流术(向远端架桥，每增加一根血管加收)</t>
  </si>
  <si>
    <t>腹主动脉消化道瘘修复术</t>
  </si>
  <si>
    <t>003308040180000</t>
  </si>
  <si>
    <t>包括部分肠管切除、吻合、或肠道造瘘术、引流术、动脉瘘口修补及腹腔内移植的各类人工血管与肠管形成的瘘；不含人工血管置换</t>
  </si>
  <si>
    <t>布加氏综合症根治术</t>
  </si>
  <si>
    <t>003308040190000</t>
  </si>
  <si>
    <t>包括部分肝切除、肝静脉疏通术，在体外循环下进行；不含体外循环</t>
  </si>
  <si>
    <t>布加氏综合症病变段切除术</t>
  </si>
  <si>
    <t>003308040200000</t>
  </si>
  <si>
    <t>包括需用体外循环下的膈膜切除、成形或吻合术；不含体外循环</t>
  </si>
  <si>
    <t>布加氏综合症膈膜切除术</t>
  </si>
  <si>
    <t>003308040210000</t>
  </si>
  <si>
    <t>非体外循环下手术</t>
  </si>
  <si>
    <t>布加综合症经右房破膜术</t>
  </si>
  <si>
    <t>003308040220000</t>
  </si>
  <si>
    <t>布加综合症经股静脉右房联合破膜术</t>
  </si>
  <si>
    <t>003308040230000</t>
  </si>
  <si>
    <t>球囊扩张管</t>
  </si>
  <si>
    <t>布加综合症肠房人工血管转流术</t>
  </si>
  <si>
    <t>003308040240000</t>
  </si>
  <si>
    <t>包括肠－房或脾－房</t>
  </si>
  <si>
    <t>布加综合症肠颈人工血管转流术</t>
  </si>
  <si>
    <t>003308040250000</t>
  </si>
  <si>
    <t>布加综合症腔房人工血管转流术</t>
  </si>
  <si>
    <t>003308040260000</t>
  </si>
  <si>
    <t>布加综合症腔肠房人工血管转流术</t>
  </si>
  <si>
    <t>003308040270000</t>
  </si>
  <si>
    <t>经胸后路腔静脉人工血管转流术</t>
  </si>
  <si>
    <t>003308040280000</t>
  </si>
  <si>
    <t>上腔静脉阻塞自体大隐静脉螺旋管道架桥术</t>
  </si>
  <si>
    <t>003308040290000</t>
  </si>
  <si>
    <t>上腔静脉综合症Y型人工血管转流术</t>
  </si>
  <si>
    <t>003308040300000</t>
  </si>
  <si>
    <t>包括无名、锁骨下、颈静脉向上腔或右心房转流</t>
  </si>
  <si>
    <t>无名静脉上腔静脉人工血管转流术</t>
  </si>
  <si>
    <t>003308040310000</t>
  </si>
  <si>
    <t>脾肺固定术(脾肺分流术)</t>
  </si>
  <si>
    <t>003308040320000</t>
  </si>
  <si>
    <t>脾肾动脉吻合术</t>
  </si>
  <si>
    <t>003308040330000</t>
  </si>
  <si>
    <t>肠腔静脉“H”型架桥转流术</t>
  </si>
  <si>
    <t>003308040340000</t>
  </si>
  <si>
    <t>包括脾—肾架桥转流术。含吻合</t>
  </si>
  <si>
    <t>腔静脉切开滤网置放术</t>
  </si>
  <si>
    <t>003308040350000</t>
  </si>
  <si>
    <t>手术切开置放</t>
  </si>
  <si>
    <t>滤网及输送器</t>
  </si>
  <si>
    <t>腔静脉取栓＋血管成形术</t>
  </si>
  <si>
    <t>003308040360000</t>
  </si>
  <si>
    <t>下腔静脉肠系膜上静脉分流术</t>
  </si>
  <si>
    <t>003308040370000</t>
  </si>
  <si>
    <t>双髂总静脉下腔静脉“Y”型人工血管转流术</t>
  </si>
  <si>
    <t>003308040380000</t>
  </si>
  <si>
    <t>包括双股—下腔架桥转流</t>
  </si>
  <si>
    <t>股股动脉人工血管转流术</t>
  </si>
  <si>
    <t>003308040390000</t>
  </si>
  <si>
    <t>股胫前动脉转流术</t>
  </si>
  <si>
    <t>003308040400000</t>
  </si>
  <si>
    <t>股腘动脉人工自体血管移植术</t>
  </si>
  <si>
    <t>003308040410000</t>
  </si>
  <si>
    <t>包括股—股转流、原位大隐静脉转流</t>
  </si>
  <si>
    <t>瓣膜刀或其它能破坏瓣膜的代用品</t>
  </si>
  <si>
    <t>肢体动脉内膜剥脱成形术</t>
  </si>
  <si>
    <t>003308040420000</t>
  </si>
  <si>
    <t>每个切口</t>
  </si>
  <si>
    <t>肢体动静脉切开取栓术</t>
  </si>
  <si>
    <t>003308040430000</t>
  </si>
  <si>
    <t>包括四肢各部位取栓</t>
  </si>
  <si>
    <t>330804043-a</t>
  </si>
  <si>
    <t>需双侧取栓，或多部位取栓，每增加一切口加收</t>
  </si>
  <si>
    <t>003308040430001</t>
  </si>
  <si>
    <t>肢体动静脉切开取栓术(双侧或多部位取栓，每增加一切口加收)</t>
  </si>
  <si>
    <t>上肢血管探查术</t>
  </si>
  <si>
    <t>003308040440000</t>
  </si>
  <si>
    <t>包括肱动脉、桡动脉、尺动脉血管探查术，包括下肢血管探查术包</t>
  </si>
  <si>
    <t>血管移植术</t>
  </si>
  <si>
    <t>003308040450000</t>
  </si>
  <si>
    <t>异体血管</t>
  </si>
  <si>
    <t>肢体动脉瘤切除＋血管移植术</t>
  </si>
  <si>
    <t>003308040460000</t>
  </si>
  <si>
    <t>包括假性动脉瘤</t>
  </si>
  <si>
    <t>肢体动脉血管旁路移植术</t>
  </si>
  <si>
    <t>003308040470000</t>
  </si>
  <si>
    <t>包括四肢各支动脉</t>
  </si>
  <si>
    <t>腋双股动脉人工血管转流术</t>
  </si>
  <si>
    <t>003308040480000</t>
  </si>
  <si>
    <t>330804048-a</t>
  </si>
  <si>
    <t>继续向远端动脉架桥，每增加一根血管加收</t>
  </si>
  <si>
    <t>003308040480001</t>
  </si>
  <si>
    <t>腋双股动脉人工血管转流术(继续向远端动脉架桥，每增一支加收)</t>
  </si>
  <si>
    <t>腋股动脉人工血管转流术</t>
  </si>
  <si>
    <t>003308040490000</t>
  </si>
  <si>
    <t>330804049-a</t>
  </si>
  <si>
    <t>003308040490001</t>
  </si>
  <si>
    <t>腋股动脉人工血管转流术(继续向远端动脉架桥，每增一支加收)</t>
  </si>
  <si>
    <t>肢体动静脉修复术</t>
  </si>
  <si>
    <t>003308040500000</t>
  </si>
  <si>
    <t>包括外伤、血管破裂、断裂吻合、及补片成形</t>
  </si>
  <si>
    <t>血管危象探查修复术</t>
  </si>
  <si>
    <t>003308040510000</t>
  </si>
  <si>
    <t>指血管修复术后发生痉挛、栓塞后的探查修复术</t>
  </si>
  <si>
    <t>先天性动静脉瘘栓塞＋切除术</t>
  </si>
  <si>
    <t>003308040520000</t>
  </si>
  <si>
    <t>包括部分切除、缝扎</t>
  </si>
  <si>
    <t>栓塞剂</t>
  </si>
  <si>
    <t>肢体静脉动脉化</t>
  </si>
  <si>
    <t>003308040530000</t>
  </si>
  <si>
    <t>动静脉人工内瘘成形术</t>
  </si>
  <si>
    <t>003308040540000</t>
  </si>
  <si>
    <t>包括原部位的动、静脉吻合，动静脉内外瘘栓塞再通术</t>
  </si>
  <si>
    <t>动静脉人工内瘘人工血管转流术</t>
  </si>
  <si>
    <t>003308040550000</t>
  </si>
  <si>
    <t>包括加用其它部位血管做架桥或人工血管架桥</t>
  </si>
  <si>
    <t>人工动静脉瘘切除重造术</t>
  </si>
  <si>
    <t>003308040560000</t>
  </si>
  <si>
    <t>外伤性动静脉瘘修补术＋血管移植术</t>
  </si>
  <si>
    <t>003308040570000</t>
  </si>
  <si>
    <t>包括四头结扎、补片、结扎其中一根血管，或加血管移植</t>
  </si>
  <si>
    <t>股静脉带戒术</t>
  </si>
  <si>
    <t>003308040580000</t>
  </si>
  <si>
    <t>包括瓣膜修补术</t>
  </si>
  <si>
    <t>经血管镜股静脉瓣修复术</t>
  </si>
  <si>
    <t>003308040590000</t>
  </si>
  <si>
    <t>下肢深静脉带瓣膜段置换术</t>
  </si>
  <si>
    <t>003308040600000</t>
  </si>
  <si>
    <t>大隐静脉耻骨上转流术</t>
  </si>
  <si>
    <t>003308040610000</t>
  </si>
  <si>
    <t>包括人工动—静脉瘘</t>
  </si>
  <si>
    <t>大隐静脉高位结扎＋剥脱术</t>
  </si>
  <si>
    <t>003308040620000</t>
  </si>
  <si>
    <t>包括大、小隐静脉曲张</t>
  </si>
  <si>
    <t>330804062-a</t>
  </si>
  <si>
    <t>大隐静脉皮下连续环缝术</t>
  </si>
  <si>
    <t>323308040620100</t>
  </si>
  <si>
    <t>330804062-b</t>
  </si>
  <si>
    <t>下肢静脉腔内微波凝固术</t>
  </si>
  <si>
    <t>323308040620200</t>
  </si>
  <si>
    <t>含辐射器</t>
  </si>
  <si>
    <t>小动脉吻合术</t>
  </si>
  <si>
    <t>003308040630000</t>
  </si>
  <si>
    <t>包括指、趾动脉吻合，包括指、趾静脉吻合</t>
  </si>
  <si>
    <t>单指（趾）</t>
  </si>
  <si>
    <t>小动脉血管移植术</t>
  </si>
  <si>
    <t>003308040640000</t>
  </si>
  <si>
    <t>包括交通支结扎术，指、趾血管移植</t>
  </si>
  <si>
    <t>大网膜游离移植术</t>
  </si>
  <si>
    <t>003308040650000</t>
  </si>
  <si>
    <t>指交通支结扎术将大网膜全部游离后与其它部位血管再做吻合，或原位经裁剪后游移到所需部位</t>
  </si>
  <si>
    <t>闭塞血管激光再通术</t>
  </si>
  <si>
    <t>003308040660000</t>
  </si>
  <si>
    <t>指直视下手术</t>
  </si>
  <si>
    <t>海绵状血管瘤激光治疗术</t>
  </si>
  <si>
    <t>003308040670000</t>
  </si>
  <si>
    <t>指皮肤切开直视下进行激光治疗，交通支结扎或栓塞</t>
  </si>
  <si>
    <t>330804067-a</t>
  </si>
  <si>
    <t>血管瘤铜针治疗术</t>
  </si>
  <si>
    <t>323308040670100</t>
  </si>
  <si>
    <t>锁骨下动脉搭桥术</t>
  </si>
  <si>
    <t>003308040680000</t>
  </si>
  <si>
    <t>髂内动脉结扎术</t>
  </si>
  <si>
    <t>003308040690000</t>
  </si>
  <si>
    <t>大隐静脉闭合术</t>
  </si>
  <si>
    <t>003308040700000</t>
  </si>
  <si>
    <t>一次性使用激光光纤</t>
  </si>
  <si>
    <t>夹层动脉瘤腔内隔绝术</t>
  </si>
  <si>
    <t>003308040710000</t>
  </si>
  <si>
    <t>自体血管取用术</t>
  </si>
  <si>
    <t>323308040720000</t>
  </si>
  <si>
    <t>大隐静脉硬化剂注射治疗</t>
  </si>
  <si>
    <t>不含影像引导。</t>
  </si>
  <si>
    <t>9．造血及淋巴系统手术</t>
  </si>
  <si>
    <t>淋巴结穿刺术</t>
  </si>
  <si>
    <t>003309000010000</t>
  </si>
  <si>
    <t>体表淋巴结摘除术</t>
  </si>
  <si>
    <t>003309000020000</t>
  </si>
  <si>
    <t>330900002-a</t>
  </si>
  <si>
    <t>淋巴结结核切除术</t>
  </si>
  <si>
    <t>323309000020100</t>
  </si>
  <si>
    <t>颈淋巴结清扫术</t>
  </si>
  <si>
    <t>003309000030000</t>
  </si>
  <si>
    <t>腋窝淋巴结清扫术</t>
  </si>
  <si>
    <t>003309000040000</t>
  </si>
  <si>
    <t>腹股沟淋巴结清扫术</t>
  </si>
  <si>
    <t>003309000050000</t>
  </si>
  <si>
    <t>含区域淋巴结切除</t>
  </si>
  <si>
    <t>盆腔淋巴结清扫术</t>
  </si>
  <si>
    <t>003309000060000</t>
  </si>
  <si>
    <t>经腹腔镜盆腔淋巴结清扫术</t>
  </si>
  <si>
    <t>包括腹腔、胸腔淋巴结清扫术。含区域淋巴结切除</t>
  </si>
  <si>
    <t>盆腔淋巴结活检术</t>
  </si>
  <si>
    <t>003309000070000</t>
  </si>
  <si>
    <t>经腹腔镜盆腔淋巴结活检术</t>
  </si>
  <si>
    <t>包括淋巴结切除术；包括腹腔、胸腔淋巴结活检术</t>
  </si>
  <si>
    <t>髂腹股沟淋巴结清扫术</t>
  </si>
  <si>
    <t>003309000080000</t>
  </si>
  <si>
    <t>胸导管结扎术</t>
  </si>
  <si>
    <t>003309000090000</t>
  </si>
  <si>
    <t>包括乳糜胸外科治疗</t>
  </si>
  <si>
    <t>经胸腔镜内乳淋巴链清除朮</t>
  </si>
  <si>
    <t>003309000100000</t>
  </si>
  <si>
    <t>颈静脉胸导管吻合术</t>
  </si>
  <si>
    <t>003309000110000</t>
  </si>
  <si>
    <t>含人工血管搭桥</t>
  </si>
  <si>
    <t>腹股沟淋巴管-腰干淋巴管吻合术</t>
  </si>
  <si>
    <t>003309000120000</t>
  </si>
  <si>
    <t>肢体淋巴管-静脉吻合术</t>
  </si>
  <si>
    <t>003309000130000</t>
  </si>
  <si>
    <t>淋巴管大隐静脉吻合术</t>
  </si>
  <si>
    <t>003309000140000</t>
  </si>
  <si>
    <t>淋巴管瘤蔓状血管瘤切除术</t>
  </si>
  <si>
    <t>003309000150000</t>
  </si>
  <si>
    <t>包括颈部及躯干部，瘤体侵及深筋膜以下深层组织</t>
  </si>
  <si>
    <t>脾部分切除术</t>
  </si>
  <si>
    <t>003309000160000</t>
  </si>
  <si>
    <t>脾修补术</t>
  </si>
  <si>
    <t>003309000170000</t>
  </si>
  <si>
    <t>脾切除术</t>
  </si>
  <si>
    <t>003309000180000</t>
  </si>
  <si>
    <t>包括副脾切除、胰尾切除术</t>
  </si>
  <si>
    <t>脾切除自体脾移植术</t>
  </si>
  <si>
    <t>003309000190000</t>
  </si>
  <si>
    <t>异体脾脏移植术</t>
  </si>
  <si>
    <t>003309000200000</t>
  </si>
  <si>
    <t>前哨淋巴结探查术</t>
  </si>
  <si>
    <t>003309000210000</t>
  </si>
  <si>
    <t>包括淋巴结标记术</t>
  </si>
  <si>
    <t>10．消化系统手术</t>
  </si>
  <si>
    <t>食管手术</t>
  </si>
  <si>
    <t>颈侧切开食道异物取出术</t>
  </si>
  <si>
    <t>003310010010000</t>
  </si>
  <si>
    <t>食管破裂修补术</t>
  </si>
  <si>
    <t>003310010020000</t>
  </si>
  <si>
    <t>包括直接缝合修补或利用其他组织修补</t>
  </si>
  <si>
    <t>食管瘘清创术</t>
  </si>
  <si>
    <t>003310010030000</t>
  </si>
  <si>
    <t>包括填堵术</t>
  </si>
  <si>
    <t>食管良性肿物切除术</t>
  </si>
  <si>
    <t>003310010040000</t>
  </si>
  <si>
    <t>含肿瘤局部切除；不含肿瘤食管切除胃食管吻合术</t>
  </si>
  <si>
    <t>先天性食管囊肿切除术</t>
  </si>
  <si>
    <t>003310010050000</t>
  </si>
  <si>
    <t>食管憩室切除术</t>
  </si>
  <si>
    <t>003310010060000</t>
  </si>
  <si>
    <t>包括内翻术</t>
  </si>
  <si>
    <t>食管狭窄切除吻合术</t>
  </si>
  <si>
    <t>003310010070000</t>
  </si>
  <si>
    <t>包括食管蹼切除术</t>
  </si>
  <si>
    <t>下咽颈段食管狭窄切除及颈段食管再造术</t>
  </si>
  <si>
    <t>003310010080000</t>
  </si>
  <si>
    <t>食管闭锁造瘘术</t>
  </si>
  <si>
    <t>003310010090000</t>
  </si>
  <si>
    <t>包括食管颈段造瘘、胃造瘘术</t>
  </si>
  <si>
    <t>特殊胃造瘘套管</t>
  </si>
  <si>
    <t>先天性食管闭锁经胸膜外吻合术</t>
  </si>
  <si>
    <t>003310010100000</t>
  </si>
  <si>
    <t>含食管气管瘘修补；不含胃造瘘术</t>
  </si>
  <si>
    <t>食管癌根治术</t>
  </si>
  <si>
    <t>003310010110000</t>
  </si>
  <si>
    <t>包括胸内胃食管吻合(主动脉弓下，弓上胸顶部吻合)及颈部吻合术</t>
  </si>
  <si>
    <t>331001011-a</t>
  </si>
  <si>
    <t>每增加一个切口加收</t>
  </si>
  <si>
    <t>颈段食管癌切除+结肠代食管术</t>
  </si>
  <si>
    <t>003310010120000</t>
  </si>
  <si>
    <t>包括经颈、胸、腹径路手术</t>
  </si>
  <si>
    <t>颈段食管癌切除+颈部皮瓣食管再造术</t>
  </si>
  <si>
    <t>003310010130000</t>
  </si>
  <si>
    <t>食管癌根治+结肠代食管术</t>
  </si>
  <si>
    <t>003310010140000</t>
  </si>
  <si>
    <t>颈段食管切除术</t>
  </si>
  <si>
    <t>003310010150000</t>
  </si>
  <si>
    <t>食管胃吻合口狭窄切开成形术</t>
  </si>
  <si>
    <t>003310010160000</t>
  </si>
  <si>
    <t>包括狭窄局部切开缝合或再吻合术</t>
  </si>
  <si>
    <t>食管横断吻合术</t>
  </si>
  <si>
    <t>003310010170000</t>
  </si>
  <si>
    <t>包括经网膜静脉门静脉测压术、胃冠状静脉结扎术；不含脾切除术、幽门成形术</t>
  </si>
  <si>
    <t>食管再造术</t>
  </si>
  <si>
    <t>003310010180000</t>
  </si>
  <si>
    <t>包括胃、肠代食管等</t>
  </si>
  <si>
    <t>食管胃短路捷径手术</t>
  </si>
  <si>
    <t>003310010190000</t>
  </si>
  <si>
    <t>游离空肠代食管术</t>
  </si>
  <si>
    <t>003310010200000</t>
  </si>
  <si>
    <t>含微血管吻合术</t>
  </si>
  <si>
    <t>贲门痉挛(失弛缓症)肌层切开术</t>
  </si>
  <si>
    <t>003310010210000</t>
  </si>
  <si>
    <t>含经腹径路手术</t>
  </si>
  <si>
    <t>贲门癌切除术</t>
  </si>
  <si>
    <t>003310010220000</t>
  </si>
  <si>
    <t>含胃食管弓下吻合术</t>
  </si>
  <si>
    <t>贲门癌扩大根治术</t>
  </si>
  <si>
    <t>003310010230000</t>
  </si>
  <si>
    <t>含全胃、脾、胰尾切除、食管－空肠吻合术</t>
  </si>
  <si>
    <t>胃手术</t>
  </si>
  <si>
    <t>胃肠切开取异物</t>
  </si>
  <si>
    <t>003310020010000</t>
  </si>
  <si>
    <t>包括局部肿瘤切除</t>
  </si>
  <si>
    <t>胃出血切开缝扎止血术</t>
  </si>
  <si>
    <t>003310020020000</t>
  </si>
  <si>
    <t>近端胃大部切除术</t>
  </si>
  <si>
    <t>003310020030000</t>
  </si>
  <si>
    <t>远端胃大部切除术</t>
  </si>
  <si>
    <t>003310020040000</t>
  </si>
  <si>
    <t>包括胃、十二指肠吻合（BillrothI式）、胃空肠吻合（BillrothⅡ式）或胃—空肠Roux-y型吻合</t>
  </si>
  <si>
    <t>胃癌根治术</t>
  </si>
  <si>
    <t>003310020050000</t>
  </si>
  <si>
    <t>含保留胃近端与十二指肠或空肠吻合、区域淋巴结清扫；不含联合其他脏器切除</t>
  </si>
  <si>
    <t>胃癌扩大根治术</t>
  </si>
  <si>
    <t>003310020060000</t>
  </si>
  <si>
    <t>含胃癌根治及联合其他侵及脏器切除</t>
  </si>
  <si>
    <t>胃癌姑息切除术</t>
  </si>
  <si>
    <t>003310020070000</t>
  </si>
  <si>
    <t>全胃切除术</t>
  </si>
  <si>
    <t>003310020080000</t>
  </si>
  <si>
    <t>包括食道空肠吻合(Roux-y型或袢式)、食道—十二指肠吻合、区域淋巴结清扫</t>
  </si>
  <si>
    <t>胃肠造瘘术</t>
  </si>
  <si>
    <t>003310020090000</t>
  </si>
  <si>
    <t>包括胃或小肠切开置造瘘管</t>
  </si>
  <si>
    <t>一次性造瘘管</t>
  </si>
  <si>
    <t>胃扭转复位术</t>
  </si>
  <si>
    <t>003310020100000</t>
  </si>
  <si>
    <t>胃肠穿孔修补术</t>
  </si>
  <si>
    <t>003310020110000</t>
  </si>
  <si>
    <t>331002011-a</t>
  </si>
  <si>
    <t>先天性胃壁肌层缺损胃穿孔修补术</t>
  </si>
  <si>
    <t xml:space="preserve"> 003310020110000</t>
  </si>
  <si>
    <t>胃冠状静脉栓塞术</t>
  </si>
  <si>
    <t>003310020120000</t>
  </si>
  <si>
    <t>包括结扎术</t>
  </si>
  <si>
    <t>胃迷走神经切断术</t>
  </si>
  <si>
    <t>003310020130000</t>
  </si>
  <si>
    <t>包括选择性迷走神经切除及迷走神经干切断</t>
  </si>
  <si>
    <t>幽门成形术</t>
  </si>
  <si>
    <t>003310020140000</t>
  </si>
  <si>
    <t>包括括约肌切开成形及幽门再造术</t>
  </si>
  <si>
    <t>胃肠短路术</t>
  </si>
  <si>
    <t>003310020150000</t>
  </si>
  <si>
    <t>胃减容术</t>
  </si>
  <si>
    <t>003310020160000</t>
  </si>
  <si>
    <t>包括袖状胃切除术、胃旁路手术</t>
  </si>
  <si>
    <t>经腹腔镜胃间质瘤切除术</t>
  </si>
  <si>
    <t>323310020220000</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</si>
  <si>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</si>
  <si>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</si>
  <si>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</si>
  <si>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</si>
  <si>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</si>
  <si>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003310030010000</t>
  </si>
  <si>
    <t>十二指肠憩室切除术</t>
  </si>
  <si>
    <t>包括内翻术。</t>
  </si>
  <si>
    <t>十二指肠成形术</t>
  </si>
  <si>
    <t>003310030020000</t>
  </si>
  <si>
    <t>包括十二指肠闭锁切除术</t>
  </si>
  <si>
    <t>壶腹部肿瘤局部切除术</t>
  </si>
  <si>
    <t>003310030030000</t>
  </si>
  <si>
    <t>肠回转不良矫治术(Lodd.s'术)</t>
  </si>
  <si>
    <t>003310030040000</t>
  </si>
  <si>
    <t>含阑尾切除；不含肠扭转、肠坏死切除吻合及其他畸形矫治(憩室切除)</t>
  </si>
  <si>
    <t>小儿原发性肠套叠手术复位</t>
  </si>
  <si>
    <t>003310030050000</t>
  </si>
  <si>
    <t>不含肠坏死切除吻合、肠造瘘、肠外置、阑尾切除、继发性肠套叠病灶手术处置、肠减压术</t>
  </si>
  <si>
    <t>限六周岁及以下儿童</t>
  </si>
  <si>
    <t>肠扭转肠套叠复位术</t>
  </si>
  <si>
    <t>003310030060000</t>
  </si>
  <si>
    <t>肠切除术</t>
  </si>
  <si>
    <t>003310030070000</t>
  </si>
  <si>
    <t>包括小肠、回盲部结肠部分切除，包括肠切开减压术、肠修补术</t>
  </si>
  <si>
    <t>肠粘连松解术</t>
  </si>
  <si>
    <t>003310030080000</t>
  </si>
  <si>
    <t>肠倒置术</t>
  </si>
  <si>
    <t>003310030090000</t>
  </si>
  <si>
    <t>肠造瘘还纳术</t>
  </si>
  <si>
    <t>003310030110000</t>
  </si>
  <si>
    <t>含肠吻合术；包括空肠造瘘术、回肠造瘘术</t>
  </si>
  <si>
    <t>肠瘘切除术</t>
  </si>
  <si>
    <t>003310030120000</t>
  </si>
  <si>
    <t>331003012-a</t>
  </si>
  <si>
    <t>肠造瘘口切开术</t>
  </si>
  <si>
    <t>323310030120100</t>
  </si>
  <si>
    <t>肠排列术(固定术)</t>
  </si>
  <si>
    <t>003310030130000</t>
  </si>
  <si>
    <t>肠储存袋成形术</t>
  </si>
  <si>
    <t>003310030140000</t>
  </si>
  <si>
    <t>乙状结肠悬吊术</t>
  </si>
  <si>
    <t>003310030150000</t>
  </si>
  <si>
    <t>先天性肠腔闭锁成形术</t>
  </si>
  <si>
    <t>003310030160000</t>
  </si>
  <si>
    <t>包括小肠结肠、不含多处闭锁</t>
  </si>
  <si>
    <t>331003016-a</t>
  </si>
  <si>
    <t>先天性肠腔闭锁端侧吻合造瘘术</t>
  </si>
  <si>
    <t xml:space="preserve"> 003310030170000</t>
  </si>
  <si>
    <t>结肠造瘘(Colostomy)术</t>
  </si>
  <si>
    <t>含肠切除，端侧吻合</t>
  </si>
  <si>
    <t>331003016-b</t>
  </si>
  <si>
    <t>先天性小肠狭窄不全梗阻修复术</t>
  </si>
  <si>
    <t xml:space="preserve"> 003310030160000</t>
  </si>
  <si>
    <t>含膜式狭窄、索带压迫，行隔膜切除肠壁侧侧吻合或切除吻合。</t>
  </si>
  <si>
    <t>003310030170000</t>
  </si>
  <si>
    <t>包括结肠双口或单口造瘘</t>
  </si>
  <si>
    <t>全结肠切除吻合术</t>
  </si>
  <si>
    <t>003310030180000</t>
  </si>
  <si>
    <t>包括回肠直肠吻合或回肠肛管吻合</t>
  </si>
  <si>
    <t>先天性巨结肠切除术</t>
  </si>
  <si>
    <t>003310030190000</t>
  </si>
  <si>
    <t>包括巨结肠切除、直肠后结肠拖出术或直肠粘膜切除、结肠经直肠肌鞘内拖出术</t>
  </si>
  <si>
    <t>结肠癌根治术</t>
  </si>
  <si>
    <t>003310030200000</t>
  </si>
  <si>
    <t>包括左、右半横结肠切除、淋巴清扫</t>
  </si>
  <si>
    <t>结肠癌扩大根治术</t>
  </si>
  <si>
    <t>003310030210000</t>
  </si>
  <si>
    <t>含结肠癌根治术联合其他侵及脏器切除术</t>
  </si>
  <si>
    <t>阑尾切除术</t>
  </si>
  <si>
    <t>003310030220000</t>
  </si>
  <si>
    <t>包括单纯性、化脓性、坏疽性</t>
  </si>
  <si>
    <t>肠吻合术</t>
  </si>
  <si>
    <t>003310030230000</t>
  </si>
  <si>
    <t>直肠肛门手术</t>
  </si>
  <si>
    <t>直肠出血缝扎术</t>
  </si>
  <si>
    <t>003310040010000</t>
  </si>
  <si>
    <t>不含内痔切除</t>
  </si>
  <si>
    <t>直肠良性肿物切除术</t>
  </si>
  <si>
    <t>003310040020000</t>
  </si>
  <si>
    <t>包括直肠粘膜、粘膜下肿物、息肉、腺瘤切除；包括结肠良性肿物切除。</t>
  </si>
  <si>
    <t>经内镜直肠良性肿物切除术</t>
  </si>
  <si>
    <t>003310040030000</t>
  </si>
  <si>
    <t>包括粘膜、粘膜下；包括息肉腺瘤</t>
  </si>
  <si>
    <t>指套扎、电凝法</t>
  </si>
  <si>
    <t>331004003-a</t>
  </si>
  <si>
    <t>003310040030500</t>
  </si>
  <si>
    <t>经内镜直肠良性肿物切除术(激光)</t>
  </si>
  <si>
    <t>直肠狭窄扩张术</t>
  </si>
  <si>
    <t>003310040040000</t>
  </si>
  <si>
    <t>直肠后间隙切开术</t>
  </si>
  <si>
    <t>003310040050000</t>
  </si>
  <si>
    <t>直肠前壁切除缝合术</t>
  </si>
  <si>
    <t>003310040060000</t>
  </si>
  <si>
    <t>直肠前突开放式修补术</t>
  </si>
  <si>
    <t>003310040070000</t>
  </si>
  <si>
    <t>直肠肛门假性憩室切除术</t>
  </si>
  <si>
    <t>003310040080000</t>
  </si>
  <si>
    <t>直肠肛门周围脓肿切开排脓术</t>
  </si>
  <si>
    <t>003310040090000</t>
  </si>
  <si>
    <t>经骶尾部直肠癌切除术</t>
  </si>
  <si>
    <t>003310040100000</t>
  </si>
  <si>
    <t>含区域淋巴结清扫</t>
  </si>
  <si>
    <t>经腹会阴直肠癌根治术(Miles手术)</t>
  </si>
  <si>
    <t>003310040110000</t>
  </si>
  <si>
    <t>含结肠造口，区域淋巴结清扫；不含子宫、卵巢切除</t>
  </si>
  <si>
    <t>经腹直肠癌根治术(Dixon手术)</t>
  </si>
  <si>
    <t>003310040120000</t>
  </si>
  <si>
    <t>含保留肛门，区域淋巴结清扫；不含子宫、卵巢切除</t>
  </si>
  <si>
    <t>331004012-a</t>
  </si>
  <si>
    <r>
      <rPr>
        <sz val="9"/>
        <rFont val="宋体"/>
        <charset val="134"/>
        <scheme val="minor"/>
      </rPr>
      <t>经括约肌间切除术（</t>
    </r>
    <r>
      <rPr>
        <sz val="9"/>
        <rFont val="Times New Roman"/>
        <charset val="134"/>
      </rPr>
      <t>ISR</t>
    </r>
    <r>
      <rPr>
        <sz val="9"/>
        <rFont val="方正仿宋_GBK"/>
        <charset val="134"/>
      </rPr>
      <t>）</t>
    </r>
  </si>
  <si>
    <t>经腹直肠癌根治术（Dixon手术）</t>
  </si>
  <si>
    <t>含保留肛门，部分/次全/完全内括约肌切除，区域淋巴结清扫。</t>
  </si>
  <si>
    <t>直肠癌扩大根治术</t>
  </si>
  <si>
    <t>003310040130000</t>
  </si>
  <si>
    <t>含盆腔联合脏器切除</t>
  </si>
  <si>
    <t>331004013-a</t>
  </si>
  <si>
    <t>全盆腔脏器切除加收</t>
  </si>
  <si>
    <t>003310040130001</t>
  </si>
  <si>
    <t>直肠癌扩大根治术(全盆腔脏器切除加收)</t>
  </si>
  <si>
    <t>直肠癌术后复发盆腔脏器切除术</t>
  </si>
  <si>
    <t>003310040140000</t>
  </si>
  <si>
    <t>直肠脱垂悬吊术</t>
  </si>
  <si>
    <t>003310040150000</t>
  </si>
  <si>
    <t>含开腹、直肠悬吊固定于直肠周围组织、封闭直肠前凹陷、加固盆底筋膜</t>
  </si>
  <si>
    <t>经肛门直肠脱垂手术</t>
  </si>
  <si>
    <t>003310040160000</t>
  </si>
  <si>
    <t>耻骨直肠肌松解术</t>
  </si>
  <si>
    <t>003310040170000</t>
  </si>
  <si>
    <t>直肠粘膜环切术</t>
  </si>
  <si>
    <t>003310040180000</t>
  </si>
  <si>
    <t>含肛门缩窄术。包括吻合器痔上粘膜环切吻合术（PPH手术)</t>
  </si>
  <si>
    <t>肛管缺损修补术</t>
  </si>
  <si>
    <t>003310040190000</t>
  </si>
  <si>
    <t>肛周常见疾病手术治疗</t>
  </si>
  <si>
    <t>003310040200000</t>
  </si>
  <si>
    <t>包括痔、肛裂、息肉、疣、肥大肛乳头、痣等切除；不含复杂肛瘘、高位肛瘘</t>
  </si>
  <si>
    <t>自动痔疮套扎器</t>
  </si>
  <si>
    <t>331004020-a</t>
  </si>
  <si>
    <t>低位肛瘘切除术</t>
  </si>
  <si>
    <t>003310040210000</t>
  </si>
  <si>
    <t>包括窦道</t>
  </si>
  <si>
    <t>高位肛瘘切除术</t>
  </si>
  <si>
    <t>003310040220000</t>
  </si>
  <si>
    <t>包括复杂肛瘘</t>
  </si>
  <si>
    <t>混合痔嵌顿手法松解回纳术</t>
  </si>
  <si>
    <t>003310040230000</t>
  </si>
  <si>
    <t>包括痔核切开回纳</t>
  </si>
  <si>
    <t>内痔环切术</t>
  </si>
  <si>
    <t>003310040240000</t>
  </si>
  <si>
    <t>肛门内括约肌侧切术</t>
  </si>
  <si>
    <t>003310040250000</t>
  </si>
  <si>
    <t>包括后正中切断术</t>
  </si>
  <si>
    <t>肛门成形术</t>
  </si>
  <si>
    <t>003310040260000</t>
  </si>
  <si>
    <t>包括肛门闭锁、肛门失禁、括约肌修复等；不含肌瓣移植术</t>
  </si>
  <si>
    <t>腹会阴肛门成形术</t>
  </si>
  <si>
    <t>003310040270000</t>
  </si>
  <si>
    <t>不含球形结肠成形、直肠膀胱瘘修补、新生儿期造瘘Ⅱ期肛门成形术</t>
  </si>
  <si>
    <t>尾路肛门成形术</t>
  </si>
  <si>
    <t>003310040280000</t>
  </si>
  <si>
    <t>包括经直肠尿道瘘修补、直肠阴道瘘修补、前或后矢状入路直肠肛门成形术；不含膀胱造瘘</t>
  </si>
  <si>
    <t>会阴肛门成形术</t>
  </si>
  <si>
    <t>003310040290000</t>
  </si>
  <si>
    <t>不含女婴会阴体成形、肛门后移</t>
  </si>
  <si>
    <t>会阴成形直肠前庭瘘修补术</t>
  </si>
  <si>
    <t>003310040300000</t>
  </si>
  <si>
    <t>不含伴直肠狭窄</t>
  </si>
  <si>
    <t>先天一穴肛矫治术</t>
  </si>
  <si>
    <t>003310040310000</t>
  </si>
  <si>
    <t>含肛门、阴道、尿道成形术(尿道延长术)、回肠阴道再造、泄殖腔扩张擗裂、阴道尿道成形；不含膀胱扩容、膀胱颈延长紧缩</t>
  </si>
  <si>
    <t>肛门括约肌再造术</t>
  </si>
  <si>
    <t>003310040320000</t>
  </si>
  <si>
    <t>包括各种肌肉移位术</t>
  </si>
  <si>
    <t>肛管皮肤移植术</t>
  </si>
  <si>
    <t>003310040330000</t>
  </si>
  <si>
    <t>开腹排粪石术</t>
  </si>
  <si>
    <t>003310040340000</t>
  </si>
  <si>
    <t>包括去蛔虫</t>
  </si>
  <si>
    <t>超声多普勒引导下痔动脉结扎术</t>
  </si>
  <si>
    <t>含探头和材料，含超声多普勒使用</t>
  </si>
  <si>
    <t>肝脏手术</t>
  </si>
  <si>
    <t>肝损伤清创修补术</t>
  </si>
  <si>
    <t>003310050010000</t>
  </si>
  <si>
    <t>不含肝部分切除术</t>
  </si>
  <si>
    <t>331005001-a</t>
  </si>
  <si>
    <t>伤及大血管、胆管和多破口的修补加收</t>
  </si>
  <si>
    <t>003310050010001</t>
  </si>
  <si>
    <t>肝损伤清创修补术(伤及大血管、胆管和多破口的修补加收)</t>
  </si>
  <si>
    <t>肝活检术</t>
  </si>
  <si>
    <t>003310050020000</t>
  </si>
  <si>
    <t>开腹肝活检术</t>
  </si>
  <si>
    <t>包括穿刺</t>
  </si>
  <si>
    <t>经腹腔镜肝脓肿引流术</t>
  </si>
  <si>
    <t>003310050030000</t>
  </si>
  <si>
    <t>肝包虫内囊摘除术</t>
  </si>
  <si>
    <t>003310050040000</t>
  </si>
  <si>
    <t>含袋形缝合术</t>
  </si>
  <si>
    <t>经腹腔镜肝囊肿切除术</t>
  </si>
  <si>
    <t>003310050050000</t>
  </si>
  <si>
    <t>含酒精注射</t>
  </si>
  <si>
    <t>肝内病灶清除术</t>
  </si>
  <si>
    <t>003310050060000</t>
  </si>
  <si>
    <t>包括肝囊肿开窗、肝结核瘤切除术；不含肝包虫病手术</t>
  </si>
  <si>
    <t>肝癌切除术</t>
  </si>
  <si>
    <t>003310050070000</t>
  </si>
  <si>
    <t>指癌肿局部切除术；不含第一、第二肝门血管及下腔静脉受侵犯的肝癌切除、安置化疗泵</t>
  </si>
  <si>
    <t>开腹肝动脉化疗泵置放术</t>
  </si>
  <si>
    <t>003310050080000</t>
  </si>
  <si>
    <t>化疗泵</t>
  </si>
  <si>
    <t>开腹肝动脉结扎门静脉置管皮下埋泵术</t>
  </si>
  <si>
    <t>003310050090000</t>
  </si>
  <si>
    <t>开腹恶性肿瘤特殊治疗</t>
  </si>
  <si>
    <t>003310050100000</t>
  </si>
  <si>
    <t>含注药</t>
  </si>
  <si>
    <t>微波、冷冻法</t>
  </si>
  <si>
    <t>331005010-a</t>
  </si>
  <si>
    <t>激光、射频消融加收</t>
  </si>
  <si>
    <t>开腹肝动脉栓塞术</t>
  </si>
  <si>
    <t>003310050110000</t>
  </si>
  <si>
    <t>开腹肝管栓塞术</t>
  </si>
  <si>
    <t>003310050120000</t>
  </si>
  <si>
    <t>肝部分切除术</t>
  </si>
  <si>
    <t>003310050130000</t>
  </si>
  <si>
    <t>含肝活检术；包括各肝段切除</t>
  </si>
  <si>
    <t>肝左外叶切除术</t>
  </si>
  <si>
    <t>003310050140000</t>
  </si>
  <si>
    <t>包括肿瘤、结核、结石、萎缩等切除术</t>
  </si>
  <si>
    <t>半肝切除术</t>
  </si>
  <si>
    <t>003310050150000</t>
  </si>
  <si>
    <t>包括左半肝或右半肝切除术</t>
  </si>
  <si>
    <t>肝三叶切除术</t>
  </si>
  <si>
    <t>003310050160000</t>
  </si>
  <si>
    <t>包括左三叶或右三叶切除术或复杂肝癌切除</t>
  </si>
  <si>
    <t>肝门部肿瘤支架管外引流术</t>
  </si>
  <si>
    <t>003310050210000</t>
  </si>
  <si>
    <t>肝内胆管U形管引流术</t>
  </si>
  <si>
    <t>003310050220000</t>
  </si>
  <si>
    <t>肝内异物取出术</t>
  </si>
  <si>
    <t>003310050230000</t>
  </si>
  <si>
    <t>肝实质切开取石术</t>
  </si>
  <si>
    <t>003310050240000</t>
  </si>
  <si>
    <t>肝血管瘤包膜外剥脱术</t>
  </si>
  <si>
    <t>003310050250000</t>
  </si>
  <si>
    <t>肝血管瘤缝扎术</t>
  </si>
  <si>
    <t>003310050260000</t>
  </si>
  <si>
    <t>含硬化剂注射、栓塞</t>
  </si>
  <si>
    <t>开腹门静脉栓塞术</t>
  </si>
  <si>
    <t>003310050270000</t>
  </si>
  <si>
    <t>不可逆电穿孔肿瘤消融术</t>
  </si>
  <si>
    <t>指以非血管介入的方式，在CT或超声引导下，到达肝脏或胰腺病灶，通过消融的手段选择性消融恶性肿瘤。</t>
  </si>
  <si>
    <t>一次性电极消融针</t>
  </si>
  <si>
    <t>胆道手术</t>
  </si>
  <si>
    <t>胆囊肠吻合术</t>
  </si>
  <si>
    <t>003310060010000</t>
  </si>
  <si>
    <t>包括Roux-y肠吻合术</t>
  </si>
  <si>
    <t>胆囊切除术</t>
  </si>
  <si>
    <t>003310060020000</t>
  </si>
  <si>
    <t>胆囊造瘘术</t>
  </si>
  <si>
    <t>003310060030000</t>
  </si>
  <si>
    <t>高位胆管癌根治术</t>
  </si>
  <si>
    <t>003310060040000</t>
  </si>
  <si>
    <t>含肝部分切除、肝胆管—肠吻合术。</t>
  </si>
  <si>
    <t>肝胆总管切开取石+空肠Roux-y吻合术</t>
  </si>
  <si>
    <t>003310060050000</t>
  </si>
  <si>
    <t>包括空肠间置术、肝胆管、总胆管和空肠吻合术</t>
  </si>
  <si>
    <t>肝门部胆管病变切除术</t>
  </si>
  <si>
    <t>003310060060000</t>
  </si>
  <si>
    <t>含胆总管囊肿、胆道闭锁；不含高位胆管癌切根治</t>
  </si>
  <si>
    <t>肝动脉结扎术</t>
  </si>
  <si>
    <t>003310060070000</t>
  </si>
  <si>
    <t>不含肝动脉或门静脉化疗泵安置术</t>
  </si>
  <si>
    <t>胆管修补成形术</t>
  </si>
  <si>
    <t>003310060080000</t>
  </si>
  <si>
    <t>胆总管囊肿外引流术</t>
  </si>
  <si>
    <t>003310060090000</t>
  </si>
  <si>
    <t>先天性胆总管囊肿切除胆道成形术</t>
  </si>
  <si>
    <t>003310060100000</t>
  </si>
  <si>
    <t>包括胆囊、胆总管囊肿切除、空肠R－Y吻合、空肠间置代胆道、矩形粘膜瓣、人工乳头防反流、胆道引流支架、腹腔引流、胰腺探查；不含胆道测压、胆道造影、肝活检、阑尾切除、其他畸形、美克尔憩室切除</t>
  </si>
  <si>
    <t>不含术中B超、术中胆道镜检查和术中胆道造影</t>
  </si>
  <si>
    <t>331006011-a</t>
  </si>
  <si>
    <t>术中取石、冲洗加收</t>
  </si>
  <si>
    <t>003310060110001</t>
  </si>
  <si>
    <t>胆总管探查T管引流术(术中取石、冲洗加收)</t>
  </si>
  <si>
    <t>经十二指肠镜乳头扩张术</t>
  </si>
  <si>
    <t>003310060130000</t>
  </si>
  <si>
    <t>经十二指肠奥狄氏括约肌切开成形术</t>
  </si>
  <si>
    <t>003310060140000</t>
  </si>
  <si>
    <t>包括十二指肠乳头括约肌切开术</t>
  </si>
  <si>
    <t>经内镜奥狄氏括约肌切开取石术(ECT)</t>
  </si>
  <si>
    <t>003310060150000</t>
  </si>
  <si>
    <t>包括取蛔虫</t>
  </si>
  <si>
    <t>经内镜奥狄氏括约肌切开胰管取石术</t>
  </si>
  <si>
    <t>003310060160000</t>
  </si>
  <si>
    <t>开腹经胆道镜取石术</t>
  </si>
  <si>
    <t>003310060170000</t>
  </si>
  <si>
    <t>先天胆道闭锁肝空肠Roux-y成形术(即葛西氏术)</t>
  </si>
  <si>
    <t>003310060180000</t>
  </si>
  <si>
    <t>含胃体劈裂管肝门吻合</t>
  </si>
  <si>
    <t>钛钉、支架管</t>
  </si>
  <si>
    <t>限六周岁及以下儿童，乙类适用6周岁及以下儿童</t>
  </si>
  <si>
    <t>胆管移植术</t>
  </si>
  <si>
    <t>003310060190000</t>
  </si>
  <si>
    <t>胆囊癌根治术</t>
  </si>
  <si>
    <t>003310060200000</t>
  </si>
  <si>
    <t>含淋巴清扫</t>
  </si>
  <si>
    <t>胰腺手术</t>
  </si>
  <si>
    <t>胰腺穿刺术</t>
  </si>
  <si>
    <t>003310070010000</t>
  </si>
  <si>
    <t>胰腺修补术</t>
  </si>
  <si>
    <t>003310070020000</t>
  </si>
  <si>
    <t>不含胰管空肠吻合术、胰尾切除术</t>
  </si>
  <si>
    <t>胰腺囊肿内引流术</t>
  </si>
  <si>
    <t>003310070030000</t>
  </si>
  <si>
    <t>包括胃囊肿吻合术、空肠囊肿吻合术</t>
  </si>
  <si>
    <t>胰腺囊肿外引流术</t>
  </si>
  <si>
    <t>003310070040000</t>
  </si>
  <si>
    <t>胰管切开取石术</t>
  </si>
  <si>
    <t>003310070050000</t>
  </si>
  <si>
    <t>胰十二指肠切除术（Whipple手术）</t>
  </si>
  <si>
    <t>003310070060000</t>
  </si>
  <si>
    <t>胰十二指肠切除术(Whipple手术)</t>
  </si>
  <si>
    <t>包括各种胰管空肠吻合、胃空肠吻合术、胆管肠吻合术；包括胰体癌或壶腹周围癌根治术；不含脾切除术</t>
  </si>
  <si>
    <t>胰体尾切除术</t>
  </si>
  <si>
    <t>003310070070000</t>
  </si>
  <si>
    <t>不含血管切除吻合术</t>
  </si>
  <si>
    <t>全胰腺切除术</t>
  </si>
  <si>
    <t>003310070080000</t>
  </si>
  <si>
    <t>不含血管切除吻合术、脾切除术</t>
  </si>
  <si>
    <t>331007008-a</t>
  </si>
  <si>
    <t>中段胰腺切除术</t>
  </si>
  <si>
    <t>331007008-b</t>
  </si>
  <si>
    <t>重症胰腺炎坏死组织清除术</t>
  </si>
  <si>
    <t>胰岛细胞瘤摘除术</t>
  </si>
  <si>
    <t>003310070090000</t>
  </si>
  <si>
    <t>含各种胰腺内分泌肿瘤摘除术；不含胰体尾部分切除术</t>
  </si>
  <si>
    <t>331007009-a</t>
  </si>
  <si>
    <t>胰腺肿瘤局部切除术</t>
  </si>
  <si>
    <t>环状胰腺十二指肠侧侧吻合术</t>
  </si>
  <si>
    <t>003310070100000</t>
  </si>
  <si>
    <t>331007010-a</t>
  </si>
  <si>
    <t>保留十二指肠的胰头切除术</t>
  </si>
  <si>
    <t>胰管空肠吻合术</t>
  </si>
  <si>
    <t>003310070110000</t>
  </si>
  <si>
    <t>胰腺假性囊肿内引流术</t>
  </si>
  <si>
    <t>003310070120000</t>
  </si>
  <si>
    <t>包括胰管切开取石内引流、囊肿切开、探查、取石、空肠R－Y吻合术、囊肿—胃吻合内引流术；不含胰管造影</t>
  </si>
  <si>
    <t>胰腺假性囊肿切除术</t>
  </si>
  <si>
    <t>003310070130000</t>
  </si>
  <si>
    <t>胰岛细胞移植术</t>
  </si>
  <si>
    <t>003310070170000</t>
  </si>
  <si>
    <t>胰腺周围神经切除术</t>
  </si>
  <si>
    <t>003310070180000</t>
  </si>
  <si>
    <t>包括胰腺周围神经阻滞术</t>
  </si>
  <si>
    <t>坏死性胰腺炎清创引流术</t>
  </si>
  <si>
    <t>003310070190000</t>
  </si>
  <si>
    <t>海德堡三角区清扫术</t>
  </si>
  <si>
    <t>323310070230000</t>
  </si>
  <si>
    <t>清扫海德堡三角区淋巴结以及神经结缔组织。</t>
  </si>
  <si>
    <t>用于胰腺癌患者</t>
  </si>
  <si>
    <t>联合门静脉/肠系膜上静脉（PV/SMV）切除重建术</t>
  </si>
  <si>
    <t>323310070240000</t>
  </si>
  <si>
    <t>联合门静脉/肠系膜上静脉(PV/SMV)切除重建术</t>
  </si>
  <si>
    <t>门静脉部分切除术</t>
  </si>
  <si>
    <t>手术过程中对肿瘤侵犯门静脉进行切除。</t>
  </si>
  <si>
    <t>其他腹部手术</t>
  </si>
  <si>
    <t>补片</t>
  </si>
  <si>
    <t>腹股沟疝修补术</t>
  </si>
  <si>
    <t>003310080010000</t>
  </si>
  <si>
    <t>包括各种方法修补。包括疝囊高位结扎术</t>
  </si>
  <si>
    <t>嵌顿疝复位修补术</t>
  </si>
  <si>
    <t>003310080020000</t>
  </si>
  <si>
    <t>不含肠切除吻合</t>
  </si>
  <si>
    <t>331008002-a</t>
  </si>
  <si>
    <t>嵌顿性腹股沟疝手法复位术</t>
  </si>
  <si>
    <t>充填式无张力疝修补术</t>
  </si>
  <si>
    <t>003310080030000</t>
  </si>
  <si>
    <t>填充物</t>
  </si>
  <si>
    <t xml:space="preserve">单侧  </t>
  </si>
  <si>
    <t>脐疝修补术</t>
  </si>
  <si>
    <t>003310080040000</t>
  </si>
  <si>
    <t>腹壁切口疝修补术</t>
  </si>
  <si>
    <t>003310080050000</t>
  </si>
  <si>
    <t>包括腹白线疝或腰疝修补</t>
  </si>
  <si>
    <t>会阴疝修补术</t>
  </si>
  <si>
    <t>003310080060000</t>
  </si>
  <si>
    <t>脐瘘切除+修补术</t>
  </si>
  <si>
    <t>003310080070000</t>
  </si>
  <si>
    <t>含脐肠瘘切除术；不含脐尿管瘘切除术</t>
  </si>
  <si>
    <t>331008007-a</t>
  </si>
  <si>
    <t>脐茸烧灼术</t>
  </si>
  <si>
    <t>剖腹探查术</t>
  </si>
  <si>
    <t>003310080080000</t>
  </si>
  <si>
    <t>含活检；包括腹腔引流术，包括腹腔止血术、切口裂口缝合</t>
  </si>
  <si>
    <t>开腹腹腔内脓肿引流术</t>
  </si>
  <si>
    <t>003310080090000</t>
  </si>
  <si>
    <t>包括后腹腔脓肿或实质脏器脓肿(如肝脓肿、脾脓肿、胰腺脓肿)的外引流</t>
  </si>
  <si>
    <t>腹腔包虫摘除术</t>
  </si>
  <si>
    <t>003310080100000</t>
  </si>
  <si>
    <t>331008010-a</t>
  </si>
  <si>
    <t>多发包虫加收</t>
  </si>
  <si>
    <t>003310080100001</t>
  </si>
  <si>
    <t>腹腔包虫摘除术(多发包虫加收)</t>
  </si>
  <si>
    <t>腹腔窦道扩创术</t>
  </si>
  <si>
    <t>003310080110000</t>
  </si>
  <si>
    <t>包括窦道切除</t>
  </si>
  <si>
    <t>腹腔内肿物切除术</t>
  </si>
  <si>
    <t>003310080120000</t>
  </si>
  <si>
    <t>包括系膜、腹膜、网膜肿物；不含脏器切除术</t>
  </si>
  <si>
    <t>腹腔恶性肿瘤特殊治疗</t>
  </si>
  <si>
    <t>003310080130000</t>
  </si>
  <si>
    <t>指激光、微波、冷冻等方法</t>
  </si>
  <si>
    <t>331008013-a</t>
  </si>
  <si>
    <t>射频消融法可加收</t>
  </si>
  <si>
    <t>经直肠盆腔脓肿切开引流术</t>
  </si>
  <si>
    <t>003310080140000</t>
  </si>
  <si>
    <t>含穿刺引流术</t>
  </si>
  <si>
    <t>腹膜后肿瘤切除术</t>
  </si>
  <si>
    <t>003310080150000</t>
  </si>
  <si>
    <t>不含其它脏器切除术、血管切除吻合术</t>
  </si>
  <si>
    <t>盆底痉挛部肌肉神经切除术</t>
  </si>
  <si>
    <t>003310080160000</t>
  </si>
  <si>
    <t>腹壁肿瘤切除术</t>
  </si>
  <si>
    <t>003310080170000</t>
  </si>
  <si>
    <t>不含成形术；不包括体表良性病变</t>
  </si>
  <si>
    <t>331008017-a</t>
  </si>
  <si>
    <t>超过5cm直径加收</t>
  </si>
  <si>
    <t>003310080170001</t>
  </si>
  <si>
    <t>腹壁肿瘤切除术(超过5cm直径加收)</t>
  </si>
  <si>
    <t>腹壁整形术</t>
  </si>
  <si>
    <t>003310080180000</t>
  </si>
  <si>
    <t>不含脂肪抽吸术</t>
  </si>
  <si>
    <t>脐整形术</t>
  </si>
  <si>
    <t>003310080190000</t>
  </si>
  <si>
    <t>先天性脐膨出修补术</t>
  </si>
  <si>
    <t>003310080200000</t>
  </si>
  <si>
    <t>不含已破溃内脏外露处理</t>
  </si>
  <si>
    <t>先天性腹壁裂修补术</t>
  </si>
  <si>
    <t>003310080210000</t>
  </si>
  <si>
    <t>不含合并胸骨裂</t>
  </si>
  <si>
    <t>腹壁缺损修复术</t>
  </si>
  <si>
    <t>003310080220000</t>
  </si>
  <si>
    <t>不含膀胱修补和植皮术。包括腹壁成形术</t>
  </si>
  <si>
    <t>门静脉切开取栓术</t>
  </si>
  <si>
    <t>003310080230000</t>
  </si>
  <si>
    <t>包括支架置入；不含安置化疗泵</t>
  </si>
  <si>
    <t>门脉高压症门体静脉分流术</t>
  </si>
  <si>
    <t>003310080240000</t>
  </si>
  <si>
    <t>含经网膜静脉门静脉测压术；不含人工血管搭桥分流术、脾切除术、肝活检术、各种断流术</t>
  </si>
  <si>
    <t>门体静脉搭桥分流术</t>
  </si>
  <si>
    <t>003310080250000</t>
  </si>
  <si>
    <t>含经网膜静脉门静脉测压术；不含脾切除术、肝活检术、各种断流术</t>
  </si>
  <si>
    <t>门体静脉断流术</t>
  </si>
  <si>
    <t>003310080260000</t>
  </si>
  <si>
    <t>含食管、胃底周围血管离断加脾切除术、经网膜静脉门静脉测压术</t>
  </si>
  <si>
    <t>331008026-a</t>
  </si>
  <si>
    <t>食管横断吻合术加收</t>
  </si>
  <si>
    <t>003310080260001</t>
  </si>
  <si>
    <t>门体静脉断流术(食管横断吻合术加收)</t>
  </si>
  <si>
    <t>331008026-b</t>
  </si>
  <si>
    <t>经网膜静脉门静脉测压术</t>
  </si>
  <si>
    <t>经胸食管胃静脉结扎术</t>
  </si>
  <si>
    <t>003310080270000</t>
  </si>
  <si>
    <t>腹水转流术</t>
  </si>
  <si>
    <t>003310080280000</t>
  </si>
  <si>
    <t>包括腹腔—颈内静脉转流术、腹腔—股静脉转流术</t>
  </si>
  <si>
    <t>转流泵</t>
  </si>
  <si>
    <t>经腹腔镜门脉交通支结扎术</t>
  </si>
  <si>
    <t>003310080290000</t>
  </si>
  <si>
    <t>开腹腹腔病变活检术</t>
  </si>
  <si>
    <t>003315010140000</t>
  </si>
  <si>
    <t>腰骶髂连接部肿瘤切除术</t>
  </si>
  <si>
    <t>骶尾部肿瘤切除术</t>
  </si>
  <si>
    <t>复发性疝修补术</t>
  </si>
  <si>
    <t>各种原疝修补部位的瘢痕切除，原疝修补材料的拆除，腱膜部位瘢痕切除，疝环修补，以及各种方法的无张力充填或补片修补止血。</t>
  </si>
  <si>
    <t>补片取出术</t>
  </si>
  <si>
    <t xml:space="preserve"> 003310080010000</t>
  </si>
  <si>
    <t>指在补片感染情况下取出补片</t>
  </si>
  <si>
    <t>不得与复发性疝修补术重复收取</t>
  </si>
  <si>
    <t>肠造口旁疝修补术</t>
  </si>
  <si>
    <t xml:space="preserve"> 003310080050000</t>
  </si>
  <si>
    <t>肠造口术后造口旁疝，包括结肠、回肠、回肠代膀胱造口。</t>
  </si>
  <si>
    <t>11．泌尿系统手术</t>
  </si>
  <si>
    <t>特殊尿管、网状支架</t>
  </si>
  <si>
    <t>3311-a</t>
  </si>
  <si>
    <t>使用输尿管软镜加收</t>
  </si>
  <si>
    <t>3311-b</t>
  </si>
  <si>
    <t>使用膀胱软镜加收</t>
  </si>
  <si>
    <t>肾脏手术</t>
  </si>
  <si>
    <t>肾破裂修补术</t>
  </si>
  <si>
    <t>003311010010000</t>
  </si>
  <si>
    <t>肾固定术</t>
  </si>
  <si>
    <t>003311010020000</t>
  </si>
  <si>
    <t>肾折叠术</t>
  </si>
  <si>
    <t>003311010030000</t>
  </si>
  <si>
    <t>肾包膜剥脱术</t>
  </si>
  <si>
    <t>003311010040000</t>
  </si>
  <si>
    <t>肾周围淋巴管剥脱术</t>
  </si>
  <si>
    <t>003311010050000</t>
  </si>
  <si>
    <t>肾周围粘连分解术</t>
  </si>
  <si>
    <t>003311010060000</t>
  </si>
  <si>
    <t>肾肿瘤剔除术</t>
  </si>
  <si>
    <t>003311010070000</t>
  </si>
  <si>
    <t>肾切除术</t>
  </si>
  <si>
    <t>003311010080000</t>
  </si>
  <si>
    <t>肾网袋</t>
  </si>
  <si>
    <t>肾部分切除术</t>
  </si>
  <si>
    <t>003311010090000</t>
  </si>
  <si>
    <t>根治性肾切除术</t>
  </si>
  <si>
    <t>003311010100000</t>
  </si>
  <si>
    <t>含肾上腺切除、淋巴清扫；不含开胸手术</t>
  </si>
  <si>
    <t>重复肾重复输尿管切除术</t>
  </si>
  <si>
    <t>003311010110000</t>
  </si>
  <si>
    <t>融合肾分解术</t>
  </si>
  <si>
    <t>003311010120000</t>
  </si>
  <si>
    <t>肾实质切开造瘘术</t>
  </si>
  <si>
    <t>003311010130000</t>
  </si>
  <si>
    <t>肾囊肿切除术</t>
  </si>
  <si>
    <t>003311010140000</t>
  </si>
  <si>
    <t>包括去顶术</t>
  </si>
  <si>
    <t>多囊肾去顶减压术</t>
  </si>
  <si>
    <t>003311010150000</t>
  </si>
  <si>
    <t>肾切开取石术</t>
  </si>
  <si>
    <t>003311010160000</t>
  </si>
  <si>
    <t>包括肾盂切开、肾实质切开</t>
  </si>
  <si>
    <t>肾血管重建术</t>
  </si>
  <si>
    <t>003311010170000</t>
  </si>
  <si>
    <t>含取自体血管；包括肾血管狭窄成形术，</t>
  </si>
  <si>
    <t>自体肾移植术</t>
  </si>
  <si>
    <t>003311010180000</t>
  </si>
  <si>
    <t>移植肾探查术</t>
  </si>
  <si>
    <t>003311010220000</t>
  </si>
  <si>
    <t>移植肾肾周血肿清除术</t>
  </si>
  <si>
    <t>003311010230000</t>
  </si>
  <si>
    <t>离体肾取石术</t>
  </si>
  <si>
    <t>003311010240000</t>
  </si>
  <si>
    <t>肾肿瘤腔静脉内瘤栓切取术</t>
  </si>
  <si>
    <t>003311010250000</t>
  </si>
  <si>
    <t>331101025-a</t>
  </si>
  <si>
    <t>需开胸的手术加收</t>
  </si>
  <si>
    <t>003311010250001</t>
  </si>
  <si>
    <t>肾肿瘤腔静脉内瘤栓切取术(开胸手术加收)</t>
  </si>
  <si>
    <t>肾盂和输尿管手术</t>
  </si>
  <si>
    <t>331102-a</t>
  </si>
  <si>
    <t>使用双导管碎石仪加收</t>
  </si>
  <si>
    <t>含双导管碎石仪导管</t>
  </si>
  <si>
    <t>肾盂癌根治术</t>
  </si>
  <si>
    <t>003311020010000</t>
  </si>
  <si>
    <t>含输尿管全长、部分膀胱切除；不含膀胱镜电切</t>
  </si>
  <si>
    <t>肾盂成形肾盂输尿管再吻合术</t>
  </si>
  <si>
    <t>003311020020000</t>
  </si>
  <si>
    <t>经皮肾镜或输尿管镜内切开成形术</t>
  </si>
  <si>
    <t>003311020030000</t>
  </si>
  <si>
    <t>331102003-a</t>
  </si>
  <si>
    <t>经皮肾镜碎石取石术</t>
  </si>
  <si>
    <t>323110000440000</t>
  </si>
  <si>
    <t>肾下盏输尿管吻合术</t>
  </si>
  <si>
    <t>003311020040000</t>
  </si>
  <si>
    <t>肾盂输尿管成形术</t>
  </si>
  <si>
    <t>003311020050000</t>
  </si>
  <si>
    <t>包括单纯肾盂或输尿管成形</t>
  </si>
  <si>
    <t>331102005-a</t>
  </si>
  <si>
    <t>同时行双侧成形术加收</t>
  </si>
  <si>
    <t>003311020050001</t>
  </si>
  <si>
    <t>肾盂输尿管成形术(同时行双侧成形术加收)</t>
  </si>
  <si>
    <t>输尿管切开取石术</t>
  </si>
  <si>
    <t>003311020070000</t>
  </si>
  <si>
    <t>输尿管损伤修补术</t>
  </si>
  <si>
    <t>003311020080000</t>
  </si>
  <si>
    <t>输尿管狭窄段切除再吻合术</t>
  </si>
  <si>
    <t>003311020090000</t>
  </si>
  <si>
    <t>输尿管开口囊肿切除术</t>
  </si>
  <si>
    <t>003311020100000</t>
  </si>
  <si>
    <t>输尿管残端切除术</t>
  </si>
  <si>
    <t>003311020110000</t>
  </si>
  <si>
    <t>输尿管膀胱再植术</t>
  </si>
  <si>
    <t>003311020120000</t>
  </si>
  <si>
    <t>输尿管皮肤造口术</t>
  </si>
  <si>
    <t>003311020130000</t>
  </si>
  <si>
    <t>单、双侧同价</t>
  </si>
  <si>
    <t>输尿管乙状结肠吻合术</t>
  </si>
  <si>
    <t>003311020140000</t>
  </si>
  <si>
    <t>输尿管松解术</t>
  </si>
  <si>
    <t>003311020150000</t>
  </si>
  <si>
    <t>输尿管整形术</t>
  </si>
  <si>
    <t>003311020160000</t>
  </si>
  <si>
    <t>包括输尿管吻合术</t>
  </si>
  <si>
    <t>腔静脉后输尿管整形术</t>
  </si>
  <si>
    <t>003311020170000</t>
  </si>
  <si>
    <t>肠管代输尿管术</t>
  </si>
  <si>
    <t>003311020180000</t>
  </si>
  <si>
    <t>膀胱瓣代输尿管术</t>
  </si>
  <si>
    <t>003311020190000</t>
  </si>
  <si>
    <t>膀胱手术</t>
  </si>
  <si>
    <t>膀胱切开取石术</t>
  </si>
  <si>
    <t>003311030010000</t>
  </si>
  <si>
    <t>膀胱憩室切除术</t>
  </si>
  <si>
    <t>003311030020000</t>
  </si>
  <si>
    <t>膀胱部分切除术</t>
  </si>
  <si>
    <t>003311030030000</t>
  </si>
  <si>
    <t>膀胱切开肿瘤烧灼术</t>
  </si>
  <si>
    <t>003311030040000</t>
  </si>
  <si>
    <t>膀胱造瘘术</t>
  </si>
  <si>
    <t>003311030050000</t>
  </si>
  <si>
    <t>指切开造瘘术</t>
  </si>
  <si>
    <t>引流套件</t>
  </si>
  <si>
    <t>根治性膀胱全切除术</t>
  </si>
  <si>
    <t>003311030060000</t>
  </si>
  <si>
    <t>含盆腔淋巴结清扫术</t>
  </si>
  <si>
    <t>膀胱尿道全切除术</t>
  </si>
  <si>
    <t>003311030070000</t>
  </si>
  <si>
    <t>膀胱再造术</t>
  </si>
  <si>
    <t>003311030080000</t>
  </si>
  <si>
    <t>含膀胱全切术</t>
  </si>
  <si>
    <t>回肠膀胱术</t>
  </si>
  <si>
    <t>003311030090000</t>
  </si>
  <si>
    <t>含阑尾切除术；包括结肠</t>
  </si>
  <si>
    <t>可控性回肠膀胱术</t>
  </si>
  <si>
    <t>003311030100000</t>
  </si>
  <si>
    <t>回肠扩大膀胱术</t>
  </si>
  <si>
    <t>003311030110000</t>
  </si>
  <si>
    <t>包括结肠</t>
  </si>
  <si>
    <t>直肠膀胱术</t>
  </si>
  <si>
    <t>003311030120000</t>
  </si>
  <si>
    <t>含乙状结肠造瘘</t>
  </si>
  <si>
    <t>胃代膀胱术</t>
  </si>
  <si>
    <t>003311030130000</t>
  </si>
  <si>
    <t>肠道原位膀胱术</t>
  </si>
  <si>
    <t>003311030140000</t>
  </si>
  <si>
    <t>膀胱瘘管切除术</t>
  </si>
  <si>
    <t>003311030150000</t>
  </si>
  <si>
    <t>膀胱破裂修补术</t>
  </si>
  <si>
    <t>003311030160000</t>
  </si>
  <si>
    <t>膀胱膨出修补术</t>
  </si>
  <si>
    <t>003311030170000</t>
  </si>
  <si>
    <t>膀胱外翻成形术</t>
  </si>
  <si>
    <t>003311030180000</t>
  </si>
  <si>
    <t>包括修补术</t>
  </si>
  <si>
    <t>膀胱阴道瘘修补术</t>
  </si>
  <si>
    <t>003311030190000</t>
  </si>
  <si>
    <t>膀胱颈部Y—V成形术</t>
  </si>
  <si>
    <t>003311030200000</t>
  </si>
  <si>
    <t>膀胱颈重建术</t>
  </si>
  <si>
    <t>003311030210000</t>
  </si>
  <si>
    <t>包括紧缩术</t>
  </si>
  <si>
    <t>膀胱颈悬吊术</t>
  </si>
  <si>
    <t>003311030220000</t>
  </si>
  <si>
    <t>神经性膀胱腹直肌移位术</t>
  </si>
  <si>
    <t>003311030230000</t>
  </si>
  <si>
    <t>脐尿管瘘切除术</t>
  </si>
  <si>
    <t>003311030240000</t>
  </si>
  <si>
    <t>经膀胱镜膀胱颈电切术</t>
  </si>
  <si>
    <t>003311030250000</t>
  </si>
  <si>
    <t>经尿道膀胱肿瘤特殊治疗</t>
  </si>
  <si>
    <t>003311030260000</t>
  </si>
  <si>
    <t>经尿道膀胱碎石取石术</t>
  </si>
  <si>
    <t>003311030270000</t>
  </si>
  <si>
    <t>包括血块、异物取出</t>
  </si>
  <si>
    <t>脐尿管肿瘤切除术</t>
  </si>
  <si>
    <t>003311030280000</t>
  </si>
  <si>
    <t>经尿道膀胱肿瘤激光剜除术</t>
  </si>
  <si>
    <t xml:space="preserve"> 经尿道膀胱肿瘤特殊治疗</t>
  </si>
  <si>
    <t>尿道手术</t>
  </si>
  <si>
    <t>尿道修补术</t>
  </si>
  <si>
    <t>003311040010000</t>
  </si>
  <si>
    <t>包括经会阴、耻骨劈开、尿道套入、内植皮</t>
  </si>
  <si>
    <t>尿道折叠术</t>
  </si>
  <si>
    <t>003311040020000</t>
  </si>
  <si>
    <t>尿道会师术</t>
  </si>
  <si>
    <t>003311040030000</t>
  </si>
  <si>
    <t>前尿道吻合术</t>
  </si>
  <si>
    <t>003311040040000</t>
  </si>
  <si>
    <t>尿道切开取石术</t>
  </si>
  <si>
    <t>003311040050000</t>
  </si>
  <si>
    <t>包括前后尿道及取异物术</t>
  </si>
  <si>
    <t>尿道瓣膜电切术</t>
  </si>
  <si>
    <t>003311040060000</t>
  </si>
  <si>
    <t>尿道狭窄瘢痕切除术</t>
  </si>
  <si>
    <t>003311040070000</t>
  </si>
  <si>
    <t>尿道良性肿物切除术</t>
  </si>
  <si>
    <t>003311040080000</t>
  </si>
  <si>
    <t>尿道憩室切除术</t>
  </si>
  <si>
    <t>003311040090000</t>
  </si>
  <si>
    <t>尿道旁腺囊肿摘除术</t>
  </si>
  <si>
    <t>003311040100000</t>
  </si>
  <si>
    <t>尿道癌根治术</t>
  </si>
  <si>
    <t>003311040110000</t>
  </si>
  <si>
    <t>331104011-a</t>
  </si>
  <si>
    <t>需膀胱全切，尿路重建时加收</t>
  </si>
  <si>
    <t xml:space="preserve">003311040110000 </t>
  </si>
  <si>
    <t>重复尿道切除术</t>
  </si>
  <si>
    <t>003311040120000</t>
  </si>
  <si>
    <t>包括尿道部分切除术</t>
  </si>
  <si>
    <t>尿道重建术</t>
  </si>
  <si>
    <t>003311040130000</t>
  </si>
  <si>
    <t>含尿道全切</t>
  </si>
  <si>
    <t>尿道阴道瘘修补术</t>
  </si>
  <si>
    <t>003311040140000</t>
  </si>
  <si>
    <t>尿道直肠瘘修补术</t>
  </si>
  <si>
    <t>003311040150000</t>
  </si>
  <si>
    <t>会阴阴囊皮瓣尿道成型术</t>
  </si>
  <si>
    <t>003311040160000</t>
  </si>
  <si>
    <t>尿道会阴造口术</t>
  </si>
  <si>
    <t>003311040170000</t>
  </si>
  <si>
    <t>尿道瘘修补术</t>
  </si>
  <si>
    <t>003311040180000</t>
  </si>
  <si>
    <t>含耻骨膀胱造瘘</t>
  </si>
  <si>
    <t>尿道瓣膜切除成形术</t>
  </si>
  <si>
    <t>003311040190000</t>
  </si>
  <si>
    <t>尿道粘膜脱垂切除术</t>
  </si>
  <si>
    <t>003311040200000</t>
  </si>
  <si>
    <t>尿道外口整形术</t>
  </si>
  <si>
    <t>003311040210000</t>
  </si>
  <si>
    <t>尿道悬吊延长术</t>
  </si>
  <si>
    <t>003311040220000</t>
  </si>
  <si>
    <t>悬吊器</t>
  </si>
  <si>
    <t>尿道下裂Ⅰ期成形术</t>
  </si>
  <si>
    <t>003311040230000</t>
  </si>
  <si>
    <t>尿道下裂Ⅱ期成形术</t>
  </si>
  <si>
    <t>003311040240000</t>
  </si>
  <si>
    <t>尿道下裂阴茎下弯矫治术</t>
  </si>
  <si>
    <t>003311040250000</t>
  </si>
  <si>
    <t>尿道下裂修复术</t>
  </si>
  <si>
    <t>003311040260000</t>
  </si>
  <si>
    <t>包括尿瘘修补和各型尿道下裂修复；不含造瘘术和阴茎矫直术</t>
  </si>
  <si>
    <t>尿道上裂修复术</t>
  </si>
  <si>
    <t>003311040270000</t>
  </si>
  <si>
    <t>包括各型尿道上裂；不含造瘘术和腹壁缺损修补和膀胱外翻修复与阴茎矫直</t>
  </si>
  <si>
    <t>尿道上裂膀胱外翻矫治术</t>
  </si>
  <si>
    <t>003311040280000</t>
  </si>
  <si>
    <t>331104028-a</t>
  </si>
  <si>
    <t>需骨盆截骨时加收</t>
  </si>
  <si>
    <t>003311040280001</t>
  </si>
  <si>
    <t>尿道上裂膀胱外翻矫治术(需骨盆截骨时酌情加收)</t>
  </si>
  <si>
    <t>需骨盆截骨时加收。甲类适用6周岁及以下儿童</t>
  </si>
  <si>
    <t>12．男性生殖系统手术</t>
  </si>
  <si>
    <t>电切灌洗液、等渗膀胱冲洗液</t>
  </si>
  <si>
    <t>前列腺、精囊腺手术</t>
  </si>
  <si>
    <t>前列腺癌根治术</t>
  </si>
  <si>
    <t>003312010010000</t>
  </si>
  <si>
    <t>含淋巴结清扫和取活检</t>
  </si>
  <si>
    <t>耻骨上前列腺切除术</t>
  </si>
  <si>
    <t>003312010020000</t>
  </si>
  <si>
    <t>耻骨后前列腺切除术</t>
  </si>
  <si>
    <t>003312010030000</t>
  </si>
  <si>
    <t>前列腺囊肿切除术</t>
  </si>
  <si>
    <t>003312010040000</t>
  </si>
  <si>
    <t>前列腺脓肿切开术</t>
  </si>
  <si>
    <t>003312010050000</t>
  </si>
  <si>
    <t>经尿道前列腺电切术</t>
  </si>
  <si>
    <t>003312010060000</t>
  </si>
  <si>
    <t>经尿道前列腺气囊扩张术</t>
  </si>
  <si>
    <t>003312010070000</t>
  </si>
  <si>
    <t>经尿道前列腺支架置入术</t>
  </si>
  <si>
    <t>003312010080000</t>
  </si>
  <si>
    <t>精囊肿物切除术</t>
  </si>
  <si>
    <t>003312010090000</t>
  </si>
  <si>
    <t>经输尿管镜精囊探查术</t>
  </si>
  <si>
    <t>经尿道射精管扩张术</t>
  </si>
  <si>
    <t>003312030130000</t>
  </si>
  <si>
    <t>经尿道射精管切开术</t>
  </si>
  <si>
    <t>输精管穿刺术</t>
  </si>
  <si>
    <t>323312010120000</t>
  </si>
  <si>
    <t>经尿道前列腺激光切（剜）除术</t>
  </si>
  <si>
    <t>包括气化切（剜）除术</t>
  </si>
  <si>
    <t>江苏省医疗服务价格项目目录（2022版）、苏医保发（2023）58号、苏医保发【2025】22号</t>
  </si>
  <si>
    <t>经尿道前列腺热蒸汽消融术</t>
  </si>
  <si>
    <t>323401000680000</t>
  </si>
  <si>
    <t>指使用高温蒸汽使增生的前列腺组织坏死萎缩，坏死组织被人体吸收后前列腺体积明显缩小，患者恢复正常排尿。</t>
  </si>
  <si>
    <t>阴囊、睾丸手术</t>
  </si>
  <si>
    <t>阴囊坏死扩创术</t>
  </si>
  <si>
    <t>003312020010000</t>
  </si>
  <si>
    <t>阴囊脓肿引流术</t>
  </si>
  <si>
    <t>003312020020000</t>
  </si>
  <si>
    <t>包括血肿清除引流</t>
  </si>
  <si>
    <t>阴囊成形术</t>
  </si>
  <si>
    <t>003312020030000</t>
  </si>
  <si>
    <t>阴囊肿物切除术</t>
  </si>
  <si>
    <t>003312020040000</t>
  </si>
  <si>
    <t>高位隐睾下降固定术</t>
  </si>
  <si>
    <t>003312020050000</t>
  </si>
  <si>
    <t>含疝修补术</t>
  </si>
  <si>
    <t>睾丸鞘膜翻转术</t>
  </si>
  <si>
    <t>003312020060000</t>
  </si>
  <si>
    <t>交通性鞘膜积液结扎术</t>
  </si>
  <si>
    <t>003312020070000</t>
  </si>
  <si>
    <t>交通性鞘膜积液修补术</t>
  </si>
  <si>
    <t>睾丸附件扭转探查术</t>
  </si>
  <si>
    <t>003312020080000</t>
  </si>
  <si>
    <t>含睾丸扭转复位术</t>
  </si>
  <si>
    <t>睾丸破裂修补术</t>
  </si>
  <si>
    <t>003312020090000</t>
  </si>
  <si>
    <t>睾丸固定术</t>
  </si>
  <si>
    <t>003312020100000</t>
  </si>
  <si>
    <t>含疝囊高位结扎术</t>
  </si>
  <si>
    <t>睾丸切除术</t>
  </si>
  <si>
    <t>003312020110000</t>
  </si>
  <si>
    <t>睾丸肿瘤腹膜后淋巴结清扫术</t>
  </si>
  <si>
    <t>003312020120000</t>
  </si>
  <si>
    <t>自体睾丸移植术</t>
  </si>
  <si>
    <t>003312020130000</t>
  </si>
  <si>
    <t>经腹腔镜隐睾探查术</t>
  </si>
  <si>
    <t>003312020140000</t>
  </si>
  <si>
    <t>含隐睾切除术；不含复位固定术</t>
  </si>
  <si>
    <t>两性畸型剖腹探查术</t>
  </si>
  <si>
    <t>003312020150000</t>
  </si>
  <si>
    <t>附睾、输精管、精索手术</t>
  </si>
  <si>
    <t>附睾切除术</t>
  </si>
  <si>
    <t>003312030010000</t>
  </si>
  <si>
    <t>包括附睾肿物切除术</t>
  </si>
  <si>
    <t>输精管附睾吻合术</t>
  </si>
  <si>
    <t>003312030020000</t>
  </si>
  <si>
    <t>精索静脉转流术</t>
  </si>
  <si>
    <t>003312030030000</t>
  </si>
  <si>
    <t>精索静脉瘤切除术</t>
  </si>
  <si>
    <t>003312030040000</t>
  </si>
  <si>
    <t>精索静脉曲张栓塞术</t>
  </si>
  <si>
    <t>003312030050000</t>
  </si>
  <si>
    <t>精索静脉高位结扎术</t>
  </si>
  <si>
    <t>003312030060000</t>
  </si>
  <si>
    <t>精索静脉曲张高位结扎术</t>
  </si>
  <si>
    <t>331203006-a</t>
  </si>
  <si>
    <t>分流术加收</t>
  </si>
  <si>
    <t>003312030060001</t>
  </si>
  <si>
    <t>精索静脉曲张高位结扎术(分流术加收)</t>
  </si>
  <si>
    <t>输精管插管术</t>
  </si>
  <si>
    <t>003312030070000</t>
  </si>
  <si>
    <t>输精管结扎术</t>
  </si>
  <si>
    <t>003312030080000</t>
  </si>
  <si>
    <t>输精管粘堵术</t>
  </si>
  <si>
    <t>003312030090000</t>
  </si>
  <si>
    <t>输精管角性结节切除术</t>
  </si>
  <si>
    <t>003312030100000</t>
  </si>
  <si>
    <t>输精管吻合术</t>
  </si>
  <si>
    <t>003312030110000</t>
  </si>
  <si>
    <t>输尿管间嵴切除术</t>
  </si>
  <si>
    <t>003312030120000</t>
  </si>
  <si>
    <t>显微镜下精索静脉低位结扎术</t>
  </si>
  <si>
    <t>323312030150000</t>
  </si>
  <si>
    <t>利用手术显微镜，在患侧阴茎根部阴囊侧开展的低位精索静脉的外科结扎手术。</t>
  </si>
  <si>
    <t>阴茎手术</t>
  </si>
  <si>
    <t>包皮环切术</t>
  </si>
  <si>
    <t>003312040020000</t>
  </si>
  <si>
    <t>包括包皮成形术</t>
  </si>
  <si>
    <t>阴茎包皮过短整形术</t>
  </si>
  <si>
    <t>003312040030000</t>
  </si>
  <si>
    <t>阴茎外伤清创术</t>
  </si>
  <si>
    <t>003312040040000</t>
  </si>
  <si>
    <t>阴茎再植术</t>
  </si>
  <si>
    <t>003312040050000</t>
  </si>
  <si>
    <t>阴茎囊肿切除术</t>
  </si>
  <si>
    <t>003312040060000</t>
  </si>
  <si>
    <t>包括阴茎硬节切除术</t>
  </si>
  <si>
    <t>阴茎部分切除术</t>
  </si>
  <si>
    <t>003312040070000</t>
  </si>
  <si>
    <t>包括阴茎癌切除术</t>
  </si>
  <si>
    <t>阴茎全切术</t>
  </si>
  <si>
    <t>003312040080000</t>
  </si>
  <si>
    <t>阴茎阴囊全切术</t>
  </si>
  <si>
    <t>003312040090000</t>
  </si>
  <si>
    <t>331204009-a</t>
  </si>
  <si>
    <t>需尿路改道时加收</t>
  </si>
  <si>
    <t>003312040090001</t>
  </si>
  <si>
    <t>阴茎阴囊全切(尿路改道术)</t>
  </si>
  <si>
    <t>阴茎重建成形术</t>
  </si>
  <si>
    <t>003312040100000</t>
  </si>
  <si>
    <t>含假体置放术</t>
  </si>
  <si>
    <t>阴茎再造术</t>
  </si>
  <si>
    <t>003312040110000</t>
  </si>
  <si>
    <t>含龟头再造和假体置放</t>
  </si>
  <si>
    <t>阴茎假体置放术</t>
  </si>
  <si>
    <t>003312040120000</t>
  </si>
  <si>
    <t>阴茎畸型整形术</t>
  </si>
  <si>
    <t>003312040130000</t>
  </si>
  <si>
    <t>包括阴茎弯曲矫正</t>
  </si>
  <si>
    <t>阴茎延长术</t>
  </si>
  <si>
    <t>003312040140000</t>
  </si>
  <si>
    <t>包括阴茎加粗、隐匿型延长术</t>
  </si>
  <si>
    <t>阴茎阴囊移位整形术</t>
  </si>
  <si>
    <t>003312040150000</t>
  </si>
  <si>
    <t>331204015-a</t>
  </si>
  <si>
    <t>增加会阴型尿道下裂修补时加收</t>
  </si>
  <si>
    <t>增加会阴型尿道下裂修补时加收。乙类适用6周岁及以下儿童</t>
  </si>
  <si>
    <t>尿道阴茎海绵体分流术</t>
  </si>
  <si>
    <t>003312040160000</t>
  </si>
  <si>
    <t>阴茎血管重建术</t>
  </si>
  <si>
    <t>003312040170000</t>
  </si>
  <si>
    <t>阴茎海绵体分离术</t>
  </si>
  <si>
    <t>003312040180000</t>
  </si>
  <si>
    <t>阴茎静脉结扎术</t>
  </si>
  <si>
    <t>003312040190000</t>
  </si>
  <si>
    <t>包括海绵体静脉、背深静脉</t>
  </si>
  <si>
    <t>13．女性生殖系统手术</t>
  </si>
  <si>
    <t>卵巢手术</t>
  </si>
  <si>
    <t>经阴道卵巢囊肿穿刺术</t>
  </si>
  <si>
    <t>003313010010000</t>
  </si>
  <si>
    <t>含活检。包括卵巢穿刺术</t>
  </si>
  <si>
    <t>附件良性肿物切除术</t>
  </si>
  <si>
    <t>003313010020000</t>
  </si>
  <si>
    <t>卵巢囊肿剔除术</t>
  </si>
  <si>
    <t>包括烧灼术。包括卵巢冠囊肿剥除术</t>
  </si>
  <si>
    <t>卵巢修补术</t>
  </si>
  <si>
    <t>003313010030000</t>
  </si>
  <si>
    <t>卵巢楔形切除术</t>
  </si>
  <si>
    <t>003313010040000</t>
  </si>
  <si>
    <t>包括卵巢切开探查</t>
  </si>
  <si>
    <t>卵巢切除术</t>
  </si>
  <si>
    <t>003313010050000</t>
  </si>
  <si>
    <t>包括卵巢部分切除术</t>
  </si>
  <si>
    <t>卵巢癌根治术</t>
  </si>
  <si>
    <t>003313010060000</t>
  </si>
  <si>
    <t>含全子宫+双附件切除+网膜切除+阑尾切除+肿瘤细胞减灭术(盆、腹腔转移灶切除)+盆腹腔淋巴结清除术</t>
  </si>
  <si>
    <t>331301006-a</t>
  </si>
  <si>
    <t>如膀胱或肠管部分切除加收</t>
  </si>
  <si>
    <t>003313010060001</t>
  </si>
  <si>
    <t>卵巢癌根治术(如膀胱或肠管部分切除加收)</t>
  </si>
  <si>
    <t>卵巢癌探查术</t>
  </si>
  <si>
    <t>003313010070000</t>
  </si>
  <si>
    <t>卵巢输卵管切除术</t>
  </si>
  <si>
    <t>003313010080000</t>
  </si>
  <si>
    <t>卵巢移位术</t>
  </si>
  <si>
    <t>003313010090000</t>
  </si>
  <si>
    <t>卵巢移植术</t>
  </si>
  <si>
    <t>003313010100000</t>
  </si>
  <si>
    <t>卵巢动静脉高位结扎术</t>
  </si>
  <si>
    <t>003313030280000</t>
  </si>
  <si>
    <t>根治性宫颈切除术</t>
  </si>
  <si>
    <t>输卵管手术</t>
  </si>
  <si>
    <t>输卵管结扎术</t>
  </si>
  <si>
    <t>003313020010000</t>
  </si>
  <si>
    <t>包括传统术式、经阴道术式</t>
  </si>
  <si>
    <t>显微外科输卵管吻合术</t>
  </si>
  <si>
    <t>003313020020000</t>
  </si>
  <si>
    <t>输卵管修复整形术</t>
  </si>
  <si>
    <t>003313020030000</t>
  </si>
  <si>
    <t>含输卵管吻合、再通、整形</t>
  </si>
  <si>
    <t>包括宫外孕的各类手术(如输卵管开窗术)，包括输卵管系膜囊肿切除术、输卵管造口术</t>
  </si>
  <si>
    <t>输卵管移植术</t>
  </si>
  <si>
    <t>003313020050000</t>
  </si>
  <si>
    <t>经输卵管镜插管通水术</t>
  </si>
  <si>
    <t>003313020060000</t>
  </si>
  <si>
    <t>输卵管选择性插管术</t>
  </si>
  <si>
    <t>003313020070000</t>
  </si>
  <si>
    <t>经腹腔镜输卵管高压洗注术</t>
  </si>
  <si>
    <t>003313020080000</t>
  </si>
  <si>
    <t>输卵管宫角植入术</t>
  </si>
  <si>
    <t>003313020090000</t>
  </si>
  <si>
    <t>输卵管介入治疗</t>
  </si>
  <si>
    <t>003313020100000</t>
  </si>
  <si>
    <t>包括再通术、灭能术</t>
  </si>
  <si>
    <t>子宫手术</t>
  </si>
  <si>
    <t>宫颈息肉切除术</t>
  </si>
  <si>
    <t>003313030010000</t>
  </si>
  <si>
    <t>包括宫颈管息肉、宫颈病灶活检术、宫颈赘生物切除术</t>
  </si>
  <si>
    <t>宫颈肌瘤剔除术</t>
  </si>
  <si>
    <t>003313030020000</t>
  </si>
  <si>
    <t>指经腹手术；包括经阴道宫颈肌瘤剔除术</t>
  </si>
  <si>
    <t>宫颈残端切除术</t>
  </si>
  <si>
    <t>003313030030000</t>
  </si>
  <si>
    <t>指经腹手术；包括经阴道宫颈残端切除术</t>
  </si>
  <si>
    <t>宫颈锥形切除术</t>
  </si>
  <si>
    <t>003313030040000</t>
  </si>
  <si>
    <t>宫颈环形电切术</t>
  </si>
  <si>
    <t>003313030050000</t>
  </si>
  <si>
    <t>331303005-a</t>
  </si>
  <si>
    <t>使用Leep刀时加收</t>
  </si>
  <si>
    <t>003313030050001</t>
  </si>
  <si>
    <t>宫颈环形电切术(使用Leep刀加收)</t>
  </si>
  <si>
    <t>非孕期子宫内口矫正术</t>
  </si>
  <si>
    <t>003313030060000</t>
  </si>
  <si>
    <t>曼氏手术</t>
  </si>
  <si>
    <t>003313030080000</t>
  </si>
  <si>
    <t>含宫颈部分切除+主韧带缩短+阴道前后壁修补术</t>
  </si>
  <si>
    <t>331303008-a</t>
  </si>
  <si>
    <t>女性全盆底悬吊术</t>
  </si>
  <si>
    <t>003313030230300</t>
  </si>
  <si>
    <t>子宫悬吊术(盆底重建术)</t>
  </si>
  <si>
    <t>含阴道前壁，后壁，穹隆悬吊术</t>
  </si>
  <si>
    <t>骨盆底修复系统</t>
  </si>
  <si>
    <t>331303008-b</t>
  </si>
  <si>
    <t>会阴体悬吊术</t>
  </si>
  <si>
    <t>包括经阴道前壁尿道悬吊术。</t>
  </si>
  <si>
    <t>骨盆底修复系统、Prolene网片、悬吊带</t>
  </si>
  <si>
    <t>子宫颈截除术</t>
  </si>
  <si>
    <t>003313030090000</t>
  </si>
  <si>
    <t>子宫修补术</t>
  </si>
  <si>
    <t>003313030100000</t>
  </si>
  <si>
    <t>经腹子宫肌瘤剔除术</t>
  </si>
  <si>
    <t>003313030110000</t>
  </si>
  <si>
    <t>331303011-a</t>
  </si>
  <si>
    <t>使用肌瘤粉碎装置时加收</t>
  </si>
  <si>
    <t>003313030110002</t>
  </si>
  <si>
    <t>经腹子宫肌瘤剔除术(使用肌瘤粉碎装置加收)</t>
  </si>
  <si>
    <t>331303011-b</t>
  </si>
  <si>
    <t>经阴道子宫粘膜下肌瘤摘除术加收</t>
  </si>
  <si>
    <t>331303011-c</t>
  </si>
  <si>
    <t>经腹子宫肌瘤剔除术加收</t>
  </si>
  <si>
    <t>多个肌瘤加收，最多加收不得超过400元</t>
  </si>
  <si>
    <t>子宫次全切除术</t>
  </si>
  <si>
    <t>003313030120000</t>
  </si>
  <si>
    <t>阴式全子宫切除术</t>
  </si>
  <si>
    <t>003313030130000</t>
  </si>
  <si>
    <t>腹式全子宫切除术</t>
  </si>
  <si>
    <t>003313030140000</t>
  </si>
  <si>
    <t>全子宫+双附件切除术</t>
  </si>
  <si>
    <t>003313030150000</t>
  </si>
  <si>
    <t>次广泛子宫切除术</t>
  </si>
  <si>
    <t>003313030160000</t>
  </si>
  <si>
    <t>含双附件切除</t>
  </si>
  <si>
    <t>广泛性子宫切除+盆腹腔淋巴结清除术</t>
  </si>
  <si>
    <t>003313030170000</t>
  </si>
  <si>
    <t>包括次广泛性子宫切除+盆腹腔淋巴结清除术</t>
  </si>
  <si>
    <t>经腹阴道联合子宫切除术</t>
  </si>
  <si>
    <t>003313030180000</t>
  </si>
  <si>
    <t>子宫整形术</t>
  </si>
  <si>
    <t>003313030190000</t>
  </si>
  <si>
    <t>包括纵隔切除、残角子宫切除、畸形子宫矫治、双角子宫融合等；不含术中B超监视</t>
  </si>
  <si>
    <t>开腹取环术</t>
  </si>
  <si>
    <t>003313030200000</t>
  </si>
  <si>
    <t>经腹腔镜取环术</t>
  </si>
  <si>
    <t>003313030210000</t>
  </si>
  <si>
    <t>子宫动脉结扎术</t>
  </si>
  <si>
    <t>003313030220000</t>
  </si>
  <si>
    <t>子宫悬吊术</t>
  </si>
  <si>
    <t>003313030230000</t>
  </si>
  <si>
    <t>003313030240000</t>
  </si>
  <si>
    <t>盆腔巨大肿瘤切除术</t>
  </si>
  <si>
    <t>003313030250000</t>
  </si>
  <si>
    <t>阔韧带内肿瘤切除术</t>
  </si>
  <si>
    <t>003313030260000</t>
  </si>
  <si>
    <t>热球子宫内膜去除术</t>
  </si>
  <si>
    <t>003313030270000</t>
  </si>
  <si>
    <t>包括电凝术</t>
  </si>
  <si>
    <t>一次性双极消融器</t>
  </si>
  <si>
    <t>含盆腔淋巴结清扫、卵巢动静脉高位结扎术</t>
  </si>
  <si>
    <t>经阴道、经腹、经腹膜外同价</t>
  </si>
  <si>
    <t>粘膜下子宫肌瘤圈套术</t>
  </si>
  <si>
    <t>003313030290000</t>
  </si>
  <si>
    <t>盆腔异位病灶清除术</t>
  </si>
  <si>
    <t>323313030310000</t>
  </si>
  <si>
    <t>子宫病损微波消融术</t>
  </si>
  <si>
    <t>003401000130500</t>
  </si>
  <si>
    <t>微波治疗（体腔治疗）</t>
  </si>
  <si>
    <t>消融针经定位后穿刺入子宫病灶，用于治疗子宫肌瘤、子宫腺肌瘤、子宫腺肌症、子宫内膜良性病灶疾病。</t>
  </si>
  <si>
    <t>一次性微波消融针</t>
  </si>
  <si>
    <t>阴道手术</t>
  </si>
  <si>
    <t>阴道异物取出术</t>
  </si>
  <si>
    <t>003313040010000</t>
  </si>
  <si>
    <t>阴道裂伤缝合术</t>
  </si>
  <si>
    <t>003313040020000</t>
  </si>
  <si>
    <t>阴道扩张术</t>
  </si>
  <si>
    <t>003313040030000</t>
  </si>
  <si>
    <t>扩张用模具</t>
  </si>
  <si>
    <t>阴道疤痕切除术</t>
  </si>
  <si>
    <t>003313040040000</t>
  </si>
  <si>
    <t>阴道横纵膈切开术</t>
  </si>
  <si>
    <t>003313040050000</t>
  </si>
  <si>
    <t>阴道闭锁切开术</t>
  </si>
  <si>
    <t>003313040060000</t>
  </si>
  <si>
    <t>包括阴道结节或阴道囊肿切除，包块阴道壁囊肿切除术</t>
  </si>
  <si>
    <t>阴道成形术</t>
  </si>
  <si>
    <t>003313040080000</t>
  </si>
  <si>
    <t>不含植皮、取乙状结肠(代阴道)等所有组织瓣切取</t>
  </si>
  <si>
    <t>阴道直肠瘘修补术</t>
  </si>
  <si>
    <t>003313040090000</t>
  </si>
  <si>
    <t>阴道壁血肿切开术</t>
  </si>
  <si>
    <t>003313040100000</t>
  </si>
  <si>
    <t>阴道前后壁修补术</t>
  </si>
  <si>
    <t>003313040110000</t>
  </si>
  <si>
    <t>阴道中隔成形术</t>
  </si>
  <si>
    <t>003313040120000</t>
  </si>
  <si>
    <t>后穹窿损伤缝合术</t>
  </si>
  <si>
    <t>003313040130000</t>
  </si>
  <si>
    <t>包括阴道后穹窿切开引流</t>
  </si>
  <si>
    <t>阴道缩紧术</t>
  </si>
  <si>
    <t>003313040140000</t>
  </si>
  <si>
    <t>阴道切除术</t>
  </si>
  <si>
    <t>003313040150000</t>
  </si>
  <si>
    <t>全阴道切除术</t>
  </si>
  <si>
    <t>阴道封闭术</t>
  </si>
  <si>
    <t>包括阴道半封闭术</t>
  </si>
  <si>
    <t>外阴手术</t>
  </si>
  <si>
    <t>陈旧性会阴裂伤修补术</t>
  </si>
  <si>
    <t>003313050020000</t>
  </si>
  <si>
    <t>陈旧性会阴Ⅲ度裂伤缝合术</t>
  </si>
  <si>
    <t>003313050030000</t>
  </si>
  <si>
    <t>含肛门括约肌及直肠裂伤</t>
  </si>
  <si>
    <t>外阴脓肿切开引流术</t>
  </si>
  <si>
    <t>003313050040000</t>
  </si>
  <si>
    <t>包括外阴血肿切开</t>
  </si>
  <si>
    <t>外阴良性肿物切除术</t>
  </si>
  <si>
    <t>003313050050000</t>
  </si>
  <si>
    <t>包括肿瘤、囊肿、赘生物等，包括会阴肿物切除术</t>
  </si>
  <si>
    <t>阴蒂肥大整复术</t>
  </si>
  <si>
    <t>003313050060000</t>
  </si>
  <si>
    <t>阴蒂短缩成型术</t>
  </si>
  <si>
    <t>003313050070000</t>
  </si>
  <si>
    <t>单纯性外阴切除术</t>
  </si>
  <si>
    <t>003313050080000</t>
  </si>
  <si>
    <t>外阴局部扩大切除术</t>
  </si>
  <si>
    <t>003313050090000</t>
  </si>
  <si>
    <t>外阴广泛切除+淋巴结清除术</t>
  </si>
  <si>
    <t>003313050100000</t>
  </si>
  <si>
    <t>含腹股沟淋巴、股深淋巴、盆、腹腔淋巴结清除术；不含特殊引流</t>
  </si>
  <si>
    <t>外阴整形术</t>
  </si>
  <si>
    <t>003313050110000</t>
  </si>
  <si>
    <t>不含取皮瓣</t>
  </si>
  <si>
    <t>前庭大腺囊肿造口术</t>
  </si>
  <si>
    <t>003313050120000</t>
  </si>
  <si>
    <t>含脓肿切开引流术</t>
  </si>
  <si>
    <t>前庭大腺囊肿切除术</t>
  </si>
  <si>
    <t>003313050130000</t>
  </si>
  <si>
    <t>处女膜切开术</t>
  </si>
  <si>
    <t>003313050140000</t>
  </si>
  <si>
    <t>处女膜修复术</t>
  </si>
  <si>
    <t>003313050150000</t>
  </si>
  <si>
    <t>包括处女膜重建术</t>
  </si>
  <si>
    <t>两性畸形整形术</t>
  </si>
  <si>
    <t>003313050160000</t>
  </si>
  <si>
    <t>变性术</t>
  </si>
  <si>
    <t>003313050170000</t>
  </si>
  <si>
    <t>含器官切除、器官再造</t>
  </si>
  <si>
    <t>小阴唇肥大整形术</t>
  </si>
  <si>
    <t>323313050180000</t>
  </si>
  <si>
    <t>会阴体重建术</t>
  </si>
  <si>
    <t>女性生殖器官其他手术</t>
  </si>
  <si>
    <t>经腹腔镜盆腔粘连分离术</t>
  </si>
  <si>
    <t>003313060020000</t>
  </si>
  <si>
    <t>331306002-a</t>
  </si>
  <si>
    <t>盆腔粘连分离术</t>
  </si>
  <si>
    <t>宫腔镜检查</t>
  </si>
  <si>
    <t>003313060030000</t>
  </si>
  <si>
    <t>含活检；包括幼女阴道异物诊治；不含宫旁阻滞麻醉</t>
  </si>
  <si>
    <t>不得加收宫腔镜费用</t>
  </si>
  <si>
    <t>经宫腔镜取环术</t>
  </si>
  <si>
    <t>003313060040000</t>
  </si>
  <si>
    <t>不含术中B超监视</t>
  </si>
  <si>
    <t>经宫腔镜输卵管插管术</t>
  </si>
  <si>
    <t>003313060050000</t>
  </si>
  <si>
    <t>经宫腔镜宫腔粘连分离术</t>
  </si>
  <si>
    <t>003313060060001</t>
  </si>
  <si>
    <t>经宫腔镜盆腔粘连分离术(腹腔镜辅助手术酌情加收)</t>
  </si>
  <si>
    <t>经宫腔镜子宫纵隔切除术</t>
  </si>
  <si>
    <t>003313060070000</t>
  </si>
  <si>
    <t>经宫腔镜子宫肌瘤切除术</t>
  </si>
  <si>
    <t>003313060080000</t>
  </si>
  <si>
    <t>不含术中B超监视；包括经宫腔镜子宫内膜息肉切除术</t>
  </si>
  <si>
    <t>经宫腔镜子宫内膜剥离术</t>
  </si>
  <si>
    <t>003313060090000</t>
  </si>
  <si>
    <t>自体骨髓干细胞宫腔移植术</t>
  </si>
  <si>
    <t>323108000530000</t>
  </si>
  <si>
    <t>将负载骨髓干细胞的胶原支架放置入宫腔，治疗严重宫腔粘连，不含骨髓采集、骨髓干细胞制备。</t>
  </si>
  <si>
    <t>14．产科手术与操作</t>
  </si>
  <si>
    <t>载液擦拭器、特殊脐带夹</t>
  </si>
  <si>
    <t>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</si>
  <si>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</si>
  <si>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</si>
  <si>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</si>
  <si>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</si>
  <si>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</si>
  <si>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</si>
  <si>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</si>
  <si>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</si>
  <si>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</si>
  <si>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</si>
  <si>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</si>
  <si>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</si>
  <si>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</si>
  <si>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</si>
  <si>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003315010010000</t>
  </si>
  <si>
    <t>不含植骨</t>
  </si>
  <si>
    <t>颈3—7椎体肿瘤切除术(前入路)</t>
  </si>
  <si>
    <t>003315010020000</t>
  </si>
  <si>
    <t>颈1—7椎板肿瘤切除术(后入路)</t>
  </si>
  <si>
    <t>003315010030000</t>
  </si>
  <si>
    <t>胸椎肿瘤切除术</t>
  </si>
  <si>
    <t>003315010040000</t>
  </si>
  <si>
    <t>人工椎体</t>
  </si>
  <si>
    <t>胸椎椎板及附件肿瘤切除术</t>
  </si>
  <si>
    <t>003315010050000</t>
  </si>
  <si>
    <t>前路腰椎肿瘤切除术</t>
  </si>
  <si>
    <t>003315010060000</t>
  </si>
  <si>
    <t>后路腰椎椎板及附件肿瘤切除术</t>
  </si>
  <si>
    <t>003315010070000</t>
  </si>
  <si>
    <t>经腹膜后胸膜外胸腰段椎体肿瘤切除术(胸11-腰2)</t>
  </si>
  <si>
    <t>003315010080000</t>
  </si>
  <si>
    <t>经腹膜后腰2-4椎体肿瘤切除术</t>
  </si>
  <si>
    <t>003315010090000</t>
  </si>
  <si>
    <t>经腹腰5骶1椎体肿瘤切除术</t>
  </si>
  <si>
    <t>003315010100000</t>
  </si>
  <si>
    <t>骶骨肿瘤骶骨部分切除术</t>
  </si>
  <si>
    <t>003315010110000</t>
  </si>
  <si>
    <t>骶骨肿瘤骶骨次全切除术</t>
  </si>
  <si>
    <t>003315010120000</t>
  </si>
  <si>
    <t>骶骨肿瘤骶骨全切除及骶骨重建术</t>
  </si>
  <si>
    <t>003315010130000</t>
  </si>
  <si>
    <t>半骨盆切除术</t>
  </si>
  <si>
    <t>003315010150000</t>
  </si>
  <si>
    <t>半骨盆切除人工半骨盆置换术</t>
  </si>
  <si>
    <t>003315010160000</t>
  </si>
  <si>
    <t>不含回输血和脉冲器的使用</t>
  </si>
  <si>
    <t>人工半骨盆、骨水泥及配套设备</t>
  </si>
  <si>
    <t>髂窝脓肿切开引流术</t>
  </si>
  <si>
    <t>003315010170000</t>
  </si>
  <si>
    <t>髂腰肌脓肿切开引流术</t>
  </si>
  <si>
    <t>003315010180000</t>
  </si>
  <si>
    <t>颈椎间盘切除术</t>
  </si>
  <si>
    <t>003315010190000</t>
  </si>
  <si>
    <t>颈椎间盘切除椎间植骨融合术</t>
  </si>
  <si>
    <t>003315010200000</t>
  </si>
  <si>
    <t>每节间盘</t>
  </si>
  <si>
    <t>颈椎体次全切除植骨融合术</t>
  </si>
  <si>
    <t>003315010210000</t>
  </si>
  <si>
    <t>每节椎骨</t>
  </si>
  <si>
    <t>颈椎钩椎关节切除术</t>
  </si>
  <si>
    <t>003315010220000</t>
  </si>
  <si>
    <t>颈椎侧方入路枢椎齿突切除术</t>
  </si>
  <si>
    <t>003315010230000</t>
  </si>
  <si>
    <t>后入路环枢椎植骨融合术</t>
  </si>
  <si>
    <t>003315010240000</t>
  </si>
  <si>
    <t>不含取骨</t>
  </si>
  <si>
    <t>后入路环枢减压植骨融合固定术</t>
  </si>
  <si>
    <t>003315010250000</t>
  </si>
  <si>
    <t>包括环椎后弓切除减压，枢椎板切除减压植骨固定</t>
  </si>
  <si>
    <t>后入路枢环枕融合植骨固定术</t>
  </si>
  <si>
    <t>003315010260000</t>
  </si>
  <si>
    <t>不含枕骨大孔扩大及环椎后弓减压</t>
  </si>
  <si>
    <t>331501026-a</t>
  </si>
  <si>
    <t>增加枕骨大孔扩大及环枕后弓减压时加收</t>
  </si>
  <si>
    <t>003315010260001</t>
  </si>
  <si>
    <t>后入路枢环枕融合植骨固定术(增加枕骨大孔扩大及环枕后弓减压时加收)</t>
  </si>
  <si>
    <t>环枢椎侧块螺钉内固定术</t>
  </si>
  <si>
    <t>003315010270000</t>
  </si>
  <si>
    <t>包括前路或后路、颈椎侧块螺钉内固定术</t>
  </si>
  <si>
    <t>颈椎骨折脱位手术复位植骨融合内固定术</t>
  </si>
  <si>
    <t>003315010280000</t>
  </si>
  <si>
    <t>胸椎融合术</t>
  </si>
  <si>
    <t>003315010290000</t>
  </si>
  <si>
    <t>含前入路开胸，植骨</t>
  </si>
  <si>
    <t>331501029-a</t>
  </si>
  <si>
    <t>如需行椎体后缘减压术应加收</t>
  </si>
  <si>
    <t>胸椎腰椎前路内固定术</t>
  </si>
  <si>
    <t>003315010300000</t>
  </si>
  <si>
    <t>含脊髓神经根松解、间盘摘除、钩椎关节切除、脊髓探查、骨折切开复位</t>
  </si>
  <si>
    <t>胸椎横突椎板植骨融合术</t>
  </si>
  <si>
    <t>003315010310000</t>
  </si>
  <si>
    <t>不含椎板切除减压，包括脊柱横突椎板植骨融合术</t>
  </si>
  <si>
    <t>胸腰椎骨折切开复位内固定术</t>
  </si>
  <si>
    <t>003315010320000</t>
  </si>
  <si>
    <t>后方入路切口</t>
  </si>
  <si>
    <t>331501032-a</t>
  </si>
  <si>
    <t>如需从前侧方入路脊髓前外侧减压手术加收</t>
  </si>
  <si>
    <t>003315010320001</t>
  </si>
  <si>
    <t>胸腰椎骨折切开复位内固定术(如需从前侧方入路脊髓前外侧减压手术酌情加收)</t>
  </si>
  <si>
    <t>经胸腹联合切口胸椎间盘切除术</t>
  </si>
  <si>
    <t>003315010330000</t>
  </si>
  <si>
    <t>腰椎间盘极外侧突出摘除术</t>
  </si>
  <si>
    <t>003315010340000</t>
  </si>
  <si>
    <t>不含一般的腰间盘突出</t>
  </si>
  <si>
    <t>经皮椎间盘吸引术</t>
  </si>
  <si>
    <t>003315010350000</t>
  </si>
  <si>
    <t>椎管扩大减压术</t>
  </si>
  <si>
    <t>003315010360000</t>
  </si>
  <si>
    <t>含全椎板切除</t>
  </si>
  <si>
    <t>每节椎板</t>
  </si>
  <si>
    <t>331501036-a</t>
  </si>
  <si>
    <t>增加神经根管减压加收</t>
  </si>
  <si>
    <t>003315010360001</t>
  </si>
  <si>
    <t>椎管扩大成形术</t>
  </si>
  <si>
    <t>003315010370000</t>
  </si>
  <si>
    <t>包括神经根管扩大成形术</t>
  </si>
  <si>
    <t>腰椎间盘突出摘除术</t>
  </si>
  <si>
    <t>003315010380000</t>
  </si>
  <si>
    <t>含椎板开窗间盘切除；不含极外侧突出</t>
  </si>
  <si>
    <t>经皮激光腰椎间盘摘除术</t>
  </si>
  <si>
    <t>003315010390000</t>
  </si>
  <si>
    <t>包括减压术、等离子减压术</t>
  </si>
  <si>
    <t>331501039-a</t>
  </si>
  <si>
    <t>经皮椎间盘胶原酶溶核术</t>
  </si>
  <si>
    <t>胶原酶</t>
  </si>
  <si>
    <t>每节椎间盘</t>
  </si>
  <si>
    <t>后路腰椎间盘镜椎间盘髓核摘除术（MED）</t>
  </si>
  <si>
    <t>003315010400000</t>
  </si>
  <si>
    <t>后路腰椎间盘镜椎间盘髓核摘除术(MED)</t>
  </si>
  <si>
    <t>每间盘</t>
  </si>
  <si>
    <t>腰椎滑脱植骨融合术</t>
  </si>
  <si>
    <t>003315010410000</t>
  </si>
  <si>
    <t>含前入路植骨融合</t>
  </si>
  <si>
    <t>腰椎滑脱椎弓根螺钉内固定植骨融合术</t>
  </si>
  <si>
    <t>003315010420000</t>
  </si>
  <si>
    <t>腰椎滑脱椎弓根螺钉固定植骨融合术</t>
  </si>
  <si>
    <t>331501042-a</t>
  </si>
  <si>
    <t>如需行椎板切除减压间盘摘除加收</t>
  </si>
  <si>
    <t>003315010420001</t>
  </si>
  <si>
    <t>胸腰椎骨折切开复位内固定术(行椎板切除减压间盘摘除酌情加收)</t>
  </si>
  <si>
    <t>腰椎横突间融合术</t>
  </si>
  <si>
    <t>003315010430000</t>
  </si>
  <si>
    <t>腰椎骶化横突切除术</t>
  </si>
  <si>
    <t>003315010440000</t>
  </si>
  <si>
    <t>包括浮棘、钩棘、尾骨切除</t>
  </si>
  <si>
    <t>骨盆骨折髂内动脉结扎术</t>
  </si>
  <si>
    <t>003315010450000</t>
  </si>
  <si>
    <t>骨盆骨折切开复位内固定术</t>
  </si>
  <si>
    <t>003315010460000</t>
  </si>
  <si>
    <t>强直性脊柱炎多椎截骨矫正术</t>
  </si>
  <si>
    <t>003315010470000</t>
  </si>
  <si>
    <t>含植骨融合；包括后方入路、截骨矫形，先天性脊柱畸形、截骨矫正术，创伤性脊柱畸形、截骨矫正术，TB性脊柱畸形、截骨矫正术</t>
  </si>
  <si>
    <t>331501047-a</t>
  </si>
  <si>
    <t>前方入路松解手术加收</t>
  </si>
  <si>
    <t>003315010470001</t>
  </si>
  <si>
    <t>强直性脊柱炎多椎截骨矫正术(前方入路松解手术加收)</t>
  </si>
  <si>
    <t>331501047-b</t>
  </si>
  <si>
    <t>增加内固定加收</t>
  </si>
  <si>
    <t>003315010470002</t>
  </si>
  <si>
    <t>强直性脊柱炎多椎截骨矫正术(增加内固定加收)</t>
  </si>
  <si>
    <t>脊柱侧弯矫正术(后路)</t>
  </si>
  <si>
    <t>003315010480000</t>
  </si>
  <si>
    <t>331501048-a</t>
  </si>
  <si>
    <t>003315010480001</t>
  </si>
  <si>
    <t>脊柱侧弯矫正术(后路)(前方入路松解手术加收)</t>
  </si>
  <si>
    <t>331501048-b</t>
  </si>
  <si>
    <t>植骨融合加收</t>
  </si>
  <si>
    <t>003315010480002</t>
  </si>
  <si>
    <t>脊柱侧弯矫正术(后路)(植骨融合加收)</t>
  </si>
  <si>
    <t>前路脊柱松解融合术</t>
  </si>
  <si>
    <t>003315010490000</t>
  </si>
  <si>
    <t>331501049-a</t>
  </si>
  <si>
    <t>003315010490001</t>
  </si>
  <si>
    <t>前路脊柱松解融合术(前方入路松解手术加收)</t>
  </si>
  <si>
    <t>331501049-b</t>
  </si>
  <si>
    <t>003315010490002</t>
  </si>
  <si>
    <t>前路脊柱松解融合术(植骨融合加收)</t>
  </si>
  <si>
    <t>前路脊柱旋转侧弯矫正术</t>
  </si>
  <si>
    <t>003315010500000</t>
  </si>
  <si>
    <t>331501050-a</t>
  </si>
  <si>
    <t>003315010500001</t>
  </si>
  <si>
    <t>前路脊柱旋转侧弯矫正术(前方入路松解手术加收)</t>
  </si>
  <si>
    <t>331501050-b</t>
  </si>
  <si>
    <t>003315010500002</t>
  </si>
  <si>
    <t>前路脊柱旋转侧弯矫正术(植骨融合加收)</t>
  </si>
  <si>
    <t>前路脊柱骨骺阻滞术后路椎板凸侧融合术</t>
  </si>
  <si>
    <t>003315010510000</t>
  </si>
  <si>
    <t>331501051-a</t>
  </si>
  <si>
    <t>开胸手术加收</t>
  </si>
  <si>
    <t>003315010510001</t>
  </si>
  <si>
    <t>前路脊柱骨骺阻滞术后路椎板凸侧融合术(开胸加收)</t>
  </si>
  <si>
    <t>331501051-b</t>
  </si>
  <si>
    <t>植骨加收</t>
  </si>
  <si>
    <t>003315010510002</t>
  </si>
  <si>
    <t>前路脊柱骨骺阻滞术后路椎板凸侧融合术(植骨加收)</t>
  </si>
  <si>
    <t>脊柱椎间融合器植入植骨融合术</t>
  </si>
  <si>
    <t>003315010520000</t>
  </si>
  <si>
    <t>含脊髓神经根松解、椎板切除减压、脊髓探查、骨折切开复位</t>
  </si>
  <si>
    <t>脊柱半椎体切除术</t>
  </si>
  <si>
    <t>003315010530000</t>
  </si>
  <si>
    <t>脊柱内固定物取出术</t>
  </si>
  <si>
    <t>003315010540000</t>
  </si>
  <si>
    <t>滑板椎弓根钉复位植骨内固定术</t>
  </si>
  <si>
    <t>003315010550000</t>
  </si>
  <si>
    <t>331501055-a</t>
  </si>
  <si>
    <t>松解手术加收</t>
  </si>
  <si>
    <t>331501055-b</t>
  </si>
  <si>
    <t>椎板切除减压加收</t>
  </si>
  <si>
    <t>经皮穿刺颈腰椎间盘切除术</t>
  </si>
  <si>
    <t>003315010560000</t>
  </si>
  <si>
    <t>含造影、超声定位</t>
  </si>
  <si>
    <t>人工椎间盘植入术</t>
  </si>
  <si>
    <t>003315010570000</t>
  </si>
  <si>
    <t>人工间盘</t>
  </si>
  <si>
    <t>包括椎间盘摘除、减压术，含弹力绷带，含DSA引导</t>
  </si>
  <si>
    <t>331501058-a</t>
  </si>
  <si>
    <t>每增加一间盘加收</t>
  </si>
  <si>
    <t>经皮椎体成形术</t>
  </si>
  <si>
    <t>003315010590000</t>
  </si>
  <si>
    <t>包括髓核成形术</t>
  </si>
  <si>
    <t>骨黏合剂（骨水泥）</t>
  </si>
  <si>
    <t>每椎体</t>
  </si>
  <si>
    <t>331501059-a</t>
  </si>
  <si>
    <t>经皮椎间盘射频髓核成形术</t>
  </si>
  <si>
    <t>003315010590001</t>
  </si>
  <si>
    <t>经皮椎体成形术(每增加一椎体酌情加收)</t>
  </si>
  <si>
    <t>包括经皮椎间盘射频纤维环成形术、经皮椎间盘内电热成形术、经皮椎间盘射频成形术</t>
  </si>
  <si>
    <t>椎间盘内导管、引导针、热凝刀头、射频针</t>
  </si>
  <si>
    <t>每椎间盘</t>
  </si>
  <si>
    <t>人工椎体置换术</t>
  </si>
  <si>
    <t>003315010600000</t>
  </si>
  <si>
    <t>包括颈、胸、腰椎体置换</t>
  </si>
  <si>
    <t>331501060-a</t>
  </si>
  <si>
    <t>每增加一椎体加收</t>
  </si>
  <si>
    <t>前路枢椎齿突骨折切开复位内固定术</t>
  </si>
  <si>
    <t>323315010690000</t>
  </si>
  <si>
    <t>内镜下纤维环缝合术</t>
  </si>
  <si>
    <t>323315010740000</t>
  </si>
  <si>
    <t>显露硬膜和神经根，暴露椎间盘纤维环裂口，缝合。</t>
  </si>
  <si>
    <t>脊柱侧弯固定矫形术</t>
  </si>
  <si>
    <t>003315230070000</t>
  </si>
  <si>
    <t>石膏固定术（大）</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</si>
  <si>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</si>
  <si>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</si>
  <si>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</si>
  <si>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胸廓与周围神经手术</t>
  </si>
  <si>
    <t>胸出口综合征手术</t>
  </si>
  <si>
    <t>003315020010000</t>
  </si>
  <si>
    <t>包括颈肋切除术、前斜角肌切断术，经腋路第1肋骨切除术</t>
  </si>
  <si>
    <t>331502001-a</t>
  </si>
  <si>
    <t>联合手术加收</t>
  </si>
  <si>
    <t>003315020010001</t>
  </si>
  <si>
    <t>胸出口综合征手术(联合手术加收)</t>
  </si>
  <si>
    <t>臂丛神经损伤神经探查松解术</t>
  </si>
  <si>
    <t>003315020020000</t>
  </si>
  <si>
    <t>臂丛神经损伤游离神经移植术</t>
  </si>
  <si>
    <t>003315020030000</t>
  </si>
  <si>
    <t>不含游离神经切取</t>
  </si>
  <si>
    <t>臂丛神经损伤神经移位术</t>
  </si>
  <si>
    <t>003315020040000</t>
  </si>
  <si>
    <t>包括膈神经移位，肋间神经移位，颈丛移位，对侧颈7移位，副神经移位</t>
  </si>
  <si>
    <t>331502004-a</t>
  </si>
  <si>
    <t>003315020040001</t>
  </si>
  <si>
    <t>臂丛神经损伤神经移位术(联合手术加收)</t>
  </si>
  <si>
    <t>神经吻合术</t>
  </si>
  <si>
    <t>003315020050000</t>
  </si>
  <si>
    <t>含手术显微镜使用</t>
  </si>
  <si>
    <t>神经移植术</t>
  </si>
  <si>
    <t>003315020060000</t>
  </si>
  <si>
    <t>异体神经</t>
  </si>
  <si>
    <t>带血管蒂游离神经移植术</t>
  </si>
  <si>
    <t>003315020070000</t>
  </si>
  <si>
    <t>神经瘤切除术</t>
  </si>
  <si>
    <t>003315020080000</t>
  </si>
  <si>
    <t>含神经吻合术；包括肢体各部位病变。包括神经鞘瘤切除术</t>
  </si>
  <si>
    <t>周围神经嵌压松解术</t>
  </si>
  <si>
    <t>003315020090000</t>
  </si>
  <si>
    <t>包括尺神经探查松解术</t>
  </si>
  <si>
    <t>坐骨神经松解术</t>
  </si>
  <si>
    <t>003315020100000</t>
  </si>
  <si>
    <t>闭孔神经切断术</t>
  </si>
  <si>
    <t>003315020110000</t>
  </si>
  <si>
    <t>闭孔神经内收肌切断术</t>
  </si>
  <si>
    <t>003315020120000</t>
  </si>
  <si>
    <t>下肢神经探查吻合术</t>
  </si>
  <si>
    <t>003315020130000</t>
  </si>
  <si>
    <t>包括坐骨神经、股神经、胫神经、腓神经</t>
  </si>
  <si>
    <t>神经纤维部分切断术</t>
  </si>
  <si>
    <t>003315020140000</t>
  </si>
  <si>
    <t>四肢骨肿瘤和病损切除手术</t>
  </si>
  <si>
    <t>肩胛骨肿瘤肩胛骨全切除重建术</t>
  </si>
  <si>
    <t>003315030010000</t>
  </si>
  <si>
    <t>人工关节</t>
  </si>
  <si>
    <t>锁骨肿瘤锁骨全切除术</t>
  </si>
  <si>
    <t>003315030020000</t>
  </si>
  <si>
    <t>肱骨肿瘤切除及骨重建术</t>
  </si>
  <si>
    <t>003315030030000</t>
  </si>
  <si>
    <t>331503003-a</t>
  </si>
  <si>
    <t>瘤体有周围组织浸润加收</t>
  </si>
  <si>
    <t>003315030030001</t>
  </si>
  <si>
    <t>肱骨肿瘤切除及骨重建术(瘤体有周围组织浸润加收)</t>
  </si>
  <si>
    <t>尺桡骨肿瘤切除及骨重建术</t>
  </si>
  <si>
    <t>003315030040000</t>
  </si>
  <si>
    <t>包括肿瘤切除及管状骨重建</t>
  </si>
  <si>
    <t>骨水泥、接骨板</t>
  </si>
  <si>
    <t>331503004-a</t>
  </si>
  <si>
    <t>003315030040001</t>
  </si>
  <si>
    <t>尺桡骨肿瘤切除及骨重建术(瘤体有周围组织浸润加收)</t>
  </si>
  <si>
    <t>髋臼肿瘤切除及髋关节融合术</t>
  </si>
  <si>
    <t>003315030050000</t>
  </si>
  <si>
    <t>包括成形术</t>
  </si>
  <si>
    <t>髂骨翼肿瘤切除术</t>
  </si>
  <si>
    <t>003315030060000</t>
  </si>
  <si>
    <t>髌骨肿瘤截除术</t>
  </si>
  <si>
    <t>003315030070000</t>
  </si>
  <si>
    <t>包括局部切除</t>
  </si>
  <si>
    <t>耻骨与坐骨肿瘤切除术</t>
  </si>
  <si>
    <t>003315030080000</t>
  </si>
  <si>
    <t>包括坐骨囊肿切除术</t>
  </si>
  <si>
    <t>股骨上端肿瘤切除人工股骨头置换术</t>
  </si>
  <si>
    <t>003315030090000</t>
  </si>
  <si>
    <t>人工股骨头</t>
  </si>
  <si>
    <t>股骨干肿瘤全股骨切除人工股骨置换术</t>
  </si>
  <si>
    <t>003315030100000</t>
  </si>
  <si>
    <t>人工股骨</t>
  </si>
  <si>
    <t>股骨干肿瘤段切除与重建术</t>
  </si>
  <si>
    <t>003315030110000</t>
  </si>
  <si>
    <t>股骨下段肿瘤刮除骨腔灭活植骨术</t>
  </si>
  <si>
    <t>003315030120000</t>
  </si>
  <si>
    <t>异体骨(灭活)</t>
  </si>
  <si>
    <t>股骨下段肿瘤切除术</t>
  </si>
  <si>
    <t>003315030130000</t>
  </si>
  <si>
    <t>包括股骨中上端肿瘤切除术</t>
  </si>
  <si>
    <t>灭活再植或异体半关节移植术</t>
  </si>
  <si>
    <t>003315030140000</t>
  </si>
  <si>
    <t>异体关节(灭活)</t>
  </si>
  <si>
    <t>胫骨上段肿瘤刮除+植骨术</t>
  </si>
  <si>
    <t>003315030150000</t>
  </si>
  <si>
    <t>骨肿瘤切开活检术</t>
  </si>
  <si>
    <t>003315030160000</t>
  </si>
  <si>
    <t>包括四肢、脊柱、骨盆</t>
  </si>
  <si>
    <t>胫腓骨肿瘤切除+重建术</t>
  </si>
  <si>
    <t>003315030170000</t>
  </si>
  <si>
    <t>331503017-a</t>
  </si>
  <si>
    <t>胫骨肿瘤切除术</t>
  </si>
  <si>
    <t>跟骨肿瘤病灶刮除术</t>
  </si>
  <si>
    <t>003315030180000</t>
  </si>
  <si>
    <t>内生软骨瘤切除术</t>
  </si>
  <si>
    <t>003315030190000</t>
  </si>
  <si>
    <t>坐骨结节囊肿摘除术</t>
  </si>
  <si>
    <t>003315030200000</t>
  </si>
  <si>
    <t>四肢和脊椎骨结核手术</t>
  </si>
  <si>
    <t>肘腕关节结核病灶清除术</t>
  </si>
  <si>
    <t>003315040010000</t>
  </si>
  <si>
    <t>包括成型术，包括肘关节结核病灶清理术</t>
  </si>
  <si>
    <t>骶髂关节结核病灶清除术</t>
  </si>
  <si>
    <t>003315040020000</t>
  </si>
  <si>
    <t>髋关节结核病灶清除术</t>
  </si>
  <si>
    <t>003315040030000</t>
  </si>
  <si>
    <t>含关节融合术</t>
  </si>
  <si>
    <t>膝关节结核病灶清除术</t>
  </si>
  <si>
    <t>003315040040000</t>
  </si>
  <si>
    <t>含加压融合术</t>
  </si>
  <si>
    <t>踝关节结核病灶清除+关节融合术</t>
  </si>
  <si>
    <t>003315040050000</t>
  </si>
  <si>
    <t>脊椎结核病灶清除术</t>
  </si>
  <si>
    <t>003315040060000</t>
  </si>
  <si>
    <t>脊椎结核病灶清除+植骨融合术</t>
  </si>
  <si>
    <t>003315040070000</t>
  </si>
  <si>
    <t>股骨头坏死病灶刮除植骨术</t>
  </si>
  <si>
    <t>003315040080000</t>
  </si>
  <si>
    <t>桡骨远端切除腓骨移植成形术</t>
  </si>
  <si>
    <t>003315040090000</t>
  </si>
  <si>
    <t>骨髓炎病灶清除术</t>
  </si>
  <si>
    <t>003315040100000</t>
  </si>
  <si>
    <t>含肌瓣填塞术</t>
  </si>
  <si>
    <t>骨髓炎切开引流灌洗术</t>
  </si>
  <si>
    <t>003315040110000</t>
  </si>
  <si>
    <t>四肢骨折手术</t>
  </si>
  <si>
    <t>锁骨骨折切开复位内固定术</t>
  </si>
  <si>
    <t>003315050010000</t>
  </si>
  <si>
    <t>肱骨近端骨折切开复位内固定术</t>
  </si>
  <si>
    <t>003315050020000</t>
  </si>
  <si>
    <t>肱骨干骨折切开复位内固定术</t>
  </si>
  <si>
    <t>003315050030000</t>
  </si>
  <si>
    <t>肱骨骨折切开复位内固定术</t>
  </si>
  <si>
    <t>003315050040000</t>
  </si>
  <si>
    <t>包括髁上、髁间</t>
  </si>
  <si>
    <t>肱骨内外髁骨折切开复位内固定术</t>
  </si>
  <si>
    <t>003315050050000</t>
  </si>
  <si>
    <t>包括肱骨小头，骨骺分离</t>
  </si>
  <si>
    <t>尺骨鹰嘴骨折切开复位内固定术</t>
  </si>
  <si>
    <t>003315050060000</t>
  </si>
  <si>
    <t>包括骨骺分离</t>
  </si>
  <si>
    <t>桡骨头切除术</t>
  </si>
  <si>
    <t>003315050070000</t>
  </si>
  <si>
    <t>桡骨头骨折切开复位内固定术</t>
  </si>
  <si>
    <t>003315050080000</t>
  </si>
  <si>
    <t>包括挠骨颈部骨折</t>
  </si>
  <si>
    <t>孟氏骨折切开复位内固定术</t>
  </si>
  <si>
    <t>003315050090000</t>
  </si>
  <si>
    <t>桡尺骨干骨折切开复位内固定术</t>
  </si>
  <si>
    <t>003315050100000</t>
  </si>
  <si>
    <t>包括桡骨干骨折切开复位内固定术，尺骨干骨折切开复位内固定术。</t>
  </si>
  <si>
    <t>科雷氏骨折切开复位内固定术</t>
  </si>
  <si>
    <t>003315050110000</t>
  </si>
  <si>
    <t>包括史密斯骨折、巴顿骨折</t>
  </si>
  <si>
    <t>髋臼骨折切开复位内固定术</t>
  </si>
  <si>
    <t>003315050120000</t>
  </si>
  <si>
    <t>股骨颈骨折闭合复位内固定术</t>
  </si>
  <si>
    <t>003315050130000</t>
  </si>
  <si>
    <t>股骨颈骨折切开复位内固定术</t>
  </si>
  <si>
    <t>003315050140000</t>
  </si>
  <si>
    <t>股骨颈骨折切开复位内固定+带血管蒂或肌蒂骨移植术</t>
  </si>
  <si>
    <t>003315050150000</t>
  </si>
  <si>
    <t>股骨转子间骨折内固定术</t>
  </si>
  <si>
    <t>003315050160000</t>
  </si>
  <si>
    <t>包括股骨粗隆骨折切开复位内固定术</t>
  </si>
  <si>
    <t>股骨干骨折切开复位内固定术</t>
  </si>
  <si>
    <t>003315050170000</t>
  </si>
  <si>
    <t>股骨髁间骨折切开复位内固定术</t>
  </si>
  <si>
    <t>003315050180000</t>
  </si>
  <si>
    <t>包括股骨内外髁骨折切开复位内固定术</t>
  </si>
  <si>
    <t>髌骨骨折切开复位内固定术</t>
  </si>
  <si>
    <t>003315050190000</t>
  </si>
  <si>
    <t>胫骨髁间骨折切开复位内固定术</t>
  </si>
  <si>
    <t>003315050200000</t>
  </si>
  <si>
    <t>包括胫骨平台骨折切开复位内固定术</t>
  </si>
  <si>
    <t>胫骨干骨折切开复位内固定术</t>
  </si>
  <si>
    <t>003315050210000</t>
  </si>
  <si>
    <t>内外踝骨折切开复位内固定术</t>
  </si>
  <si>
    <t>003315050220000</t>
  </si>
  <si>
    <t>三踝骨折切开复位内固定术</t>
  </si>
  <si>
    <t>003315050230000</t>
  </si>
  <si>
    <t>肱骨干骨折不愈合切开植骨内固定术</t>
  </si>
  <si>
    <t>003315050240000</t>
  </si>
  <si>
    <t>尺桡骨骨折不愈合切开植骨内固定术</t>
  </si>
  <si>
    <t>003315050250000</t>
  </si>
  <si>
    <t>股骨干骨折不愈合切开植骨内固定术</t>
  </si>
  <si>
    <t>003315050260000</t>
  </si>
  <si>
    <t>胫腓骨骨折不愈合切开植骨内固定术</t>
  </si>
  <si>
    <t>003315050270000</t>
  </si>
  <si>
    <t>开放折骨术</t>
  </si>
  <si>
    <t>003315050280000</t>
  </si>
  <si>
    <t>肱骨髁上骨折畸形愈合截骨矫形术</t>
  </si>
  <si>
    <t>003315050290000</t>
  </si>
  <si>
    <t>尺骨上1/3骨折畸形愈合+桡骨小头脱位矫正术</t>
  </si>
  <si>
    <t>003315050300000</t>
  </si>
  <si>
    <t>桡骨下端骨折畸形愈合矫正术</t>
  </si>
  <si>
    <t>003315050310000</t>
  </si>
  <si>
    <t>股骨干骨折畸形愈合截骨内固定术</t>
  </si>
  <si>
    <t>003315050320000</t>
  </si>
  <si>
    <t>胫腓骨骨折畸形愈合截骨矫形术</t>
  </si>
  <si>
    <t>003315050330000</t>
  </si>
  <si>
    <t>踝部骨折畸形愈合矫形术</t>
  </si>
  <si>
    <t>003315050340000</t>
  </si>
  <si>
    <r>
      <rPr>
        <sz val="9"/>
        <rFont val="宋体"/>
        <charset val="134"/>
      </rPr>
      <t>踝部骨折畸形愈合矫形术</t>
    </r>
    <r>
      <rPr>
        <sz val="9"/>
        <rFont val="Times New Roman"/>
        <charset val="134"/>
      </rPr>
      <t>_x001a_</t>
    </r>
  </si>
  <si>
    <t>跟骨骨折切开复位撬拨术</t>
  </si>
  <si>
    <t>003315050350000</t>
  </si>
  <si>
    <t>包括跟骨骨折切开复位内固定术</t>
  </si>
  <si>
    <t>内固定材料</t>
  </si>
  <si>
    <t>距骨骨折伴脱位切开复位内固定术</t>
  </si>
  <si>
    <t>003315050360000</t>
  </si>
  <si>
    <t>包括距骨骨折切开复位内固定术</t>
  </si>
  <si>
    <t>骨折内固定装置取出术</t>
  </si>
  <si>
    <t>003315050370000</t>
  </si>
  <si>
    <t>包括三叶钉、钢板等各部位内固定装置</t>
  </si>
  <si>
    <t>331505037-a</t>
  </si>
  <si>
    <t>指克氏针各部位内固定装置</t>
  </si>
  <si>
    <t>足部骨骨折切开复位内固定术</t>
  </si>
  <si>
    <t>003315050380000</t>
  </si>
  <si>
    <t>包括关节内骨折</t>
  </si>
  <si>
    <t>331505038-a</t>
  </si>
  <si>
    <t>每增加一处骨折加收</t>
  </si>
  <si>
    <t>003315050380001</t>
  </si>
  <si>
    <t>足部骨骨折切开复位内固定术(双侧多次骨折酌情加收)</t>
  </si>
  <si>
    <t>腓骨骨折切开复位内固定术</t>
  </si>
  <si>
    <t>003315050390000</t>
  </si>
  <si>
    <t>肩胛骨骨折切开复位内固定术</t>
  </si>
  <si>
    <t>四肢关节损伤与脱位手术</t>
  </si>
  <si>
    <t>肩锁关节脱位切开复位内固定术</t>
  </si>
  <si>
    <t>003315060010000</t>
  </si>
  <si>
    <t>含韧带重建术</t>
  </si>
  <si>
    <t>肩关节脱位切开复位术</t>
  </si>
  <si>
    <t>003315060020000</t>
  </si>
  <si>
    <t>包括闭合复位术、肩峰成形术</t>
  </si>
  <si>
    <t>陈旧性肘关节前脱位切开复位术</t>
  </si>
  <si>
    <t>003315060030000</t>
  </si>
  <si>
    <t>包括桡骨小头脱位</t>
  </si>
  <si>
    <t>髋关节脱位切开复位术</t>
  </si>
  <si>
    <t>003315060040000</t>
  </si>
  <si>
    <t>先天性髋关节脱位手法复位石膏固定术</t>
  </si>
  <si>
    <t>003315060050000</t>
  </si>
  <si>
    <t>包括发育性髋关节脱位手法复位石膏固定术</t>
  </si>
  <si>
    <t>先天性髋关节脱位切开复位石膏固定术</t>
  </si>
  <si>
    <t>003315060060000</t>
  </si>
  <si>
    <t>包括发育性髋关节脱位切开复位石膏固定术</t>
  </si>
  <si>
    <t>先天性髋关节脱位切开复位骨盆截骨内固定术</t>
  </si>
  <si>
    <t>003315060070000</t>
  </si>
  <si>
    <t>包括发育性髋关节脱位切开复位骨盆截骨内固定术</t>
  </si>
  <si>
    <t>先天性髋关节脱位切开复位骨盆截骨股骨上端截骨内固定术</t>
  </si>
  <si>
    <t>003315060080000</t>
  </si>
  <si>
    <t>包括发育性髋关节脱位切开复位骨盆截骨股骨上端截骨内固定术</t>
  </si>
  <si>
    <t>髌骨半脱位外侧切开松解术</t>
  </si>
  <si>
    <t>003315060090000</t>
  </si>
  <si>
    <t>331506009-a</t>
  </si>
  <si>
    <t>髌骨外侧支持带松解术</t>
  </si>
  <si>
    <t>髌骨脱位成形术</t>
  </si>
  <si>
    <t>003315060100000</t>
  </si>
  <si>
    <t>急性膝关节前后十字韧带破裂修补术</t>
  </si>
  <si>
    <t>003315060110000</t>
  </si>
  <si>
    <t>膝关节陈旧性前十字韧带重建术</t>
  </si>
  <si>
    <t>003315060120000</t>
  </si>
  <si>
    <t>膝关节陈旧性后十字韧带重建术</t>
  </si>
  <si>
    <t>003315060130000</t>
  </si>
  <si>
    <t>膝关节陈旧性内外侧副韧带重建术</t>
  </si>
  <si>
    <t>003315060140000</t>
  </si>
  <si>
    <t>膝关节单纯游离体摘除术</t>
  </si>
  <si>
    <t>003315060150000</t>
  </si>
  <si>
    <t>关节滑膜切除术(大)</t>
  </si>
  <si>
    <t>003315060160000</t>
  </si>
  <si>
    <t>包括膝、肩、髋</t>
  </si>
  <si>
    <t>关节滑膜切除术(中)</t>
  </si>
  <si>
    <t>003315060170000</t>
  </si>
  <si>
    <t>包括肘、腕、踝</t>
  </si>
  <si>
    <t>关节滑膜切除术(小)</t>
  </si>
  <si>
    <t>003315060180000</t>
  </si>
  <si>
    <t>包括掌指、指间、趾间关节</t>
  </si>
  <si>
    <t>半月板切除术</t>
  </si>
  <si>
    <t>003315060190000</t>
  </si>
  <si>
    <t>331506019-a</t>
  </si>
  <si>
    <t>半月板修补术</t>
  </si>
  <si>
    <t>膝关节清理术</t>
  </si>
  <si>
    <t>003315060200000</t>
  </si>
  <si>
    <t>包括直视下滑膜切除、软骨下骨修整、游离体摘除、骨质增生清除，四肢关节清理术</t>
  </si>
  <si>
    <t>踝关节稳定手术</t>
  </si>
  <si>
    <t>003315060210000</t>
  </si>
  <si>
    <t>腘窝囊肿切除术</t>
  </si>
  <si>
    <t>003315060220000</t>
  </si>
  <si>
    <t>331506022-a</t>
  </si>
  <si>
    <t>003315060220001</t>
  </si>
  <si>
    <t>腘窝囊肿切除术(双侧加收)</t>
  </si>
  <si>
    <t>肘关节稳定术</t>
  </si>
  <si>
    <t>003315060230000</t>
  </si>
  <si>
    <t>关节骨软骨损伤修复术</t>
  </si>
  <si>
    <t>003315060240000</t>
  </si>
  <si>
    <t>包括骨软骨移植、骨膜移植、微骨折术</t>
  </si>
  <si>
    <t>关节骨折复位内固定术</t>
  </si>
  <si>
    <t>323315060250000</t>
  </si>
  <si>
    <t>包括肩、踝、膝</t>
  </si>
  <si>
    <t>关节肩峰下减压术</t>
  </si>
  <si>
    <t>003315210100100</t>
  </si>
  <si>
    <t>肩外展功能重建术(肩峰下减压)</t>
  </si>
  <si>
    <t>关节Bankart损伤修补术</t>
  </si>
  <si>
    <t>003315220080100</t>
  </si>
  <si>
    <t>肩袖破裂修补术(前盂唇损伤修补术(BANKART))</t>
  </si>
  <si>
    <t>包括Slap手术、髋臼盂唇修补术。</t>
  </si>
  <si>
    <t>距下关节制动术</t>
  </si>
  <si>
    <t>323315230140000</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</si>
  <si>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</si>
  <si>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</si>
  <si>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</si>
  <si>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</si>
  <si>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</si>
  <si>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003315070010000</t>
  </si>
  <si>
    <t>含肱骨头及肩胛骨部分</t>
  </si>
  <si>
    <t>331507001-a</t>
  </si>
  <si>
    <t>再置换加收</t>
  </si>
  <si>
    <t>003315070010001</t>
  </si>
  <si>
    <t>人工全肩关节置换术(再置换加收)</t>
  </si>
  <si>
    <t>人工肱骨头置换术</t>
  </si>
  <si>
    <t>003315070020000</t>
  </si>
  <si>
    <t>人工肘关节置换术</t>
  </si>
  <si>
    <t>003315070030000</t>
  </si>
  <si>
    <t>331507003-a</t>
  </si>
  <si>
    <t>003315070030001</t>
  </si>
  <si>
    <t>人工肘关节置换术(再置换加收)</t>
  </si>
  <si>
    <t>人工腕关节置换术</t>
  </si>
  <si>
    <t>003315070040000</t>
  </si>
  <si>
    <t>331507004-a</t>
  </si>
  <si>
    <t>003315070040001</t>
  </si>
  <si>
    <t>人工腕关节置换术(再置换加收)</t>
  </si>
  <si>
    <t>人工全髋关节置换术</t>
  </si>
  <si>
    <t>003315070050000</t>
  </si>
  <si>
    <t>331507005-a</t>
  </si>
  <si>
    <t>003315070050001</t>
  </si>
  <si>
    <t>人工全髋关节置换术(再置换加收)</t>
  </si>
  <si>
    <t>人工股骨头置换术</t>
  </si>
  <si>
    <t>003315070060000</t>
  </si>
  <si>
    <t>人工膝关节表面置换术</t>
  </si>
  <si>
    <t>003315070070000</t>
  </si>
  <si>
    <t>331507007-a</t>
  </si>
  <si>
    <t>003315070070001</t>
  </si>
  <si>
    <t>人工膝关节表面置换术(再置换加收)</t>
  </si>
  <si>
    <t>人工膝关节绞链式置换术</t>
  </si>
  <si>
    <t>003315070080000</t>
  </si>
  <si>
    <t>331507008-a</t>
  </si>
  <si>
    <t>003315070080001</t>
  </si>
  <si>
    <t>人工膝关节绞链式置换术(再置换加收)</t>
  </si>
  <si>
    <t>人工踝关节置换术</t>
  </si>
  <si>
    <t>003315070090000</t>
  </si>
  <si>
    <t>331507009-a</t>
  </si>
  <si>
    <t>003315070090001</t>
  </si>
  <si>
    <t>人工踝关节置换术(再置换加收)</t>
  </si>
  <si>
    <t>人工髌股关节置换术</t>
  </si>
  <si>
    <t>003315070100000</t>
  </si>
  <si>
    <t>含髌骨和股骨滑车表面置换手术</t>
  </si>
  <si>
    <t>人工关节取出术</t>
  </si>
  <si>
    <t>003315070110000</t>
  </si>
  <si>
    <t>髋关节表面置换术</t>
  </si>
  <si>
    <t>003315070120000</t>
  </si>
  <si>
    <t>人工跖趾关节置换术</t>
  </si>
  <si>
    <t>003315070130000</t>
  </si>
  <si>
    <t>包括人工趾间关节置换术</t>
  </si>
  <si>
    <t>人工关节翻修术</t>
  </si>
  <si>
    <t>003315070140000</t>
  </si>
  <si>
    <t>骨骺固定手术</t>
  </si>
  <si>
    <t>骨骺肌及软组织肿瘤切除术</t>
  </si>
  <si>
    <t>003315080010000</t>
  </si>
  <si>
    <t>骨骺早闭骨桥切除脂肪移植术</t>
  </si>
  <si>
    <t>003315080020000</t>
  </si>
  <si>
    <t>骨骺固定术</t>
  </si>
  <si>
    <t>003315080030000</t>
  </si>
  <si>
    <t>股骨头骨骺滑脱牵引复位内固定术</t>
  </si>
  <si>
    <t>003315080040000</t>
  </si>
  <si>
    <t>带血管蒂肌蒂骨骺移植术</t>
  </si>
  <si>
    <t>003315080050000</t>
  </si>
  <si>
    <t>骨阻滞术</t>
  </si>
  <si>
    <t>323315120290000</t>
  </si>
  <si>
    <t>包括胫骨、股骨阻滞术。指在手术室中进行胫骨阻滞和股骨阻滞，行临时骨骺阻滞和永久骨骺阻滞。</t>
  </si>
  <si>
    <t>四肢骨切除、刮除手术</t>
  </si>
  <si>
    <t>尺骨头桡骨茎突切除术</t>
  </si>
  <si>
    <t>003315090010000</t>
  </si>
  <si>
    <t>髌股关节病变软骨切除软骨下钻孔术</t>
  </si>
  <si>
    <t>003315090020000</t>
  </si>
  <si>
    <t>髌骨切除+股四头肌修补术</t>
  </si>
  <si>
    <t>003315090030000</t>
  </si>
  <si>
    <t>移植取骨术</t>
  </si>
  <si>
    <t>003315090040000</t>
  </si>
  <si>
    <t>包括软骨切取术</t>
  </si>
  <si>
    <t>髂骨取骨术</t>
  </si>
  <si>
    <t>003315090050000</t>
  </si>
  <si>
    <t>取腓骨术</t>
  </si>
  <si>
    <t>003315090060000</t>
  </si>
  <si>
    <t>指不带血管</t>
  </si>
  <si>
    <t>331509006-a</t>
  </si>
  <si>
    <t>带血管加收</t>
  </si>
  <si>
    <t>003315090060001</t>
  </si>
  <si>
    <t>取腓骨术(带血管)</t>
  </si>
  <si>
    <t>先天性锁骨假关节切除植骨内固定术</t>
  </si>
  <si>
    <t>003315090070000</t>
  </si>
  <si>
    <t>先天性胫骨假关节切除带血管腓骨移植术</t>
  </si>
  <si>
    <t>003315090080000</t>
  </si>
  <si>
    <t>距骨切除术</t>
  </si>
  <si>
    <t>003315090090000</t>
  </si>
  <si>
    <t>包括第二跖骨切除术</t>
  </si>
  <si>
    <t>四肢骨截骨术</t>
  </si>
  <si>
    <t>肘关节截骨术</t>
  </si>
  <si>
    <t>003315100010000</t>
  </si>
  <si>
    <t>腕关节截骨术</t>
  </si>
  <si>
    <t>003315100020000</t>
  </si>
  <si>
    <t>掌骨截骨矫形术</t>
  </si>
  <si>
    <t>003315100030000</t>
  </si>
  <si>
    <t>包括指、跖、趾骨</t>
  </si>
  <si>
    <t>髋臼旋转截骨术</t>
  </si>
  <si>
    <t>003315100040000</t>
  </si>
  <si>
    <t>股骨颈楔形截骨术</t>
  </si>
  <si>
    <t>003315100050000</t>
  </si>
  <si>
    <t>股骨头钻孔及植骨术</t>
  </si>
  <si>
    <t>003315100060000</t>
  </si>
  <si>
    <t>股骨下端截骨术</t>
  </si>
  <si>
    <t>003315100070000</t>
  </si>
  <si>
    <t>胫骨高位截骨术</t>
  </si>
  <si>
    <t>003315100080000</t>
  </si>
  <si>
    <t>跟骨截骨术</t>
  </si>
  <si>
    <t>003315100090000</t>
  </si>
  <si>
    <t>成骨不全多段截骨术</t>
  </si>
  <si>
    <t>003315100100000</t>
  </si>
  <si>
    <t>髋关节三联截骨术</t>
  </si>
  <si>
    <t xml:space="preserve"> 003315060070000</t>
  </si>
  <si>
    <t>含髋关节Ganz截骨术；不含X线引导</t>
  </si>
  <si>
    <t>尺骨截骨矫形术</t>
  </si>
  <si>
    <t>003315100110000</t>
  </si>
  <si>
    <t>应用于陈旧性孟氏骨折，前臂尺桡骨畸形等患者的手术治疗。</t>
  </si>
  <si>
    <t>骨搬移术</t>
  </si>
  <si>
    <t>003315120170000</t>
  </si>
  <si>
    <t>骨移植术</t>
  </si>
  <si>
    <t>通过胫骨近端经皮微创截骨，装载专用外固定架，进行胫骨近端横向骨搬运，治疗糖尿病足下肢溃疡创面修复，促进肢体末梢血液供应。</t>
  </si>
  <si>
    <t>关节融合术</t>
  </si>
  <si>
    <t>肘关节融合术</t>
  </si>
  <si>
    <t>003315110010000</t>
  </si>
  <si>
    <t>先天性胫骨缺如胫骨上端膝关节融合术</t>
  </si>
  <si>
    <t>003315110020000</t>
  </si>
  <si>
    <t>踝关节融合手术</t>
  </si>
  <si>
    <t>003315110030000</t>
  </si>
  <si>
    <t>包括三关节融合，胫、距关节融合</t>
  </si>
  <si>
    <t>331511003-a</t>
  </si>
  <si>
    <t>四关节融合术加收</t>
  </si>
  <si>
    <t>003315110030001</t>
  </si>
  <si>
    <t>踝关节融合手术(四关节融合术加收)</t>
  </si>
  <si>
    <t>跟骰关节融合术</t>
  </si>
  <si>
    <t>003315110040000</t>
  </si>
  <si>
    <t>近侧趾间关节融合术</t>
  </si>
  <si>
    <t>003315110050000</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</si>
  <si>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</si>
  <si>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</si>
  <si>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</si>
  <si>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</si>
  <si>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</si>
  <si>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003315120010000</t>
  </si>
  <si>
    <t>网球肘松解术</t>
  </si>
  <si>
    <t>003315120020000</t>
  </si>
  <si>
    <t>尺骨延长术</t>
  </si>
  <si>
    <t>003315120030000</t>
  </si>
  <si>
    <t>尺骨短缩术</t>
  </si>
  <si>
    <t>003315120040000</t>
  </si>
  <si>
    <t>桡骨延长术</t>
  </si>
  <si>
    <t>003315120050000</t>
  </si>
  <si>
    <t>桡骨短缩术</t>
  </si>
  <si>
    <t>003315120060000</t>
  </si>
  <si>
    <t>股骨延长术</t>
  </si>
  <si>
    <t>003315120070000</t>
  </si>
  <si>
    <t>髋臼造盖成形术</t>
  </si>
  <si>
    <t>003315120080000</t>
  </si>
  <si>
    <t>血管束移植充填植骨术</t>
  </si>
  <si>
    <t>003315120090000</t>
  </si>
  <si>
    <t>股四头肌成形术</t>
  </si>
  <si>
    <t>003315120100000</t>
  </si>
  <si>
    <t>膝内外翻定点闭式折骨术</t>
  </si>
  <si>
    <t>003315120110000</t>
  </si>
  <si>
    <t>髌韧带成形术</t>
  </si>
  <si>
    <t>003315120120000</t>
  </si>
  <si>
    <t>包括断裂直接缝合术、远方移位、止点移位、断裂重建术、人工髌腱成形术</t>
  </si>
  <si>
    <t>人工髌腱</t>
  </si>
  <si>
    <t>胫骨结节垫高术</t>
  </si>
  <si>
    <t>003315120130000</t>
  </si>
  <si>
    <t>先天性马蹄内翻足松解术</t>
  </si>
  <si>
    <t>003315120140000</t>
  </si>
  <si>
    <t>包括前路和后路</t>
  </si>
  <si>
    <t>331512014-a</t>
  </si>
  <si>
    <t>先天性马蹄内翻足矫形术</t>
  </si>
  <si>
    <t xml:space="preserve"> 003315120140000</t>
  </si>
  <si>
    <t>不含皮下切腱术</t>
  </si>
  <si>
    <t>踇外翻矫形术</t>
  </si>
  <si>
    <t>003315120150000</t>
  </si>
  <si>
    <t>331512015-a</t>
  </si>
  <si>
    <t>截骨或有肌腱移位加收</t>
  </si>
  <si>
    <t>003315120150001</t>
  </si>
  <si>
    <t>踇外翻矫形术(截骨或有肌腱移位加收)</t>
  </si>
  <si>
    <t>截骨或有肌腱移位加收。乙类适用6周岁及以下儿童</t>
  </si>
  <si>
    <t>第二跖骨头修整成形术</t>
  </si>
  <si>
    <t>003315120160000</t>
  </si>
  <si>
    <t>包括自体、异体软骨移植术。不含自体骨切取</t>
  </si>
  <si>
    <t>异体骨、煅烧骨、人造骨</t>
  </si>
  <si>
    <t>胫骨延长术</t>
  </si>
  <si>
    <t>003315120180000</t>
  </si>
  <si>
    <t xml:space="preserve">次  </t>
  </si>
  <si>
    <t>上肢关节松解术</t>
  </si>
  <si>
    <t>003315120190000</t>
  </si>
  <si>
    <t>包括肩、肘、腕关节</t>
  </si>
  <si>
    <t>下肢关节松解术</t>
  </si>
  <si>
    <t>003315120200000</t>
  </si>
  <si>
    <t>包括髋、膝、踝、足关节</t>
  </si>
  <si>
    <t>先天性桡/尺骨缺损矫形术</t>
  </si>
  <si>
    <t xml:space="preserve"> 003315100120000</t>
  </si>
  <si>
    <t>含对合骨端，矫正畸形，内固定或外固定，同时进行肌腱转位修复或关节囊紧缩；不含术中X线引导。</t>
  </si>
  <si>
    <t>截肢术</t>
  </si>
  <si>
    <t>肩关节离断术</t>
  </si>
  <si>
    <t>003315130010000</t>
  </si>
  <si>
    <t>肩胛胸部间离断术</t>
  </si>
  <si>
    <t>003315130020000</t>
  </si>
  <si>
    <t>残端修整术</t>
  </si>
  <si>
    <t>003315130030000</t>
  </si>
  <si>
    <t>包括手指、脚趾、掌、前臂</t>
  </si>
  <si>
    <t>上肢截肢术</t>
  </si>
  <si>
    <t>003315130040000</t>
  </si>
  <si>
    <t>髋关节离断术</t>
  </si>
  <si>
    <t>003315130050000</t>
  </si>
  <si>
    <t>大腿截肢术</t>
  </si>
  <si>
    <t>003315130060000</t>
  </si>
  <si>
    <t>小腿截肢术</t>
  </si>
  <si>
    <t>003315130070000</t>
  </si>
  <si>
    <t>足踝部截肢术</t>
  </si>
  <si>
    <t>003315130080000</t>
  </si>
  <si>
    <t>截指术</t>
  </si>
  <si>
    <t>003315130090000</t>
  </si>
  <si>
    <t>包括截趾</t>
  </si>
  <si>
    <t>断肢再植术</t>
  </si>
  <si>
    <t>003315140010000</t>
  </si>
  <si>
    <t>331514001-a</t>
  </si>
  <si>
    <t>显微手术加收</t>
  </si>
  <si>
    <t>003315140010001</t>
  </si>
  <si>
    <t>断肢再植术(显微手术)</t>
  </si>
  <si>
    <t>断指再植术</t>
  </si>
  <si>
    <t>003315140020000</t>
  </si>
  <si>
    <t>包括断趾</t>
  </si>
  <si>
    <t>每指(趾)</t>
  </si>
  <si>
    <t>331514002-a</t>
  </si>
  <si>
    <t>003315140020001</t>
  </si>
  <si>
    <t>断指再植术(显微手术)</t>
  </si>
  <si>
    <t>手部骨折手术</t>
  </si>
  <si>
    <t>手部掌指骨骨折切开复位内固定术</t>
  </si>
  <si>
    <t>003315150010000</t>
  </si>
  <si>
    <t>包括脚趾、足部，包括跖骨</t>
  </si>
  <si>
    <t>手部关节内骨折切开复位内固定术</t>
  </si>
  <si>
    <t>003315150020000</t>
  </si>
  <si>
    <t>包括足部</t>
  </si>
  <si>
    <t>本氏(Bennet)骨折切开复位内固定术</t>
  </si>
  <si>
    <t>003315150030000</t>
  </si>
  <si>
    <t>腕骨骨折切开复位内固定术</t>
  </si>
  <si>
    <t>003315150040000</t>
  </si>
  <si>
    <t>舟骨骨折切开复位内固定术</t>
  </si>
  <si>
    <t>003315150050000</t>
  </si>
  <si>
    <t>舟骨骨折不愈合切开植骨术+桡骨茎突切除术</t>
  </si>
  <si>
    <t>003315150060000</t>
  </si>
  <si>
    <t>舟骨骨折不愈合植骨术</t>
  </si>
  <si>
    <t>003315150070000</t>
  </si>
  <si>
    <t>月骨骨折切开复位内固定术</t>
  </si>
  <si>
    <t>003315150080000</t>
  </si>
  <si>
    <t>包括月骨脱位切开复位内固定术</t>
  </si>
  <si>
    <t>月骨骨折不愈合血管植入术</t>
  </si>
  <si>
    <t>003315150090000</t>
  </si>
  <si>
    <t>包括缺血坏死</t>
  </si>
  <si>
    <t>人工桡骨头月骨置换术</t>
  </si>
  <si>
    <t>003315150100000</t>
  </si>
  <si>
    <t>手部关节脱位手术</t>
  </si>
  <si>
    <t>手部关节脱位切开复位内固定术</t>
  </si>
  <si>
    <t>003315160010000</t>
  </si>
  <si>
    <t>包括手部腕掌关节、掌指关节、指间关节脱位，包括足部</t>
  </si>
  <si>
    <t>手部关节融合术</t>
  </si>
  <si>
    <t>局限性腕骨融合术</t>
  </si>
  <si>
    <t>003315170010000</t>
  </si>
  <si>
    <t>腕关节融合术</t>
  </si>
  <si>
    <t>003315170020000</t>
  </si>
  <si>
    <t>指间关节融合术</t>
  </si>
  <si>
    <t>003315170030000</t>
  </si>
  <si>
    <t>手部人工关节置换术</t>
  </si>
  <si>
    <t>003315170040000</t>
  </si>
  <si>
    <t>包括指间关节、掌指、腕掌关节</t>
  </si>
  <si>
    <t>手部骨切除术</t>
  </si>
  <si>
    <t>掌指骨软骨瘤刮除植骨术</t>
  </si>
  <si>
    <t>003315180010000</t>
  </si>
  <si>
    <t>掌指结核病灶清除术</t>
  </si>
  <si>
    <t>003315180020000</t>
  </si>
  <si>
    <t>包括跖、趾</t>
  </si>
  <si>
    <t>近排腕骨切除术</t>
  </si>
  <si>
    <t>003315180030000</t>
  </si>
  <si>
    <t>舟骨近端切除术</t>
  </si>
  <si>
    <t>003315180040000</t>
  </si>
  <si>
    <t>月骨摘除术</t>
  </si>
  <si>
    <t>003315180050000</t>
  </si>
  <si>
    <t>月骨摘除肌腱填塞术</t>
  </si>
  <si>
    <t>003315180060000</t>
  </si>
  <si>
    <t>不含肌腱切取</t>
  </si>
  <si>
    <t>腕关节三角软骨复合体重建术</t>
  </si>
  <si>
    <t>003315180070000</t>
  </si>
  <si>
    <t>包括全切、部分切除</t>
  </si>
  <si>
    <t>手部成形手术</t>
  </si>
  <si>
    <t>并指分离术</t>
  </si>
  <si>
    <t>003315190010000</t>
  </si>
  <si>
    <t>包括并趾、不含扩张器植入</t>
  </si>
  <si>
    <t>每个指(趾)、蹼</t>
  </si>
  <si>
    <t>拇指再造术Ⅰ型</t>
  </si>
  <si>
    <t>003315190020000</t>
  </si>
  <si>
    <t>含髂骨取骨植骨，腹部皮管再造拇指；不含髂骨取骨及腹部皮管</t>
  </si>
  <si>
    <t>拇指再造术Ⅱ型</t>
  </si>
  <si>
    <t>003315190030000</t>
  </si>
  <si>
    <t>含拇甲瓣，再造拇指；不含拇甲瓣切取及髂骨取骨</t>
  </si>
  <si>
    <t>拇指再造术Ⅲ型</t>
  </si>
  <si>
    <t>003315190040000</t>
  </si>
  <si>
    <t>含第2足趾移植再造拇指；不含第2足趾切取</t>
  </si>
  <si>
    <t>拇指再造术Ⅳ型</t>
  </si>
  <si>
    <t>003315190050000</t>
  </si>
  <si>
    <t>含拇指延长+植骨+植皮再造拇指；不含取骨及取皮</t>
  </si>
  <si>
    <t>拇指再造术Ⅴ型</t>
  </si>
  <si>
    <t>003315190060000</t>
  </si>
  <si>
    <t>含食指或其它手指残指移位再造拇指</t>
  </si>
  <si>
    <t>拇指再造术Ⅵ型</t>
  </si>
  <si>
    <t>003315190070000</t>
  </si>
  <si>
    <t>含虎口加深重建拇指功能</t>
  </si>
  <si>
    <t>多指切除术</t>
  </si>
  <si>
    <t>003315190080000</t>
  </si>
  <si>
    <t>包括多趾切除</t>
  </si>
  <si>
    <t>其他指再造术</t>
  </si>
  <si>
    <t>003315190090000</t>
  </si>
  <si>
    <t>含部分再造和指延长术；不含假体植入和延长器应用</t>
  </si>
  <si>
    <t>严重烧伤手畸形矫正术</t>
  </si>
  <si>
    <t>003315190100000</t>
  </si>
  <si>
    <t>包括爪形手、无手、拳状手等；不含小关节成形术</t>
  </si>
  <si>
    <t>手部瘢痕挛缩整形术</t>
  </si>
  <si>
    <t>003315190110000</t>
  </si>
  <si>
    <t>含掌侧和背侧；不含指关节成形术，包括足部</t>
  </si>
  <si>
    <t>每个部位或每侧</t>
  </si>
  <si>
    <t>指关节成形术</t>
  </si>
  <si>
    <t>003315190120000</t>
  </si>
  <si>
    <t>含侧副韧带切除、关节融合；包括趾、关节成形术</t>
  </si>
  <si>
    <t>复合组织游离移植</t>
  </si>
  <si>
    <t>003315190130000</t>
  </si>
  <si>
    <t>包括带有皮肤(皮下组织)、骨、肌、软骨等任何两种以上组织瓣的游离移植手术、带血管蒂肌瓣、肌皮瓣、骨、软骨组织移植术</t>
  </si>
  <si>
    <t>带蒂复合组织瓣成形术</t>
  </si>
  <si>
    <t>003315190140000</t>
  </si>
  <si>
    <t>手部带真皮下血管网皮肤移植术</t>
  </si>
  <si>
    <t>003315190150000</t>
  </si>
  <si>
    <t>100cm2</t>
  </si>
  <si>
    <t>手部关节松解术</t>
  </si>
  <si>
    <t>003315190160000</t>
  </si>
  <si>
    <t>掌指关节成形术</t>
  </si>
  <si>
    <t>003315190170000</t>
  </si>
  <si>
    <t>包括跖趾关节成形术</t>
  </si>
  <si>
    <t>手外伤其他手术</t>
  </si>
  <si>
    <t>腕关节韧带修补术</t>
  </si>
  <si>
    <t>003315200010000</t>
  </si>
  <si>
    <t>指间或掌指关节侧副韧带修补术</t>
  </si>
  <si>
    <t>003315200020000</t>
  </si>
  <si>
    <t>包括关节囊修补</t>
  </si>
  <si>
    <t>手部外伤皮肤缺损游离植皮术</t>
  </si>
  <si>
    <t>003315200030000</t>
  </si>
  <si>
    <t>不含取皮，包括足部</t>
  </si>
  <si>
    <t>每个手指（趾)</t>
  </si>
  <si>
    <t>331520003-a</t>
  </si>
  <si>
    <t>多手指（趾）加收</t>
  </si>
  <si>
    <t>003315200030001</t>
  </si>
  <si>
    <t>手部外伤皮肤缺损游离植皮术(多手指加收)</t>
  </si>
  <si>
    <t>每个手指</t>
  </si>
  <si>
    <t>331520003-b</t>
  </si>
  <si>
    <t>手掌背、前臂者加收</t>
  </si>
  <si>
    <t>手外伤局部转移皮瓣术</t>
  </si>
  <si>
    <t>003315200040000</t>
  </si>
  <si>
    <t>331520004-a</t>
  </si>
  <si>
    <t>多手指加收</t>
  </si>
  <si>
    <t>003315200040003</t>
  </si>
  <si>
    <t>手外伤局部转移皮瓣术(多手指加收)</t>
  </si>
  <si>
    <t>331520004-b</t>
  </si>
  <si>
    <t xml:space="preserve">003315200040000 </t>
  </si>
  <si>
    <t>手外伤皮瓣术</t>
  </si>
  <si>
    <t>手外伤腹部埋藏皮瓣术</t>
  </si>
  <si>
    <t>003315210010000</t>
  </si>
  <si>
    <t>手外伤胸壁交叉皮瓣术</t>
  </si>
  <si>
    <t>003315210020000</t>
  </si>
  <si>
    <t>手外伤交臂皮瓣术</t>
  </si>
  <si>
    <t>003315210030000</t>
  </si>
  <si>
    <t>手外伤邻指皮瓣术</t>
  </si>
  <si>
    <t>003315210040000</t>
  </si>
  <si>
    <t>手外伤鱼际皮瓣术</t>
  </si>
  <si>
    <t>003315210050000</t>
  </si>
  <si>
    <t>手外伤推进皮瓣(V—Y)术</t>
  </si>
  <si>
    <t>003315210060000</t>
  </si>
  <si>
    <t>331521006-a</t>
  </si>
  <si>
    <t>双V—Y加收</t>
  </si>
  <si>
    <t>003315210060001</t>
  </si>
  <si>
    <t>手外伤推进皮瓣(V－Y)术(双V-Y加收)</t>
  </si>
  <si>
    <t>手外伤邻指交叉皮下组织瓣术</t>
  </si>
  <si>
    <t>003315210070000</t>
  </si>
  <si>
    <t>手外伤清创术</t>
  </si>
  <si>
    <t>003315210080000</t>
  </si>
  <si>
    <t>包括脚外伤清创。指首次清创和敷药，不含换药清创。</t>
  </si>
  <si>
    <t>指手术室手术。</t>
  </si>
  <si>
    <t>331521008-a</t>
  </si>
  <si>
    <t>003315210080001</t>
  </si>
  <si>
    <t>手外伤清创术(多手指加收)</t>
  </si>
  <si>
    <t>331521008-b</t>
  </si>
  <si>
    <t>指固有伸肌腱移位功能重建术</t>
  </si>
  <si>
    <t>003315210090000</t>
  </si>
  <si>
    <t>包括重建伸拇功能、重建手指外展功能等</t>
  </si>
  <si>
    <t>肩外展功能重建术</t>
  </si>
  <si>
    <t>003315210100000</t>
  </si>
  <si>
    <t>含二头、三头肌、斜方肌；不含阔筋膜切取</t>
  </si>
  <si>
    <t>屈肘功能重建术</t>
  </si>
  <si>
    <t>003315210110000</t>
  </si>
  <si>
    <t>含尺侧腕屈肌及屈指浅切取</t>
  </si>
  <si>
    <t>伸腕功能重建术</t>
  </si>
  <si>
    <t>003315210120000</t>
  </si>
  <si>
    <t>含切取肌腱重建伸腕、伸指等</t>
  </si>
  <si>
    <t>伸指功能重建术</t>
  </si>
  <si>
    <t>003315210130000</t>
  </si>
  <si>
    <t>屈指功能重建术</t>
  </si>
  <si>
    <t>003315210140000</t>
  </si>
  <si>
    <t>拇指对掌功能重建术</t>
  </si>
  <si>
    <t>003315210150000</t>
  </si>
  <si>
    <t>包括掌长肌移位、屈指浅移位、伸腕肌移位、外展小指肌移位等</t>
  </si>
  <si>
    <t>缩窄性腱鞘炎切开术</t>
  </si>
  <si>
    <t>003315210160000</t>
  </si>
  <si>
    <t>腱鞘囊肿切除术</t>
  </si>
  <si>
    <t>003315210170000</t>
  </si>
  <si>
    <t>掌筋膜挛缩切除术</t>
  </si>
  <si>
    <t>003315210180000</t>
  </si>
  <si>
    <t>侧副韧带挛缩切断术</t>
  </si>
  <si>
    <t>003315210190000</t>
  </si>
  <si>
    <t>小肌肉挛缩切断术</t>
  </si>
  <si>
    <t>003315210200000</t>
  </si>
  <si>
    <t>手部皮肤撕脱伤修复术</t>
  </si>
  <si>
    <t>003315210210000</t>
  </si>
  <si>
    <t>手外伤清创反取皮植皮术</t>
  </si>
  <si>
    <t>003315210220000</t>
  </si>
  <si>
    <t>手外伤大网膜移植植皮术</t>
  </si>
  <si>
    <t>003315210230000</t>
  </si>
  <si>
    <t>不含取皮、大网膜切取</t>
  </si>
  <si>
    <t>食指背侧岛状皮瓣术</t>
  </si>
  <si>
    <t>003315210240000</t>
  </si>
  <si>
    <t>掌骨间背动脉倒转皮瓣术</t>
  </si>
  <si>
    <t>003315210250000</t>
  </si>
  <si>
    <t>前臂桡尺动脉倒转皮瓣术</t>
  </si>
  <si>
    <t>003315210260000</t>
  </si>
  <si>
    <t>环指岛状皮瓣术</t>
  </si>
  <si>
    <t>003315210270000</t>
  </si>
  <si>
    <t>肌腱粘连松解术</t>
  </si>
  <si>
    <t>003315210280000</t>
  </si>
  <si>
    <t>331521028-a</t>
  </si>
  <si>
    <t>多个手指或从前臂到手指全线松解加收</t>
  </si>
  <si>
    <t>屈伸指肌腱吻合术</t>
  </si>
  <si>
    <t>003315210290000</t>
  </si>
  <si>
    <t>每根肌腱</t>
  </si>
  <si>
    <t>屈伸指肌腱游离移植术</t>
  </si>
  <si>
    <t>003315210300000</t>
  </si>
  <si>
    <t>滑车重建术</t>
  </si>
  <si>
    <t>003315210310000</t>
  </si>
  <si>
    <t>锤状指修复术</t>
  </si>
  <si>
    <t>003315210320000</t>
  </si>
  <si>
    <t>侧腱束劈开交叉缝合术</t>
  </si>
  <si>
    <t>003315210330000</t>
  </si>
  <si>
    <t>“钮孔畸形”游离肌腱固定术</t>
  </si>
  <si>
    <t>003315210340000</t>
  </si>
  <si>
    <t>手内肌麻痹功能重建术</t>
  </si>
  <si>
    <t>003315210350000</t>
  </si>
  <si>
    <t>前臂神经探查吻合术</t>
  </si>
  <si>
    <t>003315210360000</t>
  </si>
  <si>
    <t>包括桡神经、正中神经、尺神经</t>
  </si>
  <si>
    <t>前臂神经探查游离神经移植术</t>
  </si>
  <si>
    <t>003315210370000</t>
  </si>
  <si>
    <t>含游离神经切取；包括桡神经、正中神经、尺神经</t>
  </si>
  <si>
    <t>手腕部神经损伤修复术</t>
  </si>
  <si>
    <t>003315210380000</t>
  </si>
  <si>
    <t>包括桡神经浅支、指总神经、指固有神经</t>
  </si>
  <si>
    <t>虎口成形术</t>
  </si>
  <si>
    <t>003315210390000</t>
  </si>
  <si>
    <t>包括虎口加深术、虎口开大术；不含指蹼成形术</t>
  </si>
  <si>
    <t>指蹼成形术</t>
  </si>
  <si>
    <t>003315210400000</t>
  </si>
  <si>
    <t>包括趾蹼成形术</t>
  </si>
  <si>
    <t>每个指(趾)蹼</t>
  </si>
  <si>
    <t>甲床修补术</t>
  </si>
  <si>
    <t>003315210410000</t>
  </si>
  <si>
    <t>331521041-a</t>
  </si>
  <si>
    <t>甲床移植术</t>
  </si>
  <si>
    <t>肌肉、肌腱、韧带手术</t>
  </si>
  <si>
    <t>骨骼肌软组织肿瘤切除术</t>
  </si>
  <si>
    <t>003315220010000</t>
  </si>
  <si>
    <t>肌性斜颈矫正术</t>
  </si>
  <si>
    <t>003315220020000</t>
  </si>
  <si>
    <t>骨化性肌炎局部切除术</t>
  </si>
  <si>
    <t>003315220030000</t>
  </si>
  <si>
    <t>脑瘫肌力肌张力调整术</t>
  </si>
  <si>
    <t>003315220040000</t>
  </si>
  <si>
    <t>包括上下肢体肌腱松解、延长、切断、神经移位</t>
  </si>
  <si>
    <t>上肢筋膜间室综合征切开减压术</t>
  </si>
  <si>
    <t>003315220050000</t>
  </si>
  <si>
    <t>肱二头肌腱断裂修补术</t>
  </si>
  <si>
    <t>003315220060000</t>
  </si>
  <si>
    <t>岗上肌腱钙化沉淀物取出术</t>
  </si>
  <si>
    <t>003315220070000</t>
  </si>
  <si>
    <t>肩袖破裂修补术</t>
  </si>
  <si>
    <t>003315220080000</t>
  </si>
  <si>
    <t>包括肩袖成形术</t>
  </si>
  <si>
    <t>腕管综合症切开减压术</t>
  </si>
  <si>
    <t>003315220090000</t>
  </si>
  <si>
    <t>肱二头肌长头腱脱位修复术</t>
  </si>
  <si>
    <t>003315220100000</t>
  </si>
  <si>
    <t>格林先天性高肩胛症手术</t>
  </si>
  <si>
    <t>003315220110000</t>
  </si>
  <si>
    <t>臀大肌挛缩切除术</t>
  </si>
  <si>
    <t>003315220120000</t>
  </si>
  <si>
    <t>髂胫束松解术</t>
  </si>
  <si>
    <t>003315220130000</t>
  </si>
  <si>
    <t>下肢筋膜间室综合征切开减压术</t>
  </si>
  <si>
    <t>003315220140000</t>
  </si>
  <si>
    <t>腓骨肌腱脱位修复术</t>
  </si>
  <si>
    <t>003315220150000</t>
  </si>
  <si>
    <t>跟腱断裂修补术</t>
  </si>
  <si>
    <t>003315220160000</t>
  </si>
  <si>
    <t>创面负压封闭引流器置入术</t>
  </si>
  <si>
    <t xml:space="preserve"> 003114000600000</t>
  </si>
  <si>
    <t>不含肌腱修复</t>
  </si>
  <si>
    <t>膝关节交叉韧带翻修术</t>
  </si>
  <si>
    <t>323315060530000</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</si>
  <si>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</si>
  <si>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跟腱延长术</t>
  </si>
  <si>
    <t>003315220200000</t>
  </si>
  <si>
    <t>对马蹄内翻足，陈旧性踝关节骨折，创伤性踝关节炎，踝关节畸形，陈旧足部损伤，平足症，陈旧性跟腱损伤患者的手术治疗。</t>
  </si>
  <si>
    <t>骨关节其他手术</t>
  </si>
  <si>
    <t>手法牵引复位术</t>
  </si>
  <si>
    <t>003315230010000</t>
  </si>
  <si>
    <t>皮肤牵引术</t>
  </si>
  <si>
    <t>003315230020000</t>
  </si>
  <si>
    <t>首次牵引</t>
  </si>
  <si>
    <t>331523002-a</t>
  </si>
  <si>
    <t>以后持续牵引</t>
  </si>
  <si>
    <t>骨骼牵引术</t>
  </si>
  <si>
    <t>003315230030000</t>
  </si>
  <si>
    <t>331523003-a</t>
  </si>
  <si>
    <t>颅骨牵引术</t>
  </si>
  <si>
    <t>003315230040000</t>
  </si>
  <si>
    <t>331523004-a</t>
  </si>
  <si>
    <t>颅骨头环牵引术</t>
  </si>
  <si>
    <t>003315230050000</t>
  </si>
  <si>
    <t>331523005-a</t>
  </si>
  <si>
    <t>石膏固定术(特大)</t>
  </si>
  <si>
    <t>003315230060000</t>
  </si>
  <si>
    <t>包括髋人字石膏，石膏床</t>
  </si>
  <si>
    <t>石膏固定术(大)</t>
  </si>
  <si>
    <t>包括下肢管型石膏，胸肩石膏、石膏背心</t>
  </si>
  <si>
    <t>石膏固定术(中)</t>
  </si>
  <si>
    <t>003315230080000</t>
  </si>
  <si>
    <t>包括石膏托，上肢管型石膏</t>
  </si>
  <si>
    <t>石膏固定术(小)</t>
  </si>
  <si>
    <t>003315230090000</t>
  </si>
  <si>
    <t>包括前臂石膏托，管型及小腿“U”型石膏</t>
  </si>
  <si>
    <t>石膏拆除术</t>
  </si>
  <si>
    <t>003315230100000</t>
  </si>
  <si>
    <t>各部位多头带包扎术</t>
  </si>
  <si>
    <t>003315230110000</t>
  </si>
  <si>
    <t>跟骨钻孔术</t>
  </si>
  <si>
    <t>003315230120000</t>
  </si>
  <si>
    <t>16．体被系统手术</t>
  </si>
  <si>
    <t>异体皮</t>
  </si>
  <si>
    <t>乳房手术</t>
  </si>
  <si>
    <t>331601-a</t>
  </si>
  <si>
    <t>乳腺肿物穿刺术</t>
  </si>
  <si>
    <t>003316010010000</t>
  </si>
  <si>
    <t>331601001-a</t>
  </si>
  <si>
    <t>乳腺立体定位加收</t>
  </si>
  <si>
    <t>003316010010001</t>
  </si>
  <si>
    <t>乳腺肿物穿刺术(乳腺立体定位加收)</t>
  </si>
  <si>
    <t>乳腺肿物切除术</t>
  </si>
  <si>
    <t>003316010020000</t>
  </si>
  <si>
    <t>包括窦道、乳头状瘤、小叶、象限切除，包括乳房区段切除术</t>
  </si>
  <si>
    <t>副乳切除术</t>
  </si>
  <si>
    <t>003316010030000</t>
  </si>
  <si>
    <t>单纯乳房切除术</t>
  </si>
  <si>
    <t>003316010040000</t>
  </si>
  <si>
    <t>乳腺癌根治术</t>
  </si>
  <si>
    <t>003316010050000</t>
  </si>
  <si>
    <t>包括传统与改良根治两种方式</t>
  </si>
  <si>
    <t>331601005-a</t>
  </si>
  <si>
    <t>需植皮术加收</t>
  </si>
  <si>
    <t>003316010050001</t>
  </si>
  <si>
    <t>乳腺癌根治术(需植皮术加收)</t>
  </si>
  <si>
    <t>乳腺癌扩大根治术</t>
  </si>
  <si>
    <t>003316010060000</t>
  </si>
  <si>
    <t>含保留胸肌的术式</t>
  </si>
  <si>
    <t>乳房再造术</t>
  </si>
  <si>
    <t>003316010070000</t>
  </si>
  <si>
    <t>不含乳头乳晕重建和乳腺切除</t>
  </si>
  <si>
    <t>乳腺癌根治+乳房再造术</t>
  </si>
  <si>
    <t>003316010080000</t>
  </si>
  <si>
    <t>含Ⅰ期乳房再造；不含带血管蒂的肌皮组织移植、Ⅱ期乳房再造</t>
  </si>
  <si>
    <t>乳房再造术II期</t>
  </si>
  <si>
    <t>003316010090000</t>
  </si>
  <si>
    <t>包括带血管蒂的肌皮组织移植或大网膜移植，含乳头乳晕重建</t>
  </si>
  <si>
    <t>乳头乳晕整形术</t>
  </si>
  <si>
    <t>003316010100000</t>
  </si>
  <si>
    <t>包括乳头内陷畸形，乳头乳晕再造</t>
  </si>
  <si>
    <t>隆乳术</t>
  </si>
  <si>
    <t>003316010110000</t>
  </si>
  <si>
    <t>包括各种隆乳术；不含吸脂术</t>
  </si>
  <si>
    <t>隆乳术后继发畸形矫正术</t>
  </si>
  <si>
    <t>003316010120000</t>
  </si>
  <si>
    <t>乳腺假体取出术</t>
  </si>
  <si>
    <t>003316010130000</t>
  </si>
  <si>
    <t>巨乳缩小整形术</t>
  </si>
  <si>
    <t>003316010140000</t>
  </si>
  <si>
    <t>包括垂乳畸形矫正术</t>
  </si>
  <si>
    <t>乳腺癌保乳手术</t>
  </si>
  <si>
    <t>003316010150000</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</si>
  <si>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</si>
  <si>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</si>
  <si>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</si>
  <si>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</si>
  <si>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</si>
  <si>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003316020010000</t>
  </si>
  <si>
    <t>含体表、软组织感染化脓切开引流。包括血肿</t>
  </si>
  <si>
    <t>体表异物取出术</t>
  </si>
  <si>
    <t>003316020020000</t>
  </si>
  <si>
    <t>不含X线定位</t>
  </si>
  <si>
    <t>胼胝病变切除修复术</t>
  </si>
  <si>
    <t>003316020030000</t>
  </si>
  <si>
    <t>含鸡眼切除术等</t>
  </si>
  <si>
    <t>每处病变</t>
  </si>
  <si>
    <t>331602003-a</t>
  </si>
  <si>
    <t>003316020030001</t>
  </si>
  <si>
    <t>胼胝病变切除修复术(植皮术加收)</t>
  </si>
  <si>
    <t>浅表肿物切除术</t>
  </si>
  <si>
    <t>003316020040000</t>
  </si>
  <si>
    <t>包括全身各部位皮肤和皮下组织皮脂腺囊肿、痣、疣、脂肪瘤、纤维瘤、小血管瘤等；不含乳腺肿物和淋巴结切除</t>
  </si>
  <si>
    <t>每个肿物</t>
  </si>
  <si>
    <t>331602004-a</t>
  </si>
  <si>
    <t>激光手术加收</t>
  </si>
  <si>
    <t>003316020040001</t>
  </si>
  <si>
    <t>浅表肿物切除术(激光手术加收)</t>
  </si>
  <si>
    <t>331602004-b</t>
  </si>
  <si>
    <t>深部肿物切除术</t>
  </si>
  <si>
    <t>323316020180000</t>
  </si>
  <si>
    <t>包括取深部异物及深部血肿清除</t>
  </si>
  <si>
    <t>指深达肌肉层以下</t>
  </si>
  <si>
    <t>海绵状血管瘤切除术(大)</t>
  </si>
  <si>
    <t>003316020050000</t>
  </si>
  <si>
    <t>指面积＞10cm2达到肢体一周及超过肢体1/4长度，包括体表血管瘤、脂肪血管瘤、淋巴血管瘤、纤维血管瘤、神经纤维血管瘤；不含皮瓣或组织移植。</t>
  </si>
  <si>
    <t>331602005-a</t>
  </si>
  <si>
    <t>003316020050001</t>
  </si>
  <si>
    <t>海绵状血管瘤切除术(大)(需植皮术加收)</t>
  </si>
  <si>
    <t>331602005-b</t>
  </si>
  <si>
    <t>003316020050002</t>
  </si>
  <si>
    <t>海绵状血管瘤切除术(大)(激光手术加收)</t>
  </si>
  <si>
    <t>海绵状血管瘤切除术(中)</t>
  </si>
  <si>
    <t>003316020060000</t>
  </si>
  <si>
    <t>指面积小于10cm2， 未达肢体一周及肢体1／4长度，包括体表血管瘤、脂肪血管瘤、淋巴血管瘤、纤维血管瘤、神经纤维血管瘤；不含皮瓣或组织移植。</t>
  </si>
  <si>
    <t>331602006-a</t>
  </si>
  <si>
    <t>003316020060001</t>
  </si>
  <si>
    <t>海绵状血管瘤切除术(中)(需植皮术加收)</t>
  </si>
  <si>
    <t>331602006-b</t>
  </si>
  <si>
    <t>003316020060002</t>
  </si>
  <si>
    <t>海绵状血管瘤切除术(中)(激光手术)</t>
  </si>
  <si>
    <t>海绵状血管瘤切除术(小)</t>
  </si>
  <si>
    <t>003316020070000</t>
  </si>
  <si>
    <t>指面积在3cm2以下，包括体表血管瘤、脂肪血管瘤、淋巴血管瘤、纤维血管瘤、神经纤维血管瘤，位于躯干、四肢体表、侵犯皮肤脂肪层、浅筋膜未达深筋膜；不含皮瓣或组织移植。</t>
  </si>
  <si>
    <t>331602007-a</t>
  </si>
  <si>
    <t>003316020070001</t>
  </si>
  <si>
    <t>海绵状血管瘤切除术(小)(植皮术)</t>
  </si>
  <si>
    <t>331602007-b</t>
  </si>
  <si>
    <t>003316020070002</t>
  </si>
  <si>
    <t>海绵状血管瘤切除术(小)(激光手术)</t>
  </si>
  <si>
    <t>脂肪抽吸术</t>
  </si>
  <si>
    <t>003316020080000</t>
  </si>
  <si>
    <t>不含脂肪注射</t>
  </si>
  <si>
    <t>每毫升</t>
  </si>
  <si>
    <t>头皮撕脱清创修复术</t>
  </si>
  <si>
    <t>003316020090000</t>
  </si>
  <si>
    <t>不含大网膜切取移植</t>
  </si>
  <si>
    <t>头皮缺损修复术</t>
  </si>
  <si>
    <t>003316020100000</t>
  </si>
  <si>
    <t>不含扩张器植入，毛发种植术</t>
  </si>
  <si>
    <t>腋臭切除术</t>
  </si>
  <si>
    <t>003316020110000</t>
  </si>
  <si>
    <t>331602011-a</t>
  </si>
  <si>
    <t>腋臭微创大汗腺清除术(小切口）</t>
  </si>
  <si>
    <t>颈部开放性损伤探查术</t>
  </si>
  <si>
    <t>003316020120000</t>
  </si>
  <si>
    <t>皮肤恶性肿瘤切除术(大）</t>
  </si>
  <si>
    <t>003316020130000</t>
  </si>
  <si>
    <t>皮肤恶性肿瘤切除术</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</si>
  <si>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</si>
  <si>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</si>
  <si>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</si>
  <si>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</si>
  <si>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</si>
  <si>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</si>
  <si>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</si>
  <si>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</si>
  <si>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003316020130001</t>
  </si>
  <si>
    <t>皮肤恶性肿瘤切除术(植皮加收)</t>
  </si>
  <si>
    <t>331602013-d</t>
  </si>
  <si>
    <t>自体脂肪注射移植术</t>
  </si>
  <si>
    <t>323316020230000</t>
  </si>
  <si>
    <t>≤20毫升</t>
  </si>
  <si>
    <t>331602014-a</t>
  </si>
  <si>
    <t>超过20毫升加收</t>
  </si>
  <si>
    <t>自体脂肪移植超过20毫升加收</t>
  </si>
  <si>
    <t>毫升</t>
  </si>
  <si>
    <t>切开排毒</t>
  </si>
  <si>
    <t>指蛇咬伤</t>
  </si>
  <si>
    <t>静脉植入式给药装置植入术</t>
  </si>
  <si>
    <t>003301000190000</t>
  </si>
  <si>
    <t>植入式给药装置</t>
  </si>
  <si>
    <t>江苏省医疗服务价格项目目录（2022版）、苏医保函（2024）197号、苏医保发【2025】22号</t>
  </si>
  <si>
    <t>331602016-a</t>
  </si>
  <si>
    <t>静脉植入式给药装置取出术</t>
  </si>
  <si>
    <t>003301000180000</t>
  </si>
  <si>
    <t>镇痛泵体内置入术</t>
  </si>
  <si>
    <t>苏医保函（2024）197号</t>
  </si>
  <si>
    <t>烧伤处理和植皮术</t>
  </si>
  <si>
    <t>烧伤焦痂切开减张术</t>
  </si>
  <si>
    <t>003316030010000</t>
  </si>
  <si>
    <t>包括颈、胸腹、上下肢、腕、手指、踝足部</t>
  </si>
  <si>
    <t>烧伤扩创术</t>
  </si>
  <si>
    <t>003316030020000</t>
  </si>
  <si>
    <t>包括头颈、躯干、上下肢</t>
  </si>
  <si>
    <t>烧伤血管破裂出血血管修补缝合术</t>
  </si>
  <si>
    <t>003316030030000</t>
  </si>
  <si>
    <t>深度烧伤扩创血管神经探查术</t>
  </si>
  <si>
    <t>003316030040000</t>
  </si>
  <si>
    <t>颅骨烧伤凿骨扩创术</t>
  </si>
  <si>
    <t>003316030050000</t>
  </si>
  <si>
    <t>深度烧伤截肢术</t>
  </si>
  <si>
    <t>003316030060000</t>
  </si>
  <si>
    <t>包括冻伤截肢术</t>
  </si>
  <si>
    <t>每个肢体</t>
  </si>
  <si>
    <t>经烧伤创面气管切开术</t>
  </si>
  <si>
    <t>003316030070000</t>
  </si>
  <si>
    <t>经烧伤创面静脉切开术</t>
  </si>
  <si>
    <t>003316030080000</t>
  </si>
  <si>
    <t>切痂术</t>
  </si>
  <si>
    <t>003316030090000</t>
  </si>
  <si>
    <t>1％体表面积</t>
  </si>
  <si>
    <t>削痂术</t>
  </si>
  <si>
    <t>003316030100000</t>
  </si>
  <si>
    <t>取皮术</t>
  </si>
  <si>
    <t>003316030110000</t>
  </si>
  <si>
    <t>331603011-a</t>
  </si>
  <si>
    <t>使用电动植皮刀加收</t>
  </si>
  <si>
    <t>含一次性刀片</t>
  </si>
  <si>
    <t>头皮取皮术</t>
  </si>
  <si>
    <t>003316030120000</t>
  </si>
  <si>
    <t>网状自体皮制备</t>
  </si>
  <si>
    <t>003316030130000</t>
  </si>
  <si>
    <t>微粒自体皮制备</t>
  </si>
  <si>
    <t>003316030140000</t>
  </si>
  <si>
    <t>自体皮细胞悬液制备</t>
  </si>
  <si>
    <t>003316030150000</t>
  </si>
  <si>
    <t>异体皮制备</t>
  </si>
  <si>
    <t>003316030160000</t>
  </si>
  <si>
    <t>低温冷冻皮、新鲜皮</t>
  </si>
  <si>
    <t>烧伤特殊备皮</t>
  </si>
  <si>
    <t>003316030170000</t>
  </si>
  <si>
    <t>包括头皮、瘢痕等部位备皮</t>
  </si>
  <si>
    <t>异体组织制备</t>
  </si>
  <si>
    <t>003316030180000</t>
  </si>
  <si>
    <t>包括血管，神经，肌腱，筋膜，骨，异体组织用前制备</t>
  </si>
  <si>
    <t>低温冷冻组织、新鲜组织</t>
  </si>
  <si>
    <t>磨痂自体皮移植术</t>
  </si>
  <si>
    <t>003316030190000</t>
  </si>
  <si>
    <t>焦痂开窗植皮术</t>
  </si>
  <si>
    <t>003316030200000</t>
  </si>
  <si>
    <t>异体皮打洞嵌植自体皮术</t>
  </si>
  <si>
    <t>003316030210000</t>
  </si>
  <si>
    <t>异体皮和制备</t>
  </si>
  <si>
    <t>切(削)痂自体微粒皮移植术</t>
  </si>
  <si>
    <t>003316030220100</t>
  </si>
  <si>
    <t>切(削)痂自体微粒皮移植术(自体皮浆移植)</t>
  </si>
  <si>
    <t>含异体皮覆盖术；包括自体皮浆移植</t>
  </si>
  <si>
    <t>切(削)痂网状自体皮移植术</t>
  </si>
  <si>
    <t>003316030230000</t>
  </si>
  <si>
    <t>体外细胞培养皮肤细胞移植术</t>
  </si>
  <si>
    <t>003316030240000</t>
  </si>
  <si>
    <t>含体外细胞培养</t>
  </si>
  <si>
    <t>烧伤肉芽创面扩创植皮术</t>
  </si>
  <si>
    <t>003316030250000</t>
  </si>
  <si>
    <t>自体皮移植术</t>
  </si>
  <si>
    <t>003316030260000</t>
  </si>
  <si>
    <t>异体皮移植术</t>
  </si>
  <si>
    <t>003316030270000</t>
  </si>
  <si>
    <t>异体皮及制备</t>
  </si>
  <si>
    <t>带毛囊游离皮肤移植术</t>
  </si>
  <si>
    <t>003316030280000</t>
  </si>
  <si>
    <t>包括眉毛</t>
  </si>
  <si>
    <t>带真皮血管网游离皮片切取术</t>
  </si>
  <si>
    <t>003316030290000</t>
  </si>
  <si>
    <t>游离皮片移植术</t>
  </si>
  <si>
    <t>003316030300000</t>
  </si>
  <si>
    <t>包括刃厚、中厚、全厚、瘢痕皮、反鼓取皮</t>
  </si>
  <si>
    <t>皮肤撕脱反取皮回植术</t>
  </si>
  <si>
    <t>003316030310000</t>
  </si>
  <si>
    <t>颜面切痂植皮术</t>
  </si>
  <si>
    <t>003316030320000</t>
  </si>
  <si>
    <t>胸部切削痂自体皮移植术</t>
  </si>
  <si>
    <t>003316030330000</t>
  </si>
  <si>
    <t>烧伤截指术</t>
  </si>
  <si>
    <t>003316030340000</t>
  </si>
  <si>
    <t>包括烧伤截趾术、冻伤截指(趾)术</t>
  </si>
  <si>
    <t>三个</t>
  </si>
  <si>
    <t>不足三个按三个计价</t>
  </si>
  <si>
    <t>手部扩创延期植皮术</t>
  </si>
  <si>
    <t>003316030350000</t>
  </si>
  <si>
    <t>全手切削痂植皮术</t>
  </si>
  <si>
    <t>003316030360000</t>
  </si>
  <si>
    <t>手背切削痂植皮术</t>
  </si>
  <si>
    <t>003316030370000</t>
  </si>
  <si>
    <t>手烧伤扩创交臂皮瓣修复术</t>
  </si>
  <si>
    <t>003316030380000</t>
  </si>
  <si>
    <t>手烧伤扩创胸皮瓣修复术</t>
  </si>
  <si>
    <t>003316030390000</t>
  </si>
  <si>
    <t>包括腹皮瓣修复术</t>
  </si>
  <si>
    <t>小腿烧伤扩创交腿皮瓣修复术</t>
  </si>
  <si>
    <t>003316030400000</t>
  </si>
  <si>
    <t>包括足烧伤扩创、交腿皮瓣修复术</t>
  </si>
  <si>
    <t>深度烧伤扩创关节成型术</t>
  </si>
  <si>
    <t>003316030410000</t>
  </si>
  <si>
    <t>深度烧伤死骨摘除术</t>
  </si>
  <si>
    <t>003316030420000</t>
  </si>
  <si>
    <t>肌腱移植术</t>
  </si>
  <si>
    <t>003316030430000</t>
  </si>
  <si>
    <t>异体肌腱</t>
  </si>
  <si>
    <t>331603043-a</t>
  </si>
  <si>
    <t>自体肌腱切取术</t>
  </si>
  <si>
    <t>烧伤后肌腱延长术</t>
  </si>
  <si>
    <t>003316030440000</t>
  </si>
  <si>
    <t>包括扩张器及其他支撑物 ；包括取出术</t>
  </si>
  <si>
    <t>扩张器取出皮瓣移植术</t>
  </si>
  <si>
    <t>003316030460000</t>
  </si>
  <si>
    <t>烧伤瘢痕切除缝合术</t>
  </si>
  <si>
    <t>003316030470000</t>
  </si>
  <si>
    <t>烧伤瘢痕切除松解植皮术</t>
  </si>
  <si>
    <t>003316030480000</t>
  </si>
  <si>
    <t>皮肤和皮下组织修补与重建</t>
  </si>
  <si>
    <t>瘢痕畸形矫正术</t>
  </si>
  <si>
    <t>003316040010000</t>
  </si>
  <si>
    <t>不含面部</t>
  </si>
  <si>
    <r>
      <rPr>
        <sz val="9"/>
        <rFont val="宋体"/>
        <charset val="134"/>
        <scheme val="minor"/>
      </rPr>
      <t>100cm</t>
    </r>
    <r>
      <rPr>
        <vertAlign val="superscript"/>
        <sz val="9"/>
        <rFont val="宋体"/>
        <charset val="134"/>
        <scheme val="minor"/>
      </rPr>
      <t>2</t>
    </r>
  </si>
  <si>
    <t>331604001-a</t>
  </si>
  <si>
    <t>羊膜束带松解术</t>
  </si>
  <si>
    <t>323316040010100</t>
  </si>
  <si>
    <t>慢性溃疡修复术</t>
  </si>
  <si>
    <t>003316040020000</t>
  </si>
  <si>
    <t>包括褥疮、下肢慢性溃疡、足底溃疡等</t>
  </si>
  <si>
    <t>隆颞术</t>
  </si>
  <si>
    <t>003316040030000</t>
  </si>
  <si>
    <t>植入假体</t>
  </si>
  <si>
    <t>隆额术</t>
  </si>
  <si>
    <t>003316040040000</t>
  </si>
  <si>
    <t>小口畸形矫正术</t>
  </si>
  <si>
    <t>003316040050000</t>
  </si>
  <si>
    <t>含口角畸形矫正</t>
  </si>
  <si>
    <t>唇外翻矫正术</t>
  </si>
  <si>
    <t>003316040060000</t>
  </si>
  <si>
    <t>包括上唇、下唇；不含胡须再造术</t>
  </si>
  <si>
    <t>胡须再造术</t>
  </si>
  <si>
    <t>003316040070000</t>
  </si>
  <si>
    <t>包括岛状头皮瓣法和游离移植法</t>
  </si>
  <si>
    <t>隆颏术</t>
  </si>
  <si>
    <t>003316040080000</t>
  </si>
  <si>
    <t>不含截骨术</t>
  </si>
  <si>
    <t>隆颏术后继发畸形矫正术</t>
  </si>
  <si>
    <t>003316040090000</t>
  </si>
  <si>
    <t>包括隆颞、隆额术后畸形矫正</t>
  </si>
  <si>
    <t>颌下脂肪袋整形术</t>
  </si>
  <si>
    <t>003316040100000</t>
  </si>
  <si>
    <t>吸脂器</t>
  </si>
  <si>
    <t>酒窝再造术</t>
  </si>
  <si>
    <t>003316040110000</t>
  </si>
  <si>
    <t>颊部缺损修复术</t>
  </si>
  <si>
    <t>003316040120000</t>
  </si>
  <si>
    <t>面瘫畸形矫正术</t>
  </si>
  <si>
    <t>003316040130000</t>
  </si>
  <si>
    <t>不含神经切取术</t>
  </si>
  <si>
    <t>除皱术</t>
  </si>
  <si>
    <t>003316040140000</t>
  </si>
  <si>
    <t>包括骨膜下除皱</t>
  </si>
  <si>
    <t>每个部位或面1/3</t>
  </si>
  <si>
    <t>面部瘢痕切除整形术</t>
  </si>
  <si>
    <t>003316040150000</t>
  </si>
  <si>
    <r>
      <rPr>
        <sz val="9"/>
        <rFont val="宋体"/>
        <charset val="134"/>
        <scheme val="minor"/>
      </rPr>
      <t>2cm</t>
    </r>
    <r>
      <rPr>
        <vertAlign val="superscript"/>
        <sz val="9"/>
        <rFont val="宋体"/>
        <charset val="134"/>
        <scheme val="minor"/>
      </rPr>
      <t>2</t>
    </r>
  </si>
  <si>
    <t>331604015-a</t>
  </si>
  <si>
    <t>每增加1cm2 加收</t>
  </si>
  <si>
    <t>003316040150001</t>
  </si>
  <si>
    <r>
      <rPr>
        <sz val="9"/>
        <rFont val="宋体"/>
        <charset val="134"/>
        <scheme val="minor"/>
      </rPr>
      <t>面部瘢痕切除整形术(每增加1cm</t>
    </r>
    <r>
      <rPr>
        <vertAlign val="superscript"/>
        <sz val="9"/>
        <rFont val="宋体"/>
        <charset val="134"/>
        <scheme val="minor"/>
      </rPr>
      <t>2</t>
    </r>
    <r>
      <rPr>
        <sz val="9"/>
        <rFont val="宋体"/>
        <charset val="134"/>
        <scheme val="minor"/>
      </rPr>
      <t>加收)</t>
    </r>
  </si>
  <si>
    <r>
      <rPr>
        <sz val="9"/>
        <rFont val="宋体"/>
        <charset val="134"/>
        <scheme val="minor"/>
      </rPr>
      <t>1cm</t>
    </r>
    <r>
      <rPr>
        <vertAlign val="superscript"/>
        <sz val="9"/>
        <rFont val="宋体"/>
        <charset val="134"/>
        <scheme val="minor"/>
      </rPr>
      <t>2</t>
    </r>
  </si>
  <si>
    <t>面部外伤清创整形术</t>
  </si>
  <si>
    <t>003316040160000</t>
  </si>
  <si>
    <t>半侧颜面萎缩整形术</t>
  </si>
  <si>
    <t>003316040170000</t>
  </si>
  <si>
    <t>指甲成形术</t>
  </si>
  <si>
    <t>003316040180000</t>
  </si>
  <si>
    <t>每指</t>
  </si>
  <si>
    <t>足底缺损修复术</t>
  </si>
  <si>
    <t>003316040190000</t>
  </si>
  <si>
    <t>包括足跟缺损；不含关节成形</t>
  </si>
  <si>
    <t>橡皮肿整形术</t>
  </si>
  <si>
    <t>003316040200000</t>
  </si>
  <si>
    <t>不含淋巴管吻合术和静脉移植术</t>
  </si>
  <si>
    <t>毛发移植术</t>
  </si>
  <si>
    <t>003316040210000</t>
  </si>
  <si>
    <t>包括种发、头皮游离移植；不含头皮缺损修复术</t>
  </si>
  <si>
    <t>磨削术</t>
  </si>
  <si>
    <t>003316040220000</t>
  </si>
  <si>
    <r>
      <rPr>
        <sz val="9"/>
        <rFont val="宋体"/>
        <charset val="134"/>
        <scheme val="minor"/>
      </rPr>
      <t>50cm</t>
    </r>
    <r>
      <rPr>
        <vertAlign val="superscript"/>
        <sz val="9"/>
        <rFont val="宋体"/>
        <charset val="134"/>
        <scheme val="minor"/>
      </rPr>
      <t>2</t>
    </r>
  </si>
  <si>
    <r>
      <rPr>
        <sz val="9"/>
        <rFont val="宋体"/>
        <charset val="134"/>
        <scheme val="minor"/>
      </rPr>
      <t>不足50cm</t>
    </r>
    <r>
      <rPr>
        <vertAlign val="superscript"/>
        <sz val="9"/>
        <rFont val="宋体"/>
        <charset val="134"/>
        <scheme val="minor"/>
      </rPr>
      <t>2</t>
    </r>
    <r>
      <rPr>
        <sz val="9"/>
        <rFont val="宋体"/>
        <charset val="134"/>
        <scheme val="minor"/>
      </rPr>
      <t>按50cm</t>
    </r>
    <r>
      <rPr>
        <vertAlign val="superscript"/>
        <sz val="9"/>
        <rFont val="宋体"/>
        <charset val="134"/>
        <scheme val="minor"/>
      </rPr>
      <t>2</t>
    </r>
    <r>
      <rPr>
        <sz val="9"/>
        <rFont val="宋体"/>
        <charset val="134"/>
        <scheme val="minor"/>
      </rPr>
      <t>计价</t>
    </r>
  </si>
  <si>
    <t>纹饰美容术</t>
  </si>
  <si>
    <t>003316040230000</t>
  </si>
  <si>
    <t>包括纹眉、纹眼线、唇线等</t>
  </si>
  <si>
    <t>任意皮瓣形成术</t>
  </si>
  <si>
    <t>003316040240000</t>
  </si>
  <si>
    <t>包括各种带蒂皮瓣；不含岛状皮瓣。包括皮瓣修复术</t>
  </si>
  <si>
    <t>轴型组织瓣形成术</t>
  </si>
  <si>
    <t>003316040250000</t>
  </si>
  <si>
    <t>包括岛状皮瓣(静脉、动脉)；不含任意皮瓣，筋膜瓣</t>
  </si>
  <si>
    <t>筋膜组织瓣形成术</t>
  </si>
  <si>
    <t>003316040260000</t>
  </si>
  <si>
    <t>包括含轴型，非轴型</t>
  </si>
  <si>
    <t>阔筋膜切取术</t>
  </si>
  <si>
    <t>003316040270000</t>
  </si>
  <si>
    <t>游离皮瓣切取移植术</t>
  </si>
  <si>
    <t>003316040280000</t>
  </si>
  <si>
    <t>深度烧伤的早期修复</t>
  </si>
  <si>
    <t>带蒂筋膜瓣切取移植术</t>
  </si>
  <si>
    <t>003316040290000</t>
  </si>
  <si>
    <t>带蒂肌皮瓣切取移植术</t>
  </si>
  <si>
    <t>003316040300000</t>
  </si>
  <si>
    <t>带蒂肌瓣切取移植术</t>
  </si>
  <si>
    <t>003316040310000</t>
  </si>
  <si>
    <t>带蒂轴型皮瓣切取移植术</t>
  </si>
  <si>
    <t>003316040320000</t>
  </si>
  <si>
    <t>带血运骨皮瓣切取移植术</t>
  </si>
  <si>
    <t>003316040330000</t>
  </si>
  <si>
    <t>带毛囊皮瓣移植术</t>
  </si>
  <si>
    <t>003316040340000</t>
  </si>
  <si>
    <t>包括头皮、眉毛</t>
  </si>
  <si>
    <t>疤痕松解术</t>
  </si>
  <si>
    <t>323316040350000</t>
  </si>
  <si>
    <t>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</si>
  <si>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</si>
  <si>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</si>
  <si>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</si>
  <si>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</si>
  <si>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</si>
  <si>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323320000030000</t>
  </si>
  <si>
    <t>介入性血管气道支架置入术</t>
  </si>
  <si>
    <t>经皮胸腔引流术</t>
  </si>
  <si>
    <t>经皮胃造瘘术</t>
  </si>
  <si>
    <t>003310010090200</t>
  </si>
  <si>
    <t>食管闭锁造瘘术(胃造瘘术)</t>
  </si>
  <si>
    <t>介入性肠道支架置入术</t>
  </si>
  <si>
    <t>经皮胆道取石术</t>
  </si>
  <si>
    <t>包括泌尿系统取石术</t>
  </si>
  <si>
    <t>经皮胆道造瘘换管术</t>
  </si>
  <si>
    <t>003109050250200</t>
  </si>
  <si>
    <t>消化道造瘘管换管术(胆道造瘘)</t>
  </si>
  <si>
    <t>含拨管</t>
  </si>
  <si>
    <t>经皮胆道造瘘通管术</t>
  </si>
  <si>
    <t>经皮腹腔引流术</t>
  </si>
  <si>
    <t>003310080080100</t>
  </si>
  <si>
    <t>剖腹探查术(腹腔引流术)</t>
  </si>
  <si>
    <t>包括胸腔</t>
  </si>
  <si>
    <t>经皮腹水静脉转流术</t>
  </si>
  <si>
    <t>003310080280200</t>
  </si>
  <si>
    <t>腹水转流术(腹腔—股静脉转流术)</t>
  </si>
  <si>
    <t>经皮腹腔内病灶灭能术</t>
  </si>
  <si>
    <t>323310008030000</t>
  </si>
  <si>
    <t>经皮腹腔内病灶活检术</t>
  </si>
  <si>
    <t>323310008031000</t>
  </si>
  <si>
    <t>经皮腹腔内内病灶活检术</t>
  </si>
  <si>
    <t>经皮肾盂造瘘术</t>
  </si>
  <si>
    <t>003311020060000</t>
  </si>
  <si>
    <t>经皮肾盂造瘘通管术</t>
  </si>
  <si>
    <t>003110000430000</t>
  </si>
  <si>
    <t>功能不良内瘘溶栓处理</t>
  </si>
  <si>
    <t>经皮肾盂内引流术</t>
  </si>
  <si>
    <t>323110000450000</t>
  </si>
  <si>
    <t>经皮髓核融解术</t>
  </si>
  <si>
    <t>003315010590100</t>
  </si>
  <si>
    <t>经皮椎体成形术(髓核成形术)</t>
  </si>
  <si>
    <t>非胶原酶法</t>
  </si>
  <si>
    <t>皮下药盒植入介入治疗术</t>
  </si>
  <si>
    <t>003203000040000</t>
  </si>
  <si>
    <t>经皮肝穿刺门静脉导管药盒系统置入术</t>
  </si>
  <si>
    <t>药盒</t>
  </si>
  <si>
    <t>（四）物理治疗与康复</t>
  </si>
  <si>
    <t>本类包括物理治疗和康复检查、治疗两部分。</t>
  </si>
  <si>
    <t>1．物理治疗</t>
  </si>
  <si>
    <t>红外线治疗</t>
  </si>
  <si>
    <t>003401000010000</t>
  </si>
  <si>
    <t>包括远、近红外线：TDP、近红外线气功治疗、红外线真空拔罐治疗红外线光浴治疗、远红外医疗舱治疗、远红外电热理疗</t>
  </si>
  <si>
    <t>远红外电热理疗仪</t>
  </si>
  <si>
    <t>每个照射区</t>
  </si>
  <si>
    <t>每区照射不少于20分钟</t>
  </si>
  <si>
    <t>340100001-a</t>
  </si>
  <si>
    <t>高光功率光子治疗</t>
  </si>
  <si>
    <t>323401000010100</t>
  </si>
  <si>
    <t>单光源/5分钟</t>
  </si>
  <si>
    <t>可见光治疗</t>
  </si>
  <si>
    <t>003401000020000</t>
  </si>
  <si>
    <t>包括红光照射、蓝光照射、蓝紫光照射、太阳灯照射</t>
  </si>
  <si>
    <t>偏振光照射</t>
  </si>
  <si>
    <t>003401000030000</t>
  </si>
  <si>
    <t>紫外线治疗</t>
  </si>
  <si>
    <t>003401000040000</t>
  </si>
  <si>
    <t>包括长、中、短波紫外线、低压紫外线、高压紫外线、水冷式、导子紫外线、生物剂量测定、光化学疗法</t>
  </si>
  <si>
    <t>激光疗法</t>
  </si>
  <si>
    <t>003401000050000</t>
  </si>
  <si>
    <t>包括原光束、散焦激光疗法</t>
  </si>
  <si>
    <t>光敏疗法</t>
  </si>
  <si>
    <t>003401000060000</t>
  </si>
  <si>
    <t>包括紫外线、激光</t>
  </si>
  <si>
    <t>电诊断</t>
  </si>
  <si>
    <t>003401000070000</t>
  </si>
  <si>
    <t>包括直流电检查、感应电检查、直流-感应电检查、时值检查、强度-频率曲线检查、中频脉冲电检查</t>
  </si>
  <si>
    <t>每块肌肉或每条神经</t>
  </si>
  <si>
    <t>直流电治疗</t>
  </si>
  <si>
    <t>003401000080000</t>
  </si>
  <si>
    <t>包括单纯直流电治疗、直流电药物离子导入治疗、直流电水浴治疗（单、双、四槽浴）、电化学疗法</t>
  </si>
  <si>
    <t>低频脉冲电治疗</t>
  </si>
  <si>
    <t>003401000090000</t>
  </si>
  <si>
    <t>低频脉冲治疗</t>
  </si>
  <si>
    <t>包括感应电治疗、神经肌肉电刺激治疗、间动电疗、经皮神经电刺激治疗、功能性电刺激治疗、温热电脉冲治疗、微机功能性电刺激治疗</t>
  </si>
  <si>
    <t>340100009-a</t>
  </si>
  <si>
    <t>低周波治疗</t>
  </si>
  <si>
    <t>003401000090100</t>
  </si>
  <si>
    <t>低频脉冲治疗(感应电治疗)</t>
  </si>
  <si>
    <t>中频脉冲电治疗</t>
  </si>
  <si>
    <t>003401000100000</t>
  </si>
  <si>
    <t>包括音频电治疗、干扰电治疗、动态干扰电治疗、立体动态干扰电治疗、调制中频电治疗、电脑中频电治疗</t>
  </si>
  <si>
    <t>共鸣火花治疗</t>
  </si>
  <si>
    <t>003401000110000</t>
  </si>
  <si>
    <t>每5分钟</t>
  </si>
  <si>
    <t>超短波短波治疗</t>
  </si>
  <si>
    <t>003401000120000</t>
  </si>
  <si>
    <t>包括小功率超短波和短波、大功率超短波和短波、脉冲超短波和短波、体腔治疗</t>
  </si>
  <si>
    <t>003401000130000</t>
  </si>
  <si>
    <t>包括分米波、厘米波、毫米波、微波组织凝固、体腔治疗</t>
  </si>
  <si>
    <t>射频电疗</t>
  </si>
  <si>
    <t>003401000140000</t>
  </si>
  <si>
    <t>包括大功率短波、分米波、厘米波</t>
  </si>
  <si>
    <t>静电治疗</t>
  </si>
  <si>
    <t>003401000150000</t>
  </si>
  <si>
    <t>包括低压、高压静电治疗、高电位治疗</t>
  </si>
  <si>
    <t>每20-30分钟</t>
  </si>
  <si>
    <t>空气负离子治疗</t>
  </si>
  <si>
    <t>003401000160000</t>
  </si>
  <si>
    <t>每30分钟</t>
  </si>
  <si>
    <t>超声波治疗</t>
  </si>
  <si>
    <t>003401000170000</t>
  </si>
  <si>
    <t>包括单纯超声、超声药物透入、超声雾化</t>
  </si>
  <si>
    <t>340100017-a</t>
  </si>
  <si>
    <t>联合治疗加收</t>
  </si>
  <si>
    <t>003401000170001</t>
  </si>
  <si>
    <t>超声波治疗(联合治疗加收)</t>
  </si>
  <si>
    <t>电子生物反馈疗法</t>
  </si>
  <si>
    <t>003401000180000</t>
  </si>
  <si>
    <t>包括肌电、皮温、皮电、脑电、心率各种生物反馈</t>
  </si>
  <si>
    <t>包括脉冲式、交变等不同机型又分低频磁、高频磁及热点磁、强磁场刺激、热磁振</t>
  </si>
  <si>
    <t>每20分钟</t>
  </si>
  <si>
    <t>水疗</t>
  </si>
  <si>
    <t>003401000200000</t>
  </si>
  <si>
    <t>包括药物浸浴、气泡浴、哈伯特槽浴（8字槽）旋涡浴（分上肢、下肢）</t>
  </si>
  <si>
    <t>340100020-a</t>
  </si>
  <si>
    <t>臭氧局部水疗</t>
  </si>
  <si>
    <t xml:space="preserve"> 323401000610000</t>
  </si>
  <si>
    <t>局部清洁，适当浓度的臭氧水，对靶部位淋洗、浸泡、湿敷治疗。</t>
  </si>
  <si>
    <t>半身加收50%</t>
  </si>
  <si>
    <t>蜡疗</t>
  </si>
  <si>
    <t>003401000210000</t>
  </si>
  <si>
    <t>包括浸蜡、刷蜡、蜡敷</t>
  </si>
  <si>
    <t>340100021-a</t>
  </si>
  <si>
    <t>热敷蜂蜡镇痛加收</t>
  </si>
  <si>
    <t>003401000210300</t>
  </si>
  <si>
    <t>蜡疗（蜡敷）</t>
  </si>
  <si>
    <t>由具备资质的治疗师以抖法、颤法、振法等手法对患者疼痛部位进行徒手软组织松解或整骨治疗，并使用复配制成的蜡泥进行热敷</t>
  </si>
  <si>
    <t>泥疗</t>
  </si>
  <si>
    <t>003401000220000</t>
  </si>
  <si>
    <t>包括电泥疗、泥敷</t>
  </si>
  <si>
    <t>牵引</t>
  </si>
  <si>
    <t>003401000230000</t>
  </si>
  <si>
    <t>包括颈、腰椎土法牵引、电动牵引、三维快速牵引、悬吊治疗</t>
  </si>
  <si>
    <t>气压治疗</t>
  </si>
  <si>
    <t>003401000240000</t>
  </si>
  <si>
    <t>包括肢体气压治疗、肢体正负压治疗</t>
  </si>
  <si>
    <t>压迫带</t>
  </si>
  <si>
    <t>冷疗</t>
  </si>
  <si>
    <t>003401000250000</t>
  </si>
  <si>
    <t>包括加压冷疗</t>
  </si>
  <si>
    <t>医用冷敷袋</t>
  </si>
  <si>
    <t>医用冷敷袋限口腔门诊使用</t>
  </si>
  <si>
    <t>电按摩</t>
  </si>
  <si>
    <t>003401000260000</t>
  </si>
  <si>
    <t>包括电动按摩、电热按摩、局部电按摩、</t>
  </si>
  <si>
    <t>场效应治疗</t>
  </si>
  <si>
    <t>003401000270000</t>
  </si>
  <si>
    <t>多频振动治疗</t>
  </si>
  <si>
    <t>323401000340000</t>
  </si>
  <si>
    <t>阴部/盆底肌磁刺激治疗</t>
  </si>
  <si>
    <t>含电极棒</t>
  </si>
  <si>
    <t>2．康复</t>
  </si>
  <si>
    <t>矫形器 、小腿假肢、大腿假肢、儿童助听器、眼镜式助视器</t>
  </si>
  <si>
    <t>3402-a</t>
  </si>
  <si>
    <t>听力言语康复</t>
  </si>
  <si>
    <t>003402000340000</t>
  </si>
  <si>
    <t>言语训练</t>
  </si>
  <si>
    <t>限符合苏人社发[2010]479号条件的城镇医保、新农合结算和个人费用结算。限0-14岁听力残疾儿童，康复年限不超过4年，每年支付不超过6个月。</t>
  </si>
  <si>
    <t>3402-b</t>
  </si>
  <si>
    <t>智力康复</t>
  </si>
  <si>
    <t>323402000600000</t>
  </si>
  <si>
    <t>限符合苏人社发[2010]479号条件的城镇医保、新农合结算和个人费用结算</t>
  </si>
  <si>
    <t>3402-c</t>
  </si>
  <si>
    <t>孤独症康复</t>
  </si>
  <si>
    <t>323402000590000</t>
  </si>
  <si>
    <t>3402-d</t>
  </si>
  <si>
    <t>肢体康复</t>
  </si>
  <si>
    <t xml:space="preserve"> 003402000200000</t>
  </si>
  <si>
    <t>运动疗法</t>
  </si>
  <si>
    <t>包括脑瘫康复</t>
  </si>
  <si>
    <t>仪器平衡功能评定</t>
  </si>
  <si>
    <t>003402000020000</t>
  </si>
  <si>
    <t>限符合苏人社发【2010】479号规定的适用对象结算。限器质性病变，一个疾病过程支付不超过3次。</t>
  </si>
  <si>
    <t>等速肌力测定</t>
  </si>
  <si>
    <t>003402000040000</t>
  </si>
  <si>
    <t>每关节</t>
  </si>
  <si>
    <t>步态分析检查</t>
  </si>
  <si>
    <t>003402000070000</t>
  </si>
  <si>
    <t>340200007-a</t>
  </si>
  <si>
    <t>步行表面肌电分析</t>
  </si>
  <si>
    <t>003402000070100</t>
  </si>
  <si>
    <t>步态分析检查(足底压力分析检查)</t>
  </si>
  <si>
    <t>含检测报告、评定及治疗建议</t>
  </si>
  <si>
    <t>平均检测分析时间不少于2.5小时</t>
  </si>
  <si>
    <t>340200007-b</t>
  </si>
  <si>
    <t>步行动力学分析</t>
  </si>
  <si>
    <t>340200007-c</t>
  </si>
  <si>
    <t>步行能量消耗分析</t>
  </si>
  <si>
    <t>心功能康复评定</t>
  </si>
  <si>
    <t>003402000170000</t>
  </si>
  <si>
    <t>人体残伤测定</t>
  </si>
  <si>
    <t>003402000190000</t>
  </si>
  <si>
    <t>003402000200000</t>
  </si>
  <si>
    <t>包括全身肌力训练、各关节活动度训练、徒手体操、器械训练、步态平衡功能训练</t>
  </si>
  <si>
    <t>45分钟/次</t>
  </si>
  <si>
    <t>限符合苏人社发【2010】479号规定的适用对象结算。限器质性病变导致的肌力、关节活动度和平衡功能障碍的患者，一个疾病过程支付不超过3个月；每日支付不超过2次（包括合并项目计算）。与偏瘫、脑瘫或截瘫肢体综合训练同时使用时只支付其中一项。</t>
  </si>
  <si>
    <t>减重支持系统训练</t>
  </si>
  <si>
    <t>003402000210000</t>
  </si>
  <si>
    <t>40分钟/次</t>
  </si>
  <si>
    <t>限定支付范围：由神经、肌肉、骨骼疾患导致的独立行走障碍者，支付不超过30天。</t>
  </si>
  <si>
    <t>苏医保发【2019】80号、江苏省医疗服务价格项目目录（2022版）</t>
  </si>
  <si>
    <t>轮椅功能训练</t>
  </si>
  <si>
    <t>003402000220000</t>
  </si>
  <si>
    <t>限定支付范围：需要长期适用轮椅且能够自行操作的患者，支付不超过30天。</t>
  </si>
  <si>
    <t>苏医保发【2019】109号、江苏省医疗服务价格项目目录（2022版）</t>
  </si>
  <si>
    <t>电动起立床训练</t>
  </si>
  <si>
    <t>003402000230000</t>
  </si>
  <si>
    <t>限定支付范围：住院期间，以减少卧床并发症为治疗目的或者以直立行走为康复目标，支付不超过30天。</t>
  </si>
  <si>
    <t>平衡功能训练</t>
  </si>
  <si>
    <t>003402000240000</t>
  </si>
  <si>
    <t>限定支付范围：有明确的平衡功能障碍，一个疾病过程支付不超过90天。</t>
  </si>
  <si>
    <t>手功能训练</t>
  </si>
  <si>
    <t>003402000250000</t>
  </si>
  <si>
    <t>支具</t>
  </si>
  <si>
    <t>限定支付范围：有明确的手功能障碍，一个疾病过程支付不超过90天。</t>
  </si>
  <si>
    <t>关节松动训练</t>
  </si>
  <si>
    <t>003402000260000</t>
  </si>
  <si>
    <t>包括小关节（指关节）、大关节</t>
  </si>
  <si>
    <t>限定支付范围：有明确的关节活动障碍，一个疾病过程支付不超过90天。</t>
  </si>
  <si>
    <t>有氧训练</t>
  </si>
  <si>
    <t>003402000270000</t>
  </si>
  <si>
    <t>文体训练</t>
  </si>
  <si>
    <t>003402000280000</t>
  </si>
  <si>
    <t>等速肌力训练</t>
  </si>
  <si>
    <t>003402000300000</t>
  </si>
  <si>
    <t>作业疗法</t>
  </si>
  <si>
    <t>003402000310000</t>
  </si>
  <si>
    <t>含日常生活动作训练</t>
  </si>
  <si>
    <t>自助具</t>
  </si>
  <si>
    <t>限符合苏人社发【2010】479号规定的适用对象结算。限器质性病变导致的生活、工作能力障碍。一个疾病过程支付不超过3个月；每日支付不超过1次。</t>
  </si>
  <si>
    <t>职业功能训练</t>
  </si>
  <si>
    <t>003402000320000</t>
  </si>
  <si>
    <t>限定支付范围：法定就业年龄段且有就业意愿，经过PARQ医学筛查适合进行职业功能训练的患者，支付不超过90天。</t>
  </si>
  <si>
    <t>口吃训练</t>
  </si>
  <si>
    <t>003402000330000</t>
  </si>
  <si>
    <t>30分钟/次</t>
  </si>
  <si>
    <t>限符合苏人社发【2010】479号规定的适用对象结算限器质性病变导致的中、重度语言障碍。一个疾病过程支付不超过3个月；每日支付不超过1次。</t>
  </si>
  <si>
    <t>儿童听力障碍语言训练</t>
  </si>
  <si>
    <t>003402000350000</t>
  </si>
  <si>
    <t>限定支付范围：6岁以下听力障碍儿童，由取得听觉口语师资格的人员开展，以个别化训练为主要方式，每周最多支付一次，支付不超过一年。</t>
  </si>
  <si>
    <t>构音障碍训练</t>
  </si>
  <si>
    <t>003402000360000</t>
  </si>
  <si>
    <t>吞咽功能障碍训练</t>
  </si>
  <si>
    <t>003402000370000</t>
  </si>
  <si>
    <t>限符合苏人社发【2010】479号规定的适用对象结算。限中、重度功能障碍；限三级医院康复科或康复专科医院使用。一个疾病过程支付不超过3个月。</t>
  </si>
  <si>
    <t>限符合苏人社发【2010】479号规定的适用对象结算。限器质性病变导致的认知知觉功能障碍。一个疾病过程支付不超过3个月。</t>
  </si>
  <si>
    <t>340200038-a</t>
  </si>
  <si>
    <t>针对有孤独症等心里发育障碍的儿童进行的治疗、训练，每次不少于30分钟。</t>
  </si>
  <si>
    <t>社区康复测查</t>
  </si>
  <si>
    <t>323402000390000</t>
  </si>
  <si>
    <t>含咨询</t>
  </si>
  <si>
    <t>限符合苏人社发【2010】479号规定的适用对象结算。社区康复患者接受综合检查和指导，每月不超过2次。</t>
  </si>
  <si>
    <t>偏瘫肢体综合训练</t>
  </si>
  <si>
    <t>003402000400000</t>
  </si>
  <si>
    <t>限符合苏人社发【2010】479号规定的适用对象结算。一个疾病过程支付不超过3个月。与运动疗法同时使用时只支付其中一项。</t>
  </si>
  <si>
    <t>脑瘫肢体综合训练</t>
  </si>
  <si>
    <t>003402000410000</t>
  </si>
  <si>
    <t>限符合苏人社发【2010】479号规定的适用对象结算。限儿童。3岁以前，每年支付不超过6个月；3岁以后，每年支付不超过3个月。支付总年限不超过5年。与运动疗法同时使用时只支付其中一项。</t>
  </si>
  <si>
    <t>截瘫肢体综合训练</t>
  </si>
  <si>
    <t>003402000420000</t>
  </si>
  <si>
    <t>健康状况评定</t>
  </si>
  <si>
    <t>003402000390000</t>
  </si>
  <si>
    <t>康复评定</t>
  </si>
  <si>
    <t>含人体8种微量元素（钙、铁、锌、硒、镍、铜、铅、镉）测评、免疫功能评定、脏器功能评定和医疗保健建议</t>
  </si>
  <si>
    <t>指量子共振检测</t>
  </si>
  <si>
    <t>340200045-a</t>
  </si>
  <si>
    <t>营养状况评定</t>
  </si>
  <si>
    <t>生物阻抗测量法，不得与诊察费同时收取</t>
  </si>
  <si>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</si>
  <si>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</si>
  <si>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</si>
  <si>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</si>
  <si>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</si>
  <si>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</si>
  <si>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</si>
  <si>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</si>
  <si>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</si>
  <si>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</si>
  <si>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</si>
  <si>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</si>
  <si>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</si>
  <si>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 xml:space="preserve">003113000130000 </t>
  </si>
  <si>
    <t>颈椎病灶穿刺活检术</t>
  </si>
  <si>
    <t>340200047-e</t>
  </si>
  <si>
    <t>膝关节活动范围检查</t>
  </si>
  <si>
    <t>340200047-f</t>
  </si>
  <si>
    <t>下肢肌肉力均衡性检测</t>
  </si>
  <si>
    <t>340200047-g</t>
  </si>
  <si>
    <t>股骨颈抗骨折能力检测</t>
  </si>
  <si>
    <t>323402000470700</t>
  </si>
  <si>
    <t>孕前准备与指导</t>
  </si>
  <si>
    <t>323402000480000</t>
  </si>
  <si>
    <t>含健康咨询、数据输入、计算机定向思维推理、打印、报告解析、数据存储、耗材。包括孕前检查综合分析</t>
  </si>
  <si>
    <t>下肢康复机器人训练</t>
  </si>
  <si>
    <t>包括上肢机器人运动控制训练</t>
  </si>
  <si>
    <t xml:space="preserve">次 </t>
  </si>
  <si>
    <t>虚拟情景康复训练</t>
  </si>
  <si>
    <t>323402000500000</t>
  </si>
  <si>
    <t>动态平衡运动控制评定及训练</t>
  </si>
  <si>
    <t>足底受力反馈系统检查</t>
  </si>
  <si>
    <t>323402000520000</t>
  </si>
  <si>
    <t>肢体运动功能评估</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</si>
  <si>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</si>
  <si>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</si>
  <si>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</si>
  <si>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</si>
  <si>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323402000900000</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</si>
  <si>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</si>
  <si>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</si>
  <si>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</si>
  <si>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t>
  </si>
  <si>
    <t>运动医学指导</t>
  </si>
  <si>
    <t>323402000700000</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</si>
  <si>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</si>
  <si>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</si>
  <si>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 xml:space="preserve"> 003402000420000</t>
  </si>
  <si>
    <t>用于高位脊髓损伤，累及四肢的严重颅脑损伤、脑瘫等。</t>
  </si>
  <si>
    <t>本体感觉神经肌肉促进训练</t>
  </si>
  <si>
    <t>神经损伤，关键点控制训练，反射模式及肌张力调整，控制不正常姿势，改善本体感觉功能。</t>
  </si>
  <si>
    <t>博巴斯训练</t>
  </si>
  <si>
    <t xml:space="preserve"> 003402000300000</t>
  </si>
  <si>
    <t>神经系统损伤，单双侧对称、非对称的交叉运动训练及运动控制训练。</t>
  </si>
  <si>
    <t>布伦斯特伦训练</t>
  </si>
  <si>
    <t>神经系统疾病，姿势反射、联合反映、共同运动反映的诱导，分离运动的诱发。</t>
  </si>
  <si>
    <t>感觉功能检查</t>
  </si>
  <si>
    <t xml:space="preserve"> 323101000740000</t>
  </si>
  <si>
    <t>包括浅感觉、深感觉功能检查</t>
  </si>
  <si>
    <t>限神经系统、骨关节系统损伤及疾病</t>
  </si>
  <si>
    <t>主被动仪器训练</t>
  </si>
  <si>
    <t>323402001190000</t>
  </si>
  <si>
    <t>包括上肢主被动仪器训练，下肢主被动仪器训练。</t>
  </si>
  <si>
    <t>呼吸训练</t>
  </si>
  <si>
    <t>003402000200600</t>
  </si>
  <si>
    <t>运动疗法(呼吸训练)</t>
  </si>
  <si>
    <t>指导或协助患者通过调整呼吸频率、深度和方式来改善气体交换、肺功能和身体的整体健康。包括呼吸控制训练、咳嗽与排痰训练、呼吸肌训练。</t>
  </si>
  <si>
    <t>膀胱容量压力测定</t>
  </si>
  <si>
    <t>003402000490000</t>
  </si>
  <si>
    <t>膀胱容量测定</t>
  </si>
  <si>
    <t>采取无菌导尿方法插入三腔导尿管后放净尿液，连接测压管（水柱法或仪器），匀速向膀胱内注入生理盐水，记录注入盐水量作为膀胱容量、压力，排净膀胱，拔出尿管，观察患者有无不适。</t>
  </si>
  <si>
    <t>（一）疼痛诊疗类</t>
  </si>
  <si>
    <t>不含影像定位、监护费用</t>
  </si>
  <si>
    <t>仅限取得资质的二级以上医疗机构开展。未注明含麻醉的，麻醉费用另收。</t>
  </si>
  <si>
    <t>星状神经节氙光照射</t>
  </si>
  <si>
    <t>003301000020300</t>
  </si>
  <si>
    <t>神经阻滞麻醉(星状神经阻滞)</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</si>
  <si>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</si>
  <si>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</si>
  <si>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</si>
  <si>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</si>
  <si>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</si>
  <si>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</si>
  <si>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003101000330000</t>
  </si>
  <si>
    <t>周围神经毁损术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</si>
  <si>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</si>
  <si>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</si>
  <si>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</si>
  <si>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</si>
  <si>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</si>
  <si>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</si>
  <si>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</si>
  <si>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323101000410000</t>
  </si>
  <si>
    <t>含射频治疗仪使用。</t>
  </si>
  <si>
    <t>射频电极、一次性套管（穿刺针）、负极板</t>
  </si>
  <si>
    <t>三叉神经，舌咽神经，副神经，面神经、脊神经等神经（节）射频治疗用于治疗神经痛和肌痉挛</t>
  </si>
  <si>
    <t>经皮脊髓背角化学毁损术</t>
  </si>
  <si>
    <t>003101000340000</t>
  </si>
  <si>
    <t>交感神经节毁损术</t>
  </si>
  <si>
    <t>含穿刺针</t>
  </si>
  <si>
    <t>用于晚期癌痛，需要在影像定位下操作。</t>
  </si>
  <si>
    <t>经皮脊髓背脚和传导束射频毁损术</t>
  </si>
  <si>
    <t>含射频机器使用</t>
  </si>
  <si>
    <t>用于晚期癌痛，患肢痛等，需要在影像定位下操作。</t>
  </si>
  <si>
    <t>大关节腔内穿刺注射</t>
  </si>
  <si>
    <t>323113000030100</t>
  </si>
  <si>
    <t>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</si>
  <si>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</si>
  <si>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</si>
  <si>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</si>
  <si>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</si>
  <si>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</si>
  <si>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</si>
  <si>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</si>
  <si>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</si>
  <si>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</si>
  <si>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</si>
  <si>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323601000140000</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</si>
  <si>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</si>
  <si>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</si>
  <si>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</si>
  <si>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</si>
  <si>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</si>
  <si>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</si>
  <si>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</si>
  <si>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</si>
  <si>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</si>
  <si>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</si>
  <si>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</si>
  <si>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</si>
  <si>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</si>
  <si>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</si>
  <si>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</si>
  <si>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</si>
  <si>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</si>
  <si>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</si>
  <si>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</si>
  <si>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</si>
  <si>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</si>
  <si>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</si>
  <si>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</si>
  <si>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</si>
  <si>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</si>
  <si>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323101000280100</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</si>
  <si>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</si>
  <si>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</si>
  <si>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</si>
  <si>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</si>
  <si>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</si>
  <si>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</si>
  <si>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</si>
  <si>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</si>
  <si>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</si>
  <si>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</si>
  <si>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</si>
  <si>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</si>
  <si>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</si>
  <si>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</si>
  <si>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</si>
  <si>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</si>
  <si>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</si>
  <si>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</si>
  <si>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</si>
  <si>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</si>
  <si>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</si>
  <si>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</si>
  <si>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</si>
  <si>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</si>
  <si>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</si>
  <si>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</si>
  <si>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</si>
  <si>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</si>
  <si>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</si>
  <si>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</si>
  <si>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</si>
  <si>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</si>
  <si>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</si>
  <si>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</si>
  <si>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</si>
  <si>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</si>
  <si>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</si>
  <si>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</si>
  <si>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</si>
  <si>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</si>
  <si>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</si>
  <si>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</si>
  <si>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</si>
  <si>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</si>
  <si>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</si>
  <si>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</si>
  <si>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</si>
  <si>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</si>
  <si>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</si>
  <si>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</si>
  <si>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冲击波疼痛治疗</t>
  </si>
  <si>
    <t>323401000280000</t>
  </si>
  <si>
    <t>不含超声引导</t>
  </si>
  <si>
    <t>四、中医及民族医诊疗类</t>
  </si>
  <si>
    <t>1.本类包括中医外治、中医骨伤、针刺、灸法、推拿疗法、中医肛肠、中医特殊疗法、中医综合类8个二级分类。2.与西医相同的诊疗项目，需在相应的西医系统诊疗项目中查找，不在此重复列项。</t>
  </si>
  <si>
    <t>(一)中医外治</t>
  </si>
  <si>
    <t>(二)中医骨伤</t>
  </si>
  <si>
    <t>不含X光透视、麻醉。部分项目参见肌肉骨骼系统手术</t>
  </si>
  <si>
    <t>骨折外固定架固定术</t>
  </si>
  <si>
    <t>004200000060000</t>
  </si>
  <si>
    <t>含整复固定,包括复查调整</t>
  </si>
  <si>
    <t>外固定架使用</t>
  </si>
  <si>
    <t>004200000100000</t>
  </si>
  <si>
    <t>外固定调整术</t>
  </si>
  <si>
    <t>004200000120000</t>
  </si>
  <si>
    <t>包括骨折外固定架、外固定夹板调整，含整复固定,包括复查调整</t>
  </si>
  <si>
    <t>中医定向透药疗法</t>
  </si>
  <si>
    <t>004200000130000</t>
  </si>
  <si>
    <t>含仪器使用,药物</t>
  </si>
  <si>
    <t>外固定架拆除术</t>
  </si>
  <si>
    <t>004200000140000</t>
  </si>
  <si>
    <t>含器械使用</t>
  </si>
  <si>
    <t>脊柱相关性疾病姿态分析及训练</t>
  </si>
  <si>
    <t>(三)针刺</t>
  </si>
  <si>
    <t>(四)灸法</t>
  </si>
  <si>
    <t>(五)推拿疗法</t>
  </si>
  <si>
    <t>(六)中医肛肠</t>
  </si>
  <si>
    <t>直肠脱出复位治疗</t>
  </si>
  <si>
    <t>004600000010000</t>
  </si>
  <si>
    <t>460000001-a</t>
  </si>
  <si>
    <t>三度直肠脱垂加收</t>
  </si>
  <si>
    <t>004600000010001</t>
  </si>
  <si>
    <t>直肠脱出复位治疗(三度直肠脱垂按50%加收)</t>
  </si>
  <si>
    <t>直肠周围硬化剂注射治疗</t>
  </si>
  <si>
    <t>004600000020000</t>
  </si>
  <si>
    <t>内痔硬化剂注射治疗(枯痔治疗)</t>
  </si>
  <si>
    <t>004600000030000</t>
  </si>
  <si>
    <t>每个痔核</t>
  </si>
  <si>
    <t>高位复杂肛瘘挂线治疗</t>
  </si>
  <si>
    <t>004600000040000</t>
  </si>
  <si>
    <t>血栓性外痔切除术</t>
  </si>
  <si>
    <t>004600000050000</t>
  </si>
  <si>
    <t>环状混合痔切除术</t>
  </si>
  <si>
    <t>004600000060000</t>
  </si>
  <si>
    <t>包括混合痔脱出嵌顿</t>
  </si>
  <si>
    <t>混合痔外剥内扎术</t>
  </si>
  <si>
    <t>004600000070000</t>
  </si>
  <si>
    <t>肛周脓肿一次性根治术</t>
  </si>
  <si>
    <t>004600000080000</t>
  </si>
  <si>
    <t>肛外括约肌折叠术</t>
  </si>
  <si>
    <t>004600000090000</t>
  </si>
  <si>
    <t>直肠前突修补术</t>
  </si>
  <si>
    <t>004600000100000</t>
  </si>
  <si>
    <t>肛瘘封堵术</t>
  </si>
  <si>
    <t>004600000110000</t>
  </si>
  <si>
    <t>结肠水疗</t>
  </si>
  <si>
    <t>004600000120000</t>
  </si>
  <si>
    <t>包括结肠灌洗治疗和肠腔内给药</t>
  </si>
  <si>
    <t>药物、一次性结肠透析管</t>
  </si>
  <si>
    <t>肛周药物注射封闭术</t>
  </si>
  <si>
    <t>004600000130000</t>
  </si>
  <si>
    <t>包括肛周皮下封闭、穴位封闭</t>
  </si>
  <si>
    <t>手术扩肛治疗</t>
  </si>
  <si>
    <t>004600000140000</t>
  </si>
  <si>
    <t>指通过手术扩肛</t>
  </si>
  <si>
    <t>人工扩肛治疗</t>
  </si>
  <si>
    <t>004600000150000</t>
  </si>
  <si>
    <t>包括器械扩肛</t>
  </si>
  <si>
    <t>化脓性肛周大汗腺炎切开清创引流术</t>
  </si>
  <si>
    <t>004600000160000</t>
  </si>
  <si>
    <t>含合并肛门直肠周围脓肿清创引流</t>
  </si>
  <si>
    <t>肛周坏死性筋膜炎清创术</t>
  </si>
  <si>
    <t>004600000170000</t>
  </si>
  <si>
    <t>含合并肛门直肠周围脓肿清创</t>
  </si>
  <si>
    <t>肛门直肠周围脓腔搔刮术</t>
  </si>
  <si>
    <t>004600000180000</t>
  </si>
  <si>
    <t>包括双侧及1个以上脓腔、窦道</t>
  </si>
  <si>
    <t>指一个病灶</t>
  </si>
  <si>
    <t>460000018-a</t>
  </si>
  <si>
    <t>每增加一个病灶加收</t>
  </si>
  <si>
    <t>004600000180100</t>
  </si>
  <si>
    <t>肛门直肠周围脓腔搔刮术(双侧及1个以上脓腔)</t>
  </si>
  <si>
    <t>中医肛肠术后紧线术</t>
  </si>
  <si>
    <t>004600000190000</t>
  </si>
  <si>
    <t>含取下挂线</t>
  </si>
  <si>
    <t>混合痔铜离子电化学治疗术</t>
  </si>
  <si>
    <t>004600000200000</t>
  </si>
  <si>
    <t>包括内痔</t>
  </si>
  <si>
    <t>铜离子针</t>
  </si>
  <si>
    <t>直肠前突出注射术</t>
  </si>
  <si>
    <t>004600000210000</t>
  </si>
  <si>
    <t>指直肠前壁粘膜下层柱状注射</t>
  </si>
  <si>
    <t>直肠脱垂注射术</t>
  </si>
  <si>
    <t>004600000220000</t>
  </si>
  <si>
    <t>含直肠内注射及直肠外注射</t>
  </si>
  <si>
    <t>(七)中医特殊疗法</t>
  </si>
  <si>
    <t>医疗气功治疗</t>
  </si>
  <si>
    <t>004700000140000</t>
  </si>
  <si>
    <t>(八)中医综合</t>
  </si>
  <si>
    <t>辩证施膳指导</t>
  </si>
  <si>
    <t>004800000010000</t>
  </si>
  <si>
    <t>脉图诊断</t>
  </si>
  <si>
    <t>004800000020000</t>
  </si>
  <si>
    <t>中药特殊调配</t>
  </si>
  <si>
    <t>004800000030000</t>
  </si>
  <si>
    <t>480000003-a</t>
  </si>
  <si>
    <t>中医保健配方、膏药配制费</t>
  </si>
  <si>
    <t>开配方、膏方专家必须为省级以上名老中医、名中西医结合专家称号，并享有政府津贴的专家。含配制配方、膏方等人工、燃料、辅料、包装用品</t>
  </si>
  <si>
    <t>人工煎药</t>
  </si>
  <si>
    <t>004800000040000</t>
  </si>
  <si>
    <t>副</t>
  </si>
  <si>
    <t>煎药机煎药</t>
  </si>
  <si>
    <t>004800000050000</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</si>
  <si>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</si>
  <si>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</si>
  <si>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</si>
  <si>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</si>
  <si>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</si>
  <si>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</si>
  <si>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</si>
  <si>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</si>
  <si>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</si>
  <si>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</si>
  <si>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</si>
  <si>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 xml:space="preserve">004800000050000 </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</si>
  <si>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</si>
  <si>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</si>
  <si>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</si>
  <si>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</si>
  <si>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</si>
  <si>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</si>
  <si>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</si>
  <si>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注释：
1.医疗机构执行加收政策计算价格的尾数均按四舍五入处理，10元以下的保留到角，10元及以上的保留到元。
2.涉及儿童加收政策的项目，统一在说明中标注“6周岁及以下儿童加收30%”，不再单列儿童执行项目价格。其中，“小儿鸡胸矫正术（编码330703015）、小儿原发性肠套叠手术复位（编码331003005）、先天性肠腔闭锁成形术（331003016）、先天性巨结肠切除术（编码331003019）、先天胆道闭锁肝空肠Roux-y成形术（编码331006018）”等单独制定六周岁及以下儿童项目价格。
3.在宁省（部）属公立医疗机构开展市定价项目执行南京市制定的价格。</t>
  </si>
  <si>
    <t>说明：
1. 本价格项目表以放射检查为重点，按照检查方式的服务产出设立价格项目。
2. 本价格项目表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
3. 本价格项目表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4. 本价格项目表所称“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5. 本价格项目表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
6. 本价格项目表所称“计算机体层（CT）造影成像（血管）”中的“血管”，指颅内动脉、颅内静脉、冠状动脉、肺动脉、胸主动脉、腹主动脉、颈动脉、颈静脉、上肢动脉、下肢动脉、下肢静脉、肺静脉、上腔静脉、下腔静脉、门脉系统。
7. 本价格项目表所称“磁共振（MR）成像（血管）”中的“血管”，指头颅动脉、头颅静脉、肺动脉、颈动脉、颈静脉、胸主动脉、腹主动脉、上肢动脉、下肢动脉、下腔静脉。
8. 本价格项目表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9. 本价格项目表所称“特殊方式成像”，参照国家卫生健康委制定发布的技术规范所列项目，调整制定为以下方式：“磁共振单脏器磁敏感加权成像”“单脏器磁共振波谱分析”“磁共振动态增强成像”“磁共振弥散成像”“功能磁共振”“酰胺质子转移成像”等，不同成像方式可累计计费。
10. 本价格项目表所称“计算机体层（CT）灌注成像”、“磁共振（MR）灌注成像”、“单光子发射断层显像（SPECT）”中的“脏器”，指脑、唾液腺、甲状腺（含甲状旁腺）、食管、肺、心脏、肝脏、胆囊、胰腺、脾脏、肾脏、肾上腺、胃肠道、膀胱输尿管、前列腺、子宫及附件、睾丸。
11. 本价格项目表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
12. 本价格项目表所称“放射性核素平面显像”、“正电子发射计算机断层显像/计算机断层扫描（PET/CT）”和“正电子发射计算机断层显像/磁共振成像（PET/MRI）”中的“部位”，指头颅、颈部、胸部、腹部（肝、胆、脾、胰、双肾、胃部、肠道）、盆腔、泌尿系、四肢、其他未列部位。
13. 本价格项目表所称“正电子发射计算机断层显像/计算机断层扫描（PET/CT）”和“正电子发射计算机断层显像/磁共振成像（PET/MRI）”中的“局部”指扫描长度70CM，“躯干”指扫描范围从颅底到大腿中上部，“全身”指扫描范围从头到脚。
14. 本价格项目表所称“对比剂”中的药品类对比剂按零差率销售。
15. 公立医疗机构开展相关放射检查须提供符合要求的“数字影像处理和上传存储服务”并执行现行放射检查项目价格，对于不能提供符合要求的“数字影像处理和上传存储服务”的，执行的相关放射检查项目价格减收5元。
16. 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17. 本价格项目表中核医学相关检查项目均不含放射性药品费用。
18. 本价格项目表中“负荷显像”按2次计费。
19. 医保系统相应功能模块建设完成后，医疗机构应将影像资料上传至本地医保系统。
20. 本价格项目表所称的“人工智能辅助诊断”是指应用人工智能技术辅助进行的放射检查诊断，不得与主项目同时收费。</t>
  </si>
  <si>
    <t>编码</t>
  </si>
  <si>
    <t>项目名称</t>
  </si>
  <si>
    <t>服务产出</t>
  </si>
  <si>
    <t>价格构成</t>
  </si>
  <si>
    <t>计价</t>
  </si>
  <si>
    <t>价格（元）</t>
  </si>
  <si>
    <t>计价说明</t>
  </si>
  <si>
    <t>单位</t>
  </si>
  <si>
    <t>2301</t>
  </si>
  <si>
    <t>放射检查</t>
  </si>
  <si>
    <t>230101</t>
  </si>
  <si>
    <r>
      <rPr>
        <sz val="11"/>
        <color rgb="FF000000"/>
        <rFont val="Times New Roman"/>
        <charset val="134"/>
      </rPr>
      <t>X</t>
    </r>
    <r>
      <rPr>
        <sz val="11"/>
        <color rgb="FF000000"/>
        <rFont val="方正仿宋_GBK"/>
        <charset val="134"/>
      </rPr>
      <t>线检查</t>
    </r>
  </si>
  <si>
    <t>012301010010000</t>
  </si>
  <si>
    <r>
      <rPr>
        <sz val="11"/>
        <color rgb="FF000000"/>
        <rFont val="Times New Roman"/>
        <charset val="134"/>
      </rPr>
      <t>X</t>
    </r>
    <r>
      <rPr>
        <sz val="11"/>
        <color rgb="FF000000"/>
        <rFont val="方正仿宋_GBK"/>
        <charset val="134"/>
      </rPr>
      <t>线摄影成像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</si>
  <si>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线摄影（含数字化），实现对患者投照部位的定位、</t>
    </r>
    <r>
      <rPr>
        <sz val="11"/>
        <color rgb="FF000000"/>
        <rFont val="Times New Roman"/>
        <charset val="134"/>
      </rPr>
      <t>X</t>
    </r>
    <r>
      <rPr>
        <sz val="11"/>
        <color rgb="FF000000"/>
        <rFont val="方正仿宋_GBK"/>
        <charset val="134"/>
      </rPr>
      <t>线成像及分析。</t>
    </r>
  </si>
  <si>
    <t>所定价格涵盖摆位、摄影、成像、分析、出具报告、数字影像处理与上传存储（含数字方式）等步骤所需的人力资源、设备运转成本消耗与基本物质资源消耗。</t>
  </si>
  <si>
    <t>部位·
体位</t>
  </si>
  <si>
    <r>
      <rPr>
        <sz val="11"/>
        <color rgb="FF000000"/>
        <rFont val="Times New Roman"/>
        <charset val="134"/>
      </rPr>
      <t>1.</t>
    </r>
    <r>
      <rPr>
        <sz val="11"/>
        <color rgb="FF000000"/>
        <rFont val="方正仿宋_GBK"/>
        <charset val="134"/>
      </rPr>
      <t>“</t>
    </r>
    <r>
      <rPr>
        <sz val="11"/>
        <color rgb="FF000000"/>
        <rFont val="方正仿宋_GBK"/>
        <charset val="134"/>
      </rPr>
      <t>床旁</t>
    </r>
    <r>
      <rPr>
        <sz val="11"/>
        <color rgb="FF000000"/>
        <rFont val="Times New Roman"/>
        <charset val="134"/>
      </rPr>
      <t>X</t>
    </r>
    <r>
      <rPr>
        <sz val="11"/>
        <color rgb="FF000000"/>
        <rFont val="方正仿宋_GBK"/>
        <charset val="134"/>
      </rPr>
      <t>线摄影</t>
    </r>
    <r>
      <rPr>
        <sz val="11"/>
        <color rgb="FF000000"/>
        <rFont val="方正仿宋_GBK"/>
        <charset val="134"/>
      </rPr>
      <t>”</t>
    </r>
    <r>
      <rPr>
        <sz val="11"/>
        <color rgb="FF000000"/>
        <rFont val="方正仿宋_GBK"/>
        <charset val="134"/>
      </rPr>
      <t>指患者因病情无法前往检查科室，需在病床旁完成</t>
    </r>
    <r>
      <rPr>
        <sz val="11"/>
        <color rgb="FF000000"/>
        <rFont val="Times New Roman"/>
        <charset val="134"/>
      </rPr>
      <t>X</t>
    </r>
    <r>
      <rPr>
        <sz val="11"/>
        <color rgb="FF000000"/>
        <rFont val="方正仿宋_GBK"/>
        <charset val="134"/>
      </rPr>
      <t>线摄影。在同一次检查中，无论多少部位仅加收一次。</t>
    </r>
    <r>
      <rPr>
        <sz val="11"/>
        <color rgb="FF000000"/>
        <rFont val="Times New Roman"/>
        <charset val="134"/>
      </rPr>
      <t>2.</t>
    </r>
    <r>
      <rPr>
        <sz val="11"/>
        <color rgb="FF000000"/>
        <rFont val="方正仿宋_GBK"/>
        <charset val="134"/>
      </rPr>
      <t>“</t>
    </r>
    <r>
      <rPr>
        <sz val="11"/>
        <color rgb="FF000000"/>
        <rFont val="方正仿宋_GBK"/>
        <charset val="134"/>
      </rPr>
      <t>影像拼接成像</t>
    </r>
    <r>
      <rPr>
        <sz val="11"/>
        <color rgb="FF000000"/>
        <rFont val="方正仿宋_GBK"/>
        <charset val="134"/>
      </rPr>
      <t>”</t>
    </r>
    <r>
      <rPr>
        <sz val="11"/>
        <color rgb="FF000000"/>
        <rFont val="方正仿宋_GBK"/>
        <charset val="134"/>
      </rPr>
      <t>指双下肢、脊柱全长等的</t>
    </r>
    <r>
      <rPr>
        <sz val="11"/>
        <color rgb="FF000000"/>
        <rFont val="Times New Roman"/>
        <charset val="134"/>
      </rPr>
      <t>X</t>
    </r>
    <r>
      <rPr>
        <sz val="11"/>
        <color rgb="FF000000"/>
        <rFont val="方正仿宋_GBK"/>
        <charset val="134"/>
      </rPr>
      <t>线摄影成像。</t>
    </r>
    <r>
      <rPr>
        <sz val="11"/>
        <color rgb="FF000000"/>
        <rFont val="Times New Roman"/>
        <charset val="134"/>
      </rPr>
      <t>3.</t>
    </r>
    <r>
      <rPr>
        <sz val="11"/>
        <color rgb="FF000000"/>
        <rFont val="方正仿宋_GBK"/>
        <charset val="134"/>
      </rPr>
      <t>各级医疗机构开展普通透视、食管钡餐透视检查仍按原价格收费。</t>
    </r>
  </si>
  <si>
    <t>新增</t>
  </si>
  <si>
    <t>012301010010001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</si>
  <si>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床旁</t>
    </r>
    <r>
      <rPr>
        <sz val="11"/>
        <color rgb="FF000000"/>
        <rFont val="Times New Roman"/>
        <charset val="134"/>
      </rPr>
      <t>X</t>
    </r>
    <r>
      <rPr>
        <sz val="11"/>
        <color rgb="FF000000"/>
        <rFont val="方正仿宋_GBK"/>
        <charset val="134"/>
      </rPr>
      <t>线摄影（加收）</t>
    </r>
  </si>
  <si>
    <t>012301010010011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</si>
  <si>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动态</t>
    </r>
    <r>
      <rPr>
        <sz val="11"/>
        <color rgb="FF000000"/>
        <rFont val="Times New Roman"/>
        <charset val="134"/>
      </rPr>
      <t>X</t>
    </r>
    <r>
      <rPr>
        <sz val="11"/>
        <color rgb="FF000000"/>
        <rFont val="方正仿宋_GBK"/>
        <charset val="134"/>
      </rPr>
      <t>线摄影（加收）</t>
    </r>
  </si>
  <si>
    <t>012301010010021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</si>
  <si>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影像拼接成像（加收）</t>
    </r>
  </si>
  <si>
    <t>012301010010100</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</si>
  <si>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人工智能辅助诊断（扩展）</t>
    </r>
  </si>
  <si>
    <t>012301010011100</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</si>
  <si>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口腔曲面体层成像（扩展）</t>
    </r>
  </si>
  <si>
    <t>012301010020000</t>
  </si>
  <si>
    <r>
      <rPr>
        <sz val="11"/>
        <color rgb="FF000000"/>
        <rFont val="Times New Roman"/>
        <charset val="134"/>
      </rPr>
      <t>X</t>
    </r>
    <r>
      <rPr>
        <sz val="11"/>
        <color rgb="FF000000"/>
        <rFont val="方正仿宋_GBK"/>
        <charset val="134"/>
      </rPr>
      <t>线摄影成像（牙片）</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</si>
  <si>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线摄影（含数字化），实现对范围牙齿的</t>
    </r>
    <r>
      <rPr>
        <sz val="11"/>
        <color rgb="FF000000"/>
        <rFont val="Times New Roman"/>
        <charset val="134"/>
      </rPr>
      <t>X</t>
    </r>
    <r>
      <rPr>
        <sz val="11"/>
        <color rgb="FF000000"/>
        <rFont val="方正仿宋_GBK"/>
        <charset val="134"/>
      </rPr>
      <t>线成像及分析。</t>
    </r>
  </si>
  <si>
    <t>部位的定义为：切牙、前磨牙和磨牙，以两个牙位为一个部位；尖牙，以单牙位为一个部位</t>
  </si>
  <si>
    <t>012301010020100</t>
  </si>
  <si>
    <r>
      <rPr>
        <sz val="11"/>
        <color rgb="FF000000"/>
        <rFont val="Times New Roman"/>
        <charset val="134"/>
      </rPr>
      <t>X</t>
    </r>
    <r>
      <rPr>
        <sz val="11"/>
        <color rgb="FF000000"/>
        <rFont val="方正仿宋_GBK"/>
        <charset val="134"/>
      </rPr>
      <t>线摄影成像（牙片）</t>
    </r>
    <r>
      <rPr>
        <sz val="11"/>
        <color rgb="FF000000"/>
        <rFont val="Times New Roman"/>
        <charset val="134"/>
      </rPr>
      <t>-</t>
    </r>
    <r>
      <rPr>
        <sz val="11"/>
        <color rgb="FF000000"/>
        <rFont val="方正仿宋_GBK"/>
        <charset val="134"/>
      </rPr>
      <t>人工智能辅助诊断（扩展）</t>
    </r>
  </si>
  <si>
    <t>012301010030000</t>
  </si>
  <si>
    <r>
      <rPr>
        <sz val="11"/>
        <color rgb="FF000000"/>
        <rFont val="Times New Roman"/>
        <charset val="134"/>
      </rPr>
      <t>X</t>
    </r>
    <r>
      <rPr>
        <sz val="11"/>
        <color rgb="FF000000"/>
        <rFont val="方正仿宋_GBK"/>
        <charset val="134"/>
      </rPr>
      <t>线摄影成像（乳腺）</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</si>
  <si>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线摄影（含数字化），实现患者的乳腺</t>
    </r>
    <r>
      <rPr>
        <sz val="11"/>
        <color rgb="FF000000"/>
        <rFont val="Times New Roman"/>
        <charset val="134"/>
      </rPr>
      <t>X</t>
    </r>
    <r>
      <rPr>
        <sz val="11"/>
        <color rgb="FF000000"/>
        <rFont val="方正仿宋_GBK"/>
        <charset val="134"/>
      </rPr>
      <t>线成像及分析。</t>
    </r>
  </si>
  <si>
    <t>012301010030100</t>
  </si>
  <si>
    <r>
      <rPr>
        <sz val="11"/>
        <color rgb="FF000000"/>
        <rFont val="Times New Roman"/>
        <charset val="134"/>
      </rPr>
      <t>X</t>
    </r>
    <r>
      <rPr>
        <sz val="11"/>
        <color rgb="FF000000"/>
        <rFont val="方正仿宋_GBK"/>
        <charset val="134"/>
      </rPr>
      <t>线摄影成像（乳腺）</t>
    </r>
    <r>
      <rPr>
        <sz val="11"/>
        <color rgb="FF000000"/>
        <rFont val="Times New Roman"/>
        <charset val="134"/>
      </rPr>
      <t>-</t>
    </r>
    <r>
      <rPr>
        <sz val="11"/>
        <color rgb="FF000000"/>
        <rFont val="方正仿宋_GBK"/>
        <charset val="134"/>
      </rPr>
      <t>人工智能辅助诊断（扩展）</t>
    </r>
  </si>
  <si>
    <t>012301010040000</t>
  </si>
  <si>
    <r>
      <rPr>
        <sz val="11"/>
        <color rgb="FF000000"/>
        <rFont val="Times New Roman"/>
        <charset val="134"/>
      </rPr>
      <t>X</t>
    </r>
    <r>
      <rPr>
        <sz val="11"/>
        <color rgb="FF000000"/>
        <rFont val="方正仿宋_GBK"/>
        <charset val="134"/>
      </rPr>
      <t>线造影成像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</si>
  <si>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线摄影，对经口服、注射或灌肠方式引入对比剂后的消化道、鼻窦、泪道等各类腔道的形态及功能进行成像及分析（不含穿刺</t>
    </r>
    <r>
      <rPr>
        <sz val="11"/>
        <color rgb="FF000000"/>
        <rFont val="Times New Roman"/>
        <charset val="134"/>
      </rPr>
      <t>/</t>
    </r>
    <r>
      <rPr>
        <sz val="11"/>
        <color rgb="FF000000"/>
        <rFont val="方正仿宋_GBK"/>
        <charset val="134"/>
      </rPr>
      <t>插管）。</t>
    </r>
  </si>
  <si>
    <t>所定价格涵盖摆位、对比剂引入、观察、成像、分析、出具报告、数字影像处理与上传存储（含数字方式）等步骤所需的人力资源、设备运转成本消耗与基本物质资源消耗。</t>
  </si>
  <si>
    <t>012301010040001</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</si>
  <si>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全消化道造影（加收）</t>
    </r>
  </si>
  <si>
    <t>012301010040100</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</si>
  <si>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人工智能辅助诊断（扩展）</t>
    </r>
  </si>
  <si>
    <t>012301010041100</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</si>
  <si>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泪道造影（扩展）</t>
    </r>
  </si>
  <si>
    <t>012301010041200</t>
  </si>
  <si>
    <r>
      <rPr>
        <sz val="11"/>
        <color rgb="FF000000"/>
        <rFont val="Times New Roman"/>
        <charset val="134"/>
      </rPr>
      <t>X</t>
    </r>
    <r>
      <rPr>
        <sz val="11"/>
        <color rgb="FF000000"/>
        <rFont val="方正仿宋_GBK"/>
        <charset val="134"/>
      </rPr>
      <t>线造影成像</t>
    </r>
    <r>
      <rPr>
        <sz val="11"/>
        <color rgb="FF000000"/>
        <rFont val="Times New Roman"/>
        <charset val="134"/>
      </rPr>
      <t>-T</t>
    </r>
    <r>
      <rPr>
        <sz val="11"/>
        <color rgb="FF000000"/>
        <rFont val="方正仿宋_GBK"/>
        <charset val="134"/>
      </rPr>
      <t>管造影（扩展）</t>
    </r>
  </si>
  <si>
    <t>230102</t>
  </si>
  <si>
    <r>
      <rPr>
        <sz val="11"/>
        <color rgb="FF000000"/>
        <rFont val="Times New Roman"/>
        <charset val="134"/>
      </rPr>
      <t>X</t>
    </r>
    <r>
      <rPr>
        <sz val="11"/>
        <color rgb="FF000000"/>
        <rFont val="方正仿宋_GBK"/>
        <charset val="134"/>
      </rPr>
      <t>线计算机体层检查</t>
    </r>
  </si>
  <si>
    <t>012301020010000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</si>
  <si>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</si>
  <si>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）平扫，实现患者检查部位的成像及分析。</t>
    </r>
  </si>
  <si>
    <t>所定价格涵盖摆位、扫描成像、分析、出具报告、数字影像处理与上传存储（含数字方式）等步骤所需的人力资源、设备运转成本消耗与基本物质资源消耗。</t>
  </si>
  <si>
    <t>012301020010001</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</si>
  <si>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能量成像（加收）</t>
    </r>
  </si>
  <si>
    <t>在同一次检查中，无论多少部位仅加收一次。</t>
  </si>
  <si>
    <t>012301020010021</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</si>
  <si>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冠脉钙化积分（加收）</t>
    </r>
  </si>
  <si>
    <t>012301020010100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</si>
  <si>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</si>
  <si>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t>012301020011100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</si>
  <si>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口腔颌面锥形束</t>
    </r>
    <r>
      <rPr>
        <sz val="11"/>
        <color rgb="FF000000"/>
        <rFont val="Times New Roman"/>
        <charset val="134"/>
      </rPr>
      <t>CT</t>
    </r>
    <r>
      <rPr>
        <sz val="11"/>
        <color rgb="FF000000"/>
        <rFont val="方正仿宋_GBK"/>
        <charset val="134"/>
      </rPr>
      <t>（</t>
    </r>
    <r>
      <rPr>
        <sz val="11"/>
        <color rgb="FF000000"/>
        <rFont val="Times New Roman"/>
        <charset val="134"/>
      </rPr>
      <t>CBCT</t>
    </r>
    <r>
      <rPr>
        <sz val="11"/>
        <color rgb="FF000000"/>
        <rFont val="方正仿宋_GBK"/>
        <charset val="134"/>
      </rPr>
      <t>）（扩展）</t>
    </r>
  </si>
  <si>
    <t>012301020020000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</si>
  <si>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</si>
  <si>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</si>
  <si>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</si>
  <si>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t>012301020020001</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</si>
  <si>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能量成像（加收）</t>
    </r>
  </si>
  <si>
    <t>012301020020100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</si>
  <si>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</si>
  <si>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t>012301020021100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</si>
  <si>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延迟显像（扩展）</t>
    </r>
  </si>
  <si>
    <t>012301020030000</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</si>
  <si>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</si>
  <si>
    <r>
      <rPr>
        <sz val="11"/>
        <color rgb="FF000000"/>
        <rFont val="方正仿宋_GBK"/>
        <charset val="134"/>
      </rPr>
      <t>通过</t>
    </r>
    <r>
      <rPr>
        <sz val="11"/>
        <color rgb="FF000000"/>
        <rFont val="Times New Roman"/>
        <charset val="134"/>
      </rPr>
      <t>CT</t>
    </r>
    <r>
      <rPr>
        <sz val="11"/>
        <color rgb="FF000000"/>
        <rFont val="方正仿宋_GBK"/>
        <charset val="134"/>
      </rPr>
      <t>增强扫描，对使用对比剂后的血管进行成像及分析。</t>
    </r>
  </si>
  <si>
    <t>血管</t>
  </si>
  <si>
    <t>012301020030001</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</si>
  <si>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能量成像（加收）</t>
    </r>
  </si>
  <si>
    <t>在同一次检查中，无论多少血管仅加收一次。</t>
  </si>
  <si>
    <t>012301020030100</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</si>
  <si>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人工智能辅助诊断（扩展）</t>
    </r>
  </si>
  <si>
    <t>012301020040000</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</si>
  <si>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</si>
  <si>
    <r>
      <rPr>
        <sz val="11"/>
        <color rgb="FF000000"/>
        <rFont val="方正仿宋_GBK"/>
        <charset val="134"/>
      </rPr>
      <t>通过连续</t>
    </r>
    <r>
      <rPr>
        <sz val="11"/>
        <color rgb="FF000000"/>
        <rFont val="Times New Roman"/>
        <charset val="134"/>
      </rPr>
      <t>CT</t>
    </r>
    <r>
      <rPr>
        <sz val="11"/>
        <color rgb="FF000000"/>
        <rFont val="方正仿宋_GBK"/>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</si>
  <si>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</si>
  <si>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</si>
  <si>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t>012301020040001</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</si>
  <si>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心电门控（加收）</t>
    </r>
  </si>
  <si>
    <t>012301020040100</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</si>
  <si>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</si>
  <si>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230103</t>
  </si>
  <si>
    <t>磁共振检查</t>
  </si>
  <si>
    <t>012301030010000</t>
  </si>
  <si>
    <r>
      <rPr>
        <sz val="11"/>
        <color rgb="FF000000"/>
        <rFont val="方正仿宋_GBK"/>
        <charset val="134"/>
      </rPr>
      <t>磁共振（</t>
    </r>
    <r>
      <rPr>
        <sz val="11"/>
        <color rgb="FF000000"/>
        <rFont val="Times New Roman"/>
        <charset val="134"/>
      </rPr>
      <t>MR</t>
    </r>
    <r>
      <rPr>
        <sz val="11"/>
        <color rgb="FF000000"/>
        <rFont val="方正仿宋_GBK"/>
        <charset val="134"/>
      </rPr>
      <t>）平扫</t>
    </r>
  </si>
  <si>
    <t>通过磁共振平扫，实现患者检查部位的成像及分析。</t>
  </si>
  <si>
    <t>复杂成像指对心脏、胎儿进行磁共振平扫成像。</t>
  </si>
  <si>
    <t>012301030010001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</si>
  <si>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特殊方式成像（加收）</t>
    </r>
  </si>
  <si>
    <t>无论多少部位，使用同一成像方式仅加收一次；不同成像方式可累计收费。</t>
  </si>
  <si>
    <t>012301030010011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</si>
  <si>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复杂成像（加收）</t>
    </r>
  </si>
  <si>
    <t>012301030010021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</si>
  <si>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呼吸门控（加收）</t>
    </r>
  </si>
  <si>
    <t>012301030010100</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</si>
  <si>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</si>
  <si>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t>012301030020000</t>
  </si>
  <si>
    <r>
      <rPr>
        <sz val="11"/>
        <color rgb="FF000000"/>
        <rFont val="方正仿宋_GBK"/>
        <charset val="134"/>
      </rPr>
      <t>磁共振（</t>
    </r>
    <r>
      <rPr>
        <sz val="11"/>
        <color rgb="FF000000"/>
        <rFont val="Times New Roman"/>
        <charset val="134"/>
      </rPr>
      <t>MR</t>
    </r>
    <r>
      <rPr>
        <sz val="11"/>
        <color rgb="FF000000"/>
        <rFont val="方正仿宋_GBK"/>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</si>
  <si>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</si>
  <si>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</si>
  <si>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</si>
  <si>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特殊方式成像（加收）</t>
    </r>
  </si>
  <si>
    <t>012301030020011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</si>
  <si>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心脏（加收）</t>
    </r>
  </si>
  <si>
    <t>012301030020021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</si>
  <si>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呼吸门控（加收）</t>
    </r>
  </si>
  <si>
    <t>012301030020100</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</si>
  <si>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</si>
  <si>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t>012301030030000</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</si>
  <si>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</si>
  <si>
    <t>通过磁共振平扫，对血管进行成像及分析。</t>
  </si>
  <si>
    <t>012301030030001</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</si>
  <si>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高分辨率血管壁成像（加收）</t>
    </r>
  </si>
  <si>
    <t>012301030030011</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</si>
  <si>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呼吸门控（加收）</t>
    </r>
  </si>
  <si>
    <t>012301030030100</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</si>
  <si>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人工智能辅助诊断（扩展）</t>
    </r>
  </si>
  <si>
    <t>012301030040000</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</si>
  <si>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</si>
  <si>
    <t>通过磁共振扫描，注射对比剂后对血管进行成像及分析。</t>
  </si>
  <si>
    <t>012301030040001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</si>
  <si>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高分辨率血管壁成像（加收）</t>
    </r>
  </si>
  <si>
    <t>012301030040011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</si>
  <si>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呼吸门控</t>
    </r>
    <r>
      <rPr>
        <sz val="11"/>
        <color rgb="FF000000"/>
        <rFont val="方正仿宋_GBK"/>
        <charset val="134"/>
      </rPr>
      <t>（加收）</t>
    </r>
  </si>
  <si>
    <t>012301030040021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</si>
  <si>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冠状动脉（加收）</t>
    </r>
  </si>
  <si>
    <t>012301030040100</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</si>
  <si>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人工智能辅助诊断（扩展）</t>
    </r>
  </si>
  <si>
    <t>012301030050000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</si>
  <si>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</si>
  <si>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</si>
  <si>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</si>
  <si>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r>
      <rPr>
        <sz val="11"/>
        <color rgb="FF000000"/>
        <rFont val="方正仿宋_GBK"/>
        <charset val="134"/>
      </rPr>
      <t>“</t>
    </r>
    <r>
      <rPr>
        <sz val="11"/>
        <color rgb="FF000000"/>
        <rFont val="方正仿宋_GBK"/>
        <charset val="134"/>
      </rPr>
      <t>非使用对比剂技术</t>
    </r>
    <r>
      <rPr>
        <sz val="11"/>
        <color rgb="FF000000"/>
        <rFont val="方正仿宋_GBK"/>
        <charset val="134"/>
      </rPr>
      <t>”</t>
    </r>
    <r>
      <rPr>
        <sz val="11"/>
        <color rgb="FF000000"/>
        <rFont val="方正仿宋_GBK"/>
        <charset val="134"/>
      </rPr>
      <t>包括但不限于使用氢质子成像、磁共振动态增强成像、氙磁共振成像技术、使用自旋标记技术等。</t>
    </r>
  </si>
  <si>
    <t>012301030050001</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</si>
  <si>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呼吸门控（加收）</t>
    </r>
  </si>
  <si>
    <t>012301030050100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</si>
  <si>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</si>
  <si>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012301030051100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</si>
  <si>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磁共振（</t>
    </r>
    <r>
      <rPr>
        <sz val="11"/>
        <color rgb="FF000000"/>
        <rFont val="Times New Roman"/>
        <charset val="134"/>
      </rPr>
      <t>MR</t>
    </r>
    <r>
      <rPr>
        <sz val="11"/>
        <color rgb="FF000000"/>
        <rFont val="方正仿宋_GBK"/>
        <charset val="134"/>
      </rPr>
      <t>）动态增强（扩展）</t>
    </r>
  </si>
  <si>
    <t>2303</t>
  </si>
  <si>
    <t>核医学诊断</t>
  </si>
  <si>
    <t>230301</t>
  </si>
  <si>
    <t>放射性核素平面显像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</si>
  <si>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</si>
  <si>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</si>
  <si>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</si>
  <si>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</si>
  <si>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两个及以上部位按全身收费</t>
  </si>
  <si>
    <t>012303010010001</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</si>
  <si>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增加体位（加收）</t>
    </r>
  </si>
  <si>
    <t>012303010010011</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</si>
  <si>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延迟显像（加收）</t>
    </r>
  </si>
  <si>
    <t>012303010010100</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</si>
  <si>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人工智能辅助诊断（扩展）</t>
    </r>
  </si>
  <si>
    <t>012303010020000</t>
  </si>
  <si>
    <t>放射性核素平面显像（动态）</t>
  </si>
  <si>
    <t>通过采集体内放射性动态分布图像，提供组织器官的功能信息。</t>
  </si>
  <si>
    <t>012303010020001</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</si>
  <si>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增加体位（加收）</t>
    </r>
  </si>
  <si>
    <t>012303010020011</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</si>
  <si>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延迟显像（加收）</t>
    </r>
  </si>
  <si>
    <t>012303010020100</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</si>
  <si>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人工智能辅助诊断（扩展）</t>
    </r>
  </si>
  <si>
    <t>012303010030000</t>
  </si>
  <si>
    <t>放射性核素平面显像（全身）</t>
  </si>
  <si>
    <t>通过采集体内放射性全身分布图像，提供组织器官的功能信息。</t>
  </si>
  <si>
    <t>012303010030001</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</si>
  <si>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增加体位（加收）</t>
    </r>
  </si>
  <si>
    <t>012303010030011</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</si>
  <si>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延迟显像（加收）</t>
    </r>
  </si>
  <si>
    <t>012303010030100</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</si>
  <si>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人工智能辅助诊断（扩展）</t>
    </r>
  </si>
  <si>
    <t>230302</t>
  </si>
  <si>
    <t>单光子发射断层显像</t>
  </si>
  <si>
    <t>012303020010000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</si>
  <si>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</si>
  <si>
    <t>通过采集体内放射性静态断层分布图像，提供单个脏器或组织功能信息。</t>
  </si>
  <si>
    <r>
      <rPr>
        <sz val="11"/>
        <color rgb="FF000000"/>
        <rFont val="方正仿宋_GBK"/>
        <charset val="134"/>
      </rPr>
      <t>“</t>
    </r>
    <r>
      <rPr>
        <sz val="11"/>
        <color rgb="FF000000"/>
        <rFont val="方正仿宋_GBK"/>
        <charset val="134"/>
      </rPr>
      <t>次</t>
    </r>
    <r>
      <rPr>
        <sz val="11"/>
        <color rgb="FF000000"/>
        <rFont val="方正仿宋_GBK"/>
        <charset val="134"/>
      </rPr>
      <t>”</t>
    </r>
    <r>
      <rPr>
        <sz val="11"/>
        <color rgb="FF000000"/>
        <rFont val="方正仿宋_GBK"/>
        <charset val="134"/>
      </rPr>
      <t>指首个脏器，超过两个脏器按全身收费。</t>
    </r>
  </si>
  <si>
    <t>012303020010011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</si>
  <si>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负荷显像（加收）</t>
    </r>
  </si>
  <si>
    <t>012303020010021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</si>
  <si>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</si>
  <si>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t>012303020010100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</si>
  <si>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人工智能辅助诊断（扩展）</t>
    </r>
  </si>
  <si>
    <t>012303020020000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</si>
  <si>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</si>
  <si>
    <t>通过采集体内放射性全身断层分布图像，提供全身脏器或组织功能信息。</t>
  </si>
  <si>
    <t>012303020020001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</si>
  <si>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负荷显像（加收）</t>
    </r>
  </si>
  <si>
    <t>012303020020011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</si>
  <si>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</si>
  <si>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t>012303020020100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</si>
  <si>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人工智能辅助诊断（扩展）</t>
    </r>
  </si>
  <si>
    <t>230303</t>
  </si>
  <si>
    <t>正电子发射计算机断层显像</t>
  </si>
  <si>
    <t>012303030010000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</si>
  <si>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</si>
  <si>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</si>
  <si>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</si>
  <si>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两个以上部位按全身收费</t>
  </si>
  <si>
    <t>012303030010100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</si>
  <si>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</si>
  <si>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t>012303030011100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</si>
  <si>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延迟显像（扩展）</t>
    </r>
  </si>
  <si>
    <t>012303030020000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</si>
  <si>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</si>
  <si>
    <t>通过正电子发射计算机断层显像设备与计算机体层扫描设备进行显像，提供躯干组织器官的形态结构、代谢和功能信息。</t>
  </si>
  <si>
    <t>躯干和局部同时开展按全身收费</t>
  </si>
  <si>
    <t>012303030020001</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</si>
  <si>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</si>
  <si>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t>012303030020100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</si>
  <si>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</si>
  <si>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012303030021100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</si>
  <si>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延迟显像（扩展）</t>
    </r>
  </si>
  <si>
    <t>012303030030000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</si>
  <si>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</si>
  <si>
    <t>通过正电子发射计算机断层显像设备与磁共振设备进行显像，提供局部组织器官的形态结构、代谢和功能信息。</t>
  </si>
  <si>
    <t>012303030030100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</si>
  <si>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</si>
  <si>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t>012303030040000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</si>
  <si>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</si>
  <si>
    <t>通过正电子发射计算机断层显像设备与磁共振设备进行显像，提供躯干组织器官的形态结构、代谢和功能信息。</t>
  </si>
  <si>
    <t>012303030040001</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</si>
  <si>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</si>
  <si>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t>012303030040100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</si>
  <si>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</si>
  <si>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230304</t>
  </si>
  <si>
    <t>核素功能试验</t>
  </si>
  <si>
    <t>012303040010000</t>
  </si>
  <si>
    <r>
      <rPr>
        <sz val="11"/>
        <color rgb="FF000000"/>
        <rFont val="方正仿宋_GBK"/>
        <charset val="134"/>
      </rPr>
      <t>甲状腺摄碘</t>
    </r>
    <r>
      <rPr>
        <sz val="11"/>
        <color rgb="FF000000"/>
        <rFont val="Times New Roman"/>
        <charset val="134"/>
      </rPr>
      <t>131</t>
    </r>
    <r>
      <rPr>
        <sz val="11"/>
        <color rgb="FF000000"/>
        <rFont val="方正仿宋_GBK"/>
        <charset val="134"/>
      </rPr>
      <t>试验</t>
    </r>
  </si>
  <si>
    <r>
      <rPr>
        <sz val="11"/>
        <color rgb="FF000000"/>
        <rFont val="方正仿宋_GBK"/>
        <charset val="134"/>
      </rPr>
      <t>通过甲状腺摄取碘</t>
    </r>
    <r>
      <rPr>
        <sz val="11"/>
        <color rgb="FF000000"/>
        <rFont val="Times New Roman"/>
        <charset val="134"/>
      </rPr>
      <t>131</t>
    </r>
    <r>
      <rPr>
        <sz val="11"/>
        <color rgb="FF000000"/>
        <rFont val="方正仿宋_GBK"/>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</si>
  <si>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</si>
  <si>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t>012303040020000</t>
  </si>
  <si>
    <r>
      <rPr>
        <sz val="11"/>
        <color rgb="FF000000"/>
        <rFont val="方正仿宋_GBK"/>
        <charset val="134"/>
      </rPr>
      <t>尿碘</t>
    </r>
    <r>
      <rPr>
        <sz val="11"/>
        <color rgb="FF000000"/>
        <rFont val="Times New Roman"/>
        <charset val="134"/>
      </rPr>
      <t>131</t>
    </r>
    <r>
      <rPr>
        <sz val="11"/>
        <color rgb="FF000000"/>
        <rFont val="方正仿宋_GBK"/>
        <charset val="134"/>
      </rPr>
      <t>排泄试验</t>
    </r>
  </si>
  <si>
    <r>
      <rPr>
        <sz val="11"/>
        <color rgb="FF000000"/>
        <rFont val="方正仿宋_GBK"/>
        <charset val="134"/>
      </rPr>
      <t>通过测量尿液中排泄的碘</t>
    </r>
    <r>
      <rPr>
        <sz val="11"/>
        <color rgb="FF000000"/>
        <rFont val="Times New Roman"/>
        <charset val="134"/>
      </rPr>
      <t>131</t>
    </r>
    <r>
      <rPr>
        <sz val="11"/>
        <color rgb="FF000000"/>
        <rFont val="方正仿宋_GBK"/>
        <charset val="134"/>
      </rPr>
      <t>量，实现对体内碘含量情况的评估。</t>
    </r>
  </si>
  <si>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</si>
  <si>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</si>
  <si>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</si>
  <si>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</si>
  <si>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</si>
  <si>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</si>
  <si>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</si>
  <si>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</si>
  <si>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</si>
  <si>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r>
      <rPr>
        <sz val="11"/>
        <color rgb="FF000000"/>
        <rFont val="方正仿宋_GBK"/>
        <charset val="134"/>
      </rPr>
      <t>肾图</t>
    </r>
    <r>
      <rPr>
        <sz val="11"/>
        <color rgb="FF000000"/>
        <rFont val="Times New Roman"/>
        <charset val="134"/>
      </rPr>
      <t>-</t>
    </r>
    <r>
      <rPr>
        <sz val="11"/>
        <color rgb="FF000000"/>
        <rFont val="方正仿宋_GBK"/>
        <charset val="134"/>
      </rPr>
      <t>干预肾图（加收）</t>
    </r>
  </si>
  <si>
    <t>说明：
1. 本价格项目表以泌尿系统为重点，按照泌尿系统诊查、治疗、手术相关主要环节的服务产出设立医疗服务价格项目。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 本价格项目表价格构成中所称的“穿刺”为主项操作涉及的必要穿刺步骤。
4. 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t>
  </si>
  <si>
    <t>计价单位</t>
  </si>
  <si>
    <t>三类医院</t>
  </si>
  <si>
    <t>二类医院</t>
  </si>
  <si>
    <t>一类医院</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</si>
  <si>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</si>
  <si>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</si>
  <si>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</si>
  <si>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</si>
  <si>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r>
      <rPr>
        <sz val="11"/>
        <color rgb="FF000000"/>
        <rFont val="方正仿宋_GBK"/>
        <charset val="134"/>
      </rPr>
      <t>本项目中的</t>
    </r>
    <r>
      <rPr>
        <sz val="11"/>
        <color rgb="FF000000"/>
        <rFont val="方正仿宋_GBK"/>
        <charset val="134"/>
      </rPr>
      <t>“监测”指</t>
    </r>
    <r>
      <rPr>
        <sz val="11"/>
        <color rgb="FF000000"/>
        <rFont val="方正仿宋_GBK"/>
        <charset val="134"/>
      </rPr>
      <t>：血温、血压、在线清除率、血容量监测，医院未完成全部四项监测事项的，每少完成一项减收</t>
    </r>
    <r>
      <rPr>
        <sz val="11"/>
        <color rgb="FF000000"/>
        <rFont val="Times New Roman"/>
        <charset val="134"/>
      </rPr>
      <t>5</t>
    </r>
    <r>
      <rPr>
        <sz val="11"/>
        <color rgb="FF000000"/>
        <rFont val="方正仿宋_GBK"/>
        <charset val="134"/>
      </rPr>
      <t>元。</t>
    </r>
  </si>
  <si>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</si>
  <si>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</si>
  <si>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</si>
  <si>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</si>
  <si>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r>
      <rPr>
        <sz val="11"/>
        <color rgb="FF000000"/>
        <rFont val="方正仿宋_GBK"/>
        <charset val="134"/>
      </rPr>
      <t>本项目中</t>
    </r>
    <r>
      <rPr>
        <sz val="11"/>
        <color rgb="FF000000"/>
        <rFont val="方正仿宋_GBK"/>
        <charset val="134"/>
      </rPr>
      <t>的“监测”指</t>
    </r>
    <r>
      <rPr>
        <sz val="11"/>
        <color rgb="FF000000"/>
        <rFont val="方正仿宋_GBK"/>
        <charset val="134"/>
      </rPr>
      <t>：血温、血压、在线清除率、血容量监测，医院未完成全部四项监测事项的，每少完成一项减收</t>
    </r>
    <r>
      <rPr>
        <sz val="11"/>
        <color rgb="FF000000"/>
        <rFont val="Times New Roman"/>
        <charset val="134"/>
      </rPr>
      <t>5</t>
    </r>
    <r>
      <rPr>
        <sz val="11"/>
        <color rgb="FF000000"/>
        <rFont val="方正仿宋_GBK"/>
        <charset val="134"/>
      </rPr>
      <t>元。</t>
    </r>
  </si>
  <si>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</si>
  <si>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</si>
  <si>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</si>
  <si>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</si>
  <si>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</si>
  <si>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</si>
  <si>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11"/>
        <color rgb="FF000000"/>
        <rFont val="方正仿宋_GBK"/>
        <charset val="134"/>
      </rPr>
      <t>通过吸附原理</t>
    </r>
    <r>
      <rPr>
        <sz val="11"/>
        <color rgb="FF000000"/>
        <rFont val="Times New Roman"/>
        <charset val="134"/>
      </rPr>
      <t>‌</t>
    </r>
    <r>
      <rPr>
        <sz val="11"/>
        <color rgb="FF000000"/>
        <rFont val="方正仿宋_GBK"/>
        <charset val="134"/>
      </rPr>
      <t>直接结合血液中的中大分子及蛋白结合毒素。</t>
    </r>
  </si>
  <si>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</si>
  <si>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</si>
  <si>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</si>
  <si>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</si>
  <si>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</si>
  <si>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</si>
  <si>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</si>
  <si>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</si>
  <si>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</si>
  <si>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r>
      <rPr>
        <sz val="11"/>
        <color rgb="FF000000"/>
        <rFont val="方正仿宋_GBK"/>
        <charset val="134"/>
      </rPr>
      <t>连续性肾脏替代治疗、连续性血浆吸附滤过治疗使用的滤器、管路、置换液</t>
    </r>
    <r>
      <rPr>
        <sz val="11"/>
        <color rgb="FF000000"/>
        <rFont val="方正仿宋_GBK"/>
        <charset val="134"/>
      </rPr>
      <t>按照实际采购价格零差率销售</t>
    </r>
    <r>
      <rPr>
        <sz val="11"/>
        <color rgb="FF000000"/>
        <rFont val="方正仿宋_GBK"/>
        <charset val="134"/>
      </rPr>
      <t>，</t>
    </r>
    <r>
      <rPr>
        <sz val="11"/>
        <color rgb="FF000000"/>
        <rFont val="方正仿宋_GBK"/>
        <charset val="134"/>
      </rPr>
      <t>可另行收取相应费用。</t>
    </r>
  </si>
  <si>
    <t>013110000080001</t>
  </si>
  <si>
    <r>
      <rPr>
        <sz val="11"/>
        <color rgb="FF000000"/>
        <rFont val="方正仿宋_GBK"/>
        <charset val="134"/>
      </rPr>
      <t>连续性肾脏替代治疗费</t>
    </r>
    <r>
      <rPr>
        <sz val="11"/>
        <color rgb="FF000000"/>
        <rFont val="Times New Roman"/>
        <charset val="134"/>
      </rPr>
      <t>-</t>
    </r>
    <r>
      <rPr>
        <sz val="11"/>
        <color rgb="FF000000"/>
        <rFont val="方正仿宋_GBK"/>
        <charset val="134"/>
      </rPr>
      <t>连续性血浆吸附滤过治疗（加收）</t>
    </r>
  </si>
  <si>
    <t>013110000090000</t>
  </si>
  <si>
    <t>腹膜透析费（人工）</t>
  </si>
  <si>
    <r>
      <rPr>
        <sz val="11"/>
        <color rgb="FF000000"/>
        <rFont val="方正仿宋_GBK"/>
        <charset val="134"/>
      </rPr>
      <t>通过人工进行肾脏替代治疗，清除毒素和</t>
    </r>
    <r>
      <rPr>
        <sz val="11"/>
        <color rgb="FF000000"/>
        <rFont val="Times New Roman"/>
        <charset val="134"/>
      </rPr>
      <t>/</t>
    </r>
    <r>
      <rPr>
        <sz val="11"/>
        <color rgb="FF000000"/>
        <rFont val="方正仿宋_GBK"/>
        <charset val="134"/>
      </rPr>
      <t>或水分。</t>
    </r>
  </si>
  <si>
    <t>所定价格涵盖操作前准备、透析管连接、注入透析液、引流液收集、记录等步骤所需的人力资源和基本物质资源消耗。</t>
  </si>
  <si>
    <t>013110000100000</t>
  </si>
  <si>
    <t>腹膜透析费（自动）</t>
  </si>
  <si>
    <r>
      <rPr>
        <sz val="11"/>
        <color rgb="FF000000"/>
        <rFont val="方正仿宋_GBK"/>
        <charset val="134"/>
      </rPr>
      <t>通过设备进行肾脏替代治疗，清除毒素和</t>
    </r>
    <r>
      <rPr>
        <sz val="11"/>
        <color rgb="FF000000"/>
        <rFont val="Times New Roman"/>
        <charset val="134"/>
      </rPr>
      <t>/</t>
    </r>
    <r>
      <rPr>
        <sz val="11"/>
        <color rgb="FF000000"/>
        <rFont val="方正仿宋_GBK"/>
        <charset val="134"/>
      </rPr>
      <t>或水分。</t>
    </r>
  </si>
  <si>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</si>
  <si>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</si>
  <si>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</si>
  <si>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</si>
  <si>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</si>
  <si>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r>
      <rPr>
        <sz val="11"/>
        <color rgb="FF000000"/>
        <rFont val="方正仿宋_GBK"/>
        <charset val="134"/>
      </rPr>
      <t>同一住院周期，训练总时长超过</t>
    </r>
    <r>
      <rPr>
        <sz val="11"/>
        <color rgb="FF000000"/>
        <rFont val="Times New Roman"/>
        <charset val="134"/>
      </rPr>
      <t>7</t>
    </r>
    <r>
      <rPr>
        <sz val="11"/>
        <color rgb="FF000000"/>
        <rFont val="方正仿宋_GBK"/>
        <charset val="134"/>
      </rPr>
      <t>小时的，按</t>
    </r>
    <r>
      <rPr>
        <sz val="11"/>
        <color rgb="FF000000"/>
        <rFont val="Times New Roman"/>
        <charset val="134"/>
      </rPr>
      <t>7</t>
    </r>
    <r>
      <rPr>
        <sz val="11"/>
        <color rgb="FF000000"/>
        <rFont val="方正仿宋_GBK"/>
        <charset val="134"/>
      </rPr>
      <t>小时收费。</t>
    </r>
  </si>
  <si>
    <t>013110000150000</t>
  </si>
  <si>
    <t>腹膜平衡试验费</t>
  </si>
  <si>
    <t>对腹膜功能进行检测，调整腹膜透析方案。</t>
  </si>
  <si>
    <t>所定价格涵盖腹透换液、留取标本、测量、计算、出具方案、处理用物等步骤所需的人力资源和基本物质资源消耗。</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</si>
  <si>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</si>
  <si>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</si>
  <si>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</si>
  <si>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</si>
  <si>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</si>
  <si>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013110000170000</t>
  </si>
  <si>
    <t>腹膜透析导管取出费</t>
  </si>
  <si>
    <t>通过各种方式取出腹膜透析导管。</t>
  </si>
  <si>
    <t>所定价格涵盖消毒、切开、分离、拔管、缝合等步骤所需的人力资源和基本物质资源消耗。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</si>
  <si>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</si>
  <si>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</si>
  <si>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</si>
  <si>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</si>
  <si>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</si>
  <si>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r>
      <rPr>
        <sz val="11"/>
        <color rgb="FF000000"/>
        <rFont val="方正仿宋_GBK"/>
        <charset val="134"/>
      </rPr>
      <t>腹膜透析置管费</t>
    </r>
    <r>
      <rPr>
        <sz val="11"/>
        <color rgb="FF000000"/>
        <rFont val="Times New Roman"/>
        <charset val="134"/>
      </rPr>
      <t>-</t>
    </r>
    <r>
      <rPr>
        <sz val="11"/>
        <color rgb="FF000000"/>
        <rFont val="方正仿宋_GBK"/>
        <charset val="134"/>
      </rPr>
      <t>儿童（加收）</t>
    </r>
  </si>
  <si>
    <r>
      <rPr>
        <sz val="11"/>
        <color rgb="FF000000"/>
        <rFont val="Times New Roman"/>
        <charset val="134"/>
      </rPr>
      <t>6</t>
    </r>
    <r>
      <rPr>
        <sz val="11"/>
        <color rgb="FF000000"/>
        <rFont val="方正仿宋_GBK"/>
        <charset val="134"/>
      </rPr>
      <t>周岁及以下儿童按主项的</t>
    </r>
    <r>
      <rPr>
        <sz val="11"/>
        <color rgb="FF000000"/>
        <rFont val="Times New Roman"/>
        <charset val="134"/>
      </rPr>
      <t>30%</t>
    </r>
    <r>
      <rPr>
        <sz val="11"/>
        <color rgb="FF000000"/>
        <rFont val="方正仿宋_GBK"/>
        <charset val="134"/>
      </rPr>
      <t>加收</t>
    </r>
  </si>
  <si>
    <t>013311000020000</t>
  </si>
  <si>
    <t>腹膜透析换管费</t>
  </si>
  <si>
    <t>更换破损、堵塞、移位的腹膜透析导管。</t>
  </si>
  <si>
    <t>所定价格涵盖消毒、切开、拔除旧管、原位置入新管、试水通畅、缝合、处理用物等步骤所需的人力资源和基本物质资源消耗。</t>
  </si>
  <si>
    <r>
      <rPr>
        <sz val="11"/>
        <color rgb="FF000000"/>
        <rFont val="方正仿宋_GBK"/>
        <charset val="134"/>
      </rPr>
      <t>不与</t>
    </r>
    <r>
      <rPr>
        <sz val="11"/>
        <color rgb="FF000000"/>
        <rFont val="方正仿宋_GBK"/>
        <charset val="134"/>
      </rPr>
      <t>“腹膜透析置管费”“腹膜透析导管取出费”“腹膜透析导管感染清创费”同</t>
    </r>
    <r>
      <rPr>
        <sz val="11"/>
        <color rgb="FF000000"/>
        <rFont val="方正仿宋_GBK"/>
        <charset val="134"/>
      </rPr>
      <t>时收取。</t>
    </r>
  </si>
  <si>
    <t>013311000020001</t>
  </si>
  <si>
    <r>
      <rPr>
        <sz val="11"/>
        <color rgb="FF000000"/>
        <rFont val="方正仿宋_GBK"/>
        <charset val="134"/>
      </rPr>
      <t>腹膜透析换管费</t>
    </r>
    <r>
      <rPr>
        <sz val="11"/>
        <color rgb="FF000000"/>
        <rFont val="Times New Roman"/>
        <charset val="134"/>
      </rPr>
      <t>-</t>
    </r>
    <r>
      <rPr>
        <sz val="11"/>
        <color rgb="FF000000"/>
        <rFont val="方正仿宋_GBK"/>
        <charset val="134"/>
      </rPr>
      <t>儿童（加收）</t>
    </r>
  </si>
  <si>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</si>
  <si>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</si>
  <si>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</si>
  <si>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</si>
  <si>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r>
      <rPr>
        <sz val="11"/>
        <color rgb="FF000000"/>
        <rFont val="方正仿宋_GBK"/>
        <charset val="134"/>
      </rPr>
      <t>不</t>
    </r>
    <r>
      <rPr>
        <sz val="11"/>
        <color rgb="FF000000"/>
        <rFont val="方正仿宋_GBK"/>
        <charset val="134"/>
      </rPr>
      <t>与“腹膜透析导管复位费（导丝复位）”同时收取。</t>
    </r>
  </si>
  <si>
    <t>013311000030001</t>
  </si>
  <si>
    <r>
      <rPr>
        <sz val="11"/>
        <color rgb="FF000000"/>
        <rFont val="方正仿宋_GBK"/>
        <charset val="134"/>
      </rPr>
      <t>腹膜透析导管复位费（手术复位）</t>
    </r>
    <r>
      <rPr>
        <sz val="11"/>
        <color rgb="FF000000"/>
        <rFont val="Times New Roman"/>
        <charset val="134"/>
      </rPr>
      <t>-</t>
    </r>
    <r>
      <rPr>
        <sz val="11"/>
        <color rgb="FF000000"/>
        <rFont val="方正仿宋_GBK"/>
        <charset val="134"/>
      </rPr>
      <t>儿童（加收）</t>
    </r>
  </si>
  <si>
    <t>说明：
1. 本价格项目表以产科为重点、按照孕产相关主要环节的服务产出设立医疗服务价格项目。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3. 本价格项目表中所称的计价单位“胎/次”，指每胎每次。
4. 涉及“复杂”“特殊”等内涵未尽的表述，除立项价格项目表中已明确的情形外，医院实践中按照“特殊”“复杂”情形计费的，应以国家级技术规范、临床价格项目表或专家共识中的明确定性为前提。
5. 本价格项目表价格构成中所称的“穿刺”为主项操作涉及的必要穿刺技术。</t>
  </si>
  <si>
    <t>产科孕产系统</t>
  </si>
  <si>
    <t>1</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</si>
  <si>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</si>
  <si>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</si>
  <si>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</si>
  <si>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</si>
  <si>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r>
      <rPr>
        <sz val="11"/>
        <color rgb="FF000000"/>
        <rFont val="方正仿宋_GBK"/>
        <charset val="134"/>
      </rPr>
      <t>指在门诊</t>
    </r>
    <r>
      <rPr>
        <sz val="11"/>
        <color rgb="FF000000"/>
        <rFont val="Times New Roman"/>
        <charset val="134"/>
      </rPr>
      <t>/</t>
    </r>
    <r>
      <rPr>
        <sz val="11"/>
        <color rgb="FF000000"/>
        <rFont val="方正仿宋_GBK"/>
        <charset val="134"/>
      </rPr>
      <t>急诊期间对孕妇进行的常规检查及健康指导，在住院期间对孕/产妇实施价格构成中所列的医疗服务事项，不再单独计费，例如国家卫生健康委制定发布技术规范中所列的“多普勒胎心计数”。</t>
    </r>
  </si>
  <si>
    <t>苏医保发（2025）27号</t>
  </si>
  <si>
    <t>013112020020000</t>
  </si>
  <si>
    <t>胎心监测</t>
  </si>
  <si>
    <t>监测胎儿心率及宫缩压力波形实时变化，达到评估胎儿宫内情况的目的。</t>
  </si>
  <si>
    <t>所定价格涵盖定位、固定探头、监测、出具报告等所需的人力资源和基本物质资源消耗。</t>
  </si>
  <si>
    <r>
      <rPr>
        <sz val="11"/>
        <color rgb="FF000000"/>
        <rFont val="方正仿宋_GBK"/>
        <charset val="134"/>
      </rPr>
      <t>胎</t>
    </r>
    <r>
      <rPr>
        <sz val="11"/>
        <color rgb="FF000000"/>
        <rFont val="Times New Roman"/>
        <charset val="134"/>
      </rPr>
      <t>/</t>
    </r>
    <r>
      <rPr>
        <sz val="11"/>
        <color rgb="FF000000"/>
        <rFont val="方正仿宋_GBK"/>
        <charset val="134"/>
      </rPr>
      <t>次</t>
    </r>
  </si>
  <si>
    <r>
      <rPr>
        <sz val="11"/>
        <color rgb="FF000000"/>
        <rFont val="方正仿宋_GBK"/>
        <charset val="134"/>
      </rPr>
      <t>监测的时间要求对照国家卫生健康委《全国医疗服务项目技术规范（</t>
    </r>
    <r>
      <rPr>
        <sz val="11"/>
        <color rgb="FF000000"/>
        <rFont val="Times New Roman"/>
        <charset val="134"/>
      </rPr>
      <t>2023</t>
    </r>
    <r>
      <rPr>
        <sz val="11"/>
        <color rgb="FF000000"/>
        <rFont val="方正仿宋_GBK"/>
        <charset val="134"/>
      </rPr>
      <t>年版）》相关内容。</t>
    </r>
  </si>
  <si>
    <t>3</t>
  </si>
  <si>
    <t>013112020030000</t>
  </si>
  <si>
    <t>胎心监测（远程）</t>
  </si>
  <si>
    <t>远程监测胎儿心率及宫缩压力波形实时变化，达到产妇离院状态下评估胎儿宫内情况的目的。</t>
  </si>
  <si>
    <t>4</t>
  </si>
  <si>
    <t>013112020040000</t>
  </si>
  <si>
    <t>羊膜腔穿刺</t>
  </si>
  <si>
    <t>经羊膜腔获取检测样本，用于产前诊断。</t>
  </si>
  <si>
    <t>所定价格涵盖定位、消毒、穿刺、取样、观察等羊膜腔穿刺所有必要操作所需人力资源和基本物质资源消耗。</t>
  </si>
  <si>
    <t>013112020040100</t>
  </si>
  <si>
    <r>
      <rPr>
        <sz val="11"/>
        <color rgb="FF000000"/>
        <rFont val="方正仿宋_GBK"/>
        <charset val="134"/>
      </rPr>
      <t>羊膜腔穿刺</t>
    </r>
    <r>
      <rPr>
        <sz val="11"/>
        <color rgb="FF000000"/>
        <rFont val="Times New Roman"/>
        <charset val="134"/>
      </rPr>
      <t>-</t>
    </r>
    <r>
      <rPr>
        <sz val="11"/>
        <color rgb="FF000000"/>
        <rFont val="方正仿宋_GBK"/>
        <charset val="134"/>
      </rPr>
      <t>羊膜腔穿刺注药（扩展）</t>
    </r>
  </si>
  <si>
    <t>013112020050000</t>
  </si>
  <si>
    <t>绒毛取材</t>
  </si>
  <si>
    <t>穿刺获取胎盘绒毛样本。</t>
  </si>
  <si>
    <t>所定价格涵盖定位、消毒、穿刺、取材等绒毛取材所有必要操作所需的人力资源和基本物质资源消耗。</t>
  </si>
  <si>
    <t>7</t>
  </si>
  <si>
    <t>013112020060000</t>
  </si>
  <si>
    <t>胎儿内镜检查</t>
  </si>
  <si>
    <t>经内镜观察宫内胎儿及胎盘情况。</t>
  </si>
  <si>
    <t>所定价格涵盖定位、内镜置入、观察、撤除等，必要时取样等操作所需的人力资源和基本物质资源消耗。</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</si>
  <si>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</si>
  <si>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</si>
  <si>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</si>
  <si>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</si>
  <si>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</si>
  <si>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9</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</si>
  <si>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</si>
  <si>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</si>
  <si>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</si>
  <si>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</si>
  <si>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</si>
  <si>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</si>
  <si>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</si>
  <si>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</si>
  <si>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</si>
  <si>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r>
      <rPr>
        <sz val="11"/>
        <color rgb="FF000000"/>
        <rFont val="方正仿宋_GBK"/>
        <charset val="134"/>
      </rPr>
      <t>以</t>
    </r>
    <r>
      <rPr>
        <sz val="11"/>
        <color rgb="FF000000"/>
        <rFont val="Times New Roman"/>
        <charset val="134"/>
      </rPr>
      <t>2</t>
    </r>
    <r>
      <rPr>
        <sz val="11"/>
        <color rgb="FF000000"/>
        <rFont val="方正仿宋_GBK"/>
        <charset val="134"/>
      </rPr>
      <t>小时为基础计费，超过</t>
    </r>
    <r>
      <rPr>
        <sz val="11"/>
        <color rgb="FF000000"/>
        <rFont val="Times New Roman"/>
        <charset val="134"/>
      </rPr>
      <t>2</t>
    </r>
    <r>
      <rPr>
        <sz val="11"/>
        <color rgb="FF000000"/>
        <rFont val="方正仿宋_GBK"/>
        <charset val="134"/>
      </rPr>
      <t>小时每增加</t>
    </r>
    <r>
      <rPr>
        <sz val="11"/>
        <color rgb="FF000000"/>
        <rFont val="Times New Roman"/>
        <charset val="134"/>
      </rPr>
      <t>1</t>
    </r>
    <r>
      <rPr>
        <sz val="11"/>
        <color rgb="FF000000"/>
        <rFont val="方正仿宋_GBK"/>
        <charset val="134"/>
      </rPr>
      <t>小时加收</t>
    </r>
    <r>
      <rPr>
        <sz val="11"/>
        <color rgb="FF000000"/>
        <rFont val="Times New Roman"/>
        <charset val="134"/>
      </rPr>
      <t>200</t>
    </r>
    <r>
      <rPr>
        <sz val="11"/>
        <color rgb="FF000000"/>
        <rFont val="方正仿宋_GBK"/>
        <charset val="134"/>
      </rPr>
      <t>元，总价最高不超过</t>
    </r>
    <r>
      <rPr>
        <sz val="11"/>
        <color rgb="FF000000"/>
        <rFont val="Times New Roman"/>
        <charset val="134"/>
      </rPr>
      <t>2000</t>
    </r>
    <r>
      <rPr>
        <sz val="11"/>
        <color rgb="FF000000"/>
        <rFont val="方正仿宋_GBK"/>
        <charset val="134"/>
      </rPr>
      <t>元。</t>
    </r>
  </si>
  <si>
    <t>11</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</si>
  <si>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</si>
  <si>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</si>
  <si>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</si>
  <si>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</si>
  <si>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013112020110000</t>
  </si>
  <si>
    <t>亲情陪产</t>
  </si>
  <si>
    <t>产妇在孕产过程中，由医务人员指导家属进入产房陪同孕产，直至胎儿娩出。</t>
  </si>
  <si>
    <t>陪产过程中所需的基本物质资源消耗。</t>
  </si>
  <si>
    <t>13</t>
  </si>
  <si>
    <t>013112020120000</t>
  </si>
  <si>
    <t>胎儿外倒转</t>
  </si>
  <si>
    <t>纠正异常胎位（臀位、横位），创造顺产条件。</t>
  </si>
  <si>
    <t>所定价格涵盖评估、胎位矫正、包扎固定、术后孕妇观察等胎儿外倒转所有必要操作所需的人力资源和基本物质资源消耗。</t>
  </si>
  <si>
    <t>14</t>
  </si>
  <si>
    <t>013112020130000</t>
  </si>
  <si>
    <t>产时宫外治疗</t>
  </si>
  <si>
    <t>在生产过程中对有呼吸道梗阻和胸部疾病的胎儿进行处理，达到安全生产的目的。</t>
  </si>
  <si>
    <r>
      <rPr>
        <sz val="11"/>
        <color rgb="FF000000"/>
        <rFont val="方正仿宋_GBK"/>
        <charset val="134"/>
      </rPr>
      <t>所定价格涵盖消毒、气管插管</t>
    </r>
    <r>
      <rPr>
        <sz val="11"/>
        <color rgb="FF000000"/>
        <rFont val="Times New Roman"/>
        <charset val="134"/>
      </rPr>
      <t>/</t>
    </r>
    <r>
      <rPr>
        <sz val="11"/>
        <color rgb="FF000000"/>
        <rFont val="方正仿宋_GBK"/>
        <charset val="134"/>
      </rPr>
      <t>气管切开、采取措施避免胎盘过早剥离、胎儿手术等必要操作所需的人力资源和基本物质资源消耗。</t>
    </r>
  </si>
  <si>
    <t>013112020140000</t>
  </si>
  <si>
    <t>胎儿宫内输血</t>
  </si>
  <si>
    <t>在宫腔内对胎儿进行输血治疗。</t>
  </si>
  <si>
    <t>所定价格涵盖穿刺、抽血、输血等胎儿宫内输血所有必要操作所需的人力资源和基本物质资源消耗。</t>
  </si>
  <si>
    <t>16</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</si>
  <si>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</si>
  <si>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</si>
  <si>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</si>
  <si>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</si>
  <si>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17</t>
  </si>
  <si>
    <t>013112020160000</t>
  </si>
  <si>
    <t>羊水调节</t>
  </si>
  <si>
    <t>经羊膜腔穿刺对羊水进行抽吸、引流、灌注、置换，达到维持胎儿生长环境稳定的目的。</t>
  </si>
  <si>
    <r>
      <rPr>
        <sz val="11"/>
        <color rgb="FF000000"/>
        <rFont val="方正仿宋_GBK"/>
        <charset val="134"/>
      </rPr>
      <t>所定价格涵盖定位、消毒、穿刺、抽吸</t>
    </r>
    <r>
      <rPr>
        <sz val="11"/>
        <color rgb="FF000000"/>
        <rFont val="Times New Roman"/>
        <charset val="134"/>
      </rPr>
      <t>/</t>
    </r>
    <r>
      <rPr>
        <sz val="11"/>
        <color rgb="FF000000"/>
        <rFont val="方正仿宋_GBK"/>
        <charset val="134"/>
      </rPr>
      <t>灌注、放置引流管等羊水调节所有必要操作所需人力资源和基本物质资源消耗。</t>
    </r>
  </si>
  <si>
    <t>18</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</si>
  <si>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</si>
  <si>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</si>
  <si>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</si>
  <si>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</si>
  <si>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19</t>
  </si>
  <si>
    <t>013112020180000</t>
  </si>
  <si>
    <t>脐静脉穿刺</t>
  </si>
  <si>
    <t>经羊膜腔获取胎儿脐静脉血。</t>
  </si>
  <si>
    <t>所定价格涵盖定位、消毒、穿刺、抽血等脐静脉穿刺所有必要操作所需的人力资源和基本物质资源消耗。</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</si>
  <si>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</si>
  <si>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</si>
  <si>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</si>
  <si>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</si>
  <si>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21</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</si>
  <si>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</si>
  <si>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</si>
  <si>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</si>
  <si>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</si>
  <si>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r>
      <rPr>
        <sz val="11"/>
        <color rgb="FF000000"/>
        <rFont val="方正仿宋_GBK"/>
        <charset val="134"/>
      </rPr>
      <t>孕期</t>
    </r>
    <r>
      <rPr>
        <sz val="11"/>
        <color rgb="FF000000"/>
        <rFont val="方正仿宋_GBK"/>
        <charset val="134"/>
      </rPr>
      <t>“</t>
    </r>
    <r>
      <rPr>
        <sz val="11"/>
        <color rgb="FF000000"/>
        <rFont val="Times New Roman"/>
        <charset val="134"/>
      </rPr>
      <t>14</t>
    </r>
    <r>
      <rPr>
        <sz val="11"/>
        <color rgb="FF000000"/>
        <rFont val="方正仿宋_GBK"/>
        <charset val="134"/>
      </rPr>
      <t>周</t>
    </r>
    <r>
      <rPr>
        <sz val="11"/>
        <color rgb="FF000000"/>
        <rFont val="Times New Roman"/>
        <charset val="134"/>
      </rPr>
      <t>-</t>
    </r>
    <r>
      <rPr>
        <sz val="11"/>
        <color rgb="FF000000"/>
        <rFont val="宋体"/>
        <charset val="134"/>
      </rPr>
      <t> </t>
    </r>
    <r>
      <rPr>
        <sz val="11"/>
        <color rgb="FF000000"/>
        <rFont val="Times New Roman"/>
        <charset val="134"/>
      </rPr>
      <t>27</t>
    </r>
    <r>
      <rPr>
        <sz val="11"/>
        <color rgb="FF000000"/>
        <rFont val="方正仿宋_GBK"/>
        <charset val="134"/>
      </rPr>
      <t>周</t>
    </r>
    <r>
      <rPr>
        <sz val="11"/>
        <color rgb="FF000000"/>
        <rFont val="Times New Roman"/>
        <charset val="134"/>
      </rPr>
      <t>+</t>
    </r>
    <r>
      <rPr>
        <sz val="11"/>
        <color rgb="FF000000"/>
        <rFont val="宋体"/>
        <charset val="134"/>
      </rPr>
      <t> </t>
    </r>
    <r>
      <rPr>
        <sz val="11"/>
        <color rgb="FF000000"/>
        <rFont val="Times New Roman"/>
        <charset val="134"/>
      </rPr>
      <t>6</t>
    </r>
    <r>
      <rPr>
        <sz val="11"/>
        <color rgb="FF000000"/>
        <rFont val="方正仿宋_GBK"/>
        <charset val="134"/>
      </rPr>
      <t>”</t>
    </r>
    <r>
      <rPr>
        <sz val="11"/>
        <color rgb="FF000000"/>
        <rFont val="方正仿宋_GBK"/>
        <charset val="134"/>
      </rPr>
      <t>孕周的适用</t>
    </r>
  </si>
  <si>
    <t>22</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</si>
  <si>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</si>
  <si>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</si>
  <si>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</si>
  <si>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</si>
  <si>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孕期超过“27周+ 6”
孕周的适用</t>
  </si>
  <si>
    <t>23</t>
  </si>
  <si>
    <t>013112020220000</t>
  </si>
  <si>
    <t>死胎接生</t>
  </si>
  <si>
    <t>死胎娩出及处理全过程，不含尸体处理。</t>
  </si>
  <si>
    <t>所定价格涵盖消毒、协助娩出、胎盘处置，必要时使用器械助产等死胎接生所有必要操作所需的人力资源和基本物质资源消耗。</t>
  </si>
  <si>
    <r>
      <rPr>
        <sz val="11"/>
        <color rgb="FF000000"/>
        <rFont val="Times New Roman"/>
        <charset val="134"/>
      </rPr>
      <t>14.</t>
    </r>
    <r>
      <rPr>
        <sz val="11"/>
        <color rgb="FF000000"/>
        <rFont val="方正仿宋_GBK"/>
        <charset val="134"/>
      </rPr>
      <t>产科手术与操作</t>
    </r>
  </si>
  <si>
    <t>24</t>
  </si>
  <si>
    <t>013314000010000</t>
  </si>
  <si>
    <t>阴道分娩（常规）</t>
  </si>
  <si>
    <t>阴道分娩接生及新生儿处理的全过程处置。</t>
  </si>
  <si>
    <r>
      <rPr>
        <sz val="11"/>
        <color rgb="FF000000"/>
        <rFont val="方正仿宋_GBK"/>
        <charset val="134"/>
      </rPr>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t>
    </r>
    <r>
      <rPr>
        <sz val="11"/>
        <color rgb="FF000000"/>
        <rFont val="Times New Roman"/>
        <charset val="134"/>
      </rPr>
      <t>1-2</t>
    </r>
    <r>
      <rPr>
        <sz val="11"/>
        <color rgb="FF000000"/>
        <rFont val="方正仿宋_GBK"/>
        <charset val="134"/>
      </rPr>
      <t>度），母婴观察、处理、评分及记录等所需的人力资源和基本物质资源消耗。</t>
    </r>
  </si>
  <si>
    <t>25</t>
  </si>
  <si>
    <t>013314000010001</t>
  </si>
  <si>
    <r>
      <rPr>
        <sz val="11"/>
        <color rgb="FF000000"/>
        <rFont val="方正仿宋_GBK"/>
        <charset val="134"/>
      </rPr>
      <t>阴道分娩（常规）</t>
    </r>
    <r>
      <rPr>
        <sz val="11"/>
        <color rgb="FF000000"/>
        <rFont val="Times New Roman"/>
        <charset val="134"/>
      </rPr>
      <t>-</t>
    </r>
    <r>
      <rPr>
        <sz val="11"/>
        <color rgb="FF000000"/>
        <rFont val="方正仿宋_GBK"/>
        <charset val="134"/>
      </rPr>
      <t>会阴裂伤修补（限</t>
    </r>
    <r>
      <rPr>
        <sz val="11"/>
        <color rgb="FF000000"/>
        <rFont val="Times New Roman"/>
        <charset val="134"/>
      </rPr>
      <t>3-4</t>
    </r>
    <r>
      <rPr>
        <sz val="11"/>
        <color rgb="FF000000"/>
        <rFont val="方正仿宋_GBK"/>
        <charset val="134"/>
      </rPr>
      <t>度）（加收）</t>
    </r>
  </si>
  <si>
    <t>26</t>
  </si>
  <si>
    <t>013314000010002</t>
  </si>
  <si>
    <r>
      <rPr>
        <sz val="11"/>
        <color rgb="FF000000"/>
        <rFont val="方正仿宋_GBK"/>
        <charset val="134"/>
      </rPr>
      <t>阴道分娩（常规）</t>
    </r>
    <r>
      <rPr>
        <sz val="11"/>
        <color rgb="FF000000"/>
        <rFont val="Times New Roman"/>
        <charset val="134"/>
      </rPr>
      <t>-</t>
    </r>
    <r>
      <rPr>
        <sz val="11"/>
        <color rgb="FF000000"/>
        <rFont val="方正仿宋_GBK"/>
        <charset val="134"/>
      </rPr>
      <t>宫颈裂伤修补（加收）</t>
    </r>
  </si>
  <si>
    <t>27</t>
  </si>
  <si>
    <t>013314000020000</t>
  </si>
  <si>
    <t>阴道分娩（复杂）</t>
  </si>
  <si>
    <t>产妇或胎儿存在情况复杂、风险较高等情况，经阴道分娩接生及新生儿处理的全过程处置。</t>
  </si>
  <si>
    <r>
      <rPr>
        <sz val="11"/>
        <color rgb="FF000000"/>
        <rFont val="方正仿宋_GBK"/>
        <charset val="134"/>
      </rPr>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t>
    </r>
    <r>
      <rPr>
        <sz val="11"/>
        <color rgb="FF000000"/>
        <rFont val="Times New Roman"/>
        <charset val="134"/>
      </rPr>
      <t>1-2</t>
    </r>
    <r>
      <rPr>
        <sz val="11"/>
        <color rgb="FF000000"/>
        <rFont val="方正仿宋_GBK"/>
        <charset val="134"/>
      </rPr>
      <t>度），母婴观察、处理、评分及记录等所需的人力资源和基本物质资源消耗。</t>
    </r>
  </si>
  <si>
    <t>“阴道分娩（复杂）”是指：产妇或胎儿存在瘢痕子宫、巨大儿、胎儿臀位、肩难产等显著增加阴道分娩难度及风险的情况，或生产过程中医务人员采用胎位旋转、臀位助产、器械助产、手取胎盘等特殊措施的情况。</t>
  </si>
  <si>
    <t>28</t>
  </si>
  <si>
    <t>013314000020001</t>
  </si>
  <si>
    <r>
      <rPr>
        <sz val="11"/>
        <color rgb="FF000000"/>
        <rFont val="方正仿宋_GBK"/>
        <charset val="134"/>
      </rPr>
      <t>阴道分娩（复杂）</t>
    </r>
    <r>
      <rPr>
        <sz val="11"/>
        <color rgb="FF000000"/>
        <rFont val="Times New Roman"/>
        <charset val="134"/>
      </rPr>
      <t>-</t>
    </r>
    <r>
      <rPr>
        <sz val="11"/>
        <color rgb="FF000000"/>
        <rFont val="方正仿宋_GBK"/>
        <charset val="134"/>
      </rPr>
      <t>会阴裂伤修补（限</t>
    </r>
    <r>
      <rPr>
        <sz val="11"/>
        <color rgb="FF000000"/>
        <rFont val="Times New Roman"/>
        <charset val="134"/>
      </rPr>
      <t>3-4</t>
    </r>
    <r>
      <rPr>
        <sz val="11"/>
        <color rgb="FF000000"/>
        <rFont val="方正仿宋_GBK"/>
        <charset val="134"/>
      </rPr>
      <t>度）（加收）</t>
    </r>
  </si>
  <si>
    <t>29</t>
  </si>
  <si>
    <t>013314000020002</t>
  </si>
  <si>
    <r>
      <rPr>
        <sz val="11"/>
        <color rgb="FF000000"/>
        <rFont val="方正仿宋_GBK"/>
        <charset val="134"/>
      </rPr>
      <t>阴道分娩（复杂）</t>
    </r>
    <r>
      <rPr>
        <sz val="11"/>
        <color rgb="FF000000"/>
        <rFont val="Times New Roman"/>
        <charset val="134"/>
      </rPr>
      <t>-</t>
    </r>
    <r>
      <rPr>
        <sz val="11"/>
        <color rgb="FF000000"/>
        <rFont val="方正仿宋_GBK"/>
        <charset val="134"/>
      </rPr>
      <t>宫颈裂伤修补（加收）</t>
    </r>
  </si>
  <si>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</si>
  <si>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</si>
  <si>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</si>
  <si>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</si>
  <si>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31</t>
  </si>
  <si>
    <t>013314000030001</t>
  </si>
  <si>
    <r>
      <rPr>
        <sz val="11"/>
        <color rgb="FF000000"/>
        <rFont val="方正仿宋_GBK"/>
        <charset val="134"/>
      </rPr>
      <t>剖宫产（常规）</t>
    </r>
    <r>
      <rPr>
        <sz val="11"/>
        <color rgb="FF000000"/>
        <rFont val="Times New Roman"/>
        <charset val="134"/>
      </rPr>
      <t>-</t>
    </r>
    <r>
      <rPr>
        <sz val="11"/>
        <color rgb="FF000000"/>
        <rFont val="方正仿宋_GBK"/>
        <charset val="134"/>
      </rPr>
      <t>阴道分娩转剖宫产（加收）</t>
    </r>
  </si>
  <si>
    <t>32</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</si>
  <si>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</si>
  <si>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</si>
  <si>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</si>
  <si>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</si>
  <si>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r>
      <rPr>
        <sz val="11"/>
        <color rgb="FF000000"/>
        <rFont val="方正仿宋_GBK"/>
        <charset val="134"/>
      </rPr>
      <t>“</t>
    </r>
    <r>
      <rPr>
        <sz val="11"/>
        <color rgb="FF000000"/>
        <rFont val="方正仿宋_GBK"/>
        <charset val="134"/>
      </rPr>
      <t>剖宫产（复杂）</t>
    </r>
    <r>
      <rPr>
        <sz val="11"/>
        <color rgb="FF000000"/>
        <rFont val="方正仿宋_GBK"/>
        <charset val="134"/>
      </rPr>
      <t>”</t>
    </r>
    <r>
      <rPr>
        <sz val="11"/>
        <color rgb="FF000000"/>
        <rFont val="方正仿宋_GBK"/>
        <charset val="134"/>
      </rPr>
      <t>是指：产妇或胎儿存在前置胎盘、胎盘植入、凝血功能异常、子宫肌瘤（</t>
    </r>
    <r>
      <rPr>
        <sz val="11"/>
        <color rgb="FF000000"/>
        <rFont val="Times New Roman"/>
        <charset val="134"/>
      </rPr>
      <t>4-5cm</t>
    </r>
    <r>
      <rPr>
        <sz val="11"/>
        <color rgb="FF000000"/>
        <rFont val="方正仿宋_GBK"/>
        <charset val="134"/>
      </rPr>
      <t>以上）、瘢痕子宫、胎儿横位、胎儿臀位、产程中剖宫产、腹膜外妊娠等显著增加剖宫产实施难度及风险的情况。</t>
    </r>
  </si>
  <si>
    <t>33</t>
  </si>
  <si>
    <t>013314000040001</t>
  </si>
  <si>
    <r>
      <rPr>
        <sz val="11"/>
        <color rgb="FF000000"/>
        <rFont val="方正仿宋_GBK"/>
        <charset val="134"/>
      </rPr>
      <t>剖宫产（复杂）</t>
    </r>
    <r>
      <rPr>
        <sz val="11"/>
        <color rgb="FF000000"/>
        <rFont val="Times New Roman"/>
        <charset val="134"/>
      </rPr>
      <t>-</t>
    </r>
    <r>
      <rPr>
        <sz val="11"/>
        <color rgb="FF000000"/>
        <rFont val="方正仿宋_GBK"/>
        <charset val="134"/>
      </rPr>
      <t>阴道分娩转剖宫产（加收）</t>
    </r>
  </si>
  <si>
    <t>34</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</si>
  <si>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</si>
  <si>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</si>
  <si>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</si>
  <si>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</si>
  <si>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013314000060000</t>
  </si>
  <si>
    <t>宫颈环扎术（特殊）</t>
  </si>
  <si>
    <r>
      <rPr>
        <sz val="11"/>
        <color rgb="FF000000"/>
        <rFont val="方正仿宋_GBK"/>
        <charset val="134"/>
      </rPr>
      <t>对宫口扩张</t>
    </r>
    <r>
      <rPr>
        <sz val="11"/>
        <color rgb="FF000000"/>
        <rFont val="Times New Roman"/>
        <charset val="134"/>
      </rPr>
      <t>3cm</t>
    </r>
    <r>
      <rPr>
        <sz val="11"/>
        <color rgb="FF000000"/>
        <rFont val="方正仿宋_GBK"/>
        <charset val="134"/>
      </rPr>
      <t>以上等特殊情况的紧急环扎治疗，达到延长孕周，维持胎儿存活目的。</t>
    </r>
  </si>
  <si>
    <t>36</t>
  </si>
  <si>
    <t>013314000060001</t>
  </si>
  <si>
    <r>
      <rPr>
        <sz val="11"/>
        <color rgb="FF000000"/>
        <rFont val="方正仿宋_GBK"/>
        <charset val="134"/>
      </rPr>
      <t>宫颈环扎术（特殊）</t>
    </r>
    <r>
      <rPr>
        <sz val="11"/>
        <color rgb="FF000000"/>
        <rFont val="Times New Roman"/>
        <charset val="134"/>
      </rPr>
      <t>-</t>
    </r>
    <r>
      <rPr>
        <sz val="11"/>
        <color rgb="FF000000"/>
        <rFont val="方正仿宋_GBK"/>
        <charset val="134"/>
      </rPr>
      <t>内镜下辅助操作（加收）</t>
    </r>
  </si>
  <si>
    <r>
      <rPr>
        <sz val="11"/>
        <color rgb="FF000000"/>
        <rFont val="方正仿宋_GBK"/>
        <charset val="134"/>
      </rPr>
      <t>按主项的</t>
    </r>
    <r>
      <rPr>
        <sz val="11"/>
        <color rgb="FF000000"/>
        <rFont val="Times New Roman"/>
        <charset val="134"/>
      </rPr>
      <t>30%</t>
    </r>
    <r>
      <rPr>
        <sz val="11"/>
        <color rgb="FF000000"/>
        <rFont val="方正仿宋_GBK"/>
        <charset val="134"/>
      </rPr>
      <t>加收</t>
    </r>
  </si>
  <si>
    <t>37</t>
  </si>
  <si>
    <t>013314000070000</t>
  </si>
  <si>
    <t>院外分娩产后处置</t>
  </si>
  <si>
    <t>产妇于院外娩出胎儿后，在院内对产妇和新生儿进行的产后处理。</t>
  </si>
  <si>
    <r>
      <rPr>
        <sz val="11"/>
        <color rgb="FF000000"/>
        <rFont val="方正仿宋_GBK"/>
        <charset val="134"/>
      </rPr>
      <t>所定价格涵盖第三产程开始的脐带和胎盘处理，会阴裂伤修补（</t>
    </r>
    <r>
      <rPr>
        <sz val="11"/>
        <color rgb="FF000000"/>
        <rFont val="Times New Roman"/>
        <charset val="134"/>
      </rPr>
      <t>1-2</t>
    </r>
    <r>
      <rPr>
        <sz val="11"/>
        <color rgb="FF000000"/>
        <rFont val="方正仿宋_GBK"/>
        <charset val="134"/>
      </rPr>
      <t>度）、侧切及缝合、胎儿娩出后母婴观察等院外分娩产后处置所有必要操作所需的人力资源和基本物质资源消耗。</t>
    </r>
  </si>
  <si>
    <t>38</t>
  </si>
  <si>
    <t>013314000070001</t>
  </si>
  <si>
    <r>
      <rPr>
        <sz val="11"/>
        <color rgb="FF000000"/>
        <rFont val="方正仿宋_GBK"/>
        <charset val="134"/>
      </rPr>
      <t>院外分娩产后处置</t>
    </r>
    <r>
      <rPr>
        <sz val="11"/>
        <color rgb="FF000000"/>
        <rFont val="Times New Roman"/>
        <charset val="134"/>
      </rPr>
      <t>-</t>
    </r>
    <r>
      <rPr>
        <sz val="11"/>
        <color rgb="FF000000"/>
        <rFont val="方正仿宋_GBK"/>
        <charset val="134"/>
      </rPr>
      <t>会阴裂伤修补（限</t>
    </r>
    <r>
      <rPr>
        <sz val="11"/>
        <color rgb="FF000000"/>
        <rFont val="Times New Roman"/>
        <charset val="134"/>
      </rPr>
      <t>3-4</t>
    </r>
    <r>
      <rPr>
        <sz val="11"/>
        <color rgb="FF000000"/>
        <rFont val="方正仿宋_GBK"/>
        <charset val="134"/>
      </rPr>
      <t>度）（加收）</t>
    </r>
  </si>
  <si>
    <t>39</t>
  </si>
  <si>
    <t>013314000070002</t>
  </si>
  <si>
    <r>
      <rPr>
        <sz val="11"/>
        <color rgb="FF000000"/>
        <rFont val="方正仿宋_GBK"/>
        <charset val="134"/>
      </rPr>
      <t>院外分娩产后处置</t>
    </r>
    <r>
      <rPr>
        <sz val="11"/>
        <color rgb="FF000000"/>
        <rFont val="Times New Roman"/>
        <charset val="134"/>
      </rPr>
      <t>-</t>
    </r>
    <r>
      <rPr>
        <sz val="11"/>
        <color rgb="FF000000"/>
        <rFont val="方正仿宋_GBK"/>
        <charset val="134"/>
      </rPr>
      <t>宫颈裂伤修补（加收）</t>
    </r>
  </si>
  <si>
    <t>40</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</si>
  <si>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</si>
  <si>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</si>
  <si>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</si>
  <si>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</si>
  <si>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血液及血液成分</t>
  </si>
  <si>
    <t>收费项目等级</t>
  </si>
  <si>
    <t>供应价格（元）</t>
  </si>
  <si>
    <t>1204-6</t>
  </si>
  <si>
    <t>1204-6-1</t>
  </si>
  <si>
    <t>全血</t>
  </si>
  <si>
    <t>005101020010000</t>
  </si>
  <si>
    <t>滤白全血</t>
  </si>
  <si>
    <t>1204-6-1-1</t>
  </si>
  <si>
    <t>10ml</t>
  </si>
  <si>
    <t>1204-6-2</t>
  </si>
  <si>
    <t>洗涤红细胞</t>
  </si>
  <si>
    <t>005101010040000</t>
  </si>
  <si>
    <t>0.5单位按50％收取</t>
  </si>
  <si>
    <t>1204-6-3</t>
  </si>
  <si>
    <t>去白细胞红细胞</t>
  </si>
  <si>
    <t>005101010020000</t>
  </si>
  <si>
    <t>滤白红细胞</t>
  </si>
  <si>
    <t>1204-6-4</t>
  </si>
  <si>
    <t>悬浮红细胞</t>
  </si>
  <si>
    <t>003108000060200</t>
  </si>
  <si>
    <t>白细胞除滤（悬浮红细胞）</t>
  </si>
  <si>
    <t>1204-6-5</t>
  </si>
  <si>
    <t>浓缩红细胞</t>
  </si>
  <si>
    <t>005101010010000</t>
  </si>
  <si>
    <t>1204-6-6</t>
  </si>
  <si>
    <t>血小板、白细胞</t>
  </si>
  <si>
    <t>005101030040000</t>
  </si>
  <si>
    <t>冷冻机采血小板</t>
  </si>
  <si>
    <t>1204-6-7</t>
  </si>
  <si>
    <t>冷沉淀凝血因子</t>
  </si>
  <si>
    <t>1204-6-8</t>
  </si>
  <si>
    <t>新鲜冰冻血浆</t>
  </si>
  <si>
    <t>005101040020000</t>
  </si>
  <si>
    <t>包括普通冰冻血浆</t>
  </si>
  <si>
    <t>1204-6-9</t>
  </si>
  <si>
    <t>单采血小板</t>
  </si>
  <si>
    <t>005101030020000</t>
  </si>
  <si>
    <t>机采血小板</t>
  </si>
  <si>
    <t>治疗量</t>
  </si>
  <si>
    <r>
      <rPr>
        <sz val="9"/>
        <rFont val="宋体"/>
        <charset val="134"/>
      </rPr>
      <t>包括冰冻血小板\每治疗量指≥2.5*10</t>
    </r>
    <r>
      <rPr>
        <vertAlign val="superscript"/>
        <sz val="9"/>
        <rFont val="宋体"/>
        <charset val="134"/>
      </rPr>
      <t>11</t>
    </r>
    <r>
      <rPr>
        <sz val="9"/>
        <rFont val="宋体"/>
        <charset val="134"/>
      </rPr>
      <t>个血小板</t>
    </r>
  </si>
  <si>
    <t>1204-6-10</t>
  </si>
  <si>
    <t>冰冻红细胞（异体血）</t>
  </si>
  <si>
    <t>005101010050000</t>
  </si>
  <si>
    <t>冰冻红细胞</t>
  </si>
  <si>
    <t>1204-6-11</t>
  </si>
  <si>
    <t>冰冻红细胞（自体血）</t>
  </si>
  <si>
    <t>1204-6-12</t>
  </si>
  <si>
    <t>悬浮少白细胞的红细胞</t>
  </si>
  <si>
    <t>005101010030000</t>
  </si>
  <si>
    <t>红细胞悬液</t>
  </si>
  <si>
    <t>1204-6-13</t>
  </si>
  <si>
    <t>浓缩少白细胞的红细胞</t>
  </si>
  <si>
    <t>1204-6-14</t>
  </si>
  <si>
    <t>单采少白细胞的血小板</t>
  </si>
  <si>
    <t>005101030010000</t>
  </si>
  <si>
    <t>手工分离浓缩血小板</t>
  </si>
  <si>
    <r>
      <rPr>
        <sz val="9"/>
        <rFont val="宋体"/>
        <charset val="134"/>
      </rPr>
      <t>（每治疗量指≥2.5*10</t>
    </r>
    <r>
      <rPr>
        <vertAlign val="superscript"/>
        <sz val="9"/>
        <rFont val="宋体"/>
        <charset val="134"/>
      </rPr>
      <t>11</t>
    </r>
    <r>
      <rPr>
        <sz val="9"/>
        <rFont val="宋体"/>
        <charset val="134"/>
      </rPr>
      <t>个血小板）</t>
    </r>
  </si>
  <si>
    <t>1204-6-15</t>
  </si>
  <si>
    <t>洗涤单采血小板</t>
  </si>
  <si>
    <t>1204-6-16</t>
  </si>
  <si>
    <t>单采粒细胞</t>
  </si>
  <si>
    <t>005101040010000</t>
  </si>
  <si>
    <t>新鲜液体血浆</t>
  </si>
  <si>
    <r>
      <rPr>
        <sz val="9"/>
        <rFont val="宋体"/>
        <charset val="134"/>
      </rPr>
      <t>（每治疗量指≥2.5*10</t>
    </r>
    <r>
      <rPr>
        <vertAlign val="superscript"/>
        <sz val="9"/>
        <rFont val="宋体"/>
        <charset val="134"/>
      </rPr>
      <t>10</t>
    </r>
    <r>
      <rPr>
        <sz val="9"/>
        <rFont val="宋体"/>
        <charset val="134"/>
      </rPr>
      <t>个中性粒细胞）</t>
    </r>
  </si>
  <si>
    <t>1204-6-17</t>
  </si>
  <si>
    <t>RH阴性全血</t>
  </si>
  <si>
    <t>005101020030000</t>
  </si>
  <si>
    <t>Rh阴性全血</t>
  </si>
  <si>
    <t>1204-6-17-1</t>
  </si>
  <si>
    <t>1204-6-18</t>
  </si>
  <si>
    <t>RH阴性悬浮红细胞</t>
  </si>
  <si>
    <t>005101010070000</t>
  </si>
  <si>
    <t>0.5单位按50％收取。</t>
  </si>
  <si>
    <t>1204-6-19</t>
  </si>
  <si>
    <t>RH阴性浓缩红细胞</t>
  </si>
  <si>
    <t>1204-6-20</t>
  </si>
  <si>
    <t>RH阴性冰冻血浆</t>
  </si>
  <si>
    <t>005101040030000</t>
  </si>
  <si>
    <t>普通冰冻血浆</t>
  </si>
  <si>
    <t>1204-6-21</t>
  </si>
  <si>
    <t>病毒灭活血浆</t>
  </si>
  <si>
    <t>100ml</t>
  </si>
  <si>
    <t>含滤材。</t>
  </si>
  <si>
    <t>1204-6-21-1</t>
  </si>
  <si>
    <t>005101040040000</t>
  </si>
  <si>
    <t>滤白病毒灭活冰冻血浆</t>
  </si>
  <si>
    <t>苏价费【2005】213号</t>
  </si>
  <si>
    <t>1204-6-22</t>
  </si>
  <si>
    <t>机采去淋巴细胞</t>
  </si>
  <si>
    <t>人*次</t>
  </si>
  <si>
    <t>含滤材</t>
  </si>
  <si>
    <t>1204-6-23</t>
  </si>
  <si>
    <t>造血干细胞冷冻保存</t>
  </si>
  <si>
    <t>每天加收20元,超过30天减半收取</t>
  </si>
  <si>
    <t>1204-6-24</t>
  </si>
  <si>
    <t>外周血干细胞采集</t>
  </si>
  <si>
    <t>001204000060100</t>
  </si>
  <si>
    <t>静脉输液(输血)</t>
  </si>
  <si>
    <t>1204-6-25</t>
  </si>
  <si>
    <r>
      <rPr>
        <sz val="9"/>
        <rFont val="宋体"/>
        <charset val="134"/>
      </rPr>
      <t>自体血采集及4</t>
    </r>
    <r>
      <rPr>
        <vertAlign val="superscript"/>
        <sz val="9"/>
        <rFont val="宋体"/>
        <charset val="134"/>
      </rPr>
      <t>。</t>
    </r>
    <r>
      <rPr>
        <sz val="9"/>
        <rFont val="宋体"/>
        <charset val="134"/>
      </rPr>
      <t>C保存</t>
    </r>
  </si>
  <si>
    <t>1204-6-26</t>
  </si>
  <si>
    <t>去病毒冷沉淀凝血因子</t>
  </si>
  <si>
    <t>1204-6-27</t>
  </si>
  <si>
    <t>RH阴性洗涤红细胞</t>
  </si>
  <si>
    <t>0.5单位按50%收取</t>
  </si>
  <si>
    <t>【2012】367号</t>
  </si>
  <si>
    <t>1204-6-28</t>
  </si>
  <si>
    <t>RH阴性悬浮少白细胞红细胞</t>
  </si>
  <si>
    <t>1204-6-29</t>
  </si>
  <si>
    <t>RH阴性冰冻、解冻去甘油红细胞</t>
  </si>
  <si>
    <t>005101010060000</t>
  </si>
  <si>
    <t>冰冻解冻去甘油红细胞</t>
  </si>
  <si>
    <t>单位/袋</t>
  </si>
  <si>
    <t>1204-6-30</t>
  </si>
  <si>
    <t>血液分袋</t>
  </si>
  <si>
    <t>袋</t>
  </si>
  <si>
    <t>用于婴幼儿临床治疗性输血收取</t>
  </si>
  <si>
    <t>说明：
1. 本价格项目表按照口腔种植类医疗服务主要环节的服务产出设立价格项目。
2. 本价格项目表所指植入体为种植体、基台等植入牙床、包裹在牙龈内的医用耗材，置入体是指种植牙冠、义齿等安置在口腔内、暴露在牙龈之外，不与人体组织直接结合的医用耗材。
3. 本价格项目表“价格构成”指制定项目价格应涵盖的各类资源消耗，用于确定计价单元的边界，不应作为临床技术标准理解，不是医疗服务实际操作方式、路径、步骤、程序的强制性要求。医疗机构提供服务时，“价格构成”的个别要素因患者个体差异可以不发生的，除另有政策规定外，允许医疗机构收费适用相应的项目和价格政策。
4. 本价格项目表中“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 医疗机构应对本院施治的口腔内牙齿缺失植入体、置入体进行保质保修，保修范围内出现损坏，医疗机构应免费进行修理、再制作，不得向患者收取费用。
6. 本价格项目表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</si>
  <si>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价格
（元）</t>
  </si>
  <si>
    <t>013306090010000</t>
  </si>
  <si>
    <t>种植体植入费（单颗）</t>
  </si>
  <si>
    <t>实现口腔单颗种植体植入。</t>
  </si>
  <si>
    <t>涵盖方案设计、术前准备，备洞，种植体植入，二期手术，术后处理，手术复查等步骤人力资源和基本物资消耗。</t>
  </si>
  <si>
    <t>牙位</t>
  </si>
  <si>
    <r>
      <rPr>
        <sz val="11"/>
        <color theme="1"/>
        <rFont val="宋体"/>
        <charset val="134"/>
        <scheme val="minor"/>
      </rPr>
      <t>苏医保发【2</t>
    </r>
    <r>
      <rPr>
        <sz val="11"/>
        <color theme="1"/>
        <rFont val="宋体"/>
        <charset val="134"/>
        <scheme val="minor"/>
      </rPr>
      <t>023】15号</t>
    </r>
  </si>
  <si>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</si>
  <si>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</si>
  <si>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</si>
  <si>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</si>
  <si>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</si>
  <si>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</si>
  <si>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</si>
  <si>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</si>
  <si>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</si>
  <si>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</si>
  <si>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</si>
  <si>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</si>
  <si>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</si>
  <si>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</si>
  <si>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</si>
  <si>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</si>
  <si>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</si>
  <si>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</si>
  <si>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</si>
  <si>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</si>
  <si>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</si>
  <si>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</si>
  <si>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</si>
  <si>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</si>
  <si>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</si>
  <si>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</si>
  <si>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</si>
  <si>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</si>
  <si>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</si>
  <si>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</si>
  <si>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</si>
  <si>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</si>
  <si>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</si>
  <si>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</si>
  <si>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</si>
  <si>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</si>
  <si>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</si>
  <si>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</si>
  <si>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</si>
  <si>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</si>
  <si>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</si>
  <si>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</si>
  <si>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</si>
  <si>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</si>
  <si>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</si>
  <si>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</si>
  <si>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</si>
  <si>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</si>
  <si>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</si>
  <si>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</si>
  <si>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</si>
  <si>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</si>
  <si>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</si>
  <si>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</si>
  <si>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</si>
  <si>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</si>
  <si>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</si>
  <si>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</si>
  <si>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</si>
  <si>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</si>
  <si>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</si>
  <si>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</si>
  <si>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</si>
  <si>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</si>
  <si>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</si>
  <si>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</si>
  <si>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</si>
  <si>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</si>
  <si>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</si>
  <si>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</si>
  <si>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</si>
  <si>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</si>
  <si>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</si>
  <si>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</si>
  <si>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</si>
  <si>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</si>
  <si>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</si>
  <si>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</si>
  <si>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</si>
  <si>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</si>
  <si>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</si>
  <si>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</si>
  <si>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单颗常规种植确需应用时，按7%收取。</t>
  </si>
  <si>
    <t>013105230030000</t>
  </si>
  <si>
    <t>医学3D导板打印（口腔）</t>
  </si>
  <si>
    <t>将虚拟3D模型打印或切削制作成用于治疗部位、确保植（置）入物精准到达和处理预定位置的实物模板或手术操作对治疗部位进行精确处理。</t>
  </si>
  <si>
    <r>
      <rPr>
        <b/>
        <sz val="12"/>
        <rFont val="方正仿宋_GBK"/>
        <charset val="134"/>
      </rPr>
      <t>说明：</t>
    </r>
    <r>
      <rPr>
        <sz val="10"/>
        <rFont val="方正仿宋_GBK"/>
        <charset val="134"/>
      </rPr>
      <t xml:space="preserve">
1. 本价格项目表所列“外治”、“灸法”、“拔罐”、“推拿”项目，指中医行业主管部门允许开展，以治疗患者相应症状为目的的中医临床治疗服务。
2. 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3. 本价格项目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针（刀）器具、刮匙、垃圾处理用品、冲洗液、润滑剂、灌洗液、棉球、棉签、纱布（垫）、治疗巾（单）、标签、操作器具、罐具、包裹单（袋）、药线、药捻、腕带、护垫、衬垫、手术巾（单）、治疗护理盘（包）、注射器、压舌板、防渗漏垫、冲洗工具、备皮工具等。基本物耗成本计入项目价格，不另行收费。除基本物耗以外的其他耗材，按实际采购价格零差率收费销售。
4. 本价格项目表所称的“深层”，指达皮下脂肪组织。
5. 本价格项目表所称的“穴位”，指中医行业主管部门相关技术规范确定的人体点区部位。
6. 本价格项目表所列“推拿”项目，指以治疗各部位疾病为目的的情况。如医务人员在对头部疾病实施推拿治疗时，涉及对人体肩、颈、足等多个部位推拿，仅可按一次计费。
7. 本价格项目表“隔物灸”所称的“间隔物”包括但不限于新鲜老姜、大蒜、附子饼、盐、其他中药等，同一次治疗用几种间隔物不叠加收费。
8. 本价格项目表“施灸制品”包括但不限于艾条、艾炷、艾箱、艾绒、热敏灸条、雷火针灸条、太乙神针灸条、药灸条等。
</t>
    </r>
    <r>
      <rPr>
        <b/>
        <sz val="10"/>
        <rFont val="方正仿宋_GBK"/>
        <charset val="134"/>
      </rPr>
      <t>说明：（中医针法类）</t>
    </r>
    <r>
      <rPr>
        <sz val="10"/>
        <rFont val="方正仿宋_GBK"/>
        <charset val="134"/>
      </rPr>
      <t xml:space="preserve">
1.本价格项目表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2.本价格项目表所称的“选针”指针刺前准备，选择类别、材质、型号规格适宜的针具，根据患者的体质、体形、年龄、病情和腧穴部位等，选用适合针具施治，不再对材质、类别等进行区别计费；“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3.本价格项目表所称的“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
4.本价格项目表所称的“特殊穴位”，指具有一定危险性穴位，包括睛明、承泣、球后、风府、风池、哑门、人迎、天突、冲门、长强、会阴、八髎、金津、玉液及位于胸胁、颈项、背部的腧穴。“特殊部位”指未列入传统中医腧穴范畴，中医针法治疗有效，具有一定危险性的特殊部位。常规针法治疗或特殊针法治疗中涉及特殊穴位的，可在收取“常规针法”或“特殊针法”费用的基础上，同时收取“特殊穴位针法”的费用。
5.本价格项目表所称的“仪器辅助操作”，指医师实施常规针法、特殊针具针法、特殊手法针法时，利用仪器使针具产生振动、电流、温度变化等，辅助完成针刺操作或者强化针刺效果。
6.本价格项目表计价单位中的“次</t>
    </r>
    <r>
      <rPr>
        <sz val="10"/>
        <rFont val="Times New Roman"/>
        <charset val="134"/>
      </rPr>
      <t>•</t>
    </r>
    <r>
      <rPr>
        <sz val="10"/>
        <rFont val="方正仿宋_GBK"/>
        <charset val="134"/>
      </rPr>
      <t xml:space="preserve">日”，指完成一次完整的针刺过程，不以进针数量计费，每日收费一次。
</t>
    </r>
    <r>
      <rPr>
        <b/>
        <sz val="10"/>
        <rFont val="方正仿宋_GBK"/>
        <charset val="134"/>
      </rPr>
      <t>说明：（中医骨伤类）</t>
    </r>
    <r>
      <rPr>
        <sz val="10"/>
        <rFont val="方正仿宋_GBK"/>
        <charset val="134"/>
      </rPr>
      <t xml:space="preserve">
1.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2.“每关节”指单个大关节（肩、肘、腕、髋、膝、踝）、颈椎、胸椎、腰椎、单侧手掌部关节、单侧足部关节、单侧颞颌关节、单侧肩锁关节、胸锁关节。
</t>
    </r>
    <r>
      <rPr>
        <b/>
        <sz val="10"/>
        <rFont val="方正仿宋_GBK"/>
        <charset val="134"/>
      </rPr>
      <t>说明：（中医特殊疗法类）</t>
    </r>
    <r>
      <rPr>
        <sz val="10"/>
        <rFont val="方正仿宋_GBK"/>
        <charset val="134"/>
      </rPr>
      <t xml:space="preserve">
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</si>
  <si>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价格</t>
  </si>
  <si>
    <t>（一）中医外治</t>
  </si>
  <si>
    <t>6周岁及以下儿童加收</t>
  </si>
  <si>
    <t>苏医保发〔2024〕30号、苏医保发〔2024〕20号</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</si>
  <si>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</si>
  <si>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</si>
  <si>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</si>
  <si>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</si>
  <si>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</si>
  <si>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</si>
  <si>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</si>
  <si>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</si>
  <si>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</si>
  <si>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</si>
  <si>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</si>
  <si>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</si>
  <si>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</si>
  <si>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</si>
  <si>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</si>
  <si>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</si>
  <si>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</si>
  <si>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</si>
  <si>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</si>
  <si>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</si>
  <si>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</si>
  <si>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</si>
  <si>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</si>
  <si>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</si>
  <si>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</si>
  <si>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</si>
  <si>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</si>
  <si>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</si>
  <si>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</si>
  <si>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</si>
  <si>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</si>
  <si>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</si>
  <si>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</si>
  <si>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</si>
  <si>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</si>
  <si>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</si>
  <si>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</si>
  <si>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</si>
  <si>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</si>
  <si>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</si>
  <si>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</si>
  <si>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</si>
  <si>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</si>
  <si>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</si>
  <si>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</si>
  <si>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</si>
  <si>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</si>
  <si>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</si>
  <si>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</si>
  <si>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</si>
  <si>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</si>
  <si>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</si>
  <si>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</si>
  <si>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</si>
  <si>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</si>
  <si>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</si>
  <si>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</si>
  <si>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</si>
  <si>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</si>
  <si>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</si>
  <si>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</si>
  <si>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</si>
  <si>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</si>
  <si>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</si>
  <si>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</si>
  <si>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</si>
  <si>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</si>
  <si>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</si>
  <si>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</si>
  <si>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</si>
  <si>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</si>
  <si>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</si>
  <si>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</si>
  <si>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</si>
  <si>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</si>
  <si>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</si>
  <si>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</si>
  <si>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</si>
  <si>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</si>
  <si>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</si>
  <si>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</si>
  <si>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</si>
  <si>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</si>
  <si>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</si>
  <si>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</si>
  <si>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</si>
  <si>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</si>
  <si>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</si>
  <si>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</si>
  <si>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</si>
  <si>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</si>
  <si>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</si>
  <si>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</si>
  <si>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</si>
  <si>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</si>
  <si>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</si>
  <si>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</si>
  <si>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</si>
  <si>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</si>
  <si>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</si>
  <si>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</si>
  <si>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</si>
  <si>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</si>
  <si>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</si>
  <si>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</si>
  <si>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</si>
  <si>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</si>
  <si>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</si>
  <si>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42</t>
  </si>
  <si>
    <t>（二）针法</t>
  </si>
  <si>
    <t>苏医保发（2025）23号</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</si>
  <si>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</si>
  <si>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</si>
  <si>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</si>
  <si>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</si>
  <si>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r>
      <rPr>
        <sz val="11"/>
        <rFont val="方正仿宋_GBK"/>
        <charset val="134"/>
      </rPr>
      <t>次</t>
    </r>
    <r>
      <rPr>
        <sz val="11"/>
        <rFont val="Times New Roman"/>
        <charset val="134"/>
      </rPr>
      <t>•</t>
    </r>
    <r>
      <rPr>
        <sz val="11"/>
        <rFont val="方正仿宋_GBK"/>
        <charset val="134"/>
      </rPr>
      <t>日</t>
    </r>
  </si>
  <si>
    <t>同时采用了常规针法、特殊针具针法、特殊手法针法中的两项或者三项，按收费标准最高的服务项目计费，不叠加计费。</t>
  </si>
  <si>
    <t>014200000010001</t>
  </si>
  <si>
    <t>常规针法-儿童（加收）</t>
  </si>
  <si>
    <r>
      <rPr>
        <sz val="11"/>
        <rFont val="Times New Roman"/>
        <charset val="134"/>
      </rPr>
      <t>6</t>
    </r>
    <r>
      <rPr>
        <sz val="11"/>
        <rFont val="方正仿宋_GBK"/>
        <charset val="134"/>
      </rPr>
      <t>周岁及以下儿童加收</t>
    </r>
  </si>
  <si>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</si>
  <si>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</si>
  <si>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</si>
  <si>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</si>
  <si>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</si>
  <si>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</si>
  <si>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</si>
  <si>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</si>
  <si>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</si>
  <si>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</si>
  <si>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</si>
  <si>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</si>
  <si>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</si>
  <si>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</si>
  <si>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</si>
  <si>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</si>
  <si>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</si>
  <si>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</si>
  <si>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</si>
  <si>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</si>
  <si>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</si>
  <si>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</si>
  <si>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</si>
  <si>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</si>
  <si>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</si>
  <si>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</si>
  <si>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</si>
  <si>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</si>
  <si>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</si>
  <si>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</si>
  <si>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</si>
  <si>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</si>
  <si>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</si>
  <si>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</si>
  <si>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</si>
  <si>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</si>
  <si>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</si>
  <si>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</si>
  <si>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</si>
  <si>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</si>
  <si>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</si>
  <si>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</si>
  <si>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</si>
  <si>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</si>
  <si>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</si>
  <si>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</si>
  <si>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</si>
  <si>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</si>
  <si>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</si>
  <si>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</si>
  <si>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</si>
  <si>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</si>
  <si>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</si>
  <si>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</si>
  <si>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</si>
  <si>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</si>
  <si>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</si>
  <si>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</si>
  <si>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</si>
  <si>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</si>
  <si>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</si>
  <si>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</si>
  <si>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</si>
  <si>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</si>
  <si>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</si>
  <si>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</si>
  <si>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</si>
  <si>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</si>
  <si>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</si>
  <si>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</si>
  <si>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由医师根据病情选穴，配合手法，中医自血疗法，促进疏通经络，调理脏腑，扶正祛邪。</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</si>
  <si>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</si>
  <si>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</si>
  <si>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</si>
  <si>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</si>
  <si>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</si>
  <si>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</si>
  <si>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</si>
  <si>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</si>
  <si>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43</t>
  </si>
  <si>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</si>
  <si>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</si>
  <si>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</si>
  <si>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</si>
  <si>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</si>
  <si>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</si>
  <si>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</si>
  <si>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</si>
  <si>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</si>
  <si>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</si>
  <si>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r>
      <rPr>
        <sz val="11"/>
        <rFont val="Times New Roman"/>
        <charset val="134"/>
      </rPr>
      <t>“</t>
    </r>
    <r>
      <rPr>
        <sz val="11"/>
        <rFont val="方正仿宋_GBK"/>
        <charset val="134"/>
      </rPr>
      <t>复杂关节脱位</t>
    </r>
    <r>
      <rPr>
        <sz val="11"/>
        <rFont val="Times New Roman"/>
        <charset val="134"/>
      </rPr>
      <t>”</t>
    </r>
    <r>
      <rPr>
        <sz val="11"/>
        <rFont val="方正仿宋_GBK"/>
        <charset val="134"/>
      </rPr>
      <t>指寰枢椎、髋关节、骨盆等关节脱位以及陈旧性脱位。</t>
    </r>
  </si>
  <si>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</si>
  <si>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</si>
  <si>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</si>
  <si>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</si>
  <si>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</si>
  <si>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</si>
  <si>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</si>
  <si>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</si>
  <si>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</si>
  <si>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</si>
  <si>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</si>
  <si>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r>
      <rPr>
        <sz val="11"/>
        <rFont val="Times New Roman"/>
        <charset val="134"/>
      </rPr>
      <t>“</t>
    </r>
    <r>
      <rPr>
        <sz val="11"/>
        <rFont val="方正仿宋_GBK"/>
        <charset val="134"/>
      </rPr>
      <t>复杂骨伤</t>
    </r>
    <r>
      <rPr>
        <sz val="11"/>
        <rFont val="Times New Roman"/>
        <charset val="134"/>
      </rPr>
      <t>”</t>
    </r>
    <r>
      <rPr>
        <sz val="11"/>
        <rFont val="方正仿宋_GBK"/>
        <charset val="134"/>
      </rPr>
      <t>指脊柱、骨盆、关节内等骨折以及陈旧性、粉碎性骨折。</t>
    </r>
  </si>
  <si>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</si>
  <si>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</si>
  <si>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</si>
  <si>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</si>
  <si>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</si>
  <si>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</si>
  <si>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</si>
  <si>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</si>
  <si>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</si>
  <si>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</si>
  <si>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</si>
  <si>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</si>
  <si>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</si>
  <si>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</si>
  <si>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</si>
  <si>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</si>
  <si>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</si>
  <si>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</si>
  <si>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</si>
  <si>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</si>
  <si>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</si>
  <si>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</si>
  <si>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</si>
  <si>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</si>
  <si>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</si>
  <si>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</si>
  <si>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</si>
  <si>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</si>
  <si>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</si>
  <si>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</si>
  <si>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</si>
  <si>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</si>
  <si>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</si>
  <si>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</si>
  <si>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</si>
  <si>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</si>
  <si>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</si>
  <si>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</si>
  <si>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</si>
  <si>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</si>
  <si>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</si>
  <si>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</si>
  <si>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</si>
  <si>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</si>
  <si>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</si>
  <si>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</si>
  <si>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</si>
  <si>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</si>
  <si>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</si>
  <si>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</si>
  <si>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</si>
  <si>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</si>
  <si>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</si>
  <si>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</si>
  <si>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</si>
  <si>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</si>
  <si>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</si>
  <si>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</si>
  <si>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</si>
  <si>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</si>
  <si>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</si>
  <si>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</si>
  <si>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</si>
  <si>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</si>
  <si>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</si>
  <si>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</si>
  <si>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</si>
  <si>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</si>
  <si>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</si>
  <si>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</si>
  <si>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</si>
  <si>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</si>
  <si>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</si>
  <si>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</si>
  <si>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</si>
  <si>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</si>
  <si>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</si>
  <si>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</si>
  <si>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</si>
  <si>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</si>
  <si>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</si>
  <si>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</si>
  <si>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</si>
  <si>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</si>
  <si>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</si>
  <si>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</si>
  <si>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</si>
  <si>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</si>
  <si>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</si>
  <si>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</si>
  <si>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</si>
  <si>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</si>
  <si>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</si>
  <si>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</si>
  <si>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</si>
  <si>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</si>
  <si>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</si>
  <si>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</si>
  <si>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</si>
  <si>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</si>
  <si>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</si>
  <si>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</si>
  <si>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</si>
  <si>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</si>
  <si>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</si>
  <si>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</si>
  <si>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</si>
  <si>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</si>
  <si>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</si>
  <si>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</si>
  <si>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46</t>
  </si>
  <si>
    <t>（六）中医特殊疗法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</si>
  <si>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</si>
  <si>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</si>
  <si>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</si>
  <si>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</si>
  <si>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</si>
  <si>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</si>
  <si>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</si>
  <si>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</si>
  <si>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</si>
  <si>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</si>
  <si>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</si>
  <si>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</si>
  <si>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</si>
  <si>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</si>
  <si>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</si>
  <si>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</si>
  <si>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</si>
  <si>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</si>
  <si>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</si>
  <si>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</si>
  <si>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</si>
  <si>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</si>
  <si>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</si>
  <si>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</si>
  <si>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</si>
  <si>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</si>
  <si>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</si>
  <si>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</si>
  <si>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</si>
  <si>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</si>
  <si>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说明：
1.本价格项目表以辅助生殖为重点、按照主要环节的服务产出设立价格项目，所列项目仅限卫生健康部门批准的开展人类辅助生殖技术的医疗机构执行。
2.本价格项目表所指组织/体液/细胞，主要指卵母细胞（极体）、胚胎、囊胚、精液、精子等与辅助生殖相关。
3.本价格项目表所称“价格构成”，指项目价格应涵盖的各类资源消耗，用于确定计价单元的边界，不应作为临床技术标准理解，不是手术实际操作方式、路径、步骤、程序的强制性要求。
4.本价格项目表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
5.本价格项目表所列“穿刺”为主项操作涉及的必要穿刺技术。</t>
  </si>
  <si>
    <t>限定支付</t>
  </si>
  <si>
    <t>先行自付</t>
  </si>
  <si>
    <t>辅助生殖</t>
  </si>
  <si>
    <t>013112010010000</t>
  </si>
  <si>
    <t>取卵术</t>
  </si>
  <si>
    <t>通过临床技术操作获得卵母细胞。</t>
  </si>
  <si>
    <t>所定价格涵盖穿刺、取卵、卵泡冲洗、计数、评估过程中的人力资源和基本物质消耗。含取卵针。不含超声引导。</t>
  </si>
  <si>
    <t>≤3次</t>
  </si>
  <si>
    <t>苏医保发〔2024〕25号、苏医保发〔2024〕34号</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</si>
  <si>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</si>
  <si>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</si>
  <si>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</si>
  <si>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r>
      <rPr>
        <sz val="11"/>
        <rFont val="方正仿宋_GBK"/>
        <charset val="134"/>
      </rPr>
      <t>按主项的</t>
    </r>
    <r>
      <rPr>
        <sz val="11"/>
        <rFont val="Times New Roman"/>
        <charset val="134"/>
      </rPr>
      <t>30%</t>
    </r>
    <r>
      <rPr>
        <sz val="11"/>
        <rFont val="方正仿宋_GBK"/>
        <charset val="134"/>
      </rPr>
      <t>加收</t>
    </r>
  </si>
  <si>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</si>
  <si>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</si>
  <si>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</si>
  <si>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</si>
  <si>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</si>
  <si>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</si>
  <si>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</si>
  <si>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</si>
  <si>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</si>
  <si>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</si>
  <si>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</si>
  <si>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r>
      <rPr>
        <sz val="11"/>
        <rFont val="Times New Roman"/>
        <charset val="134"/>
      </rPr>
      <t>“</t>
    </r>
    <r>
      <rPr>
        <sz val="11"/>
        <rFont val="方正仿宋_GBK"/>
        <charset val="134"/>
      </rPr>
      <t>组织</t>
    </r>
    <r>
      <rPr>
        <sz val="11"/>
        <rFont val="Times New Roman"/>
        <charset val="134"/>
      </rPr>
      <t>/</t>
    </r>
    <r>
      <rPr>
        <sz val="11"/>
        <rFont val="方正仿宋_GBK"/>
        <charset val="134"/>
      </rPr>
      <t>体液</t>
    </r>
    <r>
      <rPr>
        <sz val="11"/>
        <rFont val="Times New Roman"/>
        <charset val="134"/>
      </rPr>
      <t>/</t>
    </r>
    <r>
      <rPr>
        <sz val="11"/>
        <rFont val="方正仿宋_GBK"/>
        <charset val="134"/>
      </rPr>
      <t>细胞冷冻（辅助生殖）</t>
    </r>
    <r>
      <rPr>
        <sz val="11"/>
        <rFont val="Times New Roman"/>
        <charset val="134"/>
      </rPr>
      <t>”</t>
    </r>
    <r>
      <rPr>
        <sz val="11"/>
        <rFont val="方正仿宋_GBK"/>
        <charset val="134"/>
      </rPr>
      <t>每管每次（管</t>
    </r>
    <r>
      <rPr>
        <sz val="11"/>
        <rFont val="Times New Roman"/>
        <charset val="134"/>
      </rPr>
      <t>·</t>
    </r>
    <r>
      <rPr>
        <sz val="11"/>
        <rFont val="方正仿宋_GBK"/>
        <charset val="134"/>
      </rPr>
      <t>次）价格含冷冻当天起保存</t>
    </r>
    <r>
      <rPr>
        <sz val="11"/>
        <rFont val="Times New Roman"/>
        <charset val="134"/>
      </rPr>
      <t>2</t>
    </r>
    <r>
      <rPr>
        <sz val="11"/>
        <rFont val="方正仿宋_GBK"/>
        <charset val="134"/>
      </rPr>
      <t>个月的费用，不足</t>
    </r>
    <r>
      <rPr>
        <sz val="11"/>
        <rFont val="Times New Roman"/>
        <charset val="134"/>
      </rPr>
      <t>2</t>
    </r>
    <r>
      <rPr>
        <sz val="11"/>
        <rFont val="方正仿宋_GBK"/>
        <charset val="134"/>
      </rPr>
      <t>月按</t>
    </r>
    <r>
      <rPr>
        <sz val="11"/>
        <rFont val="Times New Roman"/>
        <charset val="134"/>
      </rPr>
      <t>2</t>
    </r>
    <r>
      <rPr>
        <sz val="11"/>
        <rFont val="方正仿宋_GBK"/>
        <charset val="134"/>
      </rPr>
      <t>月计费。冻存结束前只收取一次。</t>
    </r>
    <r>
      <rPr>
        <sz val="11"/>
        <rFont val="Times New Roman"/>
        <charset val="134"/>
      </rPr>
      <t>“</t>
    </r>
    <r>
      <rPr>
        <sz val="11"/>
        <rFont val="方正仿宋_GBK"/>
        <charset val="134"/>
      </rPr>
      <t>管</t>
    </r>
    <r>
      <rPr>
        <sz val="11"/>
        <rFont val="Times New Roman"/>
        <charset val="134"/>
      </rPr>
      <t>”</t>
    </r>
    <r>
      <rPr>
        <sz val="11"/>
        <rFont val="方正仿宋_GBK"/>
        <charset val="134"/>
      </rPr>
      <t>指包括但不限于用于装载辅助生殖组织、体液或细胞所需的试管、载杆等载体。</t>
    </r>
  </si>
  <si>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</si>
  <si>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</si>
  <si>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</si>
  <si>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</si>
  <si>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</si>
  <si>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r>
      <rPr>
        <sz val="11"/>
        <rFont val="方正仿宋_GBK"/>
        <charset val="134"/>
      </rPr>
      <t>辅助生殖相关组织、体液、细胞冷冻后保存超过</t>
    </r>
    <r>
      <rPr>
        <sz val="11"/>
        <rFont val="Times New Roman"/>
        <charset val="134"/>
      </rPr>
      <t>2</t>
    </r>
    <r>
      <rPr>
        <sz val="11"/>
        <rFont val="方正仿宋_GBK"/>
        <charset val="134"/>
      </rPr>
      <t>月的，按每管每月（管·月）收取续存费用，不足1月按1月计费；不得重复收取“组织/体液/细胞冷冻（辅助生殖）”费用。“管”指包括但不限于用于装载辅助生殖组织、体液或细胞所需的试管、载杆等载体。</t>
    </r>
  </si>
  <si>
    <t>苏医保发〔2024〕25号</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</si>
  <si>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</si>
  <si>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</si>
  <si>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</si>
  <si>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</si>
  <si>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</si>
  <si>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</si>
  <si>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</si>
  <si>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</si>
  <si>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</si>
  <si>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</si>
  <si>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</si>
  <si>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</si>
  <si>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</si>
  <si>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</si>
  <si>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</si>
  <si>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</si>
  <si>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</si>
  <si>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</si>
  <si>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</si>
  <si>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注解：组织、细胞活检（辅助生殖）限制：1. 夫妻一方为单基因疾病患者或双方是同一单基因病的携带者，曾孕育或具有生育致畸、致残、致死的单基因病患儿高风险的夫妻；2. 夫妻一方或双方携带染色体结构异常，包括相互易位、罗氏易位、倒位、复杂易位、致病性微缺失或致病性微重复等；3. ≤3次。</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</si>
  <si>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</si>
  <si>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</si>
  <si>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</si>
  <si>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</si>
  <si>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</si>
  <si>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</si>
  <si>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</si>
  <si>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</si>
  <si>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</si>
  <si>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</si>
  <si>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</si>
  <si>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</si>
  <si>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</si>
  <si>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</si>
  <si>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</si>
  <si>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</si>
  <si>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</si>
  <si>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</si>
  <si>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</si>
  <si>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</si>
  <si>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</si>
  <si>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</si>
  <si>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</si>
  <si>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r>
      <rPr>
        <sz val="11"/>
        <rFont val="方正仿宋_GBK"/>
        <charset val="134"/>
      </rPr>
      <t>从第</t>
    </r>
    <r>
      <rPr>
        <sz val="11"/>
        <rFont val="Times New Roman"/>
        <charset val="134"/>
      </rPr>
      <t>2</t>
    </r>
    <r>
      <rPr>
        <sz val="11"/>
        <rFont val="方正仿宋_GBK"/>
        <charset val="134"/>
      </rPr>
      <t>卵开始，每卵按</t>
    </r>
    <r>
      <rPr>
        <sz val="11"/>
        <rFont val="Times New Roman"/>
        <charset val="134"/>
      </rPr>
      <t>10%</t>
    </r>
    <r>
      <rPr>
        <sz val="11"/>
        <rFont val="方正仿宋_GBK"/>
        <charset val="134"/>
      </rPr>
      <t>收取，总价最多不超过</t>
    </r>
    <r>
      <rPr>
        <sz val="11"/>
        <rFont val="Times New Roman"/>
        <charset val="134"/>
      </rPr>
      <t>6720</t>
    </r>
    <r>
      <rPr>
        <sz val="11"/>
        <rFont val="方正仿宋_GBK"/>
        <charset val="134"/>
      </rPr>
      <t>元。</t>
    </r>
  </si>
  <si>
    <t>013112010100001</t>
  </si>
  <si>
    <t>单精子注射-卵子激活(加收)</t>
  </si>
  <si>
    <t>说明：
1.本价格项目表以护理为重点，按照分级护理、专科护理、专项护理分类设立价格项目。
2.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3.本价格项目表中的“分级护理”含一般传染病护理，纳入价格构成中，不再单独计费。
4.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5.本价格项目表中，对“互联网+护理服务”不单设医疗服务价格项目，按照“上门服务费+护理项目价格”的方式计费。
6.本价格项目表中，“管·日”指每日每管，即按照每日实际护理管路数量计费。如一名患者既行尿管护理又行胃肠减压管路护理，可按照“引流管护理”×2的方式计费，并在医嘱中体现的，医疗机构可自行在收费单据中备注，方便患方理解。
7.除本价格项目表有特殊规定不能同时收取外，专科护理可以与分级护理、专项护理同时收取。
8.以“日”为计价单位的护理项目，按计入不计出的办法计算，即入院当天计算，出院当天不计算，当天入院当天出院的按一天计算。按“小时”计价的，不足20分钟（含20分钟），不计费，超过20分钟不足40分钟（含40分钟），按半小时计算，超过40分钟不足60分钟的，按一小时计算。</t>
  </si>
  <si>
    <t>（三）护理</t>
  </si>
  <si>
    <t>苏医保发（2025）20号</t>
  </si>
  <si>
    <t>1301</t>
  </si>
  <si>
    <r>
      <rPr>
        <sz val="11"/>
        <color rgb="FF000000"/>
        <rFont val="Times New Roman"/>
        <charset val="134"/>
      </rPr>
      <t>1.</t>
    </r>
    <r>
      <rPr>
        <sz val="11"/>
        <color rgb="FF000000"/>
        <rFont val="方正仿宋_GBK"/>
        <charset val="134"/>
      </rPr>
      <t>分级护理</t>
    </r>
  </si>
  <si>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</si>
  <si>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</si>
  <si>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</si>
  <si>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</si>
  <si>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</si>
  <si>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r>
      <rPr>
        <sz val="11"/>
        <color rgb="FF000000"/>
        <rFont val="方正仿宋_GBK"/>
        <charset val="134"/>
      </rPr>
      <t>特级护理</t>
    </r>
    <r>
      <rPr>
        <sz val="11"/>
        <color rgb="FF000000"/>
        <rFont val="Times New Roman"/>
        <charset val="134"/>
      </rPr>
      <t>-</t>
    </r>
    <r>
      <rPr>
        <sz val="11"/>
        <color rgb="FF000000"/>
        <rFont val="方正仿宋_GBK"/>
        <charset val="134"/>
      </rPr>
      <t>儿童（加收）</t>
    </r>
  </si>
  <si>
    <t>011301000020000</t>
  </si>
  <si>
    <r>
      <rPr>
        <sz val="11"/>
        <color rgb="FF000000"/>
        <rFont val="宋体"/>
        <charset val="134"/>
      </rPr>
      <t>Ⅰ</t>
    </r>
    <r>
      <rPr>
        <sz val="11"/>
        <color rgb="FF000000"/>
        <rFont val="方正仿宋_GBK"/>
        <charset val="134"/>
      </rPr>
      <t>级护理</t>
    </r>
  </si>
  <si>
    <t>指为病情趋向稳定的重症患者；病情不稳定或随时可能发生变化的患者；手术后或者治疗期间需要严格卧床的患者；自理能力重度依赖的患者提供的相关护理。</t>
  </si>
  <si>
    <t>011301000020001</t>
  </si>
  <si>
    <r>
      <rPr>
        <sz val="11"/>
        <color rgb="FF000000"/>
        <rFont val="宋体"/>
        <charset val="134"/>
      </rPr>
      <t>Ⅰ</t>
    </r>
    <r>
      <rPr>
        <sz val="11"/>
        <color rgb="FF000000"/>
        <rFont val="方正仿宋_GBK"/>
        <charset val="134"/>
      </rPr>
      <t>级护理</t>
    </r>
    <r>
      <rPr>
        <sz val="11"/>
        <color rgb="FF000000"/>
        <rFont val="Times New Roman"/>
        <charset val="134"/>
      </rPr>
      <t>-</t>
    </r>
    <r>
      <rPr>
        <sz val="11"/>
        <color rgb="FF000000"/>
        <rFont val="方正仿宋_GBK"/>
        <charset val="134"/>
      </rPr>
      <t>儿童（加收）</t>
    </r>
  </si>
  <si>
    <t>011301000030000</t>
  </si>
  <si>
    <r>
      <rPr>
        <sz val="11"/>
        <color rgb="FF000000"/>
        <rFont val="宋体"/>
        <charset val="134"/>
      </rPr>
      <t>Ⅱ</t>
    </r>
    <r>
      <rPr>
        <sz val="11"/>
        <color rgb="FF000000"/>
        <rFont val="方正仿宋_GBK"/>
        <charset val="134"/>
      </rPr>
      <t>级护理</t>
    </r>
  </si>
  <si>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</si>
  <si>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</si>
  <si>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</si>
  <si>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r>
      <rPr>
        <sz val="11"/>
        <color rgb="FF000000"/>
        <rFont val="宋体"/>
        <charset val="134"/>
      </rPr>
      <t>Ⅲ</t>
    </r>
    <r>
      <rPr>
        <sz val="11"/>
        <color rgb="FF000000"/>
        <rFont val="方正仿宋_GBK"/>
        <charset val="134"/>
      </rPr>
      <t>级护理</t>
    </r>
  </si>
  <si>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</si>
  <si>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</si>
  <si>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1302</t>
  </si>
  <si>
    <r>
      <rPr>
        <sz val="11"/>
        <color rgb="FF000000"/>
        <rFont val="Times New Roman"/>
        <charset val="134"/>
      </rPr>
      <t>2.</t>
    </r>
    <r>
      <rPr>
        <sz val="11"/>
        <color rgb="FF000000"/>
        <rFont val="方正仿宋_GBK"/>
        <charset val="134"/>
      </rPr>
      <t>专科护理</t>
    </r>
  </si>
  <si>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</si>
  <si>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</si>
  <si>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</si>
  <si>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</si>
  <si>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</si>
  <si>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</si>
  <si>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</si>
  <si>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</si>
  <si>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</si>
  <si>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1"/>
        <color rgb="FF000000"/>
        <rFont val="Times New Roman"/>
        <charset val="134"/>
      </rPr>
      <t>1.</t>
    </r>
    <r>
      <rPr>
        <sz val="11"/>
        <color rgb="FF000000"/>
        <rFont val="方正仿宋_GBK"/>
        <charset val="134"/>
      </rPr>
      <t>指在重症监护病房内实施的护理操作，不可与分级护理同时收费，可以与严密隔离护理</t>
    </r>
    <r>
      <rPr>
        <sz val="11"/>
        <color rgb="FF000000"/>
        <rFont val="Times New Roman"/>
        <charset val="134"/>
      </rPr>
      <t>/</t>
    </r>
    <r>
      <rPr>
        <sz val="11"/>
        <color rgb="FF000000"/>
        <rFont val="方正仿宋_GBK"/>
        <charset val="134"/>
      </rPr>
      <t>保护性隔离护理同时收费，不包含监测项目费用。</t>
    </r>
    <r>
      <rPr>
        <sz val="11"/>
        <color rgb="FF000000"/>
        <rFont val="Times New Roman"/>
        <charset val="134"/>
      </rPr>
      <t>2.</t>
    </r>
    <r>
      <rPr>
        <sz val="11"/>
        <color rgb="FF000000"/>
        <rFont val="方正仿宋_GBK"/>
        <charset val="134"/>
      </rPr>
      <t>转入重症监护病房后按</t>
    </r>
    <r>
      <rPr>
        <sz val="11"/>
        <color rgb="FF000000"/>
        <rFont val="Times New Roman"/>
        <charset val="134"/>
      </rPr>
      <t>“</t>
    </r>
    <r>
      <rPr>
        <sz val="11"/>
        <color rgb="FF000000"/>
        <rFont val="方正仿宋_GBK"/>
        <charset val="134"/>
      </rPr>
      <t>小时</t>
    </r>
    <r>
      <rPr>
        <sz val="11"/>
        <color rgb="FF000000"/>
        <rFont val="Times New Roman"/>
        <charset val="134"/>
      </rPr>
      <t>”</t>
    </r>
    <r>
      <rPr>
        <sz val="11"/>
        <color rgb="FF000000"/>
        <rFont val="方正仿宋_GBK"/>
        <charset val="134"/>
      </rPr>
      <t>收取重症监护护理费用，转入普通病房后，当日可按</t>
    </r>
    <r>
      <rPr>
        <sz val="11"/>
        <color rgb="FF000000"/>
        <rFont val="Times New Roman"/>
        <charset val="134"/>
      </rPr>
      <t>“</t>
    </r>
    <r>
      <rPr>
        <sz val="11"/>
        <color rgb="FF000000"/>
        <rFont val="方正仿宋_GBK"/>
        <charset val="134"/>
      </rPr>
      <t>日</t>
    </r>
    <r>
      <rPr>
        <sz val="11"/>
        <color rgb="FF000000"/>
        <rFont val="Times New Roman"/>
        <charset val="134"/>
      </rPr>
      <t>”</t>
    </r>
    <r>
      <rPr>
        <sz val="11"/>
        <color rgb="FF000000"/>
        <rFont val="方正仿宋_GBK"/>
        <charset val="134"/>
      </rPr>
      <t>收取分级护理费用。</t>
    </r>
  </si>
  <si>
    <t>011302000020001</t>
  </si>
  <si>
    <r>
      <rPr>
        <sz val="11"/>
        <color rgb="FF000000"/>
        <rFont val="方正仿宋_GBK"/>
        <charset val="134"/>
      </rPr>
      <t>重症监护护理</t>
    </r>
    <r>
      <rPr>
        <sz val="11"/>
        <color rgb="FF000000"/>
        <rFont val="Times New Roman"/>
        <charset val="134"/>
      </rPr>
      <t>-</t>
    </r>
    <r>
      <rPr>
        <sz val="11"/>
        <color rgb="FF000000"/>
        <rFont val="方正仿宋_GBK"/>
        <charset val="134"/>
      </rPr>
      <t>儿童（加收）</t>
    </r>
  </si>
  <si>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</si>
  <si>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</si>
  <si>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</si>
  <si>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</si>
  <si>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</si>
  <si>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</si>
  <si>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</si>
  <si>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</si>
  <si>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r>
      <rPr>
        <sz val="11"/>
        <color rgb="FF000000"/>
        <rFont val="方正仿宋_GBK"/>
        <charset val="134"/>
      </rPr>
      <t>严密隔离护理条件参照《全国医疗服务项目技术规范（</t>
    </r>
    <r>
      <rPr>
        <sz val="11"/>
        <color rgb="FF000000"/>
        <rFont val="Times New Roman"/>
        <charset val="134"/>
      </rPr>
      <t>2023</t>
    </r>
    <r>
      <rPr>
        <sz val="11"/>
        <color rgb="FF000000"/>
        <rFont val="方正仿宋_GBK"/>
        <charset val="134"/>
      </rPr>
      <t>年版）》。</t>
    </r>
  </si>
  <si>
    <t>011302000040001</t>
  </si>
  <si>
    <r>
      <rPr>
        <sz val="11"/>
        <color rgb="FF000000"/>
        <rFont val="方正仿宋_GBK"/>
        <charset val="134"/>
      </rPr>
      <t>严密隔离护理</t>
    </r>
    <r>
      <rPr>
        <sz val="11"/>
        <color rgb="FF000000"/>
        <rFont val="Times New Roman"/>
        <charset val="134"/>
      </rPr>
      <t>-</t>
    </r>
    <r>
      <rPr>
        <sz val="11"/>
        <color rgb="FF000000"/>
        <rFont val="方正仿宋_GBK"/>
        <charset val="134"/>
      </rPr>
      <t>儿童（加收）</t>
    </r>
  </si>
  <si>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</si>
  <si>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</si>
  <si>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</si>
  <si>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</si>
  <si>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r>
      <rPr>
        <sz val="11"/>
        <color rgb="FF000000"/>
        <rFont val="方正仿宋_GBK"/>
        <charset val="134"/>
      </rPr>
      <t>保护性隔离条件参照《全国医疗服务项目技术规范</t>
    </r>
    <r>
      <rPr>
        <sz val="11"/>
        <color rgb="FF000000"/>
        <rFont val="宋体"/>
        <charset val="134"/>
      </rPr>
      <t>（</t>
    </r>
    <r>
      <rPr>
        <sz val="11"/>
        <color rgb="FF000000"/>
        <rFont val="Times New Roman"/>
        <charset val="134"/>
      </rPr>
      <t>2023</t>
    </r>
    <r>
      <rPr>
        <sz val="11"/>
        <color rgb="FF000000"/>
        <rFont val="方正仿宋_GBK"/>
        <charset val="134"/>
      </rPr>
      <t>年版</t>
    </r>
    <r>
      <rPr>
        <sz val="11"/>
        <color rgb="FF000000"/>
        <rFont val="宋体"/>
        <charset val="134"/>
      </rPr>
      <t>）</t>
    </r>
    <r>
      <rPr>
        <sz val="11"/>
        <color rgb="FF000000"/>
        <rFont val="方正仿宋_GBK"/>
        <charset val="134"/>
      </rPr>
      <t>》。</t>
    </r>
  </si>
  <si>
    <t>011302000050001</t>
  </si>
  <si>
    <r>
      <rPr>
        <sz val="11"/>
        <color rgb="FF000000"/>
        <rFont val="方正仿宋_GBK"/>
        <charset val="134"/>
      </rPr>
      <t>保护性隔离护理</t>
    </r>
    <r>
      <rPr>
        <sz val="11"/>
        <color rgb="FF000000"/>
        <rFont val="Times New Roman"/>
        <charset val="134"/>
      </rPr>
      <t>-</t>
    </r>
    <r>
      <rPr>
        <sz val="11"/>
        <color rgb="FF000000"/>
        <rFont val="方正仿宋_GBK"/>
        <charset val="134"/>
      </rPr>
      <t>儿童（加收）</t>
    </r>
  </si>
  <si>
    <t>011302000060000</t>
  </si>
  <si>
    <t>新生儿护理</t>
  </si>
  <si>
    <r>
      <rPr>
        <sz val="11"/>
        <color rgb="FF000000"/>
        <rFont val="方正仿宋_GBK"/>
        <charset val="134"/>
      </rPr>
      <t>指对从胎儿娩出、脐带结扎后至</t>
    </r>
    <r>
      <rPr>
        <sz val="11"/>
        <color rgb="FF000000"/>
        <rFont val="Times New Roman"/>
        <charset val="134"/>
      </rPr>
      <t>28</t>
    </r>
    <r>
      <rPr>
        <sz val="11"/>
        <color rgb="FF000000"/>
        <rFont val="方正仿宋_GBK"/>
        <charset val="134"/>
      </rPr>
      <t>天的婴儿进行的相关护理。</t>
    </r>
  </si>
  <si>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</si>
  <si>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</si>
  <si>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</si>
  <si>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</si>
  <si>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r>
      <rPr>
        <sz val="11"/>
        <color rgb="FF000000"/>
        <rFont val="方正仿宋_GBK"/>
        <charset val="134"/>
      </rPr>
      <t>指对出生时胎龄小于</t>
    </r>
    <r>
      <rPr>
        <sz val="11"/>
        <color rgb="FF000000"/>
        <rFont val="Times New Roman"/>
        <charset val="134"/>
      </rPr>
      <t>37</t>
    </r>
    <r>
      <rPr>
        <sz val="11"/>
        <color rgb="FF000000"/>
        <rFont val="方正仿宋_GBK"/>
        <charset val="134"/>
      </rPr>
      <t>周，纠正胎龄至</t>
    </r>
    <r>
      <rPr>
        <sz val="11"/>
        <color rgb="FF000000"/>
        <rFont val="Times New Roman"/>
        <charset val="134"/>
      </rPr>
      <t>44</t>
    </r>
    <r>
      <rPr>
        <sz val="11"/>
        <color rgb="FF000000"/>
        <rFont val="方正仿宋_GBK"/>
        <charset val="134"/>
      </rPr>
      <t>周的早产儿进行的相关护理。</t>
    </r>
  </si>
  <si>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</si>
  <si>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</si>
  <si>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1303</t>
  </si>
  <si>
    <r>
      <rPr>
        <sz val="11"/>
        <color rgb="FF000000"/>
        <rFont val="Times New Roman"/>
        <charset val="134"/>
      </rPr>
      <t>3.</t>
    </r>
    <r>
      <rPr>
        <sz val="11"/>
        <color rgb="FF000000"/>
        <rFont val="方正仿宋_GBK"/>
        <charset val="134"/>
      </rPr>
      <t>专项护理</t>
    </r>
  </si>
  <si>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</si>
  <si>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</si>
  <si>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</si>
  <si>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</si>
  <si>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r>
      <rPr>
        <sz val="11"/>
        <color rgb="FF000000"/>
        <rFont val="方正仿宋_GBK"/>
        <charset val="134"/>
      </rPr>
      <t>已包含在特级护理、</t>
    </r>
    <r>
      <rPr>
        <sz val="11"/>
        <color rgb="FF000000"/>
        <rFont val="方正仿宋_GBK"/>
        <charset val="134"/>
      </rPr>
      <t>Ⅰ</t>
    </r>
    <r>
      <rPr>
        <sz val="11"/>
        <color rgb="FF000000"/>
        <rFont val="方正仿宋_GBK"/>
        <charset val="134"/>
      </rPr>
      <t>级护理、急诊留观护理及重症监护护理价格构成中，不得重复收取此项收费；在为患者提供</t>
    </r>
    <r>
      <rPr>
        <sz val="11"/>
        <color rgb="FF000000"/>
        <rFont val="方正仿宋_GBK"/>
        <charset val="134"/>
      </rPr>
      <t>Ⅱ</t>
    </r>
    <r>
      <rPr>
        <sz val="11"/>
        <color rgb="FF000000"/>
        <rFont val="方正仿宋_GBK"/>
        <charset val="134"/>
      </rPr>
      <t>级护理、</t>
    </r>
    <r>
      <rPr>
        <sz val="11"/>
        <color rgb="FF000000"/>
        <rFont val="方正仿宋_GBK"/>
        <charset val="134"/>
      </rPr>
      <t>Ⅲ</t>
    </r>
    <r>
      <rPr>
        <sz val="11"/>
        <color rgb="FF000000"/>
        <rFont val="方正仿宋_GBK"/>
        <charset val="134"/>
      </rPr>
      <t>级护理，且同时提供本专项护理的，可按</t>
    </r>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据实收费。</t>
    </r>
  </si>
  <si>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</si>
  <si>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</si>
  <si>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</si>
  <si>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</si>
  <si>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</si>
  <si>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</si>
  <si>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</si>
  <si>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</si>
  <si>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</si>
  <si>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r>
      <rPr>
        <sz val="11"/>
        <color rgb="FF000000"/>
        <rFont val="方正仿宋_GBK"/>
        <charset val="134"/>
      </rPr>
      <t>置管护理（深静脉</t>
    </r>
    <r>
      <rPr>
        <sz val="11"/>
        <color rgb="FF000000"/>
        <rFont val="Times New Roman"/>
        <charset val="134"/>
      </rPr>
      <t>/</t>
    </r>
    <r>
      <rPr>
        <sz val="11"/>
        <color rgb="FF000000"/>
        <rFont val="方正仿宋_GBK"/>
        <charset val="134"/>
      </rPr>
      <t>动脉）</t>
    </r>
  </si>
  <si>
    <r>
      <rPr>
        <sz val="11"/>
        <color rgb="FF000000"/>
        <rFont val="方正仿宋_GBK"/>
        <charset val="134"/>
      </rPr>
      <t>对深静脉置管</t>
    </r>
    <r>
      <rPr>
        <sz val="11"/>
        <color rgb="FF000000"/>
        <rFont val="Times New Roman"/>
        <charset val="134"/>
      </rPr>
      <t>/</t>
    </r>
    <r>
      <rPr>
        <sz val="11"/>
        <color rgb="FF000000"/>
        <rFont val="方正仿宋_GBK"/>
        <charset val="134"/>
      </rPr>
      <t>动脉置管管路实施维护，使管路维持正常功能。</t>
    </r>
  </si>
  <si>
    <t>所定价格涵盖导管状态评估、管路疏通、封管，必要时更换输液接头等所需的人力资源和基本物质资源消耗。不含创口换药。</t>
  </si>
  <si>
    <r>
      <rPr>
        <sz val="11"/>
        <color rgb="FF000000"/>
        <rFont val="方正仿宋_GBK"/>
        <charset val="134"/>
      </rPr>
      <t>管</t>
    </r>
    <r>
      <rPr>
        <sz val="11"/>
        <color rgb="FF000000"/>
        <rFont val="Times New Roman"/>
        <charset val="134"/>
      </rPr>
      <t>·</t>
    </r>
    <r>
      <rPr>
        <sz val="11"/>
        <color rgb="FF000000"/>
        <rFont val="方正仿宋_GBK"/>
        <charset val="134"/>
      </rPr>
      <t>日</t>
    </r>
  </si>
  <si>
    <r>
      <rPr>
        <sz val="11"/>
        <color rgb="FF000000"/>
        <rFont val="Times New Roman"/>
        <charset val="134"/>
      </rPr>
      <t>1.</t>
    </r>
    <r>
      <rPr>
        <sz val="11"/>
        <color rgb="FF000000"/>
        <rFont val="方正仿宋_GBK"/>
        <charset val="134"/>
      </rPr>
      <t>深静脉置管包括中心静脉导管（</t>
    </r>
    <r>
      <rPr>
        <sz val="11"/>
        <color rgb="FF000000"/>
        <rFont val="Times New Roman"/>
        <charset val="134"/>
      </rPr>
      <t>CVC</t>
    </r>
    <r>
      <rPr>
        <sz val="11"/>
        <color rgb="FF000000"/>
        <rFont val="宋体"/>
        <charset val="134"/>
      </rPr>
      <t>）</t>
    </r>
    <r>
      <rPr>
        <sz val="11"/>
        <color rgb="FF000000"/>
        <rFont val="方正仿宋_GBK"/>
        <charset val="134"/>
      </rPr>
      <t>、经外周静脉置入的中心静脉导管</t>
    </r>
    <r>
      <rPr>
        <sz val="11"/>
        <color rgb="FF000000"/>
        <rFont val="宋体"/>
        <charset val="134"/>
      </rPr>
      <t>（</t>
    </r>
    <r>
      <rPr>
        <sz val="11"/>
        <color rgb="FF000000"/>
        <rFont val="Times New Roman"/>
        <charset val="134"/>
      </rPr>
      <t>PICC</t>
    </r>
    <r>
      <rPr>
        <sz val="11"/>
        <color rgb="FF000000"/>
        <rFont val="宋体"/>
        <charset val="134"/>
      </rPr>
      <t>）</t>
    </r>
    <r>
      <rPr>
        <sz val="11"/>
        <color rgb="FF000000"/>
        <rFont val="方正仿宋_GBK"/>
        <charset val="134"/>
      </rPr>
      <t>、输液港</t>
    </r>
    <r>
      <rPr>
        <sz val="11"/>
        <color rgb="FF000000"/>
        <rFont val="宋体"/>
        <charset val="134"/>
      </rPr>
      <t>（</t>
    </r>
    <r>
      <rPr>
        <sz val="11"/>
        <color rgb="FF000000"/>
        <rFont val="Times New Roman"/>
        <charset val="134"/>
      </rPr>
      <t>PORT</t>
    </r>
    <r>
      <rPr>
        <sz val="11"/>
        <color rgb="FF000000"/>
        <rFont val="宋体"/>
        <charset val="134"/>
      </rPr>
      <t>）</t>
    </r>
    <r>
      <rPr>
        <sz val="11"/>
        <color rgb="FF000000"/>
        <rFont val="方正仿宋_GBK"/>
        <charset val="134"/>
      </rPr>
      <t>等。</t>
    </r>
    <r>
      <rPr>
        <sz val="11"/>
        <color rgb="FF000000"/>
        <rFont val="Times New Roman"/>
        <charset val="134"/>
      </rPr>
      <t>2.</t>
    </r>
    <r>
      <rPr>
        <sz val="11"/>
        <color rgb="FF000000"/>
        <rFont val="方正仿宋_GBK"/>
        <charset val="134"/>
      </rPr>
      <t>外周静脉置管护理含在注射费价格构成中，不单独计费。</t>
    </r>
  </si>
  <si>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</si>
  <si>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</si>
  <si>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</si>
  <si>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</si>
  <si>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</si>
  <si>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</si>
  <si>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</si>
  <si>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</si>
  <si>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</si>
  <si>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</si>
  <si>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</si>
  <si>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</si>
  <si>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</si>
  <si>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</si>
  <si>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r>
      <rPr>
        <sz val="11"/>
        <color rgb="FF000000"/>
        <rFont val="方正仿宋_GBK"/>
        <charset val="134"/>
      </rPr>
      <t>引流管护理</t>
    </r>
    <r>
      <rPr>
        <sz val="11"/>
        <color rgb="FF000000"/>
        <rFont val="Times New Roman"/>
        <charset val="134"/>
      </rPr>
      <t>-</t>
    </r>
    <r>
      <rPr>
        <sz val="11"/>
        <color rgb="FF000000"/>
        <rFont val="方正仿宋_GBK"/>
        <charset val="134"/>
      </rPr>
      <t>闭式引流护理（加收）</t>
    </r>
  </si>
  <si>
    <t>011303000080000</t>
  </si>
  <si>
    <t>肠内营养输注护理</t>
  </si>
  <si>
    <r>
      <rPr>
        <sz val="11"/>
        <color rgb="FF000000"/>
        <rFont val="方正仿宋_GBK"/>
        <charset val="134"/>
      </rPr>
      <t>指经鼻胃</t>
    </r>
    <r>
      <rPr>
        <sz val="11"/>
        <color rgb="FF000000"/>
        <rFont val="Times New Roman"/>
        <charset val="134"/>
      </rPr>
      <t>/</t>
    </r>
    <r>
      <rPr>
        <sz val="11"/>
        <color rgb="FF000000"/>
        <rFont val="方正仿宋_GBK"/>
        <charset val="134"/>
      </rPr>
      <t>肠管、造瘘等途径灌注药物或要素饮食的患者的护理。</t>
    </r>
  </si>
  <si>
    <r>
      <rPr>
        <sz val="11"/>
        <color rgb="FF000000"/>
        <rFont val="方正仿宋_GBK"/>
        <charset val="134"/>
      </rPr>
      <t>所定价格涵盖患者肠内营养期间，评估病情、固定</t>
    </r>
    <r>
      <rPr>
        <sz val="11"/>
        <color rgb="FF000000"/>
        <rFont val="Times New Roman"/>
        <charset val="134"/>
      </rPr>
      <t>/</t>
    </r>
    <r>
      <rPr>
        <sz val="11"/>
        <color rgb="FF000000"/>
        <rFont val="方正仿宋_GBK"/>
        <charset val="134"/>
      </rPr>
      <t>冲洗管路、观察管路和患者腹部体征及排泄情况、心理护理、健康教育等所需的人力资源和基本物质资源消耗。不含创口换药。</t>
    </r>
  </si>
  <si>
    <t>011303000090000</t>
  </si>
  <si>
    <r>
      <rPr>
        <sz val="11"/>
        <color rgb="FF000000"/>
        <rFont val="方正仿宋_GBK"/>
        <charset val="134"/>
      </rPr>
      <t>造口</t>
    </r>
    <r>
      <rPr>
        <sz val="11"/>
        <color rgb="FF000000"/>
        <rFont val="Times New Roman"/>
        <charset val="134"/>
      </rPr>
      <t>/</t>
    </r>
    <r>
      <rPr>
        <sz val="11"/>
        <color rgb="FF000000"/>
        <rFont val="方正仿宋_GBK"/>
        <charset val="134"/>
      </rPr>
      <t>造瘘护理</t>
    </r>
  </si>
  <si>
    <r>
      <rPr>
        <sz val="11"/>
        <color rgb="FF000000"/>
        <rFont val="方正仿宋_GBK"/>
        <charset val="134"/>
      </rPr>
      <t>指对造口</t>
    </r>
    <r>
      <rPr>
        <sz val="11"/>
        <color rgb="FF000000"/>
        <rFont val="Times New Roman"/>
        <charset val="134"/>
      </rPr>
      <t>/</t>
    </r>
    <r>
      <rPr>
        <sz val="11"/>
        <color rgb="FF000000"/>
        <rFont val="方正仿宋_GBK"/>
        <charset val="134"/>
      </rPr>
      <t>造瘘实施维护，维持患者排泄通畅的护理。</t>
    </r>
  </si>
  <si>
    <r>
      <rPr>
        <sz val="11"/>
        <color rgb="FF000000"/>
        <rFont val="方正仿宋_GBK"/>
        <charset val="134"/>
      </rPr>
      <t>所定价格涵盖造口评估、观察排泄物</t>
    </r>
    <r>
      <rPr>
        <sz val="11"/>
        <color rgb="FF000000"/>
        <rFont val="Times New Roman"/>
        <charset val="134"/>
      </rPr>
      <t>/</t>
    </r>
    <r>
      <rPr>
        <sz val="11"/>
        <color rgb="FF000000"/>
        <rFont val="方正仿宋_GBK"/>
        <charset val="134"/>
      </rPr>
      <t>分泌物性状、清洁造口及周围皮肤、定期更换造口装置、心理护理、造口</t>
    </r>
    <r>
      <rPr>
        <sz val="11"/>
        <color rgb="FF000000"/>
        <rFont val="Times New Roman"/>
        <charset val="134"/>
      </rPr>
      <t>/</t>
    </r>
    <r>
      <rPr>
        <sz val="11"/>
        <color rgb="FF000000"/>
        <rFont val="方正仿宋_GBK"/>
        <charset val="134"/>
      </rPr>
      <t>造瘘护理健康指导等所需的人力资源和基本物质资源消耗。不含创口换药。</t>
    </r>
  </si>
  <si>
    <r>
      <rPr>
        <sz val="11"/>
        <color rgb="FF000000"/>
        <rFont val="方正仿宋_GBK"/>
        <charset val="134"/>
      </rPr>
      <t>每造口</t>
    </r>
    <r>
      <rPr>
        <sz val="11"/>
        <color rgb="FF000000"/>
        <rFont val="Times New Roman"/>
        <charset val="134"/>
      </rPr>
      <t>/</t>
    </r>
    <r>
      <rPr>
        <sz val="11"/>
        <color rgb="FF000000"/>
        <rFont val="方正仿宋_GBK"/>
        <charset val="134"/>
      </rPr>
      <t>每造瘘</t>
    </r>
    <r>
      <rPr>
        <sz val="11"/>
        <color rgb="FF000000"/>
        <rFont val="Times New Roman"/>
        <charset val="134"/>
      </rPr>
      <t>·</t>
    </r>
    <r>
      <rPr>
        <sz val="11"/>
        <color rgb="FF000000"/>
        <rFont val="方正仿宋_GBK"/>
        <charset val="134"/>
      </rPr>
      <t>日</t>
    </r>
  </si>
  <si>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</si>
  <si>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</si>
  <si>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</si>
  <si>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</si>
  <si>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</si>
  <si>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</si>
  <si>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</si>
  <si>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</si>
  <si>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r>
      <rPr>
        <sz val="11"/>
        <color rgb="FF000000"/>
        <rFont val="Times New Roman"/>
        <charset val="134"/>
      </rPr>
      <t>1.</t>
    </r>
    <r>
      <rPr>
        <sz val="11"/>
        <color rgb="FF000000"/>
        <rFont val="方正仿宋_GBK"/>
        <charset val="134"/>
      </rPr>
      <t>指在特级护理、</t>
    </r>
    <r>
      <rPr>
        <sz val="11"/>
        <color rgb="FF000000"/>
        <rFont val="Times New Roman"/>
        <charset val="134"/>
      </rPr>
      <t>I</t>
    </r>
    <r>
      <rPr>
        <sz val="11"/>
        <color rgb="FF000000"/>
        <rFont val="方正仿宋_GBK"/>
        <charset val="134"/>
      </rPr>
      <t>级护理服务的基础上同时开展免陪照护服务的，可在特级护理、</t>
    </r>
    <r>
      <rPr>
        <sz val="11"/>
        <color rgb="FF000000"/>
        <rFont val="Times New Roman"/>
        <charset val="134"/>
      </rPr>
      <t>I</t>
    </r>
    <r>
      <rPr>
        <sz val="11"/>
        <color rgb="FF000000"/>
        <rFont val="方正仿宋_GBK"/>
        <charset val="134"/>
      </rPr>
      <t>级护理收费的同时，加收该项目收费；</t>
    </r>
    <r>
      <rPr>
        <sz val="11"/>
        <color rgb="FF000000"/>
        <rFont val="Times New Roman"/>
        <charset val="134"/>
      </rPr>
      <t>2.</t>
    </r>
    <r>
      <rPr>
        <sz val="11"/>
        <color rgb="FF000000"/>
        <rFont val="方正仿宋_GBK"/>
        <charset val="134"/>
      </rPr>
      <t>免陪照护患者家庭根据自身需要自行雇佣护理员，通过市场化解决，不属于医疗服务价格项目管理范畴。</t>
    </r>
    <r>
      <rPr>
        <sz val="11"/>
        <color rgb="FF000000"/>
        <rFont val="Times New Roman"/>
        <charset val="134"/>
      </rPr>
      <t>3.</t>
    </r>
    <r>
      <rPr>
        <sz val="11"/>
        <color rgb="FF000000"/>
        <rFont val="方正仿宋_GBK"/>
        <charset val="134"/>
      </rPr>
      <t>在符合卫生健康部门服务规范要求的试点医疗机构执行。</t>
    </r>
  </si>
  <si>
    <t>说明：
1.本价格项目表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本价格项目表所称的临床量表是指卫生行业主管部门相关技术规范等准许使用的临床量表，以“得出评估结论”作为一个完整计价单元，医疗机构为得出准确结论需要应用1份或若干份量表的，按照评估条目的总数分档计费。
3.本价格项目表所称“甲类评估”，是指评估条目总数∈（0,20]的临床量表评估；“乙类评估”，是指评估条目总数∈（20,40]的临床量表评估；“丙类评估”，是指评估条目总数∈（40,100]的临床量表评估；“丁类评估”，是指评估条目总数∈（100,∞）的临床量表评估。
4.本价格项目表所称“评估条目”是指临床评估量表中规范列出、需要作答的具体问题。评估条目属于选项式的，按1条评估条目计算，评估条目属于论述、记忆、描述等非选项式的，按2条评估条目计算。
5.本价格项目表所称“基本物质消耗”，包括但不限于临床量表的工本费，以及临床量表、评估设备及评估软件的版权、开发、购买等的成本。
6.本价格项目表所称“儿童评估”，指以6周岁及以下儿童为对象进行的临床量表评估。此类情形下，实际是否有专业评估人员协助，均按“他评”及对应的分档标准计价。</t>
  </si>
  <si>
    <t>量表</t>
  </si>
  <si>
    <t>苏医保发（2025）21号</t>
  </si>
  <si>
    <t>011102010010000</t>
  </si>
  <si>
    <t>临床量表评估（自评）</t>
  </si>
  <si>
    <t>基于患者自主完成的临床量表，对患者生理或心理的功能状态形成评估结论。</t>
  </si>
  <si>
    <t>所定价格涵盖完成自评所需的人力资源和基本物质资源消耗。</t>
  </si>
  <si>
    <r>
      <rPr>
        <sz val="11"/>
        <rFont val="方正仿宋_GBK"/>
        <charset val="134"/>
      </rPr>
      <t>次</t>
    </r>
    <r>
      <rPr>
        <sz val="11"/>
        <rFont val="Times New Roman"/>
        <charset val="134"/>
      </rPr>
      <t>·</t>
    </r>
    <r>
      <rPr>
        <sz val="11"/>
        <rFont val="方正仿宋_GBK"/>
        <charset val="134"/>
      </rPr>
      <t>日</t>
    </r>
  </si>
  <si>
    <t>不同学科且不重复的临床量表评估可分别计价。</t>
  </si>
  <si>
    <t>011102010010001</t>
  </si>
  <si>
    <r>
      <rPr>
        <sz val="11"/>
        <rFont val="方正仿宋_GBK"/>
        <charset val="134"/>
      </rPr>
      <t>临床量表评估（自评）</t>
    </r>
    <r>
      <rPr>
        <sz val="11"/>
        <rFont val="Times New Roman"/>
        <charset val="134"/>
      </rPr>
      <t>-</t>
    </r>
    <r>
      <rPr>
        <sz val="11"/>
        <rFont val="方正仿宋_GBK"/>
        <charset val="134"/>
      </rPr>
      <t>乙类评估（加收）</t>
    </r>
  </si>
  <si>
    <t>011102010010002</t>
  </si>
  <si>
    <r>
      <rPr>
        <sz val="11"/>
        <rFont val="方正仿宋_GBK"/>
        <charset val="134"/>
      </rPr>
      <t>临床量表评估（自评）</t>
    </r>
    <r>
      <rPr>
        <sz val="11"/>
        <rFont val="Times New Roman"/>
        <charset val="134"/>
      </rPr>
      <t>-</t>
    </r>
    <r>
      <rPr>
        <sz val="11"/>
        <rFont val="方正仿宋_GBK"/>
        <charset val="134"/>
      </rPr>
      <t>丙类评估（加收）</t>
    </r>
  </si>
  <si>
    <t>011102010010003</t>
  </si>
  <si>
    <r>
      <rPr>
        <sz val="11"/>
        <rFont val="方正仿宋_GBK"/>
        <charset val="134"/>
      </rPr>
      <t>临床量表评估（自评）</t>
    </r>
    <r>
      <rPr>
        <sz val="11"/>
        <rFont val="Times New Roman"/>
        <charset val="134"/>
      </rPr>
      <t>-</t>
    </r>
    <r>
      <rPr>
        <sz val="11"/>
        <rFont val="方正仿宋_GBK"/>
        <charset val="134"/>
      </rPr>
      <t>丁类评估（加收）</t>
    </r>
  </si>
  <si>
    <t>011102010010100</t>
  </si>
  <si>
    <r>
      <rPr>
        <sz val="11"/>
        <rFont val="方正仿宋_GBK"/>
        <charset val="134"/>
      </rPr>
      <t>临床量表评估（自评）</t>
    </r>
    <r>
      <rPr>
        <sz val="11"/>
        <rFont val="Times New Roman"/>
        <charset val="134"/>
      </rPr>
      <t>-</t>
    </r>
    <r>
      <rPr>
        <sz val="11"/>
        <rFont val="方正仿宋_GBK"/>
        <charset val="134"/>
      </rPr>
      <t>应用人工智能辅助的自评（扩展）</t>
    </r>
  </si>
  <si>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</si>
  <si>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</si>
  <si>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</si>
  <si>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</si>
  <si>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</si>
  <si>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r>
      <rPr>
        <sz val="11"/>
        <rFont val="方正仿宋_GBK"/>
        <charset val="134"/>
      </rPr>
      <t>临床量表评估（他评）</t>
    </r>
    <r>
      <rPr>
        <sz val="11"/>
        <rFont val="Times New Roman"/>
        <charset val="134"/>
      </rPr>
      <t>-</t>
    </r>
    <r>
      <rPr>
        <sz val="11"/>
        <rFont val="方正仿宋_GBK"/>
        <charset val="134"/>
      </rPr>
      <t>乙类评估（加收）</t>
    </r>
  </si>
  <si>
    <t>011102010020002</t>
  </si>
  <si>
    <r>
      <rPr>
        <sz val="11"/>
        <rFont val="方正仿宋_GBK"/>
        <charset val="134"/>
      </rPr>
      <t>临床量表评估（他评）</t>
    </r>
    <r>
      <rPr>
        <sz val="11"/>
        <rFont val="Times New Roman"/>
        <charset val="134"/>
      </rPr>
      <t>-</t>
    </r>
    <r>
      <rPr>
        <sz val="11"/>
        <rFont val="方正仿宋_GBK"/>
        <charset val="134"/>
      </rPr>
      <t>丙类评估（加收）</t>
    </r>
  </si>
  <si>
    <t>011102010020003</t>
  </si>
  <si>
    <r>
      <rPr>
        <sz val="11"/>
        <rFont val="方正仿宋_GBK"/>
        <charset val="134"/>
      </rPr>
      <t>临床量表评估（他评）</t>
    </r>
    <r>
      <rPr>
        <sz val="11"/>
        <rFont val="Times New Roman"/>
        <charset val="134"/>
      </rPr>
      <t>-</t>
    </r>
    <r>
      <rPr>
        <sz val="11"/>
        <rFont val="方正仿宋_GBK"/>
        <charset val="134"/>
      </rPr>
      <t>丁类评估（加收）</t>
    </r>
  </si>
  <si>
    <t>011102010020100</t>
  </si>
  <si>
    <r>
      <rPr>
        <sz val="11"/>
        <rFont val="方正仿宋_GBK"/>
        <charset val="134"/>
      </rPr>
      <t>临床量表评估（他评）</t>
    </r>
    <r>
      <rPr>
        <sz val="11"/>
        <rFont val="Times New Roman"/>
        <charset val="134"/>
      </rPr>
      <t>-</t>
    </r>
    <r>
      <rPr>
        <sz val="11"/>
        <rFont val="方正仿宋_GBK"/>
        <charset val="134"/>
      </rPr>
      <t>应用人工智能辅助的他评（扩展）</t>
    </r>
  </si>
  <si>
    <t>011102010020200</t>
  </si>
  <si>
    <r>
      <rPr>
        <sz val="11"/>
        <rFont val="方正仿宋_GBK"/>
        <charset val="134"/>
      </rPr>
      <t>临床量表评估（他评）</t>
    </r>
    <r>
      <rPr>
        <sz val="11"/>
        <rFont val="Times New Roman"/>
        <charset val="134"/>
      </rPr>
      <t>-</t>
    </r>
    <r>
      <rPr>
        <sz val="11"/>
        <rFont val="方正仿宋_GBK"/>
        <charset val="134"/>
      </rPr>
      <t>儿童评估（扩展）</t>
    </r>
  </si>
  <si>
    <t>说明:
1.本价格项目表所列项目仅限取得卫生健康部门相关资质的医疗机构执行。
2.本价格项目表所称“移植”是指移植医院将供体器官或组织植入受体；所称“切取”是指合法进行的活体捐献中，移植医院从供体体内取得相应的器官或组织。
3.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4.手术过程中的具体操作步骤，不另行立项收费；术前术后指导、手术方案设计等亦在手术价格项目的定价中体现，不另行立项及收费。
5.本价格项目表所称的“异种器官”，指不摘自人体的器官，包括但不限于动物器官，机械器官，以及3D打印等技术人工制造的器官。
6.合法的活体器官捐献指符合《人体器官捐献和移植条例》相关条款规定的情形。</t>
  </si>
  <si>
    <t>器官移植手术</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</si>
  <si>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</si>
  <si>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</si>
  <si>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</si>
  <si>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</si>
  <si>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</si>
  <si>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</si>
  <si>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苏医保发（2025）22号</t>
  </si>
  <si>
    <t>013317000010100</t>
  </si>
  <si>
    <t>心脏移植术-异种器官(扩展)</t>
  </si>
  <si>
    <t>013317000010200</t>
  </si>
  <si>
    <t>心脏移植术-异位移植(扩展)</t>
  </si>
  <si>
    <t>苏医保发（2025）24号</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</si>
  <si>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</si>
  <si>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</si>
  <si>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</si>
  <si>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</si>
  <si>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苏医保发（2025）25号</t>
  </si>
  <si>
    <t>013317000020001</t>
  </si>
  <si>
    <t>肝脏移植术-儿童手术(加收)</t>
  </si>
  <si>
    <t>苏医保发（2025）26号</t>
  </si>
  <si>
    <t>013317000020002</t>
  </si>
  <si>
    <t>肝脏移植术-部分肝脏(器官段)移植(加收)</t>
  </si>
  <si>
    <r>
      <rPr>
        <sz val="11"/>
        <color rgb="FF000000"/>
        <rFont val="方正仿宋_GBK"/>
        <charset val="134"/>
      </rPr>
      <t>按主项的</t>
    </r>
    <r>
      <rPr>
        <sz val="11"/>
        <color rgb="FF000000"/>
        <rFont val="Times New Roman"/>
        <charset val="134"/>
      </rPr>
      <t>40%</t>
    </r>
    <r>
      <rPr>
        <sz val="11"/>
        <color rgb="FF000000"/>
        <rFont val="方正仿宋_GBK"/>
        <charset val="134"/>
      </rPr>
      <t>加收</t>
    </r>
  </si>
  <si>
    <t>013317000020100</t>
  </si>
  <si>
    <t>肝脏移植术-异种器官(扩展)</t>
  </si>
  <si>
    <t>苏医保发（2025）28号</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</si>
  <si>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</si>
  <si>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</si>
  <si>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</si>
  <si>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</si>
  <si>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苏医保发（2025）29号</t>
  </si>
  <si>
    <t>013317000030001</t>
  </si>
  <si>
    <t>肺脏移植术-儿童手术(加收)</t>
  </si>
  <si>
    <t>苏医保发（2025）30号</t>
  </si>
  <si>
    <t>013317000030002</t>
  </si>
  <si>
    <t>肺脏移植术-部分肺脏(器官段)移植(加收)</t>
  </si>
  <si>
    <t>苏医保发（2025）31号</t>
  </si>
  <si>
    <t>013317000030100</t>
  </si>
  <si>
    <t>肺脏移植术-异种器官(扩展)</t>
  </si>
  <si>
    <t>苏医保发（2025）32号</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</si>
  <si>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</si>
  <si>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</si>
  <si>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</si>
  <si>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</si>
  <si>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苏医保发（2025）33号</t>
  </si>
  <si>
    <t>013317000040001</t>
  </si>
  <si>
    <t>肾脏移植术-儿童手术(加收)</t>
  </si>
  <si>
    <t>苏医保发（2025）34号</t>
  </si>
  <si>
    <t>013317000040100</t>
  </si>
  <si>
    <t>肾脏移植术-异种器官(扩展)</t>
  </si>
  <si>
    <t>苏医保发（2025）35号</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</si>
  <si>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</si>
  <si>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</si>
  <si>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</si>
  <si>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</si>
  <si>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苏医保发（2025）36号</t>
  </si>
  <si>
    <t>013317000050001</t>
  </si>
  <si>
    <t>小肠移植术-儿童手术(加收)</t>
  </si>
  <si>
    <t>苏医保发（2025）37号</t>
  </si>
  <si>
    <t>013317000050100</t>
  </si>
  <si>
    <t>小肠移植术-异种器官(扩展)</t>
  </si>
  <si>
    <t>苏医保发（2025）38号</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</si>
  <si>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</si>
  <si>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</si>
  <si>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</si>
  <si>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</si>
  <si>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苏医保发（2025）39号</t>
  </si>
  <si>
    <t>013317000060001</t>
  </si>
  <si>
    <t>胰腺移植术-儿童手术(加收)</t>
  </si>
  <si>
    <t>苏医保发（2025）40号</t>
  </si>
  <si>
    <t>013317000060100</t>
  </si>
  <si>
    <t>胰腺移植术-异种器官(扩展)</t>
  </si>
  <si>
    <t>苏医保发（2025）41号</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</si>
  <si>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</si>
  <si>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</si>
  <si>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</si>
  <si>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</si>
  <si>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苏医保发（2025）42号</t>
  </si>
  <si>
    <t>013317000070001</t>
  </si>
  <si>
    <t>角膜移植术-儿童手术(加收)</t>
  </si>
  <si>
    <t>苏医保发（2025）43号</t>
  </si>
  <si>
    <t>013317000070100</t>
  </si>
  <si>
    <t>角膜移植术-异种组织(扩展)</t>
  </si>
  <si>
    <t>苏医保发（2025）44号</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</si>
  <si>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</si>
  <si>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</si>
  <si>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</si>
  <si>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</si>
  <si>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</si>
  <si>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苏医保发（2025）45号</t>
  </si>
  <si>
    <t>013317000090000</t>
  </si>
  <si>
    <t>供肺切取术</t>
  </si>
  <si>
    <t>活体供者肺脏(器官段)切取</t>
  </si>
  <si>
    <t>所定价格涵盖活体供者肺脏切取，以及切开、吻合、关闭、缝合等手术步骤的人力资源和基本物质资源消耗。</t>
  </si>
  <si>
    <t>苏医保发（2025）46号</t>
  </si>
  <si>
    <t>013317000100000</t>
  </si>
  <si>
    <t>供肾切取术</t>
  </si>
  <si>
    <t>活体供者肾脏(单侧)切取</t>
  </si>
  <si>
    <t>所定价格涵盖活体供者肾脏切取，以及切开、吻合、关闭、缝合等手术步骤的人力资源和基本物质资源消耗。</t>
  </si>
  <si>
    <t>苏医保发（2025）47号</t>
  </si>
  <si>
    <t>013317000110000</t>
  </si>
  <si>
    <t>供小肠切取术</t>
  </si>
  <si>
    <t>活体供者小肠(器官段)切取</t>
  </si>
  <si>
    <t>所定价格涵盖活体供者小肠切取，以及切开、吻合、关闭、缝合等手术步骤的人力资源和基本物质资源消耗。</t>
  </si>
  <si>
    <t>苏医保发（2025）48号</t>
  </si>
  <si>
    <t>013317000120000</t>
  </si>
  <si>
    <t>供胰腺切取术</t>
  </si>
  <si>
    <t>活体供者胰腺(器官段)切取</t>
  </si>
  <si>
    <t>所定价格涵盖活体供者胰腺切取，以及切开、吻合、关闭、缝合等手术步骤的人力资源和基本物质资源消耗。</t>
  </si>
  <si>
    <t>苏医保发（2025）49号</t>
  </si>
</sst>
</file>

<file path=xl/styles.xml><?xml version="1.0" encoding="utf-8"?>
<styleSheet xmlns="http://schemas.openxmlformats.org/spreadsheetml/2006/main">
  <numFmts count="8">
    <numFmt numFmtId="176" formatCode="0.00_);[Red]\(0.00\)"/>
    <numFmt numFmtId="44" formatCode="_ &quot;￥&quot;* #,##0.00_ ;_ &quot;￥&quot;* \-#,##0.00_ ;_ &quot;￥&quot;* &quot;-&quot;??_ ;_ @_ "/>
    <numFmt numFmtId="177" formatCode="0_ "/>
    <numFmt numFmtId="43" formatCode="_ * #,##0.00_ ;_ * \-#,##0.00_ ;_ * &quot;-&quot;??_ ;_ @_ "/>
    <numFmt numFmtId="178" formatCode="0.0_ "/>
    <numFmt numFmtId="42" formatCode="_ &quot;￥&quot;* #,##0_ ;_ &quot;￥&quot;* \-#,##0_ ;_ &quot;￥&quot;* &quot;-&quot;_ ;_ @_ "/>
    <numFmt numFmtId="41" formatCode="_ * #,##0_ ;_ * \-#,##0_ ;_ * &quot;-&quot;_ ;_ @_ "/>
    <numFmt numFmtId="179" formatCode="0_);[Red]\(0\)"/>
  </numFmts>
  <fonts count="75">
    <font>
      <sz val="11"/>
      <color theme="1"/>
      <name val="宋体"/>
      <charset val="134"/>
      <scheme val="minor"/>
    </font>
    <font>
      <sz val="12"/>
      <name val="宋体"/>
      <charset val="134"/>
    </font>
    <font>
      <sz val="11"/>
      <color rgb="FF000000"/>
      <name val="方正黑体_GBK"/>
      <charset val="134"/>
    </font>
    <font>
      <b/>
      <sz val="11"/>
      <color rgb="FF000000"/>
      <name val="方正仿宋_GBK"/>
      <charset val="134"/>
    </font>
    <font>
      <sz val="11"/>
      <color rgb="FF000000"/>
      <name val="方正仿宋_GBK"/>
      <charset val="134"/>
    </font>
    <font>
      <sz val="12"/>
      <color rgb="FF000000"/>
      <name val="方正黑体_GBK"/>
      <charset val="134"/>
    </font>
    <font>
      <sz val="11"/>
      <color rgb="FF000000"/>
      <name val="Times New Roman"/>
      <charset val="134"/>
    </font>
    <font>
      <sz val="12"/>
      <name val="宋体"/>
      <charset val="134"/>
      <scheme val="minor"/>
    </font>
    <font>
      <sz val="11"/>
      <color rgb="FF000000"/>
      <name val="方正书宋_GBK"/>
      <charset val="134"/>
    </font>
    <font>
      <sz val="11"/>
      <color rgb="FF000000"/>
      <name val="宋体"/>
      <charset val="134"/>
    </font>
    <font>
      <sz val="11"/>
      <name val="宋体"/>
      <charset val="134"/>
      <scheme val="minor"/>
    </font>
    <font>
      <sz val="12"/>
      <name val="方正黑体_GBK"/>
      <charset val="134"/>
    </font>
    <font>
      <sz val="11"/>
      <name val="Times New Roman"/>
      <charset val="134"/>
    </font>
    <font>
      <b/>
      <sz val="11"/>
      <name val="方正仿宋_GBK"/>
      <charset val="134"/>
    </font>
    <font>
      <sz val="11"/>
      <name val="方正仿宋_GBK"/>
      <charset val="134"/>
    </font>
    <font>
      <sz val="11"/>
      <name val="方正黑体_GBK"/>
      <charset val="134"/>
    </font>
    <font>
      <sz val="11"/>
      <name val="方正书宋_GBK"/>
      <charset val="134"/>
    </font>
    <font>
      <sz val="11"/>
      <name val="宋体"/>
      <charset val="134"/>
    </font>
    <font>
      <sz val="10"/>
      <name val="方正黑体_GBK"/>
      <charset val="0"/>
    </font>
    <font>
      <sz val="11"/>
      <name val="方正黑体_GBK"/>
      <charset val="0"/>
    </font>
    <font>
      <sz val="11"/>
      <name val="黑体"/>
      <charset val="134"/>
    </font>
    <font>
      <sz val="9"/>
      <name val="宋体"/>
      <charset val="134"/>
      <scheme val="minor"/>
    </font>
    <font>
      <b/>
      <sz val="12"/>
      <name val="方正仿宋_GBK"/>
      <charset val="134"/>
    </font>
    <font>
      <sz val="10"/>
      <name val="方正仿宋_GBK"/>
      <charset val="134"/>
    </font>
    <font>
      <sz val="10"/>
      <name val="Times New Roman"/>
      <charset val="0"/>
    </font>
    <font>
      <sz val="10"/>
      <name val="Times New Roman"/>
      <charset val="134"/>
    </font>
    <font>
      <sz val="10"/>
      <name val="宋体"/>
      <charset val="134"/>
    </font>
    <font>
      <strike/>
      <sz val="11"/>
      <name val="方正仿宋_GBK"/>
      <charset val="134"/>
    </font>
    <font>
      <sz val="11"/>
      <color theme="1"/>
      <name val="黑体"/>
      <charset val="134"/>
    </font>
    <font>
      <sz val="11"/>
      <color rgb="FF000000"/>
      <name val="宋体"/>
      <charset val="134"/>
      <scheme val="minor"/>
    </font>
    <font>
      <sz val="12"/>
      <color theme="1"/>
      <name val="宋体"/>
      <charset val="134"/>
    </font>
    <font>
      <sz val="9"/>
      <name val="宋体"/>
      <charset val="134"/>
    </font>
    <font>
      <sz val="9"/>
      <color theme="1"/>
      <name val="宋体"/>
      <charset val="134"/>
    </font>
    <font>
      <b/>
      <sz val="10"/>
      <color theme="1"/>
      <name val="宋体"/>
      <charset val="134"/>
    </font>
    <font>
      <b/>
      <sz val="9"/>
      <name val="宋体"/>
      <charset val="134"/>
    </font>
    <font>
      <sz val="8"/>
      <name val="宋体"/>
      <charset val="134"/>
    </font>
    <font>
      <b/>
      <sz val="16"/>
      <color theme="1"/>
      <name val="宋体"/>
      <charset val="134"/>
    </font>
    <font>
      <sz val="9"/>
      <color rgb="FF000000"/>
      <name val="Times New Roman"/>
      <charset val="134"/>
    </font>
    <font>
      <sz val="9"/>
      <color rgb="FF000000"/>
      <name val="方正仿宋_GBK"/>
      <charset val="134"/>
    </font>
    <font>
      <sz val="10.5"/>
      <name val="Calibri"/>
      <charset val="134"/>
    </font>
    <font>
      <sz val="18"/>
      <name val="宋体"/>
      <charset val="134"/>
      <scheme val="minor"/>
    </font>
    <font>
      <sz val="9"/>
      <name val="`宋体`"/>
      <charset val="134"/>
    </font>
    <font>
      <strike/>
      <sz val="9"/>
      <name val="宋体"/>
      <charset val="134"/>
      <scheme val="minor"/>
    </font>
    <font>
      <sz val="10"/>
      <name val="宋体"/>
      <charset val="134"/>
      <scheme val="minor"/>
    </font>
    <font>
      <i/>
      <sz val="9"/>
      <name val="宋体"/>
      <charset val="134"/>
    </font>
    <font>
      <b/>
      <sz val="10"/>
      <name val="宋体"/>
      <charset val="134"/>
    </font>
    <font>
      <sz val="9"/>
      <name val="方正书宋_GBK"/>
      <charset val="134"/>
    </font>
    <font>
      <u/>
      <sz val="11"/>
      <color rgb="FF800080"/>
      <name val="宋体"/>
      <charset val="0"/>
      <scheme val="minor"/>
    </font>
    <font>
      <sz val="11"/>
      <color indexed="8"/>
      <name val="宋体"/>
      <charset val="134"/>
    </font>
    <font>
      <sz val="11"/>
      <color theme="1"/>
      <name val="宋体"/>
      <charset val="0"/>
      <scheme val="minor"/>
    </font>
    <font>
      <b/>
      <sz val="18"/>
      <color theme="3"/>
      <name val="宋体"/>
      <charset val="134"/>
      <scheme val="minor"/>
    </font>
    <font>
      <sz val="11"/>
      <color theme="0"/>
      <name val="宋体"/>
      <charset val="0"/>
      <scheme val="minor"/>
    </font>
    <font>
      <sz val="11"/>
      <color rgb="FF3F3F76"/>
      <name val="宋体"/>
      <charset val="0"/>
      <scheme val="minor"/>
    </font>
    <font>
      <sz val="11"/>
      <color rgb="FF9C6500"/>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sz val="11"/>
      <color rgb="FF9C0006"/>
      <name val="宋体"/>
      <charset val="0"/>
      <scheme val="minor"/>
    </font>
    <font>
      <i/>
      <sz val="11"/>
      <color rgb="FF7F7F7F"/>
      <name val="宋体"/>
      <charset val="0"/>
      <scheme val="minor"/>
    </font>
    <font>
      <sz val="11"/>
      <color rgb="FFFF0000"/>
      <name val="宋体"/>
      <charset val="0"/>
      <scheme val="minor"/>
    </font>
    <font>
      <b/>
      <sz val="11"/>
      <color rgb="FF3F3F3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sz val="11"/>
      <color rgb="FFFA7D00"/>
      <name val="宋体"/>
      <charset val="0"/>
      <scheme val="minor"/>
    </font>
    <font>
      <b/>
      <sz val="10"/>
      <name val="方正仿宋_GBK"/>
      <charset val="134"/>
    </font>
    <font>
      <vertAlign val="superscript"/>
      <sz val="9"/>
      <name val="宋体"/>
      <charset val="134"/>
    </font>
    <font>
      <sz val="10"/>
      <name val="方正书宋_GBK"/>
      <charset val="134"/>
    </font>
    <font>
      <sz val="9"/>
      <name val="Times New Roman"/>
      <charset val="134"/>
    </font>
    <font>
      <vertAlign val="superscript"/>
      <sz val="9"/>
      <name val="宋体"/>
      <charset val="134"/>
      <scheme val="minor"/>
    </font>
    <font>
      <sz val="9"/>
      <name val="方正仿宋_GBK"/>
      <charset val="134"/>
    </font>
    <font>
      <b/>
      <sz val="9"/>
      <name val="宋体"/>
      <charset val="134"/>
    </font>
    <font>
      <sz val="9"/>
      <name val="宋体"/>
      <charset val="134"/>
    </font>
  </fonts>
  <fills count="36">
    <fill>
      <patternFill patternType="none"/>
    </fill>
    <fill>
      <patternFill patternType="gray125"/>
    </fill>
    <fill>
      <patternFill patternType="solid">
        <fgColor rgb="FFFFFFFF"/>
        <bgColor indexed="64"/>
      </patternFill>
    </fill>
    <fill>
      <patternFill patternType="solid">
        <fgColor theme="7" tint="0.8"/>
        <bgColor indexed="64"/>
      </patternFill>
    </fill>
    <fill>
      <patternFill patternType="solid">
        <fgColor theme="8" tint="0.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rgb="FFFFC7CE"/>
        <bgColor indexed="64"/>
      </patternFill>
    </fill>
    <fill>
      <patternFill patternType="solid">
        <fgColor theme="4"/>
        <bgColor indexed="64"/>
      </patternFill>
    </fill>
    <fill>
      <patternFill patternType="solid">
        <fgColor theme="5"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6"/>
        <bgColor indexed="64"/>
      </patternFill>
    </fill>
    <fill>
      <patternFill patternType="solid">
        <fgColor theme="9"/>
        <bgColor indexed="64"/>
      </patternFill>
    </fill>
    <fill>
      <patternFill patternType="solid">
        <fgColor theme="7" tint="0.799981688894314"/>
        <bgColor indexed="64"/>
      </patternFill>
    </fill>
    <fill>
      <patternFill patternType="solid">
        <fgColor theme="7" tint="0.599993896298105"/>
        <bgColor indexed="64"/>
      </patternFill>
    </fill>
  </fills>
  <borders count="4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auto="true"/>
      </left>
      <right style="medium">
        <color auto="true"/>
      </right>
      <top style="medium">
        <color auto="true"/>
      </top>
      <bottom style="medium">
        <color auto="true"/>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bottom style="medium">
        <color rgb="FF000000"/>
      </bottom>
      <diagonal/>
    </border>
    <border>
      <left/>
      <right style="medium">
        <color rgb="FF000000"/>
      </right>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medium">
        <color auto="true"/>
      </left>
      <right style="medium">
        <color auto="true"/>
      </right>
      <top style="medium">
        <color auto="true"/>
      </top>
      <bottom/>
      <diagonal/>
    </border>
    <border>
      <left style="medium">
        <color auto="true"/>
      </left>
      <right style="medium">
        <color auto="true"/>
      </right>
      <top/>
      <bottom/>
      <diagonal/>
    </border>
    <border>
      <left style="medium">
        <color rgb="FF000000"/>
      </left>
      <right/>
      <top style="medium">
        <color rgb="FF000000"/>
      </top>
      <bottom/>
      <diagonal/>
    </border>
    <border>
      <left/>
      <right style="medium">
        <color rgb="FF000000"/>
      </right>
      <top/>
      <bottom style="medium">
        <color auto="true"/>
      </bottom>
      <diagonal/>
    </border>
    <border>
      <left/>
      <right style="medium">
        <color rgb="FF000000"/>
      </right>
      <top/>
      <bottom style="medium">
        <color indexed="8"/>
      </bottom>
      <diagonal/>
    </border>
    <border>
      <left/>
      <right style="medium">
        <color rgb="FF000000"/>
      </right>
      <top style="medium">
        <color indexed="8"/>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true"/>
      </left>
      <right/>
      <top style="thin">
        <color auto="true"/>
      </top>
      <bottom/>
      <diagonal/>
    </border>
    <border>
      <left/>
      <right/>
      <top style="thin">
        <color auto="true"/>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110">
    <xf numFmtId="0" fontId="0" fillId="0" borderId="0">
      <alignment vertical="center"/>
    </xf>
    <xf numFmtId="0" fontId="1" fillId="0" borderId="0">
      <alignment vertical="center"/>
    </xf>
    <xf numFmtId="0" fontId="26" fillId="0" borderId="0">
      <alignment vertical="top" wrapText="true"/>
    </xf>
    <xf numFmtId="0" fontId="1" fillId="0" borderId="0">
      <alignment vertical="center"/>
    </xf>
    <xf numFmtId="0" fontId="31" fillId="0" borderId="0">
      <alignment vertical="center"/>
    </xf>
    <xf numFmtId="0" fontId="31" fillId="0" borderId="0">
      <alignment vertical="center"/>
    </xf>
    <xf numFmtId="0" fontId="1" fillId="0" borderId="0"/>
    <xf numFmtId="0" fontId="1" fillId="0" borderId="0"/>
    <xf numFmtId="0" fontId="48" fillId="0" borderId="0"/>
    <xf numFmtId="0" fontId="31" fillId="0" borderId="0">
      <alignment vertical="center"/>
    </xf>
    <xf numFmtId="0" fontId="31" fillId="0" borderId="0">
      <alignment vertical="center"/>
    </xf>
    <xf numFmtId="9" fontId="48" fillId="0" borderId="0"/>
    <xf numFmtId="0" fontId="1" fillId="0" borderId="0"/>
    <xf numFmtId="0" fontId="1" fillId="0" borderId="0"/>
    <xf numFmtId="0" fontId="51" fillId="18" borderId="0" applyNumberFormat="false" applyBorder="false" applyAlignment="false" applyProtection="false">
      <alignment vertical="center"/>
    </xf>
    <xf numFmtId="0" fontId="49" fillId="19" borderId="0" applyNumberFormat="false" applyBorder="false" applyAlignment="false" applyProtection="false">
      <alignment vertical="center"/>
    </xf>
    <xf numFmtId="0" fontId="52" fillId="11" borderId="34" applyNumberFormat="false" applyAlignment="false" applyProtection="false">
      <alignment vertical="center"/>
    </xf>
    <xf numFmtId="0" fontId="1" fillId="0" borderId="0"/>
    <xf numFmtId="0" fontId="51"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31" fillId="0" borderId="0">
      <alignment vertical="center"/>
    </xf>
    <xf numFmtId="0" fontId="51" fillId="20" borderId="0" applyNumberFormat="false" applyBorder="false" applyAlignment="false" applyProtection="false">
      <alignment vertical="center"/>
    </xf>
    <xf numFmtId="0" fontId="31" fillId="0" borderId="0">
      <alignment vertical="center"/>
    </xf>
    <xf numFmtId="0" fontId="51" fillId="13" borderId="0" applyNumberFormat="false" applyBorder="false" applyAlignment="false" applyProtection="false">
      <alignment vertical="center"/>
    </xf>
    <xf numFmtId="0" fontId="51" fillId="10" borderId="0" applyNumberFormat="false" applyBorder="false" applyAlignment="false" applyProtection="false">
      <alignment vertical="center"/>
    </xf>
    <xf numFmtId="0" fontId="31" fillId="0" borderId="0">
      <alignment vertical="center"/>
    </xf>
    <xf numFmtId="0" fontId="51" fillId="16" borderId="0" applyNumberFormat="false" applyBorder="false" applyAlignment="false" applyProtection="false">
      <alignment vertical="center"/>
    </xf>
    <xf numFmtId="0" fontId="31" fillId="0" borderId="0">
      <alignment vertical="center"/>
    </xf>
    <xf numFmtId="0" fontId="53" fillId="1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3" fillId="21" borderId="34" applyNumberFormat="false" applyAlignment="false" applyProtection="false">
      <alignment vertical="center"/>
    </xf>
    <xf numFmtId="0" fontId="1" fillId="0" borderId="0"/>
    <xf numFmtId="0" fontId="1" fillId="0" borderId="0">
      <alignment vertical="center"/>
    </xf>
    <xf numFmtId="0" fontId="56" fillId="14" borderId="0" applyNumberFormat="false" applyBorder="false" applyAlignment="false" applyProtection="false">
      <alignment vertical="center"/>
    </xf>
    <xf numFmtId="0" fontId="51" fillId="9" borderId="0" applyNumberFormat="false" applyBorder="false" applyAlignment="false" applyProtection="false">
      <alignment vertical="center"/>
    </xf>
    <xf numFmtId="0" fontId="0" fillId="8" borderId="33" applyNumberFormat="false" applyFont="false" applyAlignment="false" applyProtection="false">
      <alignment vertical="center"/>
    </xf>
    <xf numFmtId="0" fontId="49" fillId="7" borderId="0" applyNumberFormat="false" applyBorder="false" applyAlignment="false" applyProtection="false">
      <alignment vertical="center"/>
    </xf>
    <xf numFmtId="0" fontId="1" fillId="0" borderId="0"/>
    <xf numFmtId="42" fontId="0" fillId="0" borderId="0" applyFont="false" applyFill="false" applyBorder="false" applyAlignment="false" applyProtection="false">
      <alignment vertical="center"/>
    </xf>
    <xf numFmtId="0" fontId="49" fillId="17" borderId="0" applyNumberFormat="false" applyBorder="false" applyAlignment="false" applyProtection="false">
      <alignment vertical="center"/>
    </xf>
    <xf numFmtId="0" fontId="1" fillId="0" borderId="0">
      <alignment vertical="center"/>
    </xf>
    <xf numFmtId="0" fontId="54" fillId="0" borderId="0" applyNumberFormat="false" applyFill="false" applyBorder="false" applyAlignment="false" applyProtection="false">
      <alignment vertical="center"/>
    </xf>
    <xf numFmtId="0" fontId="66" fillId="0" borderId="40" applyNumberFormat="false" applyFill="false" applyAlignment="false" applyProtection="false">
      <alignment vertical="center"/>
    </xf>
    <xf numFmtId="0" fontId="31" fillId="0" borderId="0">
      <alignment vertical="center"/>
    </xf>
    <xf numFmtId="0" fontId="50"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 fillId="0" borderId="0">
      <alignment vertical="center"/>
    </xf>
    <xf numFmtId="0" fontId="59" fillId="0" borderId="0" applyNumberFormat="false" applyFill="false" applyBorder="false" applyAlignment="false" applyProtection="false">
      <alignment vertical="center"/>
    </xf>
    <xf numFmtId="0" fontId="51" fillId="33" borderId="0" applyNumberFormat="false" applyBorder="false" applyAlignment="false" applyProtection="false">
      <alignment vertical="center"/>
    </xf>
    <xf numFmtId="0" fontId="31" fillId="0" borderId="0">
      <alignment vertical="center"/>
    </xf>
    <xf numFmtId="0" fontId="49" fillId="22" borderId="0" applyNumberFormat="false" applyBorder="false" applyAlignment="false" applyProtection="false">
      <alignment vertical="center"/>
    </xf>
    <xf numFmtId="0" fontId="1" fillId="0" borderId="0"/>
    <xf numFmtId="0" fontId="49" fillId="23" borderId="0" applyNumberFormat="false" applyBorder="false" applyAlignment="false" applyProtection="false">
      <alignment vertical="center"/>
    </xf>
    <xf numFmtId="0" fontId="62" fillId="0" borderId="37" applyNumberFormat="false" applyFill="false" applyAlignment="false" applyProtection="false">
      <alignment vertical="center"/>
    </xf>
    <xf numFmtId="0" fontId="31" fillId="0" borderId="0">
      <alignment vertical="center"/>
    </xf>
    <xf numFmtId="0" fontId="48" fillId="0" borderId="0"/>
    <xf numFmtId="0" fontId="54" fillId="0" borderId="38" applyNumberFormat="false" applyFill="false" applyAlignment="false" applyProtection="false">
      <alignment vertical="center"/>
    </xf>
    <xf numFmtId="0" fontId="51" fillId="25" borderId="0" applyNumberFormat="false" applyBorder="false" applyAlignment="false" applyProtection="false">
      <alignment vertical="center"/>
    </xf>
    <xf numFmtId="0" fontId="51" fillId="26" borderId="0" applyNumberFormat="false" applyBorder="false" applyAlignment="false" applyProtection="false">
      <alignment vertical="center"/>
    </xf>
    <xf numFmtId="0" fontId="31" fillId="0" borderId="0">
      <alignment vertical="center"/>
    </xf>
    <xf numFmtId="0" fontId="55" fillId="0" borderId="0" applyNumberFormat="false" applyFill="false" applyBorder="false" applyAlignment="false" applyProtection="false">
      <alignment vertical="center"/>
    </xf>
    <xf numFmtId="0" fontId="49" fillId="2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9" fillId="24" borderId="0" applyNumberFormat="false" applyBorder="false" applyAlignment="false" applyProtection="false">
      <alignment vertical="center"/>
    </xf>
    <xf numFmtId="0" fontId="58" fillId="0" borderId="0" applyNumberFormat="false" applyFill="false" applyBorder="false" applyAlignment="false" applyProtection="false">
      <alignment vertical="center"/>
    </xf>
    <xf numFmtId="0" fontId="49" fillId="28" borderId="0" applyNumberFormat="false" applyBorder="false" applyAlignment="false" applyProtection="false">
      <alignment vertical="center"/>
    </xf>
    <xf numFmtId="0" fontId="64" fillId="0" borderId="36" applyNumberFormat="false" applyFill="false" applyAlignment="false" applyProtection="false">
      <alignment vertical="center"/>
    </xf>
    <xf numFmtId="0" fontId="51" fillId="29" borderId="0" applyNumberFormat="false" applyBorder="false" applyAlignment="false" applyProtection="false">
      <alignment vertical="center"/>
    </xf>
    <xf numFmtId="0" fontId="57" fillId="15" borderId="0" applyNumberFormat="false" applyBorder="false" applyAlignment="false" applyProtection="false">
      <alignment vertical="center"/>
    </xf>
    <xf numFmtId="0" fontId="1" fillId="0" borderId="0">
      <alignment vertical="center"/>
    </xf>
    <xf numFmtId="0" fontId="65" fillId="31" borderId="39" applyNumberFormat="false" applyAlignment="false" applyProtection="false">
      <alignment vertical="center"/>
    </xf>
    <xf numFmtId="0" fontId="60" fillId="21" borderId="35" applyNumberFormat="false" applyAlignment="false" applyProtection="false">
      <alignment vertical="center"/>
    </xf>
    <xf numFmtId="0" fontId="61" fillId="0" borderId="36" applyNumberFormat="false" applyFill="false" applyAlignment="false" applyProtection="false">
      <alignment vertical="center"/>
    </xf>
    <xf numFmtId="0" fontId="49" fillId="6" borderId="0" applyNumberFormat="false" applyBorder="false" applyAlignment="false" applyProtection="false">
      <alignment vertical="center"/>
    </xf>
    <xf numFmtId="0" fontId="51" fillId="30" borderId="0" applyNumberFormat="false" applyBorder="false" applyAlignment="false" applyProtection="false">
      <alignment vertical="center"/>
    </xf>
    <xf numFmtId="0" fontId="1" fillId="0" borderId="0"/>
    <xf numFmtId="0" fontId="0" fillId="0" borderId="0">
      <alignment vertical="center"/>
    </xf>
    <xf numFmtId="0" fontId="1" fillId="0" borderId="0"/>
    <xf numFmtId="0" fontId="26" fillId="0" borderId="0">
      <alignment vertical="top" wrapText="true"/>
    </xf>
    <xf numFmtId="0" fontId="48" fillId="0" borderId="0"/>
    <xf numFmtId="0" fontId="1" fillId="0" borderId="0">
      <alignment vertical="center"/>
    </xf>
    <xf numFmtId="0" fontId="31" fillId="0" borderId="0">
      <alignment vertical="center"/>
    </xf>
    <xf numFmtId="0" fontId="48" fillId="0" borderId="0"/>
    <xf numFmtId="0" fontId="31" fillId="0" borderId="0">
      <alignment vertical="center"/>
    </xf>
    <xf numFmtId="0" fontId="48" fillId="0" borderId="0"/>
    <xf numFmtId="0" fontId="1" fillId="0" borderId="0">
      <alignment vertical="center"/>
    </xf>
    <xf numFmtId="0" fontId="49" fillId="34" borderId="0" applyNumberFormat="false" applyBorder="false" applyAlignment="false" applyProtection="false">
      <alignment vertical="center"/>
    </xf>
    <xf numFmtId="0" fontId="1" fillId="0" borderId="0"/>
    <xf numFmtId="0" fontId="49" fillId="35" borderId="0" applyNumberFormat="false" applyBorder="false" applyAlignment="false" applyProtection="false">
      <alignment vertical="center"/>
    </xf>
    <xf numFmtId="0" fontId="1" fillId="0" borderId="0">
      <alignment vertical="center"/>
    </xf>
    <xf numFmtId="0" fontId="1" fillId="0" borderId="0">
      <alignment vertical="center"/>
    </xf>
    <xf numFmtId="0" fontId="31" fillId="0" borderId="0">
      <alignment vertical="center"/>
    </xf>
    <xf numFmtId="0" fontId="31" fillId="0" borderId="0">
      <alignment vertical="center"/>
    </xf>
    <xf numFmtId="0" fontId="1" fillId="0" borderId="0"/>
    <xf numFmtId="0" fontId="31" fillId="0" borderId="0">
      <alignment vertical="center"/>
    </xf>
    <xf numFmtId="0" fontId="1" fillId="0" borderId="0">
      <alignment vertical="center"/>
    </xf>
    <xf numFmtId="0" fontId="1" fillId="0" borderId="0">
      <alignment vertical="center"/>
    </xf>
    <xf numFmtId="0" fontId="26" fillId="0" borderId="0">
      <alignment vertical="top" wrapText="true"/>
    </xf>
    <xf numFmtId="0" fontId="1" fillId="0" borderId="0">
      <alignment vertical="center"/>
    </xf>
    <xf numFmtId="0" fontId="1" fillId="0" borderId="0">
      <alignment vertical="center"/>
    </xf>
    <xf numFmtId="0" fontId="31" fillId="0" borderId="0">
      <alignment vertical="center"/>
    </xf>
    <xf numFmtId="0" fontId="49" fillId="5" borderId="0" applyNumberFormat="false" applyBorder="false" applyAlignment="false" applyProtection="false">
      <alignment vertical="center"/>
    </xf>
    <xf numFmtId="0" fontId="48" fillId="0" borderId="0">
      <alignment vertical="center"/>
    </xf>
    <xf numFmtId="0" fontId="26" fillId="0" borderId="0">
      <alignment vertical="top" wrapText="true"/>
    </xf>
    <xf numFmtId="0" fontId="1" fillId="0" borderId="0"/>
    <xf numFmtId="0" fontId="1" fillId="0" borderId="0">
      <alignment vertical="center"/>
    </xf>
    <xf numFmtId="0" fontId="47" fillId="0" borderId="0" applyNumberFormat="false" applyFill="false" applyBorder="false" applyAlignment="false" applyProtection="false">
      <alignment vertical="center"/>
    </xf>
    <xf numFmtId="0" fontId="1" fillId="0" borderId="0">
      <alignment vertical="center"/>
    </xf>
    <xf numFmtId="0" fontId="31" fillId="0" borderId="0">
      <alignment vertical="center"/>
    </xf>
    <xf numFmtId="0" fontId="1" fillId="0" borderId="0">
      <alignment vertical="center"/>
    </xf>
  </cellStyleXfs>
  <cellXfs count="546">
    <xf numFmtId="0" fontId="0" fillId="0" borderId="0" xfId="0">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vertical="center" wrapText="true"/>
    </xf>
    <xf numFmtId="0" fontId="1" fillId="0" borderId="0" xfId="0" applyFont="true" applyFill="true" applyAlignment="true">
      <alignment horizontal="left" vertical="center" wrapText="true"/>
    </xf>
    <xf numFmtId="0" fontId="2"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0" fillId="0" borderId="3" xfId="0" applyBorder="true">
      <alignment vertical="center"/>
    </xf>
    <xf numFmtId="0" fontId="1" fillId="0" borderId="4" xfId="0" applyFont="true" applyFill="true" applyBorder="true" applyAlignment="true">
      <alignment horizontal="justify" vertical="center" wrapText="true"/>
    </xf>
    <xf numFmtId="0" fontId="1" fillId="0" borderId="5" xfId="0" applyFont="true" applyFill="true" applyBorder="true" applyAlignment="true">
      <alignment horizontal="justify" vertical="center" wrapText="true"/>
    </xf>
    <xf numFmtId="0" fontId="0" fillId="0" borderId="6" xfId="0" applyBorder="true">
      <alignment vertical="center"/>
    </xf>
    <xf numFmtId="0" fontId="2" fillId="0" borderId="4" xfId="0" applyFont="true" applyFill="true" applyBorder="true" applyAlignment="true">
      <alignment horizontal="center" vertical="center" wrapText="true"/>
    </xf>
    <xf numFmtId="0" fontId="3" fillId="0" borderId="5" xfId="0" applyFont="true" applyFill="true" applyBorder="true" applyAlignment="true">
      <alignment horizontal="left" vertical="center" wrapText="true"/>
    </xf>
    <xf numFmtId="0" fontId="2" fillId="0" borderId="5" xfId="0" applyFont="true" applyFill="true" applyBorder="true" applyAlignment="true">
      <alignment horizontal="center" vertical="center" wrapText="true"/>
    </xf>
    <xf numFmtId="0" fontId="0" fillId="0" borderId="6" xfId="0" applyBorder="true" applyAlignment="true">
      <alignment horizontal="center" vertical="center"/>
    </xf>
    <xf numFmtId="49" fontId="1" fillId="0" borderId="4" xfId="0" applyNumberFormat="true" applyFont="true" applyFill="true" applyBorder="true" applyAlignment="true">
      <alignment vertical="center"/>
    </xf>
    <xf numFmtId="0" fontId="4" fillId="0" borderId="5" xfId="0" applyFont="true" applyFill="true" applyBorder="true" applyAlignment="true">
      <alignment horizontal="left" vertical="center" wrapText="true"/>
    </xf>
    <xf numFmtId="49" fontId="1" fillId="0" borderId="1" xfId="0" applyNumberFormat="true" applyFont="true" applyFill="true" applyBorder="true" applyAlignment="true">
      <alignment vertical="center"/>
    </xf>
    <xf numFmtId="0" fontId="5" fillId="0" borderId="2" xfId="0" applyFont="true" applyFill="true" applyBorder="true" applyAlignment="true">
      <alignment horizontal="center" vertical="center" wrapText="true"/>
    </xf>
    <xf numFmtId="0" fontId="2" fillId="0" borderId="7" xfId="0" applyFont="true" applyFill="true" applyBorder="true" applyAlignment="true">
      <alignment horizontal="center" vertical="center" wrapText="true"/>
    </xf>
    <xf numFmtId="0" fontId="4" fillId="0" borderId="5" xfId="0" applyFont="true" applyFill="true" applyBorder="true" applyAlignment="true">
      <alignment horizontal="center" vertical="center" wrapText="true"/>
    </xf>
    <xf numFmtId="0" fontId="6" fillId="0" borderId="5" xfId="0" applyFont="true" applyFill="true" applyBorder="true" applyAlignment="true">
      <alignment horizontal="center" vertical="center" wrapText="true"/>
    </xf>
    <xf numFmtId="0" fontId="6" fillId="0" borderId="5" xfId="0" applyFont="true" applyFill="true" applyBorder="true" applyAlignment="true">
      <alignment horizontal="justify" vertical="center" wrapText="true"/>
    </xf>
    <xf numFmtId="0" fontId="4" fillId="0" borderId="5" xfId="0" applyFont="true" applyFill="true" applyBorder="true" applyAlignment="true">
      <alignment horizontal="justify" vertical="center" wrapText="true"/>
    </xf>
    <xf numFmtId="0" fontId="7" fillId="0" borderId="8" xfId="0" applyFont="true" applyFill="true" applyBorder="true" applyAlignment="true" applyProtection="true">
      <alignment horizontal="center" vertical="center" wrapText="true"/>
    </xf>
    <xf numFmtId="0" fontId="1" fillId="0" borderId="2" xfId="0" applyFont="true" applyFill="true" applyBorder="true" applyAlignment="true">
      <alignment horizontal="justify" vertical="center" wrapText="true"/>
    </xf>
    <xf numFmtId="0" fontId="1" fillId="0" borderId="5" xfId="0" applyFont="true" applyFill="true" applyBorder="true" applyAlignment="true">
      <alignment vertical="center" wrapText="true"/>
    </xf>
    <xf numFmtId="0" fontId="1" fillId="0" borderId="9" xfId="0" applyFont="true" applyFill="true" applyBorder="true" applyAlignment="true">
      <alignment vertical="center" wrapText="true"/>
    </xf>
    <xf numFmtId="0" fontId="8" fillId="0" borderId="5" xfId="0" applyFont="true" applyFill="true" applyBorder="true" applyAlignment="true">
      <alignment horizontal="center" vertical="center" wrapText="true"/>
    </xf>
    <xf numFmtId="0" fontId="6" fillId="0" borderId="5" xfId="0" applyFont="true" applyFill="true" applyBorder="true" applyAlignment="true">
      <alignment horizontal="left" vertical="center" wrapText="true"/>
    </xf>
    <xf numFmtId="0" fontId="1" fillId="0" borderId="8" xfId="0" applyFont="true" applyFill="true" applyBorder="true" applyAlignment="true">
      <alignment horizontal="center" vertical="center"/>
    </xf>
    <xf numFmtId="0" fontId="9" fillId="0" borderId="5" xfId="0" applyFont="true" applyFill="true" applyBorder="true" applyAlignment="true">
      <alignment horizontal="justify" vertical="center" wrapText="true"/>
    </xf>
    <xf numFmtId="0" fontId="1" fillId="0" borderId="0" xfId="0" applyFont="true" applyFill="true" applyBorder="true" applyAlignment="true">
      <alignment horizontal="left" vertical="center" wrapText="true"/>
    </xf>
    <xf numFmtId="0" fontId="1" fillId="0" borderId="4" xfId="0" applyFont="true" applyFill="true" applyBorder="true" applyAlignment="true">
      <alignment vertical="center"/>
    </xf>
    <xf numFmtId="0" fontId="1" fillId="0" borderId="4" xfId="0" applyFont="true" applyFill="true" applyBorder="true" applyAlignment="true">
      <alignment vertical="center" wrapText="true"/>
    </xf>
    <xf numFmtId="0" fontId="1" fillId="0" borderId="10" xfId="0" applyFont="true" applyFill="true" applyBorder="true" applyAlignment="true">
      <alignment vertical="center"/>
    </xf>
    <xf numFmtId="0" fontId="1" fillId="0" borderId="10" xfId="0" applyFont="true" applyFill="true" applyBorder="true" applyAlignment="true">
      <alignment vertical="center" wrapText="true"/>
    </xf>
    <xf numFmtId="0" fontId="1" fillId="0" borderId="8" xfId="0" applyFont="true" applyFill="true" applyBorder="true" applyAlignment="true">
      <alignment horizontal="center" vertical="center" wrapText="true"/>
    </xf>
    <xf numFmtId="0" fontId="10" fillId="0" borderId="0" xfId="0" applyFont="true">
      <alignment vertical="center"/>
    </xf>
    <xf numFmtId="0" fontId="1" fillId="0" borderId="0" xfId="0" applyFont="true" applyFill="true" applyAlignment="true">
      <alignment horizontal="left" vertical="top" wrapText="true"/>
    </xf>
    <xf numFmtId="0" fontId="1" fillId="0" borderId="6" xfId="0" applyFont="true" applyFill="true" applyBorder="true" applyAlignment="true">
      <alignment horizontal="center" vertical="center"/>
    </xf>
    <xf numFmtId="0" fontId="11" fillId="0" borderId="1" xfId="0" applyFont="true" applyFill="true" applyBorder="true" applyAlignment="true">
      <alignment horizontal="center" vertical="center"/>
    </xf>
    <xf numFmtId="0" fontId="11" fillId="0" borderId="2" xfId="0" applyFont="true" applyFill="true" applyBorder="true" applyAlignment="true">
      <alignment horizontal="center" vertical="center" wrapText="true"/>
    </xf>
    <xf numFmtId="0" fontId="1" fillId="0" borderId="4" xfId="0" applyFont="true" applyFill="true" applyBorder="true" applyAlignment="true">
      <alignment horizontal="justify" vertical="center"/>
    </xf>
    <xf numFmtId="0" fontId="12" fillId="0" borderId="4" xfId="0" applyFont="true" applyFill="true" applyBorder="true" applyAlignment="true">
      <alignment horizontal="center" vertical="center"/>
    </xf>
    <xf numFmtId="0" fontId="13" fillId="0" borderId="5" xfId="0" applyFont="true" applyFill="true" applyBorder="true" applyAlignment="true">
      <alignment horizontal="left" vertical="center" wrapText="true"/>
    </xf>
    <xf numFmtId="0" fontId="12" fillId="0" borderId="5" xfId="0" applyFont="true" applyFill="true" applyBorder="true" applyAlignment="true">
      <alignment horizontal="center" vertical="center" wrapText="true"/>
    </xf>
    <xf numFmtId="0" fontId="12" fillId="0" borderId="4" xfId="0" applyFont="true" applyFill="true" applyBorder="true" applyAlignment="true">
      <alignment horizontal="left" vertical="center"/>
    </xf>
    <xf numFmtId="0" fontId="14" fillId="0" borderId="5" xfId="0" applyFont="true" applyFill="true" applyBorder="true" applyAlignment="true">
      <alignment horizontal="left" vertical="center" wrapText="true"/>
    </xf>
    <xf numFmtId="0" fontId="14" fillId="0" borderId="5" xfId="0" applyFont="true" applyFill="true" applyBorder="true" applyAlignment="true">
      <alignment horizontal="justify" vertical="center" wrapText="true"/>
    </xf>
    <xf numFmtId="0" fontId="12" fillId="0" borderId="5" xfId="0" applyFont="true" applyFill="true" applyBorder="true" applyAlignment="true">
      <alignment horizontal="justify" vertical="center" wrapText="true"/>
    </xf>
    <xf numFmtId="0" fontId="12" fillId="0" borderId="5" xfId="0" applyFont="true" applyFill="true" applyBorder="true" applyAlignment="true">
      <alignment horizontal="left" vertical="center" wrapText="true"/>
    </xf>
    <xf numFmtId="0" fontId="11" fillId="0" borderId="2" xfId="0" applyFont="true" applyFill="true" applyBorder="true" applyAlignment="true">
      <alignment horizontal="center" vertical="center"/>
    </xf>
    <xf numFmtId="0" fontId="11" fillId="0" borderId="7" xfId="0" applyFont="true" applyFill="true" applyBorder="true" applyAlignment="true">
      <alignment horizontal="center" vertical="center"/>
    </xf>
    <xf numFmtId="0" fontId="1" fillId="0" borderId="5" xfId="0" applyFont="true" applyFill="true" applyBorder="true" applyAlignment="true">
      <alignment horizontal="justify" vertical="center"/>
    </xf>
    <xf numFmtId="0" fontId="11" fillId="0" borderId="5" xfId="0" applyFont="true" applyFill="true" applyBorder="true" applyAlignment="true">
      <alignment horizontal="center" vertical="center"/>
    </xf>
    <xf numFmtId="0" fontId="12" fillId="0" borderId="5" xfId="0" applyFont="true" applyFill="true" applyBorder="true" applyAlignment="true">
      <alignment horizontal="center" vertical="center"/>
    </xf>
    <xf numFmtId="0" fontId="15" fillId="0" borderId="11" xfId="0" applyFont="true" applyFill="true" applyBorder="true" applyAlignment="true">
      <alignment horizontal="center" vertical="center"/>
    </xf>
    <xf numFmtId="0" fontId="14" fillId="0" borderId="5" xfId="0" applyFont="true" applyFill="true" applyBorder="true" applyAlignment="true">
      <alignment horizontal="center" vertical="center" wrapText="true"/>
    </xf>
    <xf numFmtId="0" fontId="14" fillId="0" borderId="5" xfId="0" applyFont="true" applyFill="true" applyBorder="true" applyAlignment="true">
      <alignment horizontal="center" vertical="center"/>
    </xf>
    <xf numFmtId="0" fontId="12" fillId="0" borderId="11" xfId="0" applyFont="true" applyFill="true" applyBorder="true" applyAlignment="true">
      <alignment horizontal="center" vertical="center"/>
    </xf>
    <xf numFmtId="178" fontId="12" fillId="0" borderId="11" xfId="0" applyNumberFormat="true" applyFont="true" applyFill="true" applyBorder="true" applyAlignment="true">
      <alignment horizontal="center" vertical="center"/>
    </xf>
    <xf numFmtId="0" fontId="11" fillId="0" borderId="7" xfId="0" applyFont="true" applyFill="true" applyBorder="true" applyAlignment="true">
      <alignment horizontal="center" vertical="center" wrapText="true"/>
    </xf>
    <xf numFmtId="0" fontId="11" fillId="0" borderId="12" xfId="0" applyFont="true" applyFill="true" applyBorder="true" applyAlignment="true">
      <alignment horizontal="center" vertical="center"/>
    </xf>
    <xf numFmtId="0" fontId="1" fillId="0" borderId="7" xfId="0" applyFont="true" applyFill="true" applyBorder="true" applyAlignment="true">
      <alignment horizontal="justify" vertical="center" wrapText="true"/>
    </xf>
    <xf numFmtId="0" fontId="12" fillId="0" borderId="3" xfId="0" applyFont="true" applyFill="true" applyBorder="true" applyAlignment="true">
      <alignment horizontal="center" vertical="center"/>
    </xf>
    <xf numFmtId="0" fontId="12" fillId="0" borderId="8" xfId="0" applyFont="true" applyFill="true" applyBorder="true" applyAlignment="true">
      <alignment horizontal="center" vertical="center"/>
    </xf>
    <xf numFmtId="0" fontId="12" fillId="0" borderId="11" xfId="0" applyFont="true" applyFill="true" applyBorder="true" applyAlignment="true">
      <alignment horizontal="center" vertical="center" wrapText="true"/>
    </xf>
    <xf numFmtId="0" fontId="16" fillId="0" borderId="8" xfId="0" applyFont="true" applyFill="true" applyBorder="true" applyAlignment="true">
      <alignment horizontal="center" vertical="center"/>
    </xf>
    <xf numFmtId="0" fontId="14" fillId="0" borderId="11" xfId="0" applyFont="true" applyFill="true" applyBorder="true" applyAlignment="true">
      <alignment horizontal="left" vertical="center" wrapText="true"/>
    </xf>
    <xf numFmtId="0" fontId="12" fillId="0" borderId="11" xfId="0" applyFont="true" applyFill="true" applyBorder="true" applyAlignment="true">
      <alignment horizontal="left" vertical="center" wrapText="true"/>
    </xf>
    <xf numFmtId="0" fontId="1" fillId="0" borderId="11" xfId="0" applyFont="true" applyFill="true" applyBorder="true" applyAlignment="true">
      <alignment vertical="center" wrapText="true"/>
    </xf>
    <xf numFmtId="49" fontId="1" fillId="0" borderId="0" xfId="0" applyNumberFormat="true" applyFont="true" applyFill="true" applyBorder="true" applyAlignment="true">
      <alignment vertical="center"/>
    </xf>
    <xf numFmtId="0" fontId="5" fillId="2" borderId="8" xfId="0" applyFont="true" applyFill="true" applyBorder="true" applyAlignment="true">
      <alignment horizontal="center" vertical="center"/>
    </xf>
    <xf numFmtId="0" fontId="5" fillId="2" borderId="8" xfId="0" applyFont="true" applyFill="true" applyBorder="true" applyAlignment="true">
      <alignment horizontal="center" vertical="center" wrapText="true"/>
    </xf>
    <xf numFmtId="0" fontId="1" fillId="0" borderId="13" xfId="0" applyFont="true" applyFill="true" applyBorder="true" applyAlignment="true">
      <alignment horizontal="center" vertical="center"/>
    </xf>
    <xf numFmtId="49" fontId="1" fillId="0" borderId="13" xfId="0" applyNumberFormat="true" applyFont="true" applyFill="true" applyBorder="true" applyAlignment="true">
      <alignment vertical="center"/>
    </xf>
    <xf numFmtId="0" fontId="3" fillId="0" borderId="5" xfId="0" applyFont="true" applyFill="true" applyBorder="true" applyAlignment="true">
      <alignment horizontal="left" vertical="center"/>
    </xf>
    <xf numFmtId="0" fontId="1" fillId="0" borderId="14" xfId="0" applyFont="true" applyFill="true" applyBorder="true" applyAlignment="true">
      <alignment horizontal="center" vertical="center"/>
    </xf>
    <xf numFmtId="49" fontId="1" fillId="0" borderId="14" xfId="0" applyNumberFormat="true" applyFont="true" applyFill="true" applyBorder="true" applyAlignment="true">
      <alignment vertical="center"/>
    </xf>
    <xf numFmtId="0" fontId="6" fillId="0" borderId="5" xfId="0" applyFont="true" applyFill="true" applyBorder="true" applyAlignment="true">
      <alignment horizontal="left" vertical="center"/>
    </xf>
    <xf numFmtId="0" fontId="1" fillId="0" borderId="14" xfId="0" applyNumberFormat="true" applyFont="true" applyFill="true" applyBorder="true" applyAlignment="true">
      <alignment horizontal="center" vertical="center"/>
    </xf>
    <xf numFmtId="0" fontId="4" fillId="0" borderId="5" xfId="0" applyFont="true" applyFill="true" applyBorder="true" applyAlignment="true">
      <alignment horizontal="left" vertical="center"/>
    </xf>
    <xf numFmtId="0" fontId="9" fillId="0" borderId="5" xfId="0" applyFont="true" applyFill="true" applyBorder="true" applyAlignment="true">
      <alignment horizontal="left" vertical="center"/>
    </xf>
    <xf numFmtId="0" fontId="6" fillId="0" borderId="5" xfId="0" applyFont="true" applyFill="true" applyBorder="true" applyAlignment="true">
      <alignment horizontal="justify" vertical="center"/>
    </xf>
    <xf numFmtId="0" fontId="6" fillId="0" borderId="5" xfId="0" applyFont="true" applyFill="true" applyBorder="true" applyAlignment="true">
      <alignment horizontal="center" vertical="center"/>
    </xf>
    <xf numFmtId="0" fontId="4" fillId="0" borderId="5" xfId="0" applyFont="true" applyFill="true" applyBorder="true" applyAlignment="true">
      <alignment horizontal="center" vertical="center"/>
    </xf>
    <xf numFmtId="0" fontId="5" fillId="0" borderId="8" xfId="0" applyFont="true" applyFill="true" applyBorder="true" applyAlignment="true">
      <alignment horizontal="center" vertical="center" wrapText="true"/>
    </xf>
    <xf numFmtId="0" fontId="1" fillId="0" borderId="8" xfId="0" applyFont="true" applyFill="true" applyBorder="true" applyAlignment="true">
      <alignment vertical="center"/>
    </xf>
    <xf numFmtId="0" fontId="1" fillId="0" borderId="5" xfId="0" applyFont="true" applyFill="true" applyBorder="true" applyAlignment="true">
      <alignment vertical="center"/>
    </xf>
    <xf numFmtId="0" fontId="1" fillId="0" borderId="2" xfId="0" applyFont="true" applyFill="true" applyBorder="true" applyAlignment="true">
      <alignment vertical="center"/>
    </xf>
    <xf numFmtId="0" fontId="8" fillId="0" borderId="5" xfId="0" applyFont="true" applyFill="true" applyBorder="true" applyAlignment="true">
      <alignment horizontal="center" vertical="center"/>
    </xf>
    <xf numFmtId="0" fontId="4" fillId="0" borderId="2" xfId="0" applyFont="true" applyFill="true" applyBorder="true" applyAlignment="true">
      <alignment horizontal="left" vertical="center" wrapText="true"/>
    </xf>
    <xf numFmtId="0" fontId="1" fillId="0" borderId="0" xfId="0" applyFont="true" applyFill="true" applyBorder="true" applyAlignment="true">
      <alignment horizontal="left" vertical="center"/>
    </xf>
    <xf numFmtId="0" fontId="1" fillId="0" borderId="1" xfId="0" applyFont="true" applyFill="true" applyBorder="true" applyAlignment="true">
      <alignment vertical="center"/>
    </xf>
    <xf numFmtId="0" fontId="10" fillId="0" borderId="0" xfId="0" applyFont="true" applyAlignment="true">
      <alignment horizontal="center" vertical="center"/>
    </xf>
    <xf numFmtId="0" fontId="17" fillId="0" borderId="0" xfId="0" applyFont="true" applyFill="true" applyAlignment="true">
      <alignment horizontal="left" vertical="top" wrapText="true"/>
    </xf>
    <xf numFmtId="0" fontId="10" fillId="0" borderId="14" xfId="0" applyFont="true" applyBorder="true" applyAlignment="true">
      <alignment horizontal="center" vertical="center"/>
    </xf>
    <xf numFmtId="0" fontId="18" fillId="2" borderId="14" xfId="0" applyFont="true" applyFill="true" applyBorder="true" applyAlignment="true">
      <alignment horizontal="center" vertical="center" wrapText="true"/>
    </xf>
    <xf numFmtId="0" fontId="19" fillId="0" borderId="14" xfId="0" applyFont="true" applyFill="true" applyBorder="true" applyAlignment="true">
      <alignment horizontal="center" vertical="center"/>
    </xf>
    <xf numFmtId="0" fontId="19" fillId="0" borderId="14" xfId="0" applyFont="true" applyFill="true" applyBorder="true" applyAlignment="true">
      <alignment horizontal="left" vertical="center" wrapText="true"/>
    </xf>
    <xf numFmtId="0" fontId="10" fillId="0" borderId="14" xfId="0" applyFont="true" applyFill="true" applyBorder="true" applyAlignment="true">
      <alignment vertical="center"/>
    </xf>
    <xf numFmtId="0" fontId="14" fillId="0" borderId="14" xfId="0" applyFont="true" applyFill="true" applyBorder="true" applyAlignment="true">
      <alignment vertical="center" wrapText="true"/>
    </xf>
    <xf numFmtId="0" fontId="14" fillId="0" borderId="14" xfId="0" applyFont="true" applyFill="true" applyBorder="true" applyAlignment="true">
      <alignment vertical="center"/>
    </xf>
    <xf numFmtId="0" fontId="15" fillId="0" borderId="14" xfId="0" applyFont="true" applyFill="true" applyBorder="true" applyAlignment="true">
      <alignment horizontal="center" vertical="center"/>
    </xf>
    <xf numFmtId="0" fontId="15" fillId="0" borderId="15" xfId="0" applyFont="true" applyFill="true" applyBorder="true" applyAlignment="true">
      <alignment horizontal="center" vertical="center"/>
    </xf>
    <xf numFmtId="0" fontId="15" fillId="0" borderId="13" xfId="0" applyFont="true" applyFill="true" applyBorder="true" applyAlignment="true">
      <alignment horizontal="center" vertical="center"/>
    </xf>
    <xf numFmtId="9" fontId="10" fillId="0" borderId="14" xfId="0" applyNumberFormat="true" applyFont="true" applyBorder="true" applyAlignment="true">
      <alignment horizontal="center" vertical="center"/>
    </xf>
    <xf numFmtId="0" fontId="10" fillId="0" borderId="14" xfId="0" applyFont="true" applyBorder="true" applyAlignment="true">
      <alignment horizontal="center" vertical="center" wrapText="true"/>
    </xf>
    <xf numFmtId="0" fontId="18" fillId="2" borderId="16" xfId="0" applyFont="true" applyFill="true" applyBorder="true" applyAlignment="true">
      <alignment horizontal="center" vertical="center" wrapText="true"/>
    </xf>
    <xf numFmtId="0" fontId="18" fillId="2" borderId="17" xfId="0" applyFont="true" applyFill="true" applyBorder="true" applyAlignment="true">
      <alignment horizontal="center" vertical="center" wrapText="true"/>
    </xf>
    <xf numFmtId="0" fontId="18" fillId="2" borderId="18" xfId="0" applyFont="true" applyFill="true" applyBorder="true" applyAlignment="true">
      <alignment horizontal="center" vertical="center" wrapText="true"/>
    </xf>
    <xf numFmtId="0" fontId="14" fillId="0" borderId="14" xfId="0" applyFont="true" applyFill="true" applyBorder="true" applyAlignment="true">
      <alignment horizontal="center" vertical="center"/>
    </xf>
    <xf numFmtId="0" fontId="12" fillId="0" borderId="14" xfId="0" applyFont="true" applyFill="true" applyBorder="true" applyAlignment="true">
      <alignment horizontal="center" vertical="center" wrapText="true"/>
    </xf>
    <xf numFmtId="0" fontId="16" fillId="0" borderId="14" xfId="0" applyFont="true" applyFill="true" applyBorder="true" applyAlignment="true">
      <alignment horizontal="center" vertical="center" wrapText="true"/>
    </xf>
    <xf numFmtId="0" fontId="14" fillId="0" borderId="16" xfId="0" applyFont="true" applyFill="true" applyBorder="true" applyAlignment="true">
      <alignment horizontal="center" vertical="center" wrapText="true"/>
    </xf>
    <xf numFmtId="0" fontId="14" fillId="0" borderId="18" xfId="0" applyFont="true" applyFill="true" applyBorder="true" applyAlignment="true">
      <alignment horizontal="center" vertical="center" wrapText="true"/>
    </xf>
    <xf numFmtId="0" fontId="12" fillId="0" borderId="16" xfId="0" applyFont="true" applyFill="true" applyBorder="true" applyAlignment="true">
      <alignment horizontal="center" vertical="center" wrapText="true"/>
    </xf>
    <xf numFmtId="0" fontId="12" fillId="0" borderId="18" xfId="0" applyFont="true" applyFill="true" applyBorder="true" applyAlignment="true">
      <alignment horizontal="center" vertical="center" wrapText="true"/>
    </xf>
    <xf numFmtId="0" fontId="14" fillId="0" borderId="14" xfId="0" applyFont="true" applyFill="true" applyBorder="true" applyAlignment="true">
      <alignment horizontal="center" vertical="center" wrapText="true"/>
    </xf>
    <xf numFmtId="0" fontId="20" fillId="2" borderId="14" xfId="0" applyFont="true" applyFill="true" applyBorder="true" applyAlignment="true">
      <alignment horizontal="center" vertical="center" wrapText="true"/>
    </xf>
    <xf numFmtId="0" fontId="19" fillId="0" borderId="14" xfId="0" applyFont="true" applyFill="true" applyBorder="true" applyAlignment="true">
      <alignment horizontal="left" vertical="center"/>
    </xf>
    <xf numFmtId="0" fontId="10" fillId="0" borderId="14" xfId="0" applyFont="true" applyBorder="true">
      <alignment vertical="center"/>
    </xf>
    <xf numFmtId="0" fontId="14" fillId="0" borderId="14" xfId="0" applyFont="true" applyFill="true" applyBorder="true" applyAlignment="true">
      <alignment horizontal="left" vertical="center"/>
    </xf>
    <xf numFmtId="0" fontId="21" fillId="0" borderId="14" xfId="0" applyFont="true" applyBorder="true" applyAlignment="true">
      <alignment vertical="center" wrapText="true"/>
    </xf>
    <xf numFmtId="0" fontId="14" fillId="0" borderId="14" xfId="0" applyFont="true" applyFill="true" applyBorder="true" applyAlignment="true">
      <alignment horizontal="left" vertical="center" wrapText="true"/>
    </xf>
    <xf numFmtId="0" fontId="12" fillId="0" borderId="14" xfId="0" applyFont="true" applyFill="true" applyBorder="true" applyAlignment="true">
      <alignment horizontal="left" vertical="center" wrapText="true"/>
    </xf>
    <xf numFmtId="0" fontId="1" fillId="0" borderId="0" xfId="0" applyFont="true" applyFill="true" applyBorder="true" applyAlignment="true">
      <alignment horizontal="center" vertical="center"/>
    </xf>
    <xf numFmtId="0" fontId="22" fillId="0" borderId="14" xfId="0" applyFont="true" applyFill="true" applyBorder="true" applyAlignment="true">
      <alignment horizontal="left" vertical="center" wrapText="true"/>
    </xf>
    <xf numFmtId="0" fontId="23" fillId="0" borderId="14" xfId="0" applyFont="true" applyFill="true" applyBorder="true" applyAlignment="true">
      <alignment horizontal="left" vertical="center" wrapText="true"/>
    </xf>
    <xf numFmtId="0" fontId="15" fillId="0" borderId="13" xfId="0" applyFont="true" applyFill="true" applyBorder="true" applyAlignment="true">
      <alignment horizontal="center" vertical="center" wrapText="true"/>
    </xf>
    <xf numFmtId="0" fontId="15" fillId="0" borderId="14" xfId="0" applyFont="true" applyFill="true" applyBorder="true" applyAlignment="true">
      <alignment horizontal="left" vertical="center" wrapText="true"/>
    </xf>
    <xf numFmtId="0" fontId="24" fillId="0" borderId="14" xfId="0" applyFont="true" applyFill="true" applyBorder="true" applyAlignment="true">
      <alignment horizontal="center" vertical="center"/>
    </xf>
    <xf numFmtId="0" fontId="23" fillId="0" borderId="14" xfId="0" applyFont="true" applyFill="true" applyBorder="true" applyAlignment="true">
      <alignment horizontal="justify" vertical="center" wrapText="true"/>
    </xf>
    <xf numFmtId="0" fontId="25" fillId="0" borderId="14" xfId="0" applyFont="true" applyFill="true" applyBorder="true" applyAlignment="true">
      <alignment horizontal="justify" vertical="center" wrapText="true"/>
    </xf>
    <xf numFmtId="49" fontId="1" fillId="0" borderId="14" xfId="0" applyNumberFormat="true" applyFont="true" applyFill="true" applyBorder="true" applyAlignment="true">
      <alignment horizontal="center" vertical="center"/>
    </xf>
    <xf numFmtId="0" fontId="14" fillId="0" borderId="14" xfId="0" applyFont="true" applyFill="true" applyBorder="true" applyAlignment="true">
      <alignment horizontal="justify" vertical="center" wrapText="true"/>
    </xf>
    <xf numFmtId="0" fontId="15" fillId="0" borderId="14" xfId="0" applyFont="true" applyFill="true" applyBorder="true" applyAlignment="true">
      <alignment horizontal="center" vertical="center" wrapText="true"/>
    </xf>
    <xf numFmtId="0" fontId="23" fillId="0" borderId="14" xfId="0" applyFont="true" applyFill="true" applyBorder="true" applyAlignment="true">
      <alignment horizontal="center" vertical="center" wrapText="true"/>
    </xf>
    <xf numFmtId="0" fontId="26" fillId="0" borderId="14" xfId="0" applyFont="true" applyFill="true" applyBorder="true" applyAlignment="true">
      <alignment horizontal="center" vertical="center"/>
    </xf>
    <xf numFmtId="0" fontId="27" fillId="0" borderId="14" xfId="0" applyFont="true" applyFill="true" applyBorder="true" applyAlignment="true">
      <alignment horizontal="left" vertical="center" wrapText="true"/>
    </xf>
    <xf numFmtId="0" fontId="26" fillId="0" borderId="14" xfId="0" applyFont="true" applyFill="true" applyBorder="true" applyAlignment="true">
      <alignment vertical="center"/>
    </xf>
    <xf numFmtId="0" fontId="26" fillId="0" borderId="14" xfId="0" applyFont="true" applyFill="true" applyBorder="true" applyAlignment="true">
      <alignment vertical="center" wrapText="true"/>
    </xf>
    <xf numFmtId="0" fontId="25" fillId="0" borderId="14" xfId="0" applyFont="true" applyFill="true" applyBorder="true" applyAlignment="true">
      <alignment horizontal="center" vertical="center" wrapText="true"/>
    </xf>
    <xf numFmtId="0" fontId="1" fillId="0" borderId="14" xfId="0" applyFont="true" applyFill="true" applyBorder="true" applyAlignment="true">
      <alignment vertical="center"/>
    </xf>
    <xf numFmtId="0" fontId="1" fillId="0" borderId="14" xfId="0" applyFont="true" applyFill="true" applyBorder="true" applyAlignment="true">
      <alignment vertical="center" wrapText="true"/>
    </xf>
    <xf numFmtId="0" fontId="15" fillId="0" borderId="14" xfId="0" applyFont="true" applyFill="true" applyBorder="true" applyAlignment="true">
      <alignment horizontal="left" vertical="center"/>
    </xf>
    <xf numFmtId="0" fontId="12" fillId="0" borderId="14" xfId="0" applyFont="true" applyFill="true" applyBorder="true" applyAlignment="true">
      <alignment horizontal="left" vertical="center"/>
    </xf>
    <xf numFmtId="0" fontId="14" fillId="0" borderId="14" xfId="0" applyFont="true" applyFill="true" applyBorder="true" applyAlignment="true">
      <alignment horizontal="justify" vertical="center"/>
    </xf>
    <xf numFmtId="0" fontId="15" fillId="0" borderId="14" xfId="0" applyFont="true" applyFill="true" applyBorder="true" applyAlignment="true">
      <alignment horizontal="justify" vertical="center"/>
    </xf>
    <xf numFmtId="0" fontId="12" fillId="0" borderId="14" xfId="0" applyFont="true" applyFill="true" applyBorder="true" applyAlignment="true">
      <alignment horizontal="center" vertical="center"/>
    </xf>
    <xf numFmtId="0" fontId="27" fillId="0" borderId="14" xfId="0" applyFont="true" applyFill="true" applyBorder="true" applyAlignment="true">
      <alignment horizontal="left" vertical="center"/>
    </xf>
    <xf numFmtId="0" fontId="0" fillId="0" borderId="0" xfId="0" applyFill="true" applyAlignment="true"/>
    <xf numFmtId="0" fontId="0" fillId="0" borderId="14" xfId="0" applyFill="true" applyBorder="true" applyAlignment="true">
      <alignment horizontal="left" vertical="center" wrapText="true"/>
    </xf>
    <xf numFmtId="0" fontId="28" fillId="2" borderId="14" xfId="0" applyFont="true" applyFill="true" applyBorder="true" applyAlignment="true">
      <alignment horizontal="center" vertical="center" wrapText="true"/>
    </xf>
    <xf numFmtId="49" fontId="29" fillId="0" borderId="14" xfId="0" applyNumberFormat="true" applyFont="true" applyFill="true" applyBorder="true" applyAlignment="true">
      <alignment horizontal="center" vertical="center" wrapText="true"/>
    </xf>
    <xf numFmtId="49" fontId="29" fillId="0" borderId="14" xfId="0" applyNumberFormat="true" applyFont="true" applyFill="true" applyBorder="true" applyAlignment="true">
      <alignment horizontal="left" vertical="center" wrapText="true"/>
    </xf>
    <xf numFmtId="49" fontId="29" fillId="0" borderId="14" xfId="0" applyNumberFormat="true" applyFont="true" applyFill="true" applyBorder="true" applyAlignment="true">
      <alignment horizontal="center" vertical="center"/>
    </xf>
    <xf numFmtId="49" fontId="29" fillId="0" borderId="14" xfId="0" applyNumberFormat="true" applyFont="true" applyFill="true" applyBorder="true" applyAlignment="true">
      <alignment horizontal="left" vertical="center"/>
    </xf>
    <xf numFmtId="0" fontId="29" fillId="0" borderId="14" xfId="0" applyFont="true" applyFill="true" applyBorder="true" applyAlignment="true">
      <alignment horizontal="left" vertical="center" wrapText="true"/>
    </xf>
    <xf numFmtId="0" fontId="0" fillId="0" borderId="14" xfId="0" applyFont="true" applyFill="true" applyBorder="true" applyAlignment="true">
      <alignment horizontal="center" vertical="center" wrapText="true"/>
    </xf>
    <xf numFmtId="0" fontId="29" fillId="0" borderId="14" xfId="0" applyFont="true" applyFill="true" applyBorder="true" applyAlignment="true">
      <alignment horizontal="justify" vertical="center" wrapText="true"/>
    </xf>
    <xf numFmtId="0" fontId="0" fillId="0" borderId="14" xfId="0" applyFill="true" applyBorder="true" applyAlignment="true">
      <alignment horizontal="justify" vertical="center" wrapText="true"/>
    </xf>
    <xf numFmtId="0" fontId="0" fillId="0" borderId="14" xfId="0" applyFill="true" applyBorder="true" applyAlignment="true">
      <alignment horizontal="center" vertical="center" wrapText="true"/>
    </xf>
    <xf numFmtId="0" fontId="29" fillId="0" borderId="14" xfId="0" applyFont="true" applyFill="true" applyBorder="true" applyAlignment="true">
      <alignment horizontal="center" vertical="center" wrapText="true"/>
    </xf>
    <xf numFmtId="0" fontId="29" fillId="0" borderId="14" xfId="0" applyNumberFormat="true" applyFont="true" applyFill="true" applyBorder="true" applyAlignment="true">
      <alignment horizontal="justify" vertical="center" wrapText="true"/>
    </xf>
    <xf numFmtId="0" fontId="0" fillId="0" borderId="14" xfId="0" applyNumberFormat="true" applyFill="true" applyBorder="true" applyAlignment="true">
      <alignment horizontal="justify" vertical="center" wrapText="true"/>
    </xf>
    <xf numFmtId="0" fontId="0" fillId="0" borderId="14" xfId="0" applyFill="true" applyBorder="true" applyAlignment="true">
      <alignment horizontal="center" vertical="center"/>
    </xf>
    <xf numFmtId="0" fontId="0" fillId="0" borderId="14" xfId="0" applyFont="true" applyFill="true" applyBorder="true" applyAlignment="true">
      <alignment horizontal="center" vertical="center"/>
    </xf>
    <xf numFmtId="0" fontId="30" fillId="0" borderId="0" xfId="0" applyFont="true" applyFill="true" applyBorder="true" applyAlignment="true">
      <alignment vertical="center"/>
    </xf>
    <xf numFmtId="0" fontId="31" fillId="0" borderId="0" xfId="0" applyFont="true" applyFill="true" applyBorder="true" applyAlignment="true">
      <alignment horizontal="center" vertical="center"/>
    </xf>
    <xf numFmtId="0" fontId="32" fillId="0" borderId="0" xfId="0" applyFont="true" applyFill="true" applyBorder="true" applyAlignment="true">
      <alignment horizontal="center" vertical="center"/>
    </xf>
    <xf numFmtId="179" fontId="33" fillId="0" borderId="0" xfId="0" applyNumberFormat="true" applyFont="true" applyFill="true" applyBorder="true" applyAlignment="true">
      <alignment horizontal="center" vertical="center"/>
    </xf>
    <xf numFmtId="0" fontId="31" fillId="0" borderId="14" xfId="0" applyFont="true" applyFill="true" applyBorder="true" applyAlignment="true">
      <alignment horizontal="center" vertical="center"/>
    </xf>
    <xf numFmtId="0" fontId="31" fillId="0" borderId="14" xfId="0" applyFont="true" applyFill="true" applyBorder="true" applyAlignment="true">
      <alignment horizontal="center" vertical="center" wrapText="true"/>
    </xf>
    <xf numFmtId="0" fontId="34" fillId="0" borderId="14" xfId="0" applyFont="true" applyFill="true" applyBorder="true" applyAlignment="true">
      <alignment horizontal="left" vertical="center" wrapText="true"/>
    </xf>
    <xf numFmtId="0" fontId="34" fillId="0" borderId="14" xfId="0" applyFont="true" applyFill="true" applyBorder="true" applyAlignment="true">
      <alignment vertical="center" wrapText="true"/>
    </xf>
    <xf numFmtId="0" fontId="31" fillId="0" borderId="14" xfId="0" applyFont="true" applyFill="true" applyBorder="true" applyAlignment="true">
      <alignment vertical="center" wrapText="true"/>
    </xf>
    <xf numFmtId="0" fontId="31" fillId="0" borderId="14" xfId="0" applyFont="true" applyFill="true" applyBorder="true" applyAlignment="true">
      <alignment horizontal="left" vertical="center" wrapText="true"/>
    </xf>
    <xf numFmtId="49" fontId="31" fillId="0" borderId="14" xfId="76" applyNumberFormat="true" applyFont="true" applyFill="true" applyBorder="true" applyAlignment="true">
      <alignment vertical="center" wrapText="true"/>
    </xf>
    <xf numFmtId="49" fontId="31" fillId="0" borderId="14" xfId="0" applyNumberFormat="true" applyFont="true" applyFill="true" applyBorder="true" applyAlignment="true"/>
    <xf numFmtId="0" fontId="32" fillId="0" borderId="14" xfId="0" applyFont="true" applyFill="true" applyBorder="true" applyAlignment="true">
      <alignment horizontal="center" vertical="center"/>
    </xf>
    <xf numFmtId="0" fontId="32" fillId="0" borderId="14" xfId="0" applyFont="true" applyFill="true" applyBorder="true" applyAlignment="true">
      <alignment horizontal="left" vertical="center" wrapText="true"/>
    </xf>
    <xf numFmtId="0" fontId="32" fillId="0" borderId="14" xfId="0" applyFont="true" applyFill="true" applyBorder="true" applyAlignment="true">
      <alignment vertical="center" wrapText="true"/>
    </xf>
    <xf numFmtId="49" fontId="32" fillId="0" borderId="14" xfId="76" applyNumberFormat="true" applyFont="true" applyFill="true" applyBorder="true" applyAlignment="true">
      <alignment vertical="center" wrapText="true"/>
    </xf>
    <xf numFmtId="49" fontId="31" fillId="0" borderId="14" xfId="0" applyNumberFormat="true" applyFont="true" applyFill="true" applyBorder="true" applyAlignment="true">
      <alignment vertical="center" wrapText="true"/>
    </xf>
    <xf numFmtId="0" fontId="31" fillId="0" borderId="14" xfId="76" applyFont="true" applyFill="true" applyBorder="true" applyAlignment="true">
      <alignment vertical="center" wrapText="true"/>
    </xf>
    <xf numFmtId="0" fontId="32" fillId="0" borderId="14" xfId="76" applyFont="true" applyFill="true" applyBorder="true" applyAlignment="true">
      <alignment vertical="center" wrapText="true"/>
    </xf>
    <xf numFmtId="0" fontId="32" fillId="0" borderId="14" xfId="0" applyFont="true" applyFill="true" applyBorder="true" applyAlignment="true">
      <alignment horizontal="center" vertical="center" wrapText="true"/>
    </xf>
    <xf numFmtId="0" fontId="35" fillId="0" borderId="14" xfId="0" applyFont="true" applyFill="true" applyBorder="true" applyAlignment="true">
      <alignment vertical="center"/>
    </xf>
    <xf numFmtId="0" fontId="21" fillId="0" borderId="14" xfId="7" applyNumberFormat="true" applyFont="true" applyFill="true" applyBorder="true" applyAlignment="true" applyProtection="true">
      <alignment horizontal="center" vertical="center" wrapText="true"/>
    </xf>
    <xf numFmtId="0" fontId="30" fillId="0" borderId="14" xfId="0" applyFont="true" applyFill="true" applyBorder="true" applyAlignment="true">
      <alignment vertical="center"/>
    </xf>
    <xf numFmtId="0" fontId="31" fillId="0" borderId="14" xfId="0" applyFont="true" applyFill="true" applyBorder="true" applyAlignment="true">
      <alignment vertical="center"/>
    </xf>
    <xf numFmtId="179" fontId="36" fillId="0" borderId="0" xfId="0" applyNumberFormat="true" applyFont="true" applyFill="true" applyBorder="true" applyAlignment="true"/>
    <xf numFmtId="49" fontId="31" fillId="0" borderId="0" xfId="0" applyNumberFormat="true" applyFont="true" applyFill="true" applyBorder="true" applyAlignment="true">
      <alignment vertical="center"/>
    </xf>
    <xf numFmtId="49" fontId="1" fillId="0" borderId="0" xfId="0" applyNumberFormat="true" applyFont="true" applyFill="true" applyAlignment="true">
      <alignment horizontal="left" vertical="center" wrapText="true"/>
    </xf>
    <xf numFmtId="49" fontId="1" fillId="0" borderId="8" xfId="0" applyNumberFormat="true" applyFont="true" applyFill="true" applyBorder="true" applyAlignment="true">
      <alignment horizontal="center" vertical="center"/>
    </xf>
    <xf numFmtId="0" fontId="5" fillId="2" borderId="2" xfId="0" applyFont="true" applyFill="true" applyBorder="true" applyAlignment="true">
      <alignment horizontal="center" vertical="center"/>
    </xf>
    <xf numFmtId="49" fontId="31" fillId="0" borderId="8" xfId="0" applyNumberFormat="true" applyFont="true" applyFill="true" applyBorder="true" applyAlignment="true">
      <alignment vertical="center"/>
    </xf>
    <xf numFmtId="0" fontId="37" fillId="0" borderId="5" xfId="0" applyFont="true" applyFill="true" applyBorder="true" applyAlignment="true">
      <alignment horizontal="justify" vertical="center"/>
    </xf>
    <xf numFmtId="0" fontId="38" fillId="0" borderId="5" xfId="0" applyFont="true" applyFill="true" applyBorder="true" applyAlignment="true">
      <alignment horizontal="justify" vertical="center"/>
    </xf>
    <xf numFmtId="49" fontId="1" fillId="0" borderId="8" xfId="0" applyNumberFormat="true" applyFont="true" applyFill="true" applyBorder="true" applyAlignment="true">
      <alignment vertical="center"/>
    </xf>
    <xf numFmtId="0" fontId="4" fillId="0" borderId="5" xfId="0" applyFont="true" applyFill="true" applyBorder="true" applyAlignment="true">
      <alignment horizontal="justify" vertical="center"/>
    </xf>
    <xf numFmtId="0" fontId="5" fillId="2" borderId="7" xfId="0" applyFont="true" applyFill="true" applyBorder="true" applyAlignment="true">
      <alignment horizontal="center" vertical="center"/>
    </xf>
    <xf numFmtId="0" fontId="5" fillId="2" borderId="5" xfId="0" applyFont="true" applyFill="true" applyBorder="true" applyAlignment="true">
      <alignment horizontal="center" vertical="center"/>
    </xf>
    <xf numFmtId="0" fontId="38" fillId="0" borderId="5" xfId="0" applyFont="true" applyFill="true" applyBorder="true" applyAlignment="true">
      <alignment horizontal="center" vertical="center"/>
    </xf>
    <xf numFmtId="0" fontId="37" fillId="0" borderId="5" xfId="0" applyFont="true" applyFill="true" applyBorder="true" applyAlignment="true">
      <alignment horizontal="center" vertical="center"/>
    </xf>
    <xf numFmtId="0" fontId="6" fillId="0" borderId="12" xfId="0" applyFont="true" applyFill="true" applyBorder="true" applyAlignment="true">
      <alignment horizontal="center" vertical="center"/>
    </xf>
    <xf numFmtId="0" fontId="4" fillId="0" borderId="11" xfId="0" applyFont="true" applyFill="true" applyBorder="true" applyAlignment="true">
      <alignment horizontal="center" vertical="center"/>
    </xf>
    <xf numFmtId="0" fontId="6" fillId="0" borderId="14" xfId="0" applyFont="true" applyFill="true" applyBorder="true" applyAlignment="true">
      <alignment horizontal="center" vertical="center"/>
    </xf>
    <xf numFmtId="0" fontId="5" fillId="0" borderId="2" xfId="0" applyFont="true" applyFill="true" applyBorder="true" applyAlignment="true">
      <alignment horizontal="center" vertical="center"/>
    </xf>
    <xf numFmtId="0" fontId="7" fillId="0" borderId="19" xfId="0" applyFont="true" applyFill="true" applyBorder="true" applyAlignment="true" applyProtection="true">
      <alignment horizontal="center" vertical="center" wrapText="true"/>
    </xf>
    <xf numFmtId="0" fontId="7" fillId="0" borderId="20" xfId="0" applyFont="true" applyFill="true" applyBorder="true" applyAlignment="true" applyProtection="true">
      <alignment horizontal="center" vertical="center" wrapText="true"/>
    </xf>
    <xf numFmtId="0" fontId="38" fillId="0" borderId="11" xfId="0" applyFont="true" applyFill="true" applyBorder="true" applyAlignment="true">
      <alignment horizontal="justify" vertical="center"/>
    </xf>
    <xf numFmtId="49" fontId="31" fillId="0" borderId="14" xfId="0" applyNumberFormat="true" applyFont="true" applyFill="true" applyBorder="true" applyAlignment="true">
      <alignment vertical="center"/>
    </xf>
    <xf numFmtId="0" fontId="4" fillId="0" borderId="11" xfId="0" applyFont="true" applyFill="true" applyBorder="true" applyAlignment="true">
      <alignment horizontal="justify" vertical="center"/>
    </xf>
    <xf numFmtId="0" fontId="6" fillId="0" borderId="11" xfId="0" applyFont="true" applyFill="true" applyBorder="true" applyAlignment="true">
      <alignment horizontal="justify" vertical="center"/>
    </xf>
    <xf numFmtId="0" fontId="8" fillId="0" borderId="12" xfId="0" applyFont="true" applyFill="true" applyBorder="true" applyAlignment="true">
      <alignment horizontal="center" vertical="center"/>
    </xf>
    <xf numFmtId="0" fontId="4" fillId="0" borderId="0" xfId="0" applyFont="true" applyFill="true" applyBorder="true" applyAlignment="true">
      <alignment horizontal="justify" vertical="center" wrapText="true"/>
    </xf>
    <xf numFmtId="0" fontId="8" fillId="0" borderId="14" xfId="0" applyFont="true" applyFill="true" applyBorder="true" applyAlignment="true">
      <alignment horizontal="center" vertical="center"/>
    </xf>
    <xf numFmtId="0" fontId="4" fillId="0" borderId="16" xfId="0" applyFont="true" applyFill="true" applyBorder="true" applyAlignment="true">
      <alignment horizontal="justify" vertical="center"/>
    </xf>
    <xf numFmtId="0" fontId="39" fillId="0" borderId="5" xfId="0" applyFont="true" applyFill="true" applyBorder="true" applyAlignment="true">
      <alignment horizontal="center" vertical="center"/>
    </xf>
    <xf numFmtId="0" fontId="4" fillId="0" borderId="7" xfId="0" applyFont="true" applyFill="true" applyBorder="true" applyAlignment="true">
      <alignment horizontal="justify" vertical="center"/>
    </xf>
    <xf numFmtId="0" fontId="6" fillId="0" borderId="7" xfId="0" applyFont="true" applyFill="true" applyBorder="true" applyAlignment="true">
      <alignment horizontal="justify" vertical="center"/>
    </xf>
    <xf numFmtId="0" fontId="1" fillId="0" borderId="7" xfId="0" applyFont="true" applyFill="true" applyBorder="true" applyAlignment="true">
      <alignment vertical="center"/>
    </xf>
    <xf numFmtId="0" fontId="21" fillId="0" borderId="14" xfId="0" applyFont="true" applyFill="true" applyBorder="true" applyAlignment="true" applyProtection="true">
      <alignment horizontal="center" vertical="center" wrapText="true"/>
    </xf>
    <xf numFmtId="0" fontId="7" fillId="0" borderId="14" xfId="0" applyFont="true" applyFill="true" applyBorder="true" applyAlignment="true" applyProtection="true">
      <alignment horizontal="center" vertical="center" wrapText="true"/>
    </xf>
    <xf numFmtId="49" fontId="1" fillId="0" borderId="0" xfId="0" applyNumberFormat="true" applyFont="true" applyFill="true" applyAlignment="true">
      <alignment horizontal="left" vertical="top" wrapText="true"/>
    </xf>
    <xf numFmtId="49" fontId="5" fillId="2" borderId="2" xfId="0" applyNumberFormat="true" applyFont="true" applyFill="true" applyBorder="true" applyAlignment="true">
      <alignment horizontal="center" vertical="center" wrapText="true"/>
    </xf>
    <xf numFmtId="0" fontId="5" fillId="2" borderId="2" xfId="0" applyFont="true" applyFill="true" applyBorder="true" applyAlignment="true">
      <alignment horizontal="center" vertical="center" wrapText="true"/>
    </xf>
    <xf numFmtId="49" fontId="6" fillId="0" borderId="5" xfId="0" applyNumberFormat="true" applyFont="true" applyFill="true" applyBorder="true" applyAlignment="true">
      <alignment horizontal="center" vertical="center" wrapText="true"/>
    </xf>
    <xf numFmtId="0" fontId="5" fillId="2" borderId="7" xfId="0" applyFont="true" applyFill="true" applyBorder="true" applyAlignment="true">
      <alignment horizontal="center" vertical="center" wrapText="true"/>
    </xf>
    <xf numFmtId="0" fontId="5" fillId="2" borderId="5" xfId="0" applyFont="true" applyFill="true" applyBorder="true" applyAlignment="true">
      <alignment horizontal="center" vertical="center" wrapText="true"/>
    </xf>
    <xf numFmtId="0" fontId="5" fillId="0" borderId="7" xfId="0" applyFont="true" applyFill="true" applyBorder="true" applyAlignment="true">
      <alignment horizontal="center" vertical="center" wrapText="true"/>
    </xf>
    <xf numFmtId="0" fontId="4" fillId="0" borderId="11" xfId="0" applyFont="true" applyFill="true" applyBorder="true" applyAlignment="true">
      <alignment horizontal="justify" vertical="center" wrapText="true"/>
    </xf>
    <xf numFmtId="0" fontId="6" fillId="0" borderId="11" xfId="0" applyFont="true" applyFill="true" applyBorder="true" applyAlignment="true">
      <alignment horizontal="justify" vertical="center" wrapText="true"/>
    </xf>
    <xf numFmtId="0" fontId="4" fillId="0" borderId="7" xfId="0" applyFont="true" applyFill="true" applyBorder="true" applyAlignment="true">
      <alignment horizontal="justify" vertical="center" wrapText="true"/>
    </xf>
    <xf numFmtId="0" fontId="1" fillId="0" borderId="8" xfId="0" applyFont="true" applyFill="true" applyBorder="true" applyAlignment="true">
      <alignment vertical="center" wrapText="true"/>
    </xf>
    <xf numFmtId="49" fontId="1" fillId="0" borderId="0" xfId="0" applyNumberFormat="true" applyFont="true" applyFill="true" applyBorder="true" applyAlignment="true">
      <alignment horizontal="left" vertical="top" wrapText="true"/>
    </xf>
    <xf numFmtId="0" fontId="1" fillId="0" borderId="21" xfId="0" applyFont="true" applyFill="true" applyBorder="true" applyAlignment="true">
      <alignment horizontal="center" vertical="center"/>
    </xf>
    <xf numFmtId="49" fontId="5" fillId="0" borderId="1" xfId="0" applyNumberFormat="true" applyFont="true" applyFill="true" applyBorder="true" applyAlignment="true">
      <alignment horizontal="center" vertical="center"/>
    </xf>
    <xf numFmtId="0" fontId="1" fillId="0" borderId="3" xfId="0" applyFont="true" applyFill="true" applyBorder="true" applyAlignment="true">
      <alignment horizontal="center" vertical="center"/>
    </xf>
    <xf numFmtId="49" fontId="6" fillId="0" borderId="4" xfId="0" applyNumberFormat="true" applyFont="true" applyFill="true" applyBorder="true" applyAlignment="true">
      <alignment horizontal="justify" vertical="center"/>
    </xf>
    <xf numFmtId="0" fontId="2" fillId="0" borderId="2" xfId="0" applyFont="true" applyFill="true" applyBorder="true" applyAlignment="true">
      <alignment horizontal="center" vertical="center"/>
    </xf>
    <xf numFmtId="0" fontId="5" fillId="0" borderId="9" xfId="0" applyFont="true" applyFill="true" applyBorder="true" applyAlignment="true">
      <alignment horizontal="center" vertical="center"/>
    </xf>
    <xf numFmtId="0" fontId="5" fillId="0" borderId="5" xfId="0" applyFont="true" applyFill="true" applyBorder="true" applyAlignment="true">
      <alignment horizontal="center" vertical="center"/>
    </xf>
    <xf numFmtId="0" fontId="4" fillId="0" borderId="22" xfId="0" applyFont="true" applyFill="true" applyBorder="true" applyAlignment="true">
      <alignment horizontal="center" vertical="center" wrapText="true"/>
    </xf>
    <xf numFmtId="0" fontId="4" fillId="0" borderId="23" xfId="0" applyFont="true" applyFill="true" applyBorder="true" applyAlignment="true">
      <alignment horizontal="center" vertical="center" wrapText="true"/>
    </xf>
    <xf numFmtId="0" fontId="4" fillId="0" borderId="12" xfId="0" applyFont="true" applyFill="true" applyBorder="true" applyAlignment="true">
      <alignment horizontal="center" vertical="center" wrapText="true"/>
    </xf>
    <xf numFmtId="0" fontId="4" fillId="0" borderId="24" xfId="0" applyFont="true" applyFill="true" applyBorder="true" applyAlignment="true">
      <alignment horizontal="center" vertical="center"/>
    </xf>
    <xf numFmtId="0" fontId="1" fillId="0" borderId="11" xfId="0" applyFont="true" applyFill="true" applyBorder="true" applyAlignment="true">
      <alignment vertical="center"/>
    </xf>
    <xf numFmtId="0" fontId="21" fillId="0" borderId="0" xfId="0" applyFont="true" applyFill="true" applyAlignment="true" applyProtection="true"/>
    <xf numFmtId="0" fontId="21" fillId="0" borderId="0" xfId="0" applyFont="true" applyFill="true" applyAlignment="true" applyProtection="true">
      <alignment horizontal="center"/>
    </xf>
    <xf numFmtId="0" fontId="10" fillId="0" borderId="0" xfId="0" applyFont="true" applyFill="true" applyAlignment="true"/>
    <xf numFmtId="0" fontId="21" fillId="0" borderId="0" xfId="0" applyFont="true" applyFill="true" applyAlignment="true"/>
    <xf numFmtId="49" fontId="21" fillId="0" borderId="0" xfId="0" applyNumberFormat="true" applyFont="true" applyFill="true" applyAlignment="true"/>
    <xf numFmtId="0" fontId="21" fillId="3" borderId="0" xfId="0" applyFont="true" applyFill="true" applyAlignment="true"/>
    <xf numFmtId="49" fontId="21" fillId="3" borderId="0" xfId="0" applyNumberFormat="true" applyFont="true" applyFill="true" applyAlignment="true"/>
    <xf numFmtId="0" fontId="21" fillId="4" borderId="0" xfId="0" applyFont="true" applyFill="true" applyAlignment="true"/>
    <xf numFmtId="0" fontId="10" fillId="0" borderId="0" xfId="0" applyFont="true" applyFill="true">
      <alignment vertical="center"/>
    </xf>
    <xf numFmtId="0" fontId="21" fillId="0" borderId="0" xfId="0" applyFont="true" applyFill="true" applyAlignment="true">
      <alignment horizontal="left"/>
    </xf>
    <xf numFmtId="0" fontId="21" fillId="0" borderId="0" xfId="0" applyFont="true" applyFill="true" applyAlignment="true">
      <alignment horizontal="left" vertical="center"/>
    </xf>
    <xf numFmtId="0" fontId="21" fillId="0" borderId="0" xfId="0" applyFont="true" applyFill="true" applyAlignment="true">
      <alignment horizontal="left" wrapText="true"/>
    </xf>
    <xf numFmtId="0" fontId="21" fillId="0" borderId="0" xfId="0" applyFont="true" applyFill="true" applyAlignment="true">
      <alignment horizontal="center" vertical="center"/>
    </xf>
    <xf numFmtId="0" fontId="21" fillId="0" borderId="0" xfId="0" applyFont="true" applyFill="true" applyAlignment="true">
      <alignment horizontal="center"/>
    </xf>
    <xf numFmtId="178" fontId="21" fillId="0" borderId="0" xfId="0" applyNumberFormat="true" applyFont="true" applyFill="true" applyAlignment="true">
      <alignment horizontal="center"/>
    </xf>
    <xf numFmtId="177" fontId="21" fillId="0" borderId="0" xfId="0" applyNumberFormat="true" applyFont="true" applyFill="true" applyAlignment="true">
      <alignment horizontal="center"/>
    </xf>
    <xf numFmtId="0" fontId="21" fillId="0" borderId="0" xfId="0" applyFont="true" applyFill="true" applyAlignment="true">
      <alignment horizontal="left" vertical="center" wrapText="true"/>
    </xf>
    <xf numFmtId="0" fontId="21" fillId="0" borderId="0" xfId="0" applyFont="true" applyFill="true" applyAlignment="true" applyProtection="true">
      <alignment horizontal="left" vertical="center"/>
    </xf>
    <xf numFmtId="0" fontId="40" fillId="0" borderId="0" xfId="0" applyFont="true" applyFill="true" applyAlignment="true" applyProtection="true">
      <alignment horizontal="left" vertical="center"/>
    </xf>
    <xf numFmtId="0" fontId="21" fillId="0" borderId="14" xfId="0" applyFont="true" applyFill="true" applyBorder="true" applyAlignment="true" applyProtection="true">
      <alignment horizontal="left" vertical="center" wrapText="true"/>
    </xf>
    <xf numFmtId="0" fontId="21" fillId="0" borderId="14" xfId="0" applyFont="true" applyFill="true" applyBorder="true" applyAlignment="true">
      <alignment horizontal="left" vertical="center" wrapText="true"/>
    </xf>
    <xf numFmtId="1" fontId="21" fillId="0" borderId="14" xfId="0" applyNumberFormat="true" applyFont="true" applyFill="true" applyBorder="true" applyAlignment="true">
      <alignment horizontal="left" vertical="center" wrapText="true"/>
    </xf>
    <xf numFmtId="0" fontId="21" fillId="0" borderId="15" xfId="0" applyFont="true" applyFill="true" applyBorder="true" applyAlignment="true">
      <alignment horizontal="left" vertical="center" wrapText="true"/>
    </xf>
    <xf numFmtId="1" fontId="21" fillId="0" borderId="15" xfId="0" applyNumberFormat="true" applyFont="true" applyFill="true" applyBorder="true" applyAlignment="true">
      <alignment horizontal="left" vertical="center" wrapText="true"/>
    </xf>
    <xf numFmtId="49" fontId="21" fillId="0" borderId="14" xfId="0" applyNumberFormat="true" applyFont="true" applyFill="true" applyBorder="true" applyAlignment="true">
      <alignment horizontal="left" vertical="center" wrapText="true"/>
    </xf>
    <xf numFmtId="49" fontId="26" fillId="0" borderId="14" xfId="13" applyNumberFormat="true" applyFont="true" applyFill="true" applyBorder="true" applyAlignment="true">
      <alignment horizontal="left" vertical="center"/>
    </xf>
    <xf numFmtId="49" fontId="26" fillId="0" borderId="14" xfId="13" applyNumberFormat="true" applyFont="true" applyFill="true" applyBorder="true" applyAlignment="true">
      <alignment horizontal="left" vertical="center" wrapText="true"/>
    </xf>
    <xf numFmtId="0" fontId="41" fillId="0" borderId="14" xfId="98" applyFont="true" applyFill="true" applyBorder="true" applyAlignment="true">
      <alignment horizontal="left" vertical="center" wrapText="true"/>
    </xf>
    <xf numFmtId="0" fontId="21" fillId="0" borderId="14" xfId="0" applyFont="true" applyFill="true" applyBorder="true" applyAlignment="true">
      <alignment horizontal="left" vertical="center"/>
    </xf>
    <xf numFmtId="0" fontId="41" fillId="0" borderId="14" xfId="109" applyFont="true" applyFill="true" applyBorder="true" applyAlignment="true">
      <alignment horizontal="left" vertical="center" wrapText="true"/>
    </xf>
    <xf numFmtId="1" fontId="21" fillId="0" borderId="14" xfId="0" applyNumberFormat="true" applyFont="true" applyFill="true" applyBorder="true" applyAlignment="true">
      <alignment horizontal="left" vertical="center"/>
    </xf>
    <xf numFmtId="0" fontId="21" fillId="0" borderId="0" xfId="0" applyFont="true" applyFill="true" applyAlignment="true" applyProtection="true">
      <alignment horizontal="left" vertical="center" wrapText="true"/>
    </xf>
    <xf numFmtId="0" fontId="21" fillId="0" borderId="0" xfId="0" applyFont="true" applyFill="true" applyAlignment="true" applyProtection="true">
      <alignment horizontal="center" vertical="center"/>
    </xf>
    <xf numFmtId="0" fontId="21" fillId="0" borderId="14" xfId="0" applyFont="true" applyFill="true" applyBorder="true" applyAlignment="true">
      <alignment horizontal="center" vertical="center" wrapText="true"/>
    </xf>
    <xf numFmtId="0" fontId="31" fillId="0" borderId="14" xfId="13" applyFont="true" applyFill="true" applyBorder="true" applyAlignment="true">
      <alignment horizontal="left" vertical="center" wrapText="true"/>
    </xf>
    <xf numFmtId="0" fontId="21" fillId="0" borderId="15" xfId="0" applyFont="true" applyFill="true" applyBorder="true" applyAlignment="true">
      <alignment horizontal="center" vertical="center" wrapText="true"/>
    </xf>
    <xf numFmtId="49" fontId="21" fillId="0" borderId="14" xfId="0" applyNumberFormat="true" applyFont="true" applyFill="true" applyBorder="true" applyAlignment="true">
      <alignment horizontal="center" vertical="center" wrapText="true"/>
    </xf>
    <xf numFmtId="0" fontId="21" fillId="0" borderId="14" xfId="0" applyFont="true" applyFill="true" applyBorder="true" applyAlignment="true">
      <alignment horizontal="center" vertical="center"/>
    </xf>
    <xf numFmtId="178" fontId="21" fillId="0" borderId="0" xfId="0" applyNumberFormat="true" applyFont="true" applyFill="true" applyAlignment="true" applyProtection="true">
      <alignment horizontal="centerContinuous" vertical="center"/>
    </xf>
    <xf numFmtId="178" fontId="21" fillId="0" borderId="16" xfId="0" applyNumberFormat="true" applyFont="true" applyFill="true" applyBorder="true" applyAlignment="true" applyProtection="true">
      <alignment horizontal="center" vertical="center" wrapText="true"/>
    </xf>
    <xf numFmtId="178" fontId="21" fillId="0" borderId="17" xfId="0" applyNumberFormat="true" applyFont="true" applyFill="true" applyBorder="true" applyAlignment="true" applyProtection="true">
      <alignment horizontal="center" vertical="center" wrapText="true"/>
    </xf>
    <xf numFmtId="178" fontId="21" fillId="0" borderId="18" xfId="0" applyNumberFormat="true" applyFont="true" applyFill="true" applyBorder="true" applyAlignment="true" applyProtection="true">
      <alignment horizontal="center" vertical="center" wrapText="true"/>
    </xf>
    <xf numFmtId="49" fontId="21" fillId="0" borderId="16" xfId="0" applyNumberFormat="true" applyFont="true" applyFill="true" applyBorder="true" applyAlignment="true" applyProtection="true">
      <alignment horizontal="center" vertical="center" wrapText="true"/>
    </xf>
    <xf numFmtId="49" fontId="21" fillId="0" borderId="17" xfId="0" applyNumberFormat="true" applyFont="true" applyFill="true" applyBorder="true" applyAlignment="true" applyProtection="true">
      <alignment horizontal="center" vertical="center" wrapText="true"/>
    </xf>
    <xf numFmtId="49" fontId="21" fillId="0" borderId="18" xfId="0" applyNumberFormat="true" applyFont="true" applyFill="true" applyBorder="true" applyAlignment="true" applyProtection="true">
      <alignment horizontal="center" vertical="center" wrapText="true"/>
    </xf>
    <xf numFmtId="177" fontId="21" fillId="0" borderId="0" xfId="0" applyNumberFormat="true" applyFont="true" applyFill="true" applyAlignment="true" applyProtection="true">
      <alignment horizontal="centerContinuous" vertical="center"/>
    </xf>
    <xf numFmtId="177" fontId="21" fillId="0" borderId="16" xfId="0" applyNumberFormat="true" applyFont="true" applyFill="true" applyBorder="true" applyAlignment="true" applyProtection="true">
      <alignment horizontal="center" vertical="center" wrapText="true"/>
    </xf>
    <xf numFmtId="0" fontId="21" fillId="0" borderId="16" xfId="0" applyNumberFormat="true" applyFont="true" applyFill="true" applyBorder="true" applyAlignment="true" applyProtection="true">
      <alignment horizontal="center" vertical="center" wrapText="true"/>
    </xf>
    <xf numFmtId="0" fontId="21" fillId="0" borderId="16" xfId="0" applyNumberFormat="true" applyFont="true" applyFill="true" applyBorder="true" applyAlignment="true">
      <alignment horizontal="center" vertical="center" wrapText="true"/>
    </xf>
    <xf numFmtId="49" fontId="21" fillId="0" borderId="16" xfId="0" applyNumberFormat="true" applyFont="true" applyFill="true" applyBorder="true" applyAlignment="true">
      <alignment horizontal="center" vertical="center" wrapText="true"/>
    </xf>
    <xf numFmtId="0" fontId="21" fillId="0" borderId="0" xfId="0" applyFont="true" applyFill="true" applyAlignment="true" applyProtection="true">
      <alignment horizontal="centerContinuous" vertical="center"/>
    </xf>
    <xf numFmtId="177" fontId="21" fillId="0" borderId="17" xfId="0" applyNumberFormat="true" applyFont="true" applyFill="true" applyBorder="true" applyAlignment="true" applyProtection="true">
      <alignment horizontal="center" vertical="center" wrapText="true"/>
    </xf>
    <xf numFmtId="177" fontId="21" fillId="0" borderId="18" xfId="0" applyNumberFormat="true" applyFont="true" applyFill="true" applyBorder="true" applyAlignment="true" applyProtection="true">
      <alignment horizontal="center" vertical="center" wrapText="true"/>
    </xf>
    <xf numFmtId="0" fontId="21" fillId="0" borderId="17" xfId="0" applyNumberFormat="true" applyFont="true" applyFill="true" applyBorder="true" applyAlignment="true" applyProtection="true">
      <alignment horizontal="center" vertical="center" wrapText="true"/>
    </xf>
    <xf numFmtId="0" fontId="21" fillId="0" borderId="18" xfId="0" applyNumberFormat="true" applyFont="true" applyFill="true" applyBorder="true" applyAlignment="true" applyProtection="true">
      <alignment horizontal="center" vertical="center" wrapText="true"/>
    </xf>
    <xf numFmtId="0" fontId="21" fillId="0" borderId="17" xfId="0" applyNumberFormat="true" applyFont="true" applyFill="true" applyBorder="true" applyAlignment="true">
      <alignment horizontal="center" vertical="center" wrapText="true"/>
    </xf>
    <xf numFmtId="0" fontId="21" fillId="0" borderId="18" xfId="0" applyNumberFormat="true" applyFont="true" applyFill="true" applyBorder="true" applyAlignment="true">
      <alignment horizontal="center" vertical="center" wrapText="true"/>
    </xf>
    <xf numFmtId="0" fontId="26" fillId="0" borderId="14" xfId="13" applyFont="true" applyFill="true" applyBorder="true" applyAlignment="true">
      <alignment horizontal="left" vertical="center" wrapText="true"/>
    </xf>
    <xf numFmtId="0" fontId="26" fillId="0" borderId="14" xfId="94" applyFont="true" applyFill="true" applyBorder="true" applyAlignment="true" applyProtection="true">
      <alignment horizontal="left" vertical="center" wrapText="true"/>
    </xf>
    <xf numFmtId="49" fontId="21" fillId="0" borderId="17" xfId="0" applyNumberFormat="true" applyFont="true" applyFill="true" applyBorder="true" applyAlignment="true">
      <alignment horizontal="center" vertical="center" wrapText="true"/>
    </xf>
    <xf numFmtId="49" fontId="21" fillId="0" borderId="18" xfId="0" applyNumberFormat="true" applyFont="true" applyFill="true" applyBorder="true" applyAlignment="true">
      <alignment horizontal="center" vertical="center" wrapText="true"/>
    </xf>
    <xf numFmtId="176" fontId="26" fillId="0" borderId="14" xfId="13" applyNumberFormat="true" applyFont="true" applyFill="true" applyBorder="true" applyAlignment="true">
      <alignment horizontal="left" vertical="center" wrapText="true"/>
    </xf>
    <xf numFmtId="0" fontId="21" fillId="0" borderId="14" xfId="0" applyFont="true" applyFill="true" applyBorder="true" applyAlignment="true">
      <alignment vertical="center" wrapText="true"/>
    </xf>
    <xf numFmtId="0" fontId="21" fillId="0" borderId="15" xfId="0" applyFont="true" applyFill="true" applyBorder="true" applyAlignment="true">
      <alignment vertical="center" wrapText="true"/>
    </xf>
    <xf numFmtId="0" fontId="41" fillId="0" borderId="14" xfId="107" applyFont="true" applyFill="true" applyBorder="true" applyAlignment="true">
      <alignment horizontal="left" vertical="center" wrapText="true"/>
    </xf>
    <xf numFmtId="0" fontId="31" fillId="0" borderId="14" xfId="108" applyFont="true" applyFill="true" applyBorder="true" applyAlignment="true" applyProtection="true">
      <alignment horizontal="left" vertical="center" wrapText="true"/>
    </xf>
    <xf numFmtId="0" fontId="21" fillId="0" borderId="0" xfId="0" applyFont="true" applyFill="true" applyAlignment="true" applyProtection="true">
      <alignment horizontal="centerContinuous" vertical="center" wrapText="true"/>
    </xf>
    <xf numFmtId="0" fontId="21" fillId="0" borderId="0" xfId="0" applyFont="true" applyFill="true" applyAlignment="true" applyProtection="true">
      <alignment vertical="center"/>
    </xf>
    <xf numFmtId="0" fontId="31" fillId="0" borderId="0" xfId="0" applyFont="true" applyFill="true" applyAlignment="true" applyProtection="true">
      <alignment horizontal="center"/>
    </xf>
    <xf numFmtId="0" fontId="10" fillId="0" borderId="0" xfId="0" applyFont="true" applyFill="true" applyAlignment="true" applyProtection="true"/>
    <xf numFmtId="0" fontId="42" fillId="0" borderId="14" xfId="0" applyFont="true" applyFill="true" applyBorder="true" applyAlignment="true">
      <alignment horizontal="left" vertical="center" wrapText="true"/>
    </xf>
    <xf numFmtId="0" fontId="21" fillId="0" borderId="14" xfId="0" applyNumberFormat="true" applyFont="true" applyFill="true" applyBorder="true" applyAlignment="true" applyProtection="true">
      <alignment horizontal="left" vertical="center"/>
    </xf>
    <xf numFmtId="0" fontId="21" fillId="0" borderId="14" xfId="0" applyNumberFormat="true" applyFont="true" applyFill="true" applyBorder="true" applyAlignment="true" applyProtection="true">
      <alignment horizontal="left" vertical="center" wrapText="true"/>
    </xf>
    <xf numFmtId="49" fontId="21" fillId="0" borderId="14" xfId="0" applyNumberFormat="true" applyFont="true" applyFill="true" applyBorder="true" applyAlignment="true" applyProtection="true">
      <alignment horizontal="left" vertical="center" wrapText="true"/>
    </xf>
    <xf numFmtId="0" fontId="21" fillId="0" borderId="14" xfId="7" applyNumberFormat="true" applyFont="true" applyFill="true" applyBorder="true" applyAlignment="true" applyProtection="true">
      <alignment horizontal="left" vertical="center" wrapText="true"/>
    </xf>
    <xf numFmtId="0" fontId="31" fillId="0" borderId="14" xfId="96" applyFont="true" applyFill="true" applyBorder="true" applyAlignment="true">
      <alignment horizontal="left" vertical="center" wrapText="true"/>
    </xf>
    <xf numFmtId="0" fontId="31" fillId="0" borderId="14" xfId="7" applyNumberFormat="true" applyFont="true" applyFill="true" applyBorder="true" applyAlignment="true" applyProtection="true">
      <alignment horizontal="left" vertical="center" wrapText="true"/>
    </xf>
    <xf numFmtId="0" fontId="21" fillId="0" borderId="15" xfId="0" applyFont="true" applyFill="true" applyBorder="true" applyAlignment="true">
      <alignment horizontal="center" vertical="center"/>
    </xf>
    <xf numFmtId="0" fontId="31" fillId="0" borderId="14" xfId="7" applyNumberFormat="true" applyFont="true" applyFill="true" applyBorder="true" applyAlignment="true" applyProtection="true">
      <alignment horizontal="center" vertical="center" wrapText="true"/>
    </xf>
    <xf numFmtId="49" fontId="26" fillId="0" borderId="14" xfId="13" applyNumberFormat="true" applyFont="true" applyFill="true" applyBorder="true" applyAlignment="true">
      <alignment horizontal="center" vertical="center" wrapText="true"/>
    </xf>
    <xf numFmtId="0" fontId="21" fillId="0" borderId="14" xfId="0" applyNumberFormat="true" applyFont="true" applyFill="true" applyBorder="true" applyAlignment="true" applyProtection="true">
      <alignment horizontal="center" vertical="center" wrapText="true"/>
    </xf>
    <xf numFmtId="176" fontId="31" fillId="0" borderId="14" xfId="13" applyNumberFormat="true" applyFont="true" applyFill="true" applyBorder="true" applyAlignment="true">
      <alignment horizontal="left" vertical="center" wrapText="true"/>
    </xf>
    <xf numFmtId="49" fontId="21" fillId="0" borderId="14" xfId="0" applyNumberFormat="true" applyFont="true" applyFill="true" applyBorder="true" applyAlignment="true">
      <alignment vertical="center" wrapText="true"/>
    </xf>
    <xf numFmtId="0" fontId="43" fillId="0" borderId="14" xfId="0" applyFont="true" applyFill="true" applyBorder="true" applyAlignment="true">
      <alignment horizontal="left" vertical="center" wrapText="true"/>
    </xf>
    <xf numFmtId="0" fontId="26" fillId="0" borderId="14" xfId="51" applyFont="true" applyFill="true" applyBorder="true" applyAlignment="true">
      <alignment horizontal="left" vertical="center" wrapText="true"/>
    </xf>
    <xf numFmtId="1" fontId="14" fillId="0" borderId="25" xfId="0" applyNumberFormat="true" applyFont="true" applyFill="true" applyBorder="true" applyAlignment="true">
      <alignment horizontal="justify" vertical="center" wrapText="true"/>
    </xf>
    <xf numFmtId="0" fontId="21" fillId="0" borderId="14" xfId="0" applyNumberFormat="true" applyFont="true" applyFill="true" applyBorder="true" applyAlignment="true">
      <alignment horizontal="left" vertical="center" wrapText="true"/>
    </xf>
    <xf numFmtId="0" fontId="14" fillId="0" borderId="25" xfId="0" applyNumberFormat="true" applyFont="true" applyFill="true" applyBorder="true" applyAlignment="true">
      <alignment horizontal="justify" vertical="center" wrapText="true"/>
    </xf>
    <xf numFmtId="0" fontId="14" fillId="0" borderId="26" xfId="0" applyNumberFormat="true" applyFont="true" applyFill="true" applyBorder="true" applyAlignment="true">
      <alignment horizontal="center" vertical="center" wrapText="true"/>
    </xf>
    <xf numFmtId="0" fontId="14" fillId="0" borderId="27" xfId="0" applyNumberFormat="true" applyFont="true" applyFill="true" applyBorder="true" applyAlignment="true">
      <alignment horizontal="center" vertical="center" wrapText="true"/>
    </xf>
    <xf numFmtId="0" fontId="26" fillId="0" borderId="14" xfId="75" applyFont="true" applyFill="true" applyBorder="true" applyAlignment="true">
      <alignment horizontal="left" vertical="center" wrapText="true"/>
    </xf>
    <xf numFmtId="0" fontId="26" fillId="0" borderId="14" xfId="0" applyFont="true" applyFill="true" applyBorder="true" applyAlignment="true">
      <alignment horizontal="left" vertical="center" wrapText="true"/>
    </xf>
    <xf numFmtId="0" fontId="26" fillId="0" borderId="14" xfId="12" applyFont="true" applyFill="true" applyBorder="true" applyAlignment="true">
      <alignment horizontal="left" vertical="center" wrapText="true"/>
    </xf>
    <xf numFmtId="0" fontId="31" fillId="0" borderId="14" xfId="37" applyFont="true" applyFill="true" applyBorder="true" applyAlignment="true">
      <alignment horizontal="left" vertical="center" wrapText="true"/>
    </xf>
    <xf numFmtId="0" fontId="31" fillId="0" borderId="14" xfId="77" applyFont="true" applyFill="true" applyBorder="true" applyAlignment="true">
      <alignment horizontal="left" vertical="center" wrapText="true"/>
    </xf>
    <xf numFmtId="0" fontId="31" fillId="0" borderId="14" xfId="104" applyFont="true" applyFill="true" applyBorder="true" applyAlignment="true">
      <alignment horizontal="left" vertical="center" wrapText="true"/>
    </xf>
    <xf numFmtId="0" fontId="31" fillId="0" borderId="14" xfId="17" applyFont="true" applyFill="true" applyBorder="true" applyAlignment="true">
      <alignment horizontal="left" vertical="center" wrapText="true"/>
    </xf>
    <xf numFmtId="1" fontId="26" fillId="0" borderId="14" xfId="13" applyNumberFormat="true" applyFont="true" applyFill="true" applyBorder="true" applyAlignment="true">
      <alignment horizontal="left" vertical="center" wrapText="true"/>
    </xf>
    <xf numFmtId="0" fontId="21" fillId="0" borderId="14" xfId="22" applyFont="true" applyFill="true" applyBorder="true" applyAlignment="true" applyProtection="true">
      <alignment horizontal="left" vertical="center" wrapText="true"/>
    </xf>
    <xf numFmtId="1" fontId="21" fillId="0" borderId="14" xfId="22" applyNumberFormat="true" applyFont="true" applyFill="true" applyBorder="true" applyAlignment="true" applyProtection="true">
      <alignment horizontal="left" vertical="center" wrapText="true"/>
    </xf>
    <xf numFmtId="0" fontId="21" fillId="3" borderId="14" xfId="0" applyFont="true" applyFill="true" applyBorder="true" applyAlignment="true">
      <alignment horizontal="left" vertical="center" wrapText="true"/>
    </xf>
    <xf numFmtId="49" fontId="31" fillId="3" borderId="14" xfId="0" applyNumberFormat="true" applyFont="true" applyFill="true" applyBorder="true" applyAlignment="true" applyProtection="true">
      <alignment horizontal="left" vertical="center" wrapText="true"/>
      <protection locked="false"/>
    </xf>
    <xf numFmtId="1" fontId="21" fillId="3" borderId="14" xfId="0" applyNumberFormat="true" applyFont="true" applyFill="true" applyBorder="true" applyAlignment="true">
      <alignment horizontal="left" vertical="center" wrapText="true"/>
    </xf>
    <xf numFmtId="49" fontId="21" fillId="3" borderId="14" xfId="0" applyNumberFormat="true" applyFont="true" applyFill="true" applyBorder="true" applyAlignment="true">
      <alignment horizontal="left" vertical="center" wrapText="true"/>
    </xf>
    <xf numFmtId="49" fontId="26" fillId="3" borderId="14" xfId="0" applyNumberFormat="true" applyFont="true" applyFill="true" applyBorder="true" applyAlignment="true" applyProtection="true">
      <alignment horizontal="left" vertical="center" wrapText="true"/>
      <protection locked="false"/>
    </xf>
    <xf numFmtId="0" fontId="31" fillId="0" borderId="14" xfId="22" applyFont="true" applyFill="true" applyBorder="true" applyAlignment="true" applyProtection="true">
      <alignment horizontal="left" vertical="center" wrapText="true"/>
    </xf>
    <xf numFmtId="0" fontId="21" fillId="0" borderId="14" xfId="108" applyFont="true" applyFill="true" applyBorder="true" applyAlignment="true" applyProtection="true">
      <alignment horizontal="left" vertical="center" wrapText="true"/>
    </xf>
    <xf numFmtId="0" fontId="21" fillId="0" borderId="14" xfId="13" applyFont="true" applyFill="true" applyBorder="true" applyAlignment="true">
      <alignment horizontal="center" vertical="center"/>
    </xf>
    <xf numFmtId="0" fontId="31" fillId="0" borderId="14" xfId="25" applyFont="true" applyFill="true" applyBorder="true" applyAlignment="true" applyProtection="true">
      <alignment horizontal="left" vertical="center" wrapText="true"/>
    </xf>
    <xf numFmtId="0" fontId="21" fillId="3" borderId="14" xfId="0" applyFont="true" applyFill="true" applyBorder="true" applyAlignment="true">
      <alignment horizontal="center" vertical="center" wrapText="true"/>
    </xf>
    <xf numFmtId="49" fontId="21" fillId="3" borderId="14" xfId="0" applyNumberFormat="true" applyFont="true" applyFill="true" applyBorder="true" applyAlignment="true">
      <alignment horizontal="center" vertical="center" wrapText="true"/>
    </xf>
    <xf numFmtId="0" fontId="21" fillId="0" borderId="14" xfId="108" applyFont="true" applyFill="true" applyBorder="true" applyAlignment="true" applyProtection="true">
      <alignment horizontal="center" vertical="center" wrapText="true"/>
    </xf>
    <xf numFmtId="178" fontId="21" fillId="3" borderId="16" xfId="0" applyNumberFormat="true" applyFont="true" applyFill="true" applyBorder="true" applyAlignment="true" applyProtection="true">
      <alignment horizontal="center" vertical="center" wrapText="true"/>
    </xf>
    <xf numFmtId="178" fontId="21" fillId="3" borderId="17" xfId="0" applyNumberFormat="true" applyFont="true" applyFill="true" applyBorder="true" applyAlignment="true" applyProtection="true">
      <alignment horizontal="center" vertical="center" wrapText="true"/>
    </xf>
    <xf numFmtId="178" fontId="21" fillId="3" borderId="18" xfId="0" applyNumberFormat="true" applyFont="true" applyFill="true" applyBorder="true" applyAlignment="true" applyProtection="true">
      <alignment horizontal="center" vertical="center" wrapText="true"/>
    </xf>
    <xf numFmtId="0" fontId="26" fillId="0" borderId="14" xfId="108" applyFont="true" applyFill="true" applyBorder="true" applyAlignment="true" applyProtection="true">
      <alignment horizontal="left" vertical="center" wrapText="true"/>
    </xf>
    <xf numFmtId="0" fontId="21" fillId="0" borderId="14" xfId="13" applyFont="true" applyFill="true" applyBorder="true" applyAlignment="true">
      <alignment horizontal="left"/>
    </xf>
    <xf numFmtId="0" fontId="21" fillId="0" borderId="14" xfId="13" applyFont="true" applyFill="true" applyBorder="true" applyAlignment="true">
      <alignment horizontal="center"/>
    </xf>
    <xf numFmtId="0" fontId="26" fillId="0" borderId="14" xfId="25" applyFont="true" applyFill="true" applyBorder="true" applyAlignment="true" applyProtection="true">
      <alignment horizontal="left" vertical="center" wrapText="true"/>
    </xf>
    <xf numFmtId="0" fontId="21" fillId="0" borderId="14" xfId="13" applyFont="true" applyFill="true" applyBorder="true" applyAlignment="true"/>
    <xf numFmtId="49" fontId="31" fillId="3" borderId="14" xfId="2" applyNumberFormat="true" applyFont="true" applyFill="true" applyBorder="true" applyAlignment="true">
      <alignment horizontal="left" vertical="center" wrapText="true"/>
    </xf>
    <xf numFmtId="0" fontId="26" fillId="3" borderId="14" xfId="0" applyFont="true" applyFill="true" applyBorder="true" applyAlignment="true">
      <alignment vertical="center" wrapText="true"/>
    </xf>
    <xf numFmtId="0" fontId="31" fillId="3" borderId="14" xfId="0" applyNumberFormat="true" applyFont="true" applyFill="true" applyBorder="true" applyAlignment="true" applyProtection="true">
      <alignment horizontal="left" vertical="center" wrapText="true"/>
      <protection locked="false"/>
    </xf>
    <xf numFmtId="49" fontId="31" fillId="0" borderId="14" xfId="2" applyNumberFormat="true" applyFont="true" applyFill="true" applyBorder="true" applyAlignment="true">
      <alignment horizontal="left" vertical="center" wrapText="true"/>
    </xf>
    <xf numFmtId="49" fontId="31" fillId="0" borderId="14" xfId="0" applyNumberFormat="true" applyFont="true" applyFill="true" applyBorder="true" applyAlignment="true" applyProtection="true">
      <alignment horizontal="left" vertical="center" wrapText="true"/>
      <protection locked="false"/>
    </xf>
    <xf numFmtId="49" fontId="31" fillId="3" borderId="14" xfId="0" applyNumberFormat="true" applyFont="true" applyFill="true" applyBorder="true" applyAlignment="true">
      <alignment horizontal="left" vertical="center" wrapText="true"/>
    </xf>
    <xf numFmtId="0" fontId="26" fillId="3" borderId="14" xfId="0" applyFont="true" applyFill="true" applyBorder="true" applyAlignment="true">
      <alignment horizontal="left" vertical="center" wrapText="true"/>
    </xf>
    <xf numFmtId="0" fontId="21" fillId="0" borderId="14" xfId="0" applyNumberFormat="true" applyFont="true" applyFill="true" applyBorder="true" applyAlignment="true">
      <alignment horizontal="center" vertical="center" wrapText="true"/>
    </xf>
    <xf numFmtId="0" fontId="31" fillId="3" borderId="14" xfId="0" applyFont="true" applyFill="true" applyBorder="true" applyAlignment="true">
      <alignment horizontal="left" vertical="center" wrapText="true"/>
    </xf>
    <xf numFmtId="0" fontId="21" fillId="3" borderId="14" xfId="0" applyNumberFormat="true" applyFont="true" applyFill="true" applyBorder="true" applyAlignment="true">
      <alignment horizontal="left" vertical="center" wrapText="true"/>
    </xf>
    <xf numFmtId="0" fontId="21" fillId="3" borderId="14" xfId="0" applyNumberFormat="true" applyFont="true" applyFill="true" applyBorder="true" applyAlignment="true" applyProtection="true">
      <alignment horizontal="left" vertical="center"/>
    </xf>
    <xf numFmtId="0" fontId="21" fillId="3" borderId="14" xfId="7" applyNumberFormat="true" applyFont="true" applyFill="true" applyBorder="true" applyAlignment="true" applyProtection="true">
      <alignment horizontal="left" vertical="center" wrapText="true"/>
    </xf>
    <xf numFmtId="0" fontId="21" fillId="3" borderId="14" xfId="0" applyFont="true" applyFill="true" applyBorder="true" applyAlignment="true">
      <alignment horizontal="left" vertical="center"/>
    </xf>
    <xf numFmtId="0" fontId="21" fillId="3" borderId="15" xfId="0" applyFont="true" applyFill="true" applyBorder="true" applyAlignment="true">
      <alignment horizontal="center" vertical="center" wrapText="true"/>
    </xf>
    <xf numFmtId="0" fontId="21" fillId="3" borderId="14" xfId="0" applyNumberFormat="true" applyFont="true" applyFill="true" applyBorder="true" applyAlignment="true" applyProtection="true">
      <alignment horizontal="left" vertical="center" wrapText="true"/>
    </xf>
    <xf numFmtId="0" fontId="21" fillId="3" borderId="0" xfId="0" applyFont="true" applyFill="true" applyAlignment="true">
      <alignment horizontal="center" vertical="center"/>
    </xf>
    <xf numFmtId="0" fontId="31" fillId="0" borderId="14" xfId="0" applyNumberFormat="true" applyFont="true" applyFill="true" applyBorder="true" applyAlignment="true" applyProtection="true">
      <alignment horizontal="left" vertical="center" wrapText="true"/>
      <protection locked="false"/>
    </xf>
    <xf numFmtId="0" fontId="21" fillId="3" borderId="14" xfId="0" applyNumberFormat="true" applyFont="true" applyFill="true" applyBorder="true" applyAlignment="true">
      <alignment horizontal="center" vertical="center" wrapText="true"/>
    </xf>
    <xf numFmtId="0" fontId="21" fillId="3" borderId="14" xfId="0" applyNumberFormat="true" applyFont="true" applyFill="true" applyBorder="true" applyAlignment="true" applyProtection="true">
      <alignment horizontal="center" vertical="center" wrapText="true"/>
    </xf>
    <xf numFmtId="0" fontId="21" fillId="3" borderId="16" xfId="0" applyNumberFormat="true" applyFont="true" applyFill="true" applyBorder="true" applyAlignment="true">
      <alignment horizontal="center" vertical="center" wrapText="true"/>
    </xf>
    <xf numFmtId="0" fontId="21" fillId="3" borderId="17" xfId="0" applyNumberFormat="true" applyFont="true" applyFill="true" applyBorder="true" applyAlignment="true">
      <alignment horizontal="center" vertical="center" wrapText="true"/>
    </xf>
    <xf numFmtId="0" fontId="21" fillId="3" borderId="18" xfId="0" applyNumberFormat="true" applyFont="true" applyFill="true" applyBorder="true" applyAlignment="true">
      <alignment horizontal="center" vertical="center" wrapText="true"/>
    </xf>
    <xf numFmtId="0" fontId="31" fillId="0" borderId="14" xfId="0" applyNumberFormat="true" applyFont="true" applyFill="true" applyBorder="true" applyAlignment="true">
      <alignment horizontal="left" vertical="center" wrapText="true"/>
    </xf>
    <xf numFmtId="49" fontId="26" fillId="0" borderId="14" xfId="0" applyNumberFormat="true" applyFont="true" applyFill="true" applyBorder="true" applyAlignment="true" applyProtection="true">
      <alignment horizontal="left" vertical="center" wrapText="true"/>
      <protection locked="false"/>
    </xf>
    <xf numFmtId="0" fontId="10" fillId="3" borderId="14" xfId="0" applyFont="true" applyFill="true" applyBorder="true" applyAlignment="true"/>
    <xf numFmtId="0" fontId="21" fillId="3" borderId="0" xfId="0" applyFont="true" applyFill="true" applyAlignment="true">
      <alignment horizontal="left"/>
    </xf>
    <xf numFmtId="0" fontId="31" fillId="0" borderId="14" xfId="87" applyFont="true" applyFill="true" applyBorder="true" applyAlignment="true">
      <alignment horizontal="left" vertical="center" wrapText="true"/>
    </xf>
    <xf numFmtId="49" fontId="31" fillId="0" borderId="14" xfId="97" applyNumberFormat="true" applyFont="true" applyFill="true" applyBorder="true" applyAlignment="true">
      <alignment horizontal="left" vertical="center" wrapText="true"/>
    </xf>
    <xf numFmtId="0" fontId="31" fillId="0" borderId="14" xfId="97" applyNumberFormat="true" applyFont="true" applyFill="true" applyBorder="true" applyAlignment="true">
      <alignment horizontal="left" vertical="center" wrapText="true"/>
    </xf>
    <xf numFmtId="0" fontId="21" fillId="0" borderId="18" xfId="0" applyNumberFormat="true" applyFont="true" applyFill="true" applyBorder="true" applyAlignment="true" applyProtection="true">
      <alignment horizontal="left" vertical="center" wrapText="true"/>
    </xf>
    <xf numFmtId="0" fontId="21" fillId="0" borderId="28" xfId="0" applyFont="true" applyFill="true" applyBorder="true" applyAlignment="true">
      <alignment horizontal="left" vertical="center" wrapText="true"/>
    </xf>
    <xf numFmtId="1" fontId="14" fillId="0" borderId="28" xfId="0" applyNumberFormat="true" applyFont="true" applyFill="true" applyBorder="true" applyAlignment="true">
      <alignment horizontal="justify" vertical="center" wrapText="true"/>
    </xf>
    <xf numFmtId="0" fontId="31" fillId="0" borderId="14" xfId="0" applyFont="true" applyFill="true" applyBorder="true" applyAlignment="true" applyProtection="true">
      <alignment horizontal="left" vertical="center" wrapText="true"/>
      <protection locked="false"/>
    </xf>
    <xf numFmtId="0" fontId="14" fillId="0" borderId="28" xfId="0" applyNumberFormat="true" applyFont="true" applyFill="true" applyBorder="true" applyAlignment="true">
      <alignment horizontal="justify" vertical="center" wrapText="true"/>
    </xf>
    <xf numFmtId="0" fontId="21" fillId="0" borderId="0" xfId="0" applyNumberFormat="true" applyFont="true" applyFill="true" applyAlignment="true"/>
    <xf numFmtId="49" fontId="44" fillId="0" borderId="14" xfId="0" applyNumberFormat="true" applyFont="true" applyFill="true" applyBorder="true" applyAlignment="true" applyProtection="true">
      <alignment horizontal="left" vertical="center" wrapText="true"/>
      <protection locked="false"/>
    </xf>
    <xf numFmtId="0" fontId="14" fillId="0" borderId="29" xfId="0" applyNumberFormat="true" applyFont="true" applyFill="true" applyBorder="true" applyAlignment="true">
      <alignment horizontal="center" vertical="center" wrapText="true"/>
    </xf>
    <xf numFmtId="0" fontId="31" fillId="0" borderId="14" xfId="69" applyNumberFormat="true" applyFont="true" applyFill="true" applyBorder="true" applyAlignment="true">
      <alignment horizontal="left" vertical="center" wrapText="true"/>
    </xf>
    <xf numFmtId="0" fontId="31" fillId="0" borderId="14" xfId="69" applyFont="true" applyFill="true" applyBorder="true" applyAlignment="true">
      <alignment horizontal="left" vertical="center" wrapText="true"/>
    </xf>
    <xf numFmtId="49" fontId="31" fillId="0" borderId="14" xfId="0" applyNumberFormat="true" applyFont="true" applyFill="true" applyBorder="true" applyAlignment="true">
      <alignment horizontal="left" vertical="center" wrapText="true"/>
    </xf>
    <xf numFmtId="0" fontId="31" fillId="0" borderId="14" xfId="40" applyFont="true" applyFill="true" applyBorder="true" applyAlignment="true">
      <alignment horizontal="left" vertical="center" wrapText="true"/>
    </xf>
    <xf numFmtId="0" fontId="31" fillId="0" borderId="14" xfId="40" applyNumberFormat="true" applyFont="true" applyFill="true" applyBorder="true" applyAlignment="true">
      <alignment horizontal="left" vertical="center" wrapText="true"/>
    </xf>
    <xf numFmtId="0" fontId="31" fillId="0" borderId="14" xfId="95" applyFont="true" applyFill="true" applyBorder="true" applyAlignment="true">
      <alignment horizontal="left" vertical="center" wrapText="true"/>
    </xf>
    <xf numFmtId="0" fontId="12" fillId="0" borderId="30" xfId="0" applyNumberFormat="true" applyFont="true" applyFill="true" applyBorder="true" applyAlignment="true">
      <alignment horizontal="center" vertical="center" wrapText="true"/>
    </xf>
    <xf numFmtId="1" fontId="31" fillId="0" borderId="14" xfId="0" applyNumberFormat="true" applyFont="true" applyFill="true" applyBorder="true" applyAlignment="true">
      <alignment horizontal="left" vertical="center" wrapText="true"/>
    </xf>
    <xf numFmtId="1" fontId="43" fillId="0" borderId="14" xfId="0" applyNumberFormat="true" applyFont="true" applyFill="true" applyBorder="true" applyAlignment="true">
      <alignment horizontal="left" vertical="center" wrapText="true"/>
    </xf>
    <xf numFmtId="0" fontId="26" fillId="0" borderId="14" xfId="0" applyNumberFormat="true" applyFont="true" applyFill="true" applyBorder="true" applyAlignment="true">
      <alignment horizontal="left" vertical="center" wrapText="true"/>
    </xf>
    <xf numFmtId="0" fontId="21" fillId="0" borderId="13" xfId="0" applyFont="true" applyFill="true" applyBorder="true" applyAlignment="true">
      <alignment horizontal="left" vertical="center" wrapText="true"/>
    </xf>
    <xf numFmtId="1" fontId="21" fillId="0" borderId="13" xfId="0" applyNumberFormat="true" applyFont="true" applyFill="true" applyBorder="true" applyAlignment="true">
      <alignment horizontal="left" vertical="center" wrapText="true"/>
    </xf>
    <xf numFmtId="49" fontId="45" fillId="0" borderId="14" xfId="0" applyNumberFormat="true" applyFont="true" applyFill="true" applyBorder="true" applyAlignment="true" applyProtection="true">
      <alignment horizontal="left" vertical="center"/>
      <protection locked="false"/>
    </xf>
    <xf numFmtId="0" fontId="21" fillId="0" borderId="13" xfId="0" applyNumberFormat="true" applyFont="true" applyFill="true" applyBorder="true" applyAlignment="true">
      <alignment horizontal="left" vertical="center" wrapText="true"/>
    </xf>
    <xf numFmtId="0" fontId="21" fillId="0" borderId="13" xfId="0" applyFont="true" applyFill="true" applyBorder="true" applyAlignment="true">
      <alignment horizontal="center" vertical="center" wrapText="true"/>
    </xf>
    <xf numFmtId="0" fontId="21" fillId="0" borderId="13" xfId="0" applyNumberFormat="true" applyFont="true" applyFill="true" applyBorder="true" applyAlignment="true">
      <alignment horizontal="center" vertical="center" wrapText="true"/>
    </xf>
    <xf numFmtId="49" fontId="31" fillId="0" borderId="14" xfId="40" applyNumberFormat="true" applyFont="true" applyFill="true" applyBorder="true" applyAlignment="true">
      <alignment horizontal="left" vertical="center" wrapText="true"/>
    </xf>
    <xf numFmtId="0" fontId="26" fillId="0" borderId="14" xfId="32" applyFont="true" applyFill="true" applyBorder="true" applyAlignment="true">
      <alignment horizontal="center" vertical="center"/>
    </xf>
    <xf numFmtId="0" fontId="26" fillId="0" borderId="14" xfId="54" applyFont="true" applyFill="true" applyBorder="true" applyAlignment="true" applyProtection="true">
      <alignment horizontal="left" vertical="center" wrapText="true"/>
    </xf>
    <xf numFmtId="0" fontId="21" fillId="0" borderId="16" xfId="7" applyNumberFormat="true" applyFont="true" applyFill="true" applyBorder="true" applyAlignment="true" applyProtection="true">
      <alignment horizontal="left" vertical="center" wrapText="true"/>
    </xf>
    <xf numFmtId="0" fontId="21" fillId="0" borderId="15" xfId="0" applyNumberFormat="true" applyFont="true" applyFill="true" applyBorder="true" applyAlignment="true">
      <alignment horizontal="center" vertical="center" wrapText="true"/>
    </xf>
    <xf numFmtId="49" fontId="26" fillId="0" borderId="14" xfId="0" applyNumberFormat="true" applyFont="true" applyFill="true" applyBorder="true" applyAlignment="true">
      <alignment horizontal="left" vertical="center" wrapText="true"/>
    </xf>
    <xf numFmtId="0" fontId="21" fillId="0" borderId="0" xfId="0" applyFont="true" applyFill="true" applyBorder="true" applyAlignment="true">
      <alignment horizontal="left" vertical="center" wrapText="true"/>
    </xf>
    <xf numFmtId="0" fontId="26" fillId="0" borderId="14" xfId="87" applyFont="true" applyFill="true" applyBorder="true" applyAlignment="true">
      <alignment horizontal="left" vertical="center" wrapText="true"/>
    </xf>
    <xf numFmtId="0" fontId="26" fillId="0" borderId="14" xfId="103" applyFont="true" applyFill="true" applyBorder="true" applyAlignment="true">
      <alignment horizontal="left" vertical="center" wrapText="true"/>
    </xf>
    <xf numFmtId="0" fontId="31" fillId="0" borderId="14" xfId="103" applyFont="true" applyFill="true" applyBorder="true" applyAlignment="true">
      <alignment horizontal="left" vertical="center" wrapText="true"/>
    </xf>
    <xf numFmtId="1" fontId="21" fillId="0" borderId="14" xfId="7" applyNumberFormat="true" applyFont="true" applyFill="true" applyBorder="true" applyAlignment="true" applyProtection="true">
      <alignment horizontal="left" vertical="center" wrapText="true"/>
    </xf>
    <xf numFmtId="0" fontId="21" fillId="0" borderId="14" xfId="0" applyNumberFormat="true" applyFont="true" applyFill="true" applyBorder="true" applyAlignment="true" applyProtection="true">
      <alignment horizontal="center" vertical="center"/>
    </xf>
    <xf numFmtId="49" fontId="31" fillId="0" borderId="14" xfId="103" applyNumberFormat="true" applyFont="true" applyFill="true" applyBorder="true" applyAlignment="true">
      <alignment horizontal="left" vertical="center" wrapText="true"/>
    </xf>
    <xf numFmtId="0" fontId="31" fillId="3" borderId="14" xfId="40" applyFont="true" applyFill="true" applyBorder="true" applyAlignment="true">
      <alignment horizontal="left" vertical="center" wrapText="true"/>
    </xf>
    <xf numFmtId="0" fontId="46" fillId="0" borderId="14" xfId="40" applyFont="true" applyFill="true" applyBorder="true" applyAlignment="true">
      <alignment horizontal="left" vertical="center" wrapText="true"/>
    </xf>
    <xf numFmtId="179" fontId="21" fillId="0" borderId="14" xfId="0" applyNumberFormat="true" applyFont="true" applyFill="true" applyBorder="true" applyAlignment="true">
      <alignment horizontal="left" vertical="center" wrapText="true"/>
    </xf>
    <xf numFmtId="0" fontId="21" fillId="0" borderId="14" xfId="0" applyFont="true" applyFill="true" applyBorder="true" applyAlignment="true">
      <alignment vertical="center"/>
    </xf>
    <xf numFmtId="49" fontId="26" fillId="0" borderId="14" xfId="103" applyNumberFormat="true" applyFont="true" applyFill="true" applyBorder="true" applyAlignment="true">
      <alignment horizontal="left" vertical="center" wrapText="true"/>
    </xf>
    <xf numFmtId="0" fontId="31" fillId="0" borderId="14" xfId="103" applyNumberFormat="true" applyFont="true" applyFill="true" applyBorder="true" applyAlignment="true">
      <alignment horizontal="left" vertical="center" wrapText="true"/>
    </xf>
    <xf numFmtId="49" fontId="31" fillId="0" borderId="14" xfId="87" applyNumberFormat="true" applyFont="true" applyFill="true" applyBorder="true" applyAlignment="true">
      <alignment horizontal="left" vertical="center" wrapText="true"/>
    </xf>
    <xf numFmtId="0" fontId="31" fillId="0" borderId="14" xfId="78" applyNumberFormat="true" applyFont="true" applyFill="true" applyBorder="true" applyAlignment="true" applyProtection="true">
      <alignment horizontal="left" vertical="center" wrapText="true"/>
    </xf>
    <xf numFmtId="0" fontId="31" fillId="0" borderId="14" xfId="102" applyNumberFormat="true" applyFont="true" applyFill="true" applyBorder="true" applyAlignment="true" applyProtection="true">
      <alignment horizontal="left" vertical="center" wrapText="true"/>
    </xf>
    <xf numFmtId="0" fontId="31" fillId="0" borderId="14" xfId="0" applyNumberFormat="true" applyFont="true" applyFill="true" applyBorder="true" applyAlignment="true" applyProtection="true">
      <alignment horizontal="left" vertical="center" wrapText="true"/>
    </xf>
    <xf numFmtId="0" fontId="21" fillId="0" borderId="15" xfId="0" applyNumberFormat="true" applyFont="true" applyFill="true" applyBorder="true" applyAlignment="true">
      <alignment horizontal="left" vertical="center" wrapText="true"/>
    </xf>
    <xf numFmtId="49" fontId="26" fillId="0" borderId="14" xfId="87" applyNumberFormat="true" applyFont="true" applyFill="true" applyBorder="true" applyAlignment="true">
      <alignment horizontal="left" vertical="center" wrapText="true"/>
    </xf>
    <xf numFmtId="1" fontId="21" fillId="0" borderId="14" xfId="0" applyNumberFormat="true" applyFont="true" applyFill="true" applyBorder="true" applyAlignment="true" applyProtection="true">
      <alignment horizontal="left" vertical="center" wrapText="true"/>
    </xf>
    <xf numFmtId="0" fontId="31" fillId="0" borderId="14" xfId="87" applyNumberFormat="true" applyFont="true" applyFill="true" applyBorder="true" applyAlignment="true">
      <alignment horizontal="left" vertical="center" wrapText="true"/>
    </xf>
    <xf numFmtId="0" fontId="26" fillId="0" borderId="14" xfId="6" applyFont="true" applyFill="true" applyBorder="true" applyAlignment="true">
      <alignment horizontal="left" vertical="center" wrapText="true"/>
    </xf>
    <xf numFmtId="0" fontId="26" fillId="0" borderId="14" xfId="103" applyNumberFormat="true" applyFont="true" applyFill="true" applyBorder="true" applyAlignment="true">
      <alignment horizontal="left" vertical="center" wrapText="true"/>
    </xf>
    <xf numFmtId="0" fontId="21" fillId="4" borderId="14" xfId="0" applyFont="true" applyFill="true" applyBorder="true" applyAlignment="true">
      <alignment horizontal="left" vertical="center" wrapText="true"/>
    </xf>
    <xf numFmtId="0" fontId="31" fillId="4" borderId="14" xfId="40" applyFont="true" applyFill="true" applyBorder="true" applyAlignment="true">
      <alignment horizontal="left" vertical="center" wrapText="true"/>
    </xf>
    <xf numFmtId="0" fontId="31" fillId="4" borderId="14" xfId="87" applyFont="true" applyFill="true" applyBorder="true" applyAlignment="true">
      <alignment horizontal="left" vertical="center" wrapText="true"/>
    </xf>
    <xf numFmtId="0" fontId="31" fillId="4" borderId="14" xfId="0" applyFont="true" applyFill="true" applyBorder="true" applyAlignment="true">
      <alignment horizontal="left" vertical="center" wrapText="true"/>
    </xf>
    <xf numFmtId="0" fontId="21" fillId="4" borderId="14" xfId="0" applyFont="true" applyFill="true" applyBorder="true" applyAlignment="true">
      <alignment horizontal="center" vertical="center" wrapText="true"/>
    </xf>
    <xf numFmtId="49" fontId="31" fillId="4" borderId="14" xfId="103" applyNumberFormat="true" applyFont="true" applyFill="true" applyBorder="true" applyAlignment="true">
      <alignment horizontal="left" vertical="center" wrapText="true"/>
    </xf>
    <xf numFmtId="49" fontId="31" fillId="4" borderId="14" xfId="0" applyNumberFormat="true" applyFont="true" applyFill="true" applyBorder="true" applyAlignment="true">
      <alignment horizontal="left" vertical="center" wrapText="true"/>
    </xf>
    <xf numFmtId="178" fontId="21" fillId="4" borderId="16" xfId="0" applyNumberFormat="true" applyFont="true" applyFill="true" applyBorder="true" applyAlignment="true" applyProtection="true">
      <alignment horizontal="center" vertical="center" wrapText="true"/>
    </xf>
    <xf numFmtId="178" fontId="21" fillId="4" borderId="17" xfId="0" applyNumberFormat="true" applyFont="true" applyFill="true" applyBorder="true" applyAlignment="true" applyProtection="true">
      <alignment horizontal="center" vertical="center" wrapText="true"/>
    </xf>
    <xf numFmtId="178" fontId="21" fillId="4" borderId="18" xfId="0" applyNumberFormat="true" applyFont="true" applyFill="true" applyBorder="true" applyAlignment="true" applyProtection="true">
      <alignment horizontal="center" vertical="center" wrapText="true"/>
    </xf>
    <xf numFmtId="0" fontId="21" fillId="0" borderId="14" xfId="0" applyNumberFormat="true" applyFont="true" applyFill="true" applyBorder="true" applyAlignment="true">
      <alignment vertical="center" wrapText="true"/>
    </xf>
    <xf numFmtId="0" fontId="21" fillId="4" borderId="14" xfId="0" applyFont="true" applyFill="true" applyBorder="true" applyAlignment="true">
      <alignment vertical="center" wrapText="true"/>
    </xf>
    <xf numFmtId="0" fontId="21" fillId="0" borderId="13" xfId="0" applyNumberFormat="true" applyFont="true" applyFill="true" applyBorder="true" applyAlignment="true" applyProtection="true">
      <alignment horizontal="left" vertical="center"/>
    </xf>
    <xf numFmtId="1" fontId="14" fillId="0" borderId="14" xfId="0" applyNumberFormat="true" applyFont="true" applyFill="true" applyBorder="true" applyAlignment="true">
      <alignment horizontal="justify" vertical="center" wrapText="true"/>
    </xf>
    <xf numFmtId="0" fontId="21" fillId="0" borderId="14" xfId="89" applyFont="true" applyFill="true" applyBorder="true" applyAlignment="true">
      <alignment horizontal="left" vertical="center" wrapText="true"/>
    </xf>
    <xf numFmtId="0" fontId="21" fillId="0" borderId="15" xfId="89" applyFont="true" applyFill="true" applyBorder="true" applyAlignment="true">
      <alignment horizontal="left" vertical="center" wrapText="true"/>
    </xf>
    <xf numFmtId="0" fontId="31" fillId="0" borderId="14" xfId="90" applyFont="true" applyFill="true" applyBorder="true" applyAlignment="true">
      <alignment horizontal="left" vertical="center" wrapText="true"/>
    </xf>
    <xf numFmtId="0" fontId="31" fillId="0" borderId="14" xfId="93" applyFont="true" applyFill="true" applyBorder="true" applyAlignment="true">
      <alignment horizontal="left" vertical="center" wrapText="true"/>
    </xf>
    <xf numFmtId="0" fontId="21" fillId="0" borderId="14" xfId="89" applyFont="true" applyFill="true" applyBorder="true" applyAlignment="true">
      <alignment horizontal="center" vertical="center" wrapText="true"/>
    </xf>
    <xf numFmtId="0" fontId="31" fillId="0" borderId="14" xfId="102" applyFont="true" applyFill="true" applyBorder="true" applyAlignment="true">
      <alignment horizontal="left" vertical="center" wrapText="true"/>
    </xf>
    <xf numFmtId="0" fontId="31" fillId="0" borderId="14" xfId="31" applyFont="true" applyFill="true" applyBorder="true" applyAlignment="true">
      <alignment horizontal="left" vertical="center" wrapText="true"/>
    </xf>
    <xf numFmtId="0" fontId="21" fillId="0" borderId="14" xfId="89" applyNumberFormat="true" applyFont="true" applyFill="true" applyBorder="true" applyAlignment="true">
      <alignment horizontal="center" vertical="center" wrapText="true"/>
    </xf>
    <xf numFmtId="0" fontId="31" fillId="0" borderId="14" xfId="87" applyFont="true" applyFill="true" applyBorder="true" applyAlignment="true" applyProtection="true">
      <alignment horizontal="left" vertical="center" wrapText="true"/>
      <protection locked="false"/>
    </xf>
    <xf numFmtId="0" fontId="21" fillId="0" borderId="14" xfId="40" applyFont="true" applyFill="true" applyBorder="true" applyAlignment="true">
      <alignment horizontal="left" vertical="center" wrapText="true"/>
    </xf>
    <xf numFmtId="0" fontId="21" fillId="0" borderId="16" xfId="0" applyFont="true" applyFill="true" applyBorder="true" applyAlignment="true">
      <alignment horizontal="left" vertical="center" wrapText="true"/>
    </xf>
    <xf numFmtId="0" fontId="31" fillId="0" borderId="14" xfId="1" applyFont="true" applyFill="true" applyBorder="true" applyAlignment="true">
      <alignment horizontal="left" vertical="center" wrapText="true"/>
    </xf>
    <xf numFmtId="0" fontId="31" fillId="0" borderId="14" xfId="87" applyFont="true" applyFill="true" applyBorder="true" applyAlignment="true">
      <alignment horizontal="left" vertical="center"/>
    </xf>
    <xf numFmtId="49" fontId="21" fillId="0" borderId="14" xfId="103" applyNumberFormat="true" applyFont="true" applyFill="true" applyBorder="true" applyAlignment="true">
      <alignment horizontal="left" vertical="center" wrapText="true"/>
    </xf>
    <xf numFmtId="0" fontId="21" fillId="0" borderId="31" xfId="0" applyFont="true" applyFill="true" applyBorder="true" applyAlignment="true">
      <alignment horizontal="left" vertical="center" wrapText="true"/>
    </xf>
    <xf numFmtId="49" fontId="31" fillId="0" borderId="14" xfId="0" applyNumberFormat="true" applyFont="true" applyFill="true" applyBorder="true" applyAlignment="true" applyProtection="true">
      <alignment vertical="center" wrapText="true"/>
      <protection locked="false"/>
    </xf>
    <xf numFmtId="0" fontId="21" fillId="0" borderId="16" xfId="0" applyNumberFormat="true" applyFont="true" applyFill="true" applyBorder="true" applyAlignment="true" applyProtection="true">
      <alignment horizontal="left" vertical="center" wrapText="true"/>
    </xf>
    <xf numFmtId="49" fontId="21" fillId="0" borderId="14" xfId="87" applyNumberFormat="true" applyFont="true" applyFill="true" applyBorder="true" applyAlignment="true" applyProtection="true">
      <alignment horizontal="left" vertical="center" wrapText="true"/>
      <protection locked="false"/>
    </xf>
    <xf numFmtId="0" fontId="21" fillId="0" borderId="18" xfId="7" applyNumberFormat="true" applyFont="true" applyFill="true" applyBorder="true" applyAlignment="true" applyProtection="true">
      <alignment horizontal="left" vertical="center" wrapText="true"/>
    </xf>
    <xf numFmtId="0" fontId="21" fillId="0" borderId="18" xfId="0" applyFont="true" applyFill="true" applyBorder="true" applyAlignment="true">
      <alignment horizontal="center" vertical="center" wrapText="true"/>
    </xf>
    <xf numFmtId="49" fontId="21" fillId="0" borderId="14" xfId="87" applyNumberFormat="true" applyFont="true" applyFill="true" applyBorder="true" applyAlignment="true" applyProtection="true">
      <alignment horizontal="center" vertical="center" wrapText="true"/>
      <protection locked="false"/>
    </xf>
    <xf numFmtId="178" fontId="26" fillId="0" borderId="14" xfId="87" applyNumberFormat="true" applyFont="true" applyFill="true" applyBorder="true" applyAlignment="true">
      <alignment horizontal="center" vertical="center"/>
    </xf>
    <xf numFmtId="178" fontId="21" fillId="0" borderId="15" xfId="0" applyNumberFormat="true" applyFont="true" applyFill="true" applyBorder="true" applyAlignment="true">
      <alignment horizontal="center" vertical="center" wrapText="true"/>
    </xf>
    <xf numFmtId="178" fontId="21" fillId="0" borderId="14" xfId="0" applyNumberFormat="true" applyFont="true" applyFill="true" applyBorder="true" applyAlignment="true">
      <alignment horizontal="center" vertical="center" wrapText="true"/>
    </xf>
    <xf numFmtId="177" fontId="21" fillId="0" borderId="14" xfId="0" applyNumberFormat="true" applyFont="true" applyFill="true" applyBorder="true" applyAlignment="true">
      <alignment horizontal="center" vertical="center" wrapText="true"/>
    </xf>
    <xf numFmtId="0" fontId="21" fillId="0" borderId="14" xfId="78" applyNumberFormat="true" applyFont="true" applyFill="true" applyBorder="true" applyAlignment="true">
      <alignment horizontal="center" vertical="center" wrapText="true"/>
    </xf>
    <xf numFmtId="0" fontId="21" fillId="0" borderId="14" xfId="0" applyNumberFormat="true" applyFont="true" applyFill="true" applyBorder="true" applyAlignment="true">
      <alignment horizontal="center" vertical="center"/>
    </xf>
    <xf numFmtId="0" fontId="26" fillId="0" borderId="14" xfId="103" applyNumberFormat="true" applyFont="true" applyFill="true" applyBorder="true" applyAlignment="true">
      <alignment horizontal="center" vertical="center" wrapText="true"/>
    </xf>
    <xf numFmtId="0" fontId="26" fillId="0" borderId="14" xfId="87" applyNumberFormat="true" applyFont="true" applyFill="true" applyBorder="true" applyAlignment="true">
      <alignment horizontal="center" vertical="center" wrapText="true"/>
    </xf>
    <xf numFmtId="177" fontId="21" fillId="0" borderId="14" xfId="78" applyNumberFormat="true" applyFont="true" applyFill="true" applyBorder="true" applyAlignment="true">
      <alignment horizontal="center" vertical="center" wrapText="true"/>
    </xf>
    <xf numFmtId="0" fontId="31" fillId="0" borderId="14" xfId="46" applyFont="true" applyFill="true" applyBorder="true" applyAlignment="true">
      <alignment horizontal="left" vertical="center" wrapText="true"/>
    </xf>
    <xf numFmtId="0" fontId="26" fillId="0" borderId="14" xfId="80" applyFont="true" applyFill="true" applyBorder="true" applyAlignment="true">
      <alignment horizontal="left" vertical="center" wrapText="true"/>
    </xf>
    <xf numFmtId="0" fontId="21" fillId="0" borderId="32" xfId="0" applyFont="true" applyFill="true" applyBorder="true" applyAlignment="true">
      <alignment horizontal="left" vertical="center" wrapText="true"/>
    </xf>
    <xf numFmtId="0" fontId="21" fillId="0" borderId="0" xfId="0" applyFont="true" applyFill="true" applyAlignment="true">
      <alignment wrapText="true"/>
    </xf>
    <xf numFmtId="177" fontId="26" fillId="0" borderId="14" xfId="103" applyNumberFormat="true" applyFont="true" applyFill="true" applyBorder="true" applyAlignment="true">
      <alignment horizontal="center" vertical="center" wrapText="true"/>
    </xf>
    <xf numFmtId="177" fontId="26" fillId="0" borderId="14" xfId="87" applyNumberFormat="true" applyFont="true" applyFill="true" applyBorder="true" applyAlignment="true">
      <alignment horizontal="center" vertical="center" wrapText="true"/>
    </xf>
    <xf numFmtId="0" fontId="26" fillId="0" borderId="14" xfId="46" applyFont="true" applyFill="true" applyBorder="true" applyAlignment="true">
      <alignment horizontal="left" vertical="center" wrapText="true"/>
    </xf>
    <xf numFmtId="0" fontId="26" fillId="0" borderId="14" xfId="87" applyFont="true" applyFill="true" applyBorder="true" applyAlignment="true" applyProtection="true">
      <alignment horizontal="left" vertical="center" wrapText="true"/>
      <protection locked="false"/>
    </xf>
    <xf numFmtId="0" fontId="31" fillId="0" borderId="14" xfId="87" applyNumberFormat="true" applyFont="true" applyFill="true" applyBorder="true" applyAlignment="true" applyProtection="true">
      <alignment horizontal="left" vertical="center" wrapText="true"/>
      <protection locked="false"/>
    </xf>
    <xf numFmtId="0" fontId="26" fillId="0" borderId="14" xfId="87" applyNumberFormat="true" applyFont="true" applyFill="true" applyBorder="true" applyAlignment="true" applyProtection="true">
      <alignment horizontal="left" vertical="center" wrapText="true"/>
      <protection locked="false"/>
    </xf>
    <xf numFmtId="49" fontId="26" fillId="0" borderId="14" xfId="46" applyNumberFormat="true" applyFont="true" applyFill="true" applyBorder="true" applyAlignment="true">
      <alignment horizontal="left" vertical="center" wrapText="true"/>
    </xf>
    <xf numFmtId="49" fontId="26" fillId="0" borderId="14" xfId="87" applyNumberFormat="true" applyFont="true" applyFill="true" applyBorder="true" applyAlignment="true" applyProtection="true">
      <alignment horizontal="left" vertical="center" wrapText="true"/>
      <protection locked="false"/>
    </xf>
    <xf numFmtId="1" fontId="21" fillId="0" borderId="32" xfId="0" applyNumberFormat="true" applyFont="true" applyFill="true" applyBorder="true" applyAlignment="true">
      <alignment horizontal="left" vertical="center" wrapText="true"/>
    </xf>
    <xf numFmtId="0" fontId="26" fillId="0" borderId="14" xfId="87" applyFont="true" applyFill="true" applyBorder="true" applyAlignment="true">
      <alignment horizontal="left" vertical="center"/>
    </xf>
    <xf numFmtId="0" fontId="21" fillId="0" borderId="14" xfId="87" applyFont="true" applyFill="true" applyBorder="true" applyAlignment="true">
      <alignment horizontal="left" vertical="center" wrapText="true"/>
    </xf>
    <xf numFmtId="0" fontId="21" fillId="0" borderId="14" xfId="87" applyFont="true" applyFill="true" applyBorder="true" applyAlignment="true" applyProtection="true">
      <alignment horizontal="left" vertical="center" wrapText="true"/>
      <protection locked="false"/>
    </xf>
    <xf numFmtId="1" fontId="21" fillId="0" borderId="16" xfId="7" applyNumberFormat="true" applyFont="true" applyFill="true" applyBorder="true" applyAlignment="true" applyProtection="true">
      <alignment horizontal="left" vertical="center" wrapText="true"/>
    </xf>
    <xf numFmtId="1" fontId="26" fillId="0" borderId="14" xfId="87" applyNumberFormat="true" applyFont="true" applyFill="true" applyBorder="true" applyAlignment="true">
      <alignment horizontal="left" vertical="center" wrapText="true"/>
    </xf>
    <xf numFmtId="0" fontId="26" fillId="0" borderId="14" xfId="46" applyFont="true" applyFill="true" applyBorder="true" applyAlignment="true" applyProtection="true">
      <alignment horizontal="left" vertical="center" wrapText="true"/>
      <protection locked="false"/>
    </xf>
    <xf numFmtId="1" fontId="26" fillId="0" borderId="14" xfId="46" applyNumberFormat="true" applyFont="true" applyFill="true" applyBorder="true" applyAlignment="true">
      <alignment horizontal="left" vertical="center" wrapText="true"/>
    </xf>
    <xf numFmtId="0" fontId="31" fillId="0" borderId="14" xfId="46" applyFont="true" applyFill="true" applyBorder="true" applyAlignment="true" applyProtection="true">
      <alignment horizontal="left" vertical="center" wrapText="true"/>
      <protection locked="false"/>
    </xf>
    <xf numFmtId="177" fontId="21" fillId="0" borderId="14" xfId="0" applyNumberFormat="true" applyFont="true" applyFill="true" applyBorder="true" applyAlignment="true">
      <alignment horizontal="left" vertical="center" wrapText="true"/>
    </xf>
    <xf numFmtId="177" fontId="21" fillId="0" borderId="14" xfId="0" applyNumberFormat="true" applyFont="true" applyFill="true" applyBorder="true" applyAlignment="true">
      <alignment vertical="center" wrapText="true"/>
    </xf>
    <xf numFmtId="1" fontId="26" fillId="0" borderId="14" xfId="87" applyNumberFormat="true" applyFont="true" applyFill="true" applyBorder="true" applyAlignment="true" applyProtection="true">
      <alignment horizontal="left" vertical="center" wrapText="true"/>
      <protection locked="false"/>
    </xf>
    <xf numFmtId="177" fontId="26" fillId="0" borderId="14" xfId="103" applyNumberFormat="true" applyFont="true" applyFill="true" applyBorder="true" applyAlignment="true">
      <alignment vertical="center" wrapText="true"/>
    </xf>
    <xf numFmtId="177" fontId="26" fillId="0" borderId="14" xfId="87" applyNumberFormat="true" applyFont="true" applyFill="true" applyBorder="true" applyAlignment="true">
      <alignment vertical="center" wrapText="true"/>
    </xf>
    <xf numFmtId="1" fontId="26" fillId="0" borderId="14" xfId="7" applyNumberFormat="true" applyFont="true" applyFill="true" applyBorder="true" applyAlignment="true" applyProtection="true">
      <alignment horizontal="left" vertical="center" wrapText="true"/>
    </xf>
    <xf numFmtId="0" fontId="26" fillId="0" borderId="14" xfId="87" applyNumberFormat="true" applyFont="true" applyFill="true" applyBorder="true" applyAlignment="true">
      <alignment horizontal="left" vertical="center" wrapText="true"/>
    </xf>
    <xf numFmtId="0" fontId="26" fillId="0" borderId="14" xfId="0" applyNumberFormat="true" applyFont="true" applyFill="true" applyBorder="true" applyAlignment="true">
      <alignment horizontal="center" vertical="center"/>
    </xf>
    <xf numFmtId="177" fontId="26" fillId="0" borderId="14" xfId="0" applyNumberFormat="true" applyFont="true" applyFill="true" applyBorder="true" applyAlignment="true">
      <alignment horizontal="center" vertical="center"/>
    </xf>
    <xf numFmtId="1" fontId="21" fillId="0" borderId="14" xfId="0" applyNumberFormat="true" applyFont="true" applyFill="true" applyBorder="true" applyAlignment="true" applyProtection="true">
      <alignment horizontal="left" vertical="center"/>
    </xf>
    <xf numFmtId="0" fontId="21" fillId="0" borderId="14" xfId="0" applyFont="true" applyFill="true" applyBorder="true" applyAlignment="true"/>
    <xf numFmtId="0" fontId="21" fillId="0" borderId="0" xfId="0" applyNumberFormat="true" applyFont="true" applyFill="true" applyBorder="true" applyAlignment="true">
      <alignment horizontal="center" vertical="center" wrapText="true"/>
    </xf>
    <xf numFmtId="0" fontId="26" fillId="0" borderId="14" xfId="85" applyFont="true" applyFill="true" applyBorder="true" applyAlignment="true">
      <alignment horizontal="left" vertical="center" wrapText="true"/>
    </xf>
    <xf numFmtId="0" fontId="31" fillId="0" borderId="14" xfId="85" applyFont="true" applyFill="true" applyBorder="true" applyAlignment="true">
      <alignment horizontal="left" vertical="center" wrapText="true"/>
    </xf>
    <xf numFmtId="0" fontId="26" fillId="0" borderId="14" xfId="87" applyNumberFormat="true" applyFont="true" applyFill="true" applyBorder="true" applyAlignment="true" applyProtection="true">
      <alignment horizontal="left" vertical="center"/>
      <protection locked="false"/>
    </xf>
    <xf numFmtId="177" fontId="21" fillId="0" borderId="16" xfId="0" applyNumberFormat="true" applyFont="true" applyFill="true" applyBorder="true" applyAlignment="true">
      <alignment horizontal="center" vertical="center" wrapText="true"/>
    </xf>
    <xf numFmtId="177" fontId="21" fillId="0" borderId="17" xfId="0" applyNumberFormat="true" applyFont="true" applyFill="true" applyBorder="true" applyAlignment="true">
      <alignment horizontal="center" vertical="center" wrapText="true"/>
    </xf>
    <xf numFmtId="177" fontId="21" fillId="0" borderId="18" xfId="0" applyNumberFormat="true" applyFont="true" applyFill="true" applyBorder="true" applyAlignment="true">
      <alignment horizontal="center" vertical="center" wrapText="true"/>
    </xf>
    <xf numFmtId="178" fontId="21" fillId="0" borderId="16" xfId="0" applyNumberFormat="true" applyFont="true" applyFill="true" applyBorder="true" applyAlignment="true">
      <alignment horizontal="center" vertical="center" wrapText="true"/>
    </xf>
    <xf numFmtId="178" fontId="21" fillId="0" borderId="17" xfId="0" applyNumberFormat="true" applyFont="true" applyFill="true" applyBorder="true" applyAlignment="true">
      <alignment horizontal="center" vertical="center" wrapText="true"/>
    </xf>
    <xf numFmtId="178" fontId="21" fillId="0" borderId="18" xfId="0" applyNumberFormat="true" applyFont="true" applyFill="true" applyBorder="true" applyAlignment="true">
      <alignment horizontal="center" vertical="center" wrapText="true"/>
    </xf>
    <xf numFmtId="179" fontId="21" fillId="0" borderId="14" xfId="0" applyNumberFormat="true" applyFont="true" applyFill="true" applyBorder="true" applyAlignment="true">
      <alignment horizontal="center" vertical="center" wrapText="true"/>
    </xf>
    <xf numFmtId="0" fontId="31" fillId="0" borderId="14" xfId="99" applyFont="true" applyFill="true" applyBorder="true" applyAlignment="true">
      <alignment horizontal="left" vertical="center" wrapText="true"/>
    </xf>
    <xf numFmtId="0" fontId="31" fillId="0" borderId="14" xfId="99" applyNumberFormat="true" applyFont="true" applyFill="true" applyBorder="true" applyAlignment="true">
      <alignment horizontal="left" vertical="center" wrapText="true"/>
    </xf>
    <xf numFmtId="0" fontId="31" fillId="0" borderId="14" xfId="6" applyFont="true" applyFill="true" applyBorder="true" applyAlignment="true">
      <alignment horizontal="left" vertical="center" wrapText="true"/>
    </xf>
    <xf numFmtId="0" fontId="31" fillId="0" borderId="14" xfId="0" applyFont="true" applyFill="true" applyBorder="true" applyAlignment="true">
      <alignment horizontal="left" vertical="center"/>
    </xf>
    <xf numFmtId="0" fontId="26" fillId="0" borderId="0" xfId="13" applyNumberFormat="true" applyFont="true" applyFill="true" applyAlignment="true">
      <alignment horizontal="left" vertical="center" wrapText="true"/>
    </xf>
    <xf numFmtId="0" fontId="10" fillId="0" borderId="14" xfId="0" applyFont="true" applyFill="true" applyBorder="true" applyAlignment="true"/>
    <xf numFmtId="0" fontId="21" fillId="0" borderId="0" xfId="0" applyNumberFormat="true" applyFont="true" applyFill="true" applyAlignment="true">
      <alignment horizontal="left" vertical="center" wrapText="true"/>
    </xf>
    <xf numFmtId="1" fontId="21" fillId="0" borderId="14" xfId="0" applyNumberFormat="true" applyFont="true" applyFill="true" applyBorder="true" applyAlignment="true" quotePrefix="true">
      <alignment horizontal="left" vertical="center" wrapText="true"/>
    </xf>
    <xf numFmtId="1" fontId="21" fillId="0" borderId="14" xfId="0" applyNumberFormat="true" applyFont="true" applyFill="true" applyBorder="true" applyAlignment="true" quotePrefix="true">
      <alignment horizontal="left" vertical="center"/>
    </xf>
    <xf numFmtId="49" fontId="21" fillId="0" borderId="14" xfId="0" applyNumberFormat="true" applyFont="true" applyFill="true" applyBorder="true" applyAlignment="true" quotePrefix="true">
      <alignment horizontal="left" vertical="center" wrapText="true"/>
    </xf>
    <xf numFmtId="0" fontId="21" fillId="0" borderId="14" xfId="7" applyNumberFormat="true" applyFont="true" applyFill="true" applyBorder="true" applyAlignment="true" applyProtection="true" quotePrefix="true">
      <alignment horizontal="left" vertical="center" wrapText="true"/>
    </xf>
    <xf numFmtId="0" fontId="31" fillId="0" borderId="14" xfId="40" applyFont="true" applyFill="true" applyBorder="true" applyAlignment="true" quotePrefix="true">
      <alignment horizontal="left" vertical="center" wrapText="true"/>
    </xf>
    <xf numFmtId="49" fontId="31" fillId="0" borderId="14" xfId="40" applyNumberFormat="true" applyFont="true" applyFill="true" applyBorder="true" applyAlignment="true" quotePrefix="true">
      <alignment horizontal="left" vertical="center" wrapText="true"/>
    </xf>
    <xf numFmtId="0" fontId="6" fillId="0" borderId="5" xfId="0" applyFont="true" applyFill="true" applyBorder="true" applyAlignment="true" quotePrefix="true">
      <alignment horizontal="justify" vertical="center"/>
    </xf>
    <xf numFmtId="0" fontId="24" fillId="0" borderId="14" xfId="0" applyFont="true" applyFill="true" applyBorder="true" applyAlignment="true" quotePrefix="true">
      <alignment horizontal="center" vertical="center"/>
    </xf>
  </cellXfs>
  <cellStyles count="110">
    <cellStyle name="常规" xfId="0" builtinId="0"/>
    <cellStyle name="常规_31、32_6" xfId="1"/>
    <cellStyle name="常规_医技诊疗1" xfId="2"/>
    <cellStyle name="常规_31、32_11" xfId="3"/>
    <cellStyle name="常规_2204-27_61" xfId="4"/>
    <cellStyle name="常规_2204-27_41" xfId="5"/>
    <cellStyle name="常规_中医及民族医诊疗类" xfId="6"/>
    <cellStyle name="常规 2" xfId="7"/>
    <cellStyle name="常规_34_4" xfId="8"/>
    <cellStyle name="常规_2204-27_37" xfId="9"/>
    <cellStyle name="常规_2204-27_32" xfId="10"/>
    <cellStyle name="百分比 2" xfId="11"/>
    <cellStyle name="常规_1202-15_23" xfId="12"/>
    <cellStyle name="常规_综合医疗服务类" xfId="13"/>
    <cellStyle name="强调文字颜色 4" xfId="14" builtinId="41"/>
    <cellStyle name="40% - 强调文字颜色 3" xfId="15" builtinId="39"/>
    <cellStyle name="输入" xfId="16" builtinId="20"/>
    <cellStyle name="常规_1202-15_31" xfId="17"/>
    <cellStyle name="强调文字颜色 3" xfId="18" builtinId="37"/>
    <cellStyle name="货币" xfId="19" builtinId="4"/>
    <cellStyle name="常规_31、32_32" xfId="20"/>
    <cellStyle name="60% - 强调文字颜色 2" xfId="21" builtinId="36"/>
    <cellStyle name="常规_1202-15_4" xfId="22"/>
    <cellStyle name="强调文字颜色 2" xfId="23" builtinId="33"/>
    <cellStyle name="60% - 强调文字颜色 1" xfId="24" builtinId="32"/>
    <cellStyle name="常规_1202-15_3" xfId="25"/>
    <cellStyle name="强调文字颜色 1" xfId="26" builtinId="29"/>
    <cellStyle name="常规_31、32_30" xfId="27"/>
    <cellStyle name="适中" xfId="28" builtinId="28"/>
    <cellStyle name="百分比" xfId="29" builtinId="5"/>
    <cellStyle name="计算" xfId="30" builtinId="22"/>
    <cellStyle name="常规_31、32_119" xfId="31"/>
    <cellStyle name="常规_2204-27_14" xfId="32"/>
    <cellStyle name="好" xfId="33" builtinId="26"/>
    <cellStyle name="60% - 强调文字颜色 3" xfId="34" builtinId="40"/>
    <cellStyle name="注释" xfId="35" builtinId="10"/>
    <cellStyle name="40% - 强调文字颜色 2" xfId="36" builtinId="35"/>
    <cellStyle name="常规_1202-15_25" xfId="37"/>
    <cellStyle name="货币[0]" xfId="38" builtinId="7"/>
    <cellStyle name="20% - 强调文字颜色 2" xfId="39" builtinId="34"/>
    <cellStyle name="常规_2204-27_11" xfId="40"/>
    <cellStyle name="标题 4" xfId="41" builtinId="19"/>
    <cellStyle name="链接单元格" xfId="42" builtinId="24"/>
    <cellStyle name="常规_31、32_18" xfId="43"/>
    <cellStyle name="标题" xfId="44" builtinId="15"/>
    <cellStyle name="千位分隔" xfId="45" builtinId="3"/>
    <cellStyle name="常规_Book1" xfId="46"/>
    <cellStyle name="警告文本" xfId="47" builtinId="11"/>
    <cellStyle name="强调文字颜色 6" xfId="48" builtinId="49"/>
    <cellStyle name="常规_1201护理" xfId="49"/>
    <cellStyle name="40% - 强调文字颜色 1" xfId="50" builtinId="31"/>
    <cellStyle name="常规_1202-15_19" xfId="51"/>
    <cellStyle name="20% - 强调文字颜色 1" xfId="52" builtinId="30"/>
    <cellStyle name="汇总" xfId="53" builtinId="25"/>
    <cellStyle name="常规_2204-27_85" xfId="54"/>
    <cellStyle name="常规_31、32_63" xfId="55"/>
    <cellStyle name="标题 3" xfId="56" builtinId="18"/>
    <cellStyle name="强调文字颜色 5" xfId="57" builtinId="45"/>
    <cellStyle name="60% - 强调文字颜色 4" xfId="58" builtinId="44"/>
    <cellStyle name="常规_31、32_34" xfId="59"/>
    <cellStyle name="超链接" xfId="60" builtinId="8"/>
    <cellStyle name="40% - 强调文字颜色 6" xfId="61" builtinId="51"/>
    <cellStyle name="千位分隔[0]" xfId="62" builtinId="6"/>
    <cellStyle name="40% - 强调文字颜色 5" xfId="63" builtinId="47"/>
    <cellStyle name="解释性文本" xfId="64" builtinId="53"/>
    <cellStyle name="20% - 强调文字颜色 5" xfId="65" builtinId="46"/>
    <cellStyle name="标题 1" xfId="66" builtinId="16"/>
    <cellStyle name="60% - 强调文字颜色 5" xfId="67" builtinId="48"/>
    <cellStyle name="差" xfId="68" builtinId="27"/>
    <cellStyle name="常规_2204-27_2" xfId="69"/>
    <cellStyle name="检查单元格" xfId="70" builtinId="23"/>
    <cellStyle name="输出" xfId="71" builtinId="21"/>
    <cellStyle name="标题 2" xfId="72" builtinId="17"/>
    <cellStyle name="20% - 强调文字颜色 6" xfId="73" builtinId="50"/>
    <cellStyle name="60% - 强调文字颜色 6" xfId="74" builtinId="52"/>
    <cellStyle name="常规_1202-15_21" xfId="75"/>
    <cellStyle name="常规 4" xfId="76"/>
    <cellStyle name="常规_1202-15_27" xfId="77"/>
    <cellStyle name="常规_Sheet1" xfId="78"/>
    <cellStyle name="常规_34_5" xfId="79"/>
    <cellStyle name="常规_33_18" xfId="80"/>
    <cellStyle name="常规_33_16" xfId="81"/>
    <cellStyle name="常规_31、32_66" xfId="82"/>
    <cellStyle name="常规_31、32_14" xfId="83"/>
    <cellStyle name="常规_33_34" xfId="84"/>
    <cellStyle name="常规_33_29" xfId="85"/>
    <cellStyle name="20% - 强调文字颜色 4" xfId="86" builtinId="42"/>
    <cellStyle name="常规_临床诊疗类" xfId="87"/>
    <cellStyle name="40% - 强调文字颜色 4" xfId="88" builtinId="43"/>
    <cellStyle name="常规_复件 最终" xfId="89"/>
    <cellStyle name="常规_31、32_3" xfId="90"/>
    <cellStyle name="常规_31、32_20" xfId="91"/>
    <cellStyle name="常规_31、32_12" xfId="92"/>
    <cellStyle name="常规_31、32_118" xfId="93"/>
    <cellStyle name="常规_综合_8" xfId="94"/>
    <cellStyle name="常规_2204-27_4" xfId="95"/>
    <cellStyle name="常规_综合_1" xfId="96"/>
    <cellStyle name="常规_医技诊疗5" xfId="97"/>
    <cellStyle name="常规_综合" xfId="98"/>
    <cellStyle name="常规_苏价费(2007)394号附件" xfId="99"/>
    <cellStyle name="常规_单病种_1" xfId="100"/>
    <cellStyle name="20% - 强调文字颜色 3" xfId="101" builtinId="38"/>
    <cellStyle name="常规 28" xfId="102"/>
    <cellStyle name="常规_Sheet3" xfId="103"/>
    <cellStyle name="常规_1202-15_29" xfId="104"/>
    <cellStyle name="常规_综合_2" xfId="105"/>
    <cellStyle name="已访问的超链接" xfId="106" builtinId="9"/>
    <cellStyle name="常规_耗材_10" xfId="107"/>
    <cellStyle name="常规_Sheet1_1202-15" xfId="108"/>
    <cellStyle name="常规_综合_3" xfId="109"/>
  </cellStyles>
  <dxfs count="1">
    <dxf>
      <fill>
        <patternFill patternType="solid">
          <bgColor rgb="FFFF9900"/>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tabColor rgb="FF92D050"/>
    <pageSetUpPr fitToPage="true"/>
  </sheetPr>
  <dimension ref="A1:XFB5812"/>
  <sheetViews>
    <sheetView tabSelected="1" zoomScale="170" zoomScaleNormal="170" workbookViewId="0">
      <pane xSplit="2" ySplit="2" topLeftCell="J2905" activePane="bottomRight" state="frozen"/>
      <selection/>
      <selection pane="topRight"/>
      <selection pane="bottomLeft"/>
      <selection pane="bottomRight" activeCell="D5672" sqref="D5672"/>
    </sheetView>
  </sheetViews>
  <sheetFormatPr defaultColWidth="9" defaultRowHeight="18.75" customHeight="true"/>
  <cols>
    <col min="1" max="1" width="5.5" style="259" customWidth="true"/>
    <col min="2" max="2" width="9.16666666666667" style="259" customWidth="true"/>
    <col min="3" max="3" width="11.9166666666667" style="259" customWidth="true"/>
    <col min="4" max="4" width="15.6666666666667" style="260" customWidth="true"/>
    <col min="5" max="5" width="15" style="261" customWidth="true"/>
    <col min="6" max="6" width="15.1666666666667" style="259" customWidth="true"/>
    <col min="7" max="7" width="10.8333333333333" style="259" customWidth="true"/>
    <col min="8" max="8" width="7.625" style="262" customWidth="true"/>
    <col min="9" max="9" width="10.7583333333333" style="263" customWidth="true"/>
    <col min="10" max="10" width="8.375" style="264" customWidth="true"/>
    <col min="11" max="11" width="7.75833333333333" style="264" customWidth="true"/>
    <col min="12" max="12" width="0.333333333333333" style="264" customWidth="true"/>
    <col min="13" max="13" width="7.75833333333333" style="264" customWidth="true"/>
    <col min="14" max="14" width="6.875" style="264" customWidth="true"/>
    <col min="15" max="15" width="3" style="264" customWidth="true"/>
    <col min="16" max="17" width="5.625" style="265" customWidth="true"/>
    <col min="18" max="18" width="6.25833333333333" style="265" customWidth="true"/>
    <col min="19" max="19" width="20.7583333333333" style="259" customWidth="true"/>
    <col min="20" max="20" width="4.25833333333333" style="253" customWidth="true"/>
    <col min="21" max="21" width="8.625" style="253" customWidth="true"/>
    <col min="22" max="22" width="17.2583333333333" style="253" customWidth="true"/>
    <col min="23" max="23" width="25.2583333333333" style="266" customWidth="true"/>
    <col min="24" max="24" width="12.0833333333333" style="253" customWidth="true"/>
    <col min="25" max="16384" width="9" style="253"/>
  </cols>
  <sheetData>
    <row r="1" s="250" customFormat="true" customHeight="true" spans="1:16382">
      <c r="A1" s="267"/>
      <c r="B1" s="268" t="s">
        <v>0</v>
      </c>
      <c r="C1" s="267"/>
      <c r="D1" s="267"/>
      <c r="E1" s="281"/>
      <c r="F1" s="267"/>
      <c r="G1" s="267"/>
      <c r="H1" s="282"/>
      <c r="I1" s="282"/>
      <c r="J1" s="288"/>
      <c r="K1" s="288"/>
      <c r="L1" s="288"/>
      <c r="M1" s="288"/>
      <c r="N1" s="288"/>
      <c r="O1" s="288"/>
      <c r="P1" s="295"/>
      <c r="Q1" s="295"/>
      <c r="R1" s="295"/>
      <c r="S1" s="267"/>
      <c r="T1" s="300"/>
      <c r="U1" s="300"/>
      <c r="V1" s="300"/>
      <c r="W1" s="316"/>
      <c r="XEV1" s="317"/>
      <c r="XEW1" s="317"/>
      <c r="XEX1" s="317"/>
      <c r="XEY1" s="317"/>
      <c r="XEZ1" s="317"/>
      <c r="XFA1" s="317"/>
      <c r="XFB1" s="317"/>
    </row>
    <row r="2" s="251" customFormat="true" ht="52.5" customHeight="true" spans="1:16382">
      <c r="A2" s="224" t="s">
        <v>1</v>
      </c>
      <c r="B2" s="224" t="s">
        <v>2</v>
      </c>
      <c r="C2" s="224" t="s">
        <v>3</v>
      </c>
      <c r="D2" s="224" t="s">
        <v>4</v>
      </c>
      <c r="E2" s="269" t="s">
        <v>5</v>
      </c>
      <c r="F2" s="224" t="s">
        <v>6</v>
      </c>
      <c r="G2" s="224" t="s">
        <v>7</v>
      </c>
      <c r="H2" s="224" t="s">
        <v>8</v>
      </c>
      <c r="I2" s="224" t="s">
        <v>9</v>
      </c>
      <c r="J2" s="289" t="s">
        <v>10</v>
      </c>
      <c r="K2" s="290"/>
      <c r="L2" s="291"/>
      <c r="M2" s="289" t="s">
        <v>11</v>
      </c>
      <c r="N2" s="290"/>
      <c r="O2" s="291"/>
      <c r="P2" s="296" t="s">
        <v>12</v>
      </c>
      <c r="Q2" s="301"/>
      <c r="R2" s="302"/>
      <c r="S2" s="224" t="s">
        <v>13</v>
      </c>
      <c r="T2" s="224" t="s">
        <v>14</v>
      </c>
      <c r="U2" s="224" t="s">
        <v>15</v>
      </c>
      <c r="V2" s="224" t="s">
        <v>16</v>
      </c>
      <c r="W2" s="224" t="s">
        <v>17</v>
      </c>
      <c r="X2" s="282" t="s">
        <v>18</v>
      </c>
      <c r="XEV2" s="318"/>
      <c r="XEW2" s="318"/>
      <c r="XEX2" s="318"/>
      <c r="XEY2" s="318"/>
      <c r="XEZ2" s="318"/>
      <c r="XFA2" s="318"/>
      <c r="XFB2" s="318"/>
    </row>
    <row r="3" s="250" customFormat="true" ht="114.75" hidden="true" spans="1:16382">
      <c r="A3" s="269"/>
      <c r="B3" s="269" t="s">
        <v>19</v>
      </c>
      <c r="C3" s="269"/>
      <c r="D3" s="269"/>
      <c r="E3" s="269"/>
      <c r="F3" s="269"/>
      <c r="G3" s="269"/>
      <c r="H3" s="224"/>
      <c r="I3" s="224"/>
      <c r="J3" s="289"/>
      <c r="K3" s="290"/>
      <c r="L3" s="291"/>
      <c r="M3" s="289"/>
      <c r="N3" s="290"/>
      <c r="O3" s="291"/>
      <c r="P3" s="297"/>
      <c r="Q3" s="303"/>
      <c r="R3" s="304"/>
      <c r="S3" s="269" t="s">
        <v>20</v>
      </c>
      <c r="T3" s="224"/>
      <c r="U3" s="224"/>
      <c r="V3" s="270"/>
      <c r="W3" s="269" t="s">
        <v>21</v>
      </c>
      <c r="XEV3" s="319"/>
      <c r="XEW3" s="319"/>
      <c r="XEX3" s="319"/>
      <c r="XEY3" s="319"/>
      <c r="XEZ3" s="319"/>
      <c r="XFA3" s="319"/>
      <c r="XFB3" s="319"/>
    </row>
    <row r="4" s="252" customFormat="true" ht="25.5" hidden="true" spans="1:23">
      <c r="A4" s="270"/>
      <c r="B4" s="270">
        <v>11</v>
      </c>
      <c r="C4" s="270" t="s">
        <v>22</v>
      </c>
      <c r="D4" s="270"/>
      <c r="E4" s="270"/>
      <c r="F4" s="270"/>
      <c r="G4" s="270"/>
      <c r="H4" s="283"/>
      <c r="I4" s="283"/>
      <c r="J4" s="289"/>
      <c r="K4" s="290"/>
      <c r="L4" s="291"/>
      <c r="M4" s="289"/>
      <c r="N4" s="290"/>
      <c r="O4" s="291"/>
      <c r="P4" s="297"/>
      <c r="Q4" s="303"/>
      <c r="R4" s="304"/>
      <c r="S4" s="270"/>
      <c r="T4" s="283"/>
      <c r="U4" s="283"/>
      <c r="V4" s="270"/>
      <c r="W4" s="270" t="s">
        <v>21</v>
      </c>
    </row>
    <row r="5" s="252" customFormat="true" ht="40.5" hidden="true" spans="1:23">
      <c r="A5" s="270"/>
      <c r="B5" s="270">
        <v>1101</v>
      </c>
      <c r="C5" s="270" t="s">
        <v>23</v>
      </c>
      <c r="D5" s="270"/>
      <c r="E5" s="270"/>
      <c r="F5" s="270"/>
      <c r="G5" s="270"/>
      <c r="H5" s="283"/>
      <c r="I5" s="283"/>
      <c r="J5" s="289"/>
      <c r="K5" s="290"/>
      <c r="L5" s="291"/>
      <c r="M5" s="289"/>
      <c r="N5" s="290"/>
      <c r="O5" s="291"/>
      <c r="P5" s="298"/>
      <c r="Q5" s="305"/>
      <c r="R5" s="306"/>
      <c r="S5" s="307" t="s">
        <v>24</v>
      </c>
      <c r="T5" s="283"/>
      <c r="U5" s="283"/>
      <c r="V5" s="270"/>
      <c r="W5" s="270" t="s">
        <v>21</v>
      </c>
    </row>
    <row r="6" s="253" customFormat="true" ht="25.5" hidden="true" spans="1:23">
      <c r="A6" s="270">
        <v>1</v>
      </c>
      <c r="B6" s="270" t="s">
        <v>25</v>
      </c>
      <c r="C6" s="270" t="s">
        <v>26</v>
      </c>
      <c r="D6" s="271" t="s">
        <v>27</v>
      </c>
      <c r="E6" s="270" t="s">
        <v>28</v>
      </c>
      <c r="F6" s="270"/>
      <c r="G6" s="270"/>
      <c r="H6" s="283" t="s">
        <v>29</v>
      </c>
      <c r="I6" s="283" t="s">
        <v>30</v>
      </c>
      <c r="J6" s="289">
        <v>1</v>
      </c>
      <c r="K6" s="290"/>
      <c r="L6" s="291"/>
      <c r="M6" s="289">
        <v>1</v>
      </c>
      <c r="N6" s="290"/>
      <c r="O6" s="291"/>
      <c r="P6" s="298" t="s">
        <v>31</v>
      </c>
      <c r="Q6" s="305"/>
      <c r="R6" s="306"/>
      <c r="S6" s="270"/>
      <c r="T6" s="283"/>
      <c r="U6" s="283"/>
      <c r="V6" s="270"/>
      <c r="W6" s="270" t="s">
        <v>21</v>
      </c>
    </row>
    <row r="7" s="252" customFormat="true" ht="76.5" hidden="true" spans="1:23">
      <c r="A7" s="270"/>
      <c r="B7" s="270">
        <v>1102</v>
      </c>
      <c r="C7" s="270" t="s">
        <v>32</v>
      </c>
      <c r="D7" s="270"/>
      <c r="E7" s="270"/>
      <c r="F7" s="284" t="s">
        <v>33</v>
      </c>
      <c r="G7" s="270"/>
      <c r="H7" s="283"/>
      <c r="I7" s="283"/>
      <c r="J7" s="289"/>
      <c r="K7" s="290"/>
      <c r="L7" s="291"/>
      <c r="M7" s="289"/>
      <c r="N7" s="290"/>
      <c r="O7" s="291"/>
      <c r="P7" s="298"/>
      <c r="Q7" s="305"/>
      <c r="R7" s="306"/>
      <c r="S7" s="284" t="s">
        <v>34</v>
      </c>
      <c r="T7" s="283"/>
      <c r="U7" s="283"/>
      <c r="V7" s="270"/>
      <c r="W7" s="270" t="s">
        <v>21</v>
      </c>
    </row>
    <row r="8" s="253" customFormat="true" ht="127.5" hidden="true" spans="1:23">
      <c r="A8" s="272">
        <f>MAX(A$2:A7)+1</f>
        <v>2</v>
      </c>
      <c r="B8" s="272">
        <v>110200001</v>
      </c>
      <c r="C8" s="270" t="s">
        <v>35</v>
      </c>
      <c r="D8" s="273" t="s">
        <v>36</v>
      </c>
      <c r="E8" s="272" t="s">
        <v>37</v>
      </c>
      <c r="F8" s="270" t="s">
        <v>38</v>
      </c>
      <c r="G8" s="272"/>
      <c r="H8" s="285" t="s">
        <v>39</v>
      </c>
      <c r="I8" s="285" t="s">
        <v>40</v>
      </c>
      <c r="J8" s="289"/>
      <c r="K8" s="290"/>
      <c r="L8" s="291"/>
      <c r="M8" s="289"/>
      <c r="N8" s="290"/>
      <c r="O8" s="291"/>
      <c r="P8" s="298"/>
      <c r="Q8" s="305"/>
      <c r="R8" s="306"/>
      <c r="S8" s="270"/>
      <c r="T8" s="283"/>
      <c r="U8" s="283"/>
      <c r="V8" s="270"/>
      <c r="W8" s="270" t="s">
        <v>21</v>
      </c>
    </row>
    <row r="9" s="253" customFormat="true" ht="38.25" hidden="true" spans="1:23">
      <c r="A9" s="270">
        <f>MAX(A$2:A8)+1</f>
        <v>3</v>
      </c>
      <c r="B9" s="270" t="s">
        <v>41</v>
      </c>
      <c r="C9" s="270" t="s">
        <v>42</v>
      </c>
      <c r="D9" s="271" t="s">
        <v>36</v>
      </c>
      <c r="E9" s="270" t="s">
        <v>37</v>
      </c>
      <c r="F9" s="270" t="s">
        <v>43</v>
      </c>
      <c r="G9" s="270"/>
      <c r="H9" s="283" t="s">
        <v>44</v>
      </c>
      <c r="I9" s="283" t="s">
        <v>40</v>
      </c>
      <c r="J9" s="289">
        <v>30</v>
      </c>
      <c r="K9" s="290"/>
      <c r="L9" s="291"/>
      <c r="M9" s="289"/>
      <c r="N9" s="290"/>
      <c r="O9" s="291"/>
      <c r="P9" s="298" t="s">
        <v>31</v>
      </c>
      <c r="Q9" s="305"/>
      <c r="R9" s="306"/>
      <c r="S9" s="270" t="s">
        <v>45</v>
      </c>
      <c r="T9" s="283"/>
      <c r="U9" s="283"/>
      <c r="V9" s="270"/>
      <c r="W9" s="270" t="s">
        <v>21</v>
      </c>
    </row>
    <row r="10" s="253" customFormat="true" ht="38.25" hidden="true" spans="1:23">
      <c r="A10" s="270">
        <f>MAX(A$2:A9)+1</f>
        <v>4</v>
      </c>
      <c r="B10" s="270" t="s">
        <v>46</v>
      </c>
      <c r="C10" s="270" t="s">
        <v>42</v>
      </c>
      <c r="D10" s="271" t="s">
        <v>36</v>
      </c>
      <c r="E10" s="270" t="s">
        <v>37</v>
      </c>
      <c r="F10" s="270" t="s">
        <v>43</v>
      </c>
      <c r="G10" s="270"/>
      <c r="H10" s="283" t="s">
        <v>44</v>
      </c>
      <c r="I10" s="283" t="s">
        <v>40</v>
      </c>
      <c r="J10" s="289">
        <v>24</v>
      </c>
      <c r="K10" s="290"/>
      <c r="L10" s="291"/>
      <c r="M10" s="289"/>
      <c r="N10" s="290"/>
      <c r="O10" s="291"/>
      <c r="P10" s="298" t="s">
        <v>31</v>
      </c>
      <c r="Q10" s="305"/>
      <c r="R10" s="306"/>
      <c r="S10" s="308" t="s">
        <v>47</v>
      </c>
      <c r="T10" s="283"/>
      <c r="U10" s="283"/>
      <c r="V10" s="270"/>
      <c r="W10" s="270" t="s">
        <v>21</v>
      </c>
    </row>
    <row r="11" s="253" customFormat="true" ht="38.25" hidden="true" spans="1:23">
      <c r="A11" s="270">
        <f>MAX(A$2:A10)+1</f>
        <v>5</v>
      </c>
      <c r="B11" s="270" t="s">
        <v>48</v>
      </c>
      <c r="C11" s="270" t="s">
        <v>42</v>
      </c>
      <c r="D11" s="271" t="s">
        <v>36</v>
      </c>
      <c r="E11" s="270" t="s">
        <v>37</v>
      </c>
      <c r="F11" s="270" t="s">
        <v>43</v>
      </c>
      <c r="G11" s="270"/>
      <c r="H11" s="283" t="s">
        <v>44</v>
      </c>
      <c r="I11" s="283" t="s">
        <v>40</v>
      </c>
      <c r="J11" s="289"/>
      <c r="K11" s="290"/>
      <c r="L11" s="291"/>
      <c r="M11" s="289">
        <v>10</v>
      </c>
      <c r="N11" s="290"/>
      <c r="O11" s="291"/>
      <c r="P11" s="298" t="s">
        <v>31</v>
      </c>
      <c r="Q11" s="305"/>
      <c r="R11" s="306"/>
      <c r="S11" s="308" t="s">
        <v>49</v>
      </c>
      <c r="T11" s="283"/>
      <c r="U11" s="283"/>
      <c r="V11" s="270"/>
      <c r="W11" s="270" t="s">
        <v>21</v>
      </c>
    </row>
    <row r="12" s="253" customFormat="true" ht="38.25" hidden="true" spans="1:23">
      <c r="A12" s="270">
        <f>MAX(A$2:A11)+1</f>
        <v>6</v>
      </c>
      <c r="B12" s="270" t="s">
        <v>50</v>
      </c>
      <c r="C12" s="270" t="s">
        <v>51</v>
      </c>
      <c r="D12" s="271" t="s">
        <v>52</v>
      </c>
      <c r="E12" s="270" t="s">
        <v>53</v>
      </c>
      <c r="F12" s="270" t="s">
        <v>54</v>
      </c>
      <c r="G12" s="270"/>
      <c r="H12" s="283" t="s">
        <v>44</v>
      </c>
      <c r="I12" s="283" t="s">
        <v>40</v>
      </c>
      <c r="J12" s="289"/>
      <c r="K12" s="290"/>
      <c r="L12" s="291"/>
      <c r="M12" s="289">
        <v>15</v>
      </c>
      <c r="N12" s="290"/>
      <c r="O12" s="291"/>
      <c r="P12" s="298" t="s">
        <v>31</v>
      </c>
      <c r="Q12" s="305"/>
      <c r="R12" s="306"/>
      <c r="S12" s="308" t="s">
        <v>49</v>
      </c>
      <c r="T12" s="283"/>
      <c r="U12" s="283"/>
      <c r="V12" s="270"/>
      <c r="W12" s="270" t="s">
        <v>21</v>
      </c>
    </row>
    <row r="13" s="253" customFormat="true" ht="38.25" hidden="true" spans="1:23">
      <c r="A13" s="270">
        <f>MAX(A$2:A12)+1</f>
        <v>7</v>
      </c>
      <c r="B13" s="270" t="s">
        <v>55</v>
      </c>
      <c r="C13" s="270" t="s">
        <v>56</v>
      </c>
      <c r="D13" s="271" t="s">
        <v>57</v>
      </c>
      <c r="E13" s="270" t="s">
        <v>58</v>
      </c>
      <c r="F13" s="270" t="s">
        <v>59</v>
      </c>
      <c r="G13" s="270"/>
      <c r="H13" s="283" t="s">
        <v>44</v>
      </c>
      <c r="I13" s="283" t="s">
        <v>40</v>
      </c>
      <c r="J13" s="289"/>
      <c r="K13" s="290"/>
      <c r="L13" s="291"/>
      <c r="M13" s="289">
        <v>25</v>
      </c>
      <c r="N13" s="290"/>
      <c r="O13" s="291"/>
      <c r="P13" s="298" t="s">
        <v>31</v>
      </c>
      <c r="Q13" s="305"/>
      <c r="R13" s="306"/>
      <c r="S13" s="308" t="s">
        <v>49</v>
      </c>
      <c r="T13" s="283"/>
      <c r="U13" s="283"/>
      <c r="V13" s="270"/>
      <c r="W13" s="270" t="s">
        <v>21</v>
      </c>
    </row>
    <row r="14" s="253" customFormat="true" ht="51" hidden="true" spans="1:23">
      <c r="A14" s="270">
        <f>MAX(A$2:A13)+1</f>
        <v>8</v>
      </c>
      <c r="B14" s="270" t="s">
        <v>60</v>
      </c>
      <c r="C14" s="270" t="s">
        <v>61</v>
      </c>
      <c r="D14" s="271" t="s">
        <v>52</v>
      </c>
      <c r="E14" s="270" t="s">
        <v>53</v>
      </c>
      <c r="F14" s="270" t="s">
        <v>62</v>
      </c>
      <c r="G14" s="270"/>
      <c r="H14" s="283" t="s">
        <v>44</v>
      </c>
      <c r="I14" s="283" t="s">
        <v>40</v>
      </c>
      <c r="J14" s="289">
        <v>60</v>
      </c>
      <c r="K14" s="290"/>
      <c r="L14" s="291"/>
      <c r="M14" s="289"/>
      <c r="N14" s="290"/>
      <c r="O14" s="291"/>
      <c r="P14" s="298" t="s">
        <v>31</v>
      </c>
      <c r="Q14" s="305"/>
      <c r="R14" s="306"/>
      <c r="S14" s="308" t="s">
        <v>45</v>
      </c>
      <c r="T14" s="283"/>
      <c r="U14" s="283"/>
      <c r="V14" s="270"/>
      <c r="W14" s="270" t="s">
        <v>21</v>
      </c>
    </row>
    <row r="15" s="254" customFormat="true" ht="40.5" hidden="true" spans="1:23">
      <c r="A15" s="274">
        <f>MAX(A$2:A14)+1</f>
        <v>9</v>
      </c>
      <c r="B15" s="275" t="s">
        <v>63</v>
      </c>
      <c r="C15" s="276" t="s">
        <v>64</v>
      </c>
      <c r="D15" s="274" t="s">
        <v>65</v>
      </c>
      <c r="E15" s="274" t="s">
        <v>66</v>
      </c>
      <c r="F15" s="274"/>
      <c r="G15" s="274"/>
      <c r="H15" s="286" t="s">
        <v>44</v>
      </c>
      <c r="I15" s="286" t="s">
        <v>40</v>
      </c>
      <c r="J15" s="292">
        <v>50</v>
      </c>
      <c r="K15" s="293"/>
      <c r="L15" s="294"/>
      <c r="M15" s="292">
        <v>40</v>
      </c>
      <c r="N15" s="293"/>
      <c r="O15" s="294"/>
      <c r="P15" s="299" t="s">
        <v>31</v>
      </c>
      <c r="Q15" s="309"/>
      <c r="R15" s="310"/>
      <c r="S15" s="274"/>
      <c r="T15" s="286"/>
      <c r="U15" s="286"/>
      <c r="V15" s="274"/>
      <c r="W15" s="274" t="s">
        <v>21</v>
      </c>
    </row>
    <row r="16" s="253" customFormat="true" ht="51" hidden="true" spans="1:23">
      <c r="A16" s="270">
        <f>MAX(A$2:A15)+1</f>
        <v>10</v>
      </c>
      <c r="B16" s="270" t="s">
        <v>67</v>
      </c>
      <c r="C16" s="270" t="s">
        <v>68</v>
      </c>
      <c r="D16" s="271" t="s">
        <v>36</v>
      </c>
      <c r="E16" s="270" t="s">
        <v>37</v>
      </c>
      <c r="F16" s="270" t="s">
        <v>69</v>
      </c>
      <c r="G16" s="270"/>
      <c r="H16" s="283" t="s">
        <v>29</v>
      </c>
      <c r="I16" s="283" t="s">
        <v>40</v>
      </c>
      <c r="J16" s="289" t="s">
        <v>70</v>
      </c>
      <c r="K16" s="290"/>
      <c r="L16" s="291"/>
      <c r="M16" s="289" t="s">
        <v>70</v>
      </c>
      <c r="N16" s="290"/>
      <c r="O16" s="291"/>
      <c r="P16" s="298" t="s">
        <v>70</v>
      </c>
      <c r="Q16" s="305"/>
      <c r="R16" s="306"/>
      <c r="S16" s="270" t="s">
        <v>71</v>
      </c>
      <c r="T16" s="283"/>
      <c r="U16" s="283"/>
      <c r="V16" s="270"/>
      <c r="W16" s="270" t="s">
        <v>21</v>
      </c>
    </row>
    <row r="17" s="253" customFormat="true" ht="38.25" hidden="true" spans="1:23">
      <c r="A17" s="270">
        <f>MAX(A$2:A16)+1</f>
        <v>11</v>
      </c>
      <c r="B17" s="270">
        <v>110200003</v>
      </c>
      <c r="C17" s="270" t="s">
        <v>72</v>
      </c>
      <c r="D17" s="271" t="s">
        <v>73</v>
      </c>
      <c r="E17" s="270" t="s">
        <v>74</v>
      </c>
      <c r="F17" s="270" t="s">
        <v>75</v>
      </c>
      <c r="G17" s="270"/>
      <c r="H17" s="283" t="s">
        <v>39</v>
      </c>
      <c r="I17" s="283" t="s">
        <v>40</v>
      </c>
      <c r="J17" s="289">
        <v>25</v>
      </c>
      <c r="K17" s="290"/>
      <c r="L17" s="291"/>
      <c r="M17" s="289">
        <v>22</v>
      </c>
      <c r="N17" s="290"/>
      <c r="O17" s="291"/>
      <c r="P17" s="298" t="s">
        <v>31</v>
      </c>
      <c r="Q17" s="305"/>
      <c r="R17" s="306"/>
      <c r="S17" s="270"/>
      <c r="T17" s="285"/>
      <c r="U17" s="285"/>
      <c r="V17" s="270"/>
      <c r="W17" s="270" t="s">
        <v>21</v>
      </c>
    </row>
    <row r="18" s="253" customFormat="true" ht="40.5" hidden="true" spans="1:23">
      <c r="A18" s="270">
        <f>MAX(A$2:A17)+1</f>
        <v>12</v>
      </c>
      <c r="B18" s="270">
        <v>110200005</v>
      </c>
      <c r="C18" s="270" t="s">
        <v>76</v>
      </c>
      <c r="D18" s="271" t="s">
        <v>77</v>
      </c>
      <c r="E18" s="270" t="s">
        <v>78</v>
      </c>
      <c r="F18" s="270" t="s">
        <v>79</v>
      </c>
      <c r="G18" s="270"/>
      <c r="H18" s="283" t="s">
        <v>39</v>
      </c>
      <c r="I18" s="283" t="s">
        <v>80</v>
      </c>
      <c r="J18" s="289">
        <v>22</v>
      </c>
      <c r="K18" s="290"/>
      <c r="L18" s="291"/>
      <c r="M18" s="289">
        <v>18</v>
      </c>
      <c r="N18" s="290"/>
      <c r="O18" s="291"/>
      <c r="P18" s="298" t="s">
        <v>31</v>
      </c>
      <c r="Q18" s="305"/>
      <c r="R18" s="306"/>
      <c r="S18" s="311" t="s">
        <v>81</v>
      </c>
      <c r="T18" s="312"/>
      <c r="U18" s="312"/>
      <c r="V18" s="270"/>
      <c r="W18" s="270" t="s">
        <v>21</v>
      </c>
    </row>
    <row r="19" s="253" customFormat="true" ht="25.5" hidden="true" spans="1:23">
      <c r="A19" s="270">
        <f>MAX(A$2:A18)+1</f>
        <v>13</v>
      </c>
      <c r="B19" s="270">
        <v>110200006</v>
      </c>
      <c r="C19" s="270" t="s">
        <v>82</v>
      </c>
      <c r="D19" s="271" t="s">
        <v>36</v>
      </c>
      <c r="E19" s="270" t="s">
        <v>37</v>
      </c>
      <c r="F19" s="270"/>
      <c r="G19" s="270"/>
      <c r="H19" s="283" t="s">
        <v>44</v>
      </c>
      <c r="I19" s="283"/>
      <c r="J19" s="289"/>
      <c r="K19" s="290"/>
      <c r="L19" s="291"/>
      <c r="M19" s="289"/>
      <c r="N19" s="290"/>
      <c r="O19" s="291"/>
      <c r="P19" s="298"/>
      <c r="Q19" s="305"/>
      <c r="R19" s="306"/>
      <c r="S19" s="270"/>
      <c r="T19" s="283"/>
      <c r="U19" s="283"/>
      <c r="V19" s="270"/>
      <c r="W19" s="270" t="s">
        <v>21</v>
      </c>
    </row>
    <row r="20" s="253" customFormat="true" ht="38.25" hidden="true" spans="1:23">
      <c r="A20" s="270">
        <f>MAX(A$2:A19)+1</f>
        <v>14</v>
      </c>
      <c r="B20" s="270" t="s">
        <v>83</v>
      </c>
      <c r="C20" s="270" t="s">
        <v>84</v>
      </c>
      <c r="D20" s="271" t="s">
        <v>36</v>
      </c>
      <c r="E20" s="270" t="s">
        <v>37</v>
      </c>
      <c r="F20" s="270" t="s">
        <v>85</v>
      </c>
      <c r="G20" s="270"/>
      <c r="H20" s="283" t="s">
        <v>44</v>
      </c>
      <c r="I20" s="283" t="s">
        <v>40</v>
      </c>
      <c r="J20" s="289">
        <v>12</v>
      </c>
      <c r="K20" s="290"/>
      <c r="L20" s="291"/>
      <c r="M20" s="289">
        <v>10</v>
      </c>
      <c r="N20" s="290"/>
      <c r="O20" s="291"/>
      <c r="P20" s="298" t="s">
        <v>31</v>
      </c>
      <c r="Q20" s="305"/>
      <c r="R20" s="306"/>
      <c r="S20" s="270"/>
      <c r="T20" s="312"/>
      <c r="U20" s="312"/>
      <c r="V20" s="270"/>
      <c r="W20" s="270" t="s">
        <v>21</v>
      </c>
    </row>
    <row r="21" s="253" customFormat="true" ht="38.25" hidden="true" spans="1:23">
      <c r="A21" s="270">
        <f>MAX(A$2:A20)+1</f>
        <v>15</v>
      </c>
      <c r="B21" s="270" t="s">
        <v>86</v>
      </c>
      <c r="C21" s="270" t="s">
        <v>87</v>
      </c>
      <c r="D21" s="271" t="s">
        <v>88</v>
      </c>
      <c r="E21" s="270" t="s">
        <v>89</v>
      </c>
      <c r="F21" s="270" t="s">
        <v>90</v>
      </c>
      <c r="G21" s="270"/>
      <c r="H21" s="283" t="s">
        <v>44</v>
      </c>
      <c r="I21" s="283" t="s">
        <v>40</v>
      </c>
      <c r="J21" s="289">
        <v>22</v>
      </c>
      <c r="K21" s="290"/>
      <c r="L21" s="291"/>
      <c r="M21" s="289">
        <v>15</v>
      </c>
      <c r="N21" s="290"/>
      <c r="O21" s="291"/>
      <c r="P21" s="298" t="s">
        <v>31</v>
      </c>
      <c r="Q21" s="305"/>
      <c r="R21" s="306"/>
      <c r="S21" s="311" t="s">
        <v>91</v>
      </c>
      <c r="T21" s="312"/>
      <c r="U21" s="312"/>
      <c r="V21" s="270"/>
      <c r="W21" s="270" t="s">
        <v>21</v>
      </c>
    </row>
    <row r="22" s="253" customFormat="true" ht="38.25" hidden="true" spans="1:23">
      <c r="A22" s="270">
        <f>MAX(A$2:A21)+1</f>
        <v>16</v>
      </c>
      <c r="B22" s="270" t="s">
        <v>92</v>
      </c>
      <c r="C22" s="270" t="s">
        <v>93</v>
      </c>
      <c r="D22" s="271" t="s">
        <v>94</v>
      </c>
      <c r="E22" s="270" t="s">
        <v>95</v>
      </c>
      <c r="F22" s="270" t="s">
        <v>96</v>
      </c>
      <c r="G22" s="270"/>
      <c r="H22" s="283" t="s">
        <v>44</v>
      </c>
      <c r="I22" s="283" t="s">
        <v>40</v>
      </c>
      <c r="J22" s="289">
        <v>35</v>
      </c>
      <c r="K22" s="290"/>
      <c r="L22" s="291"/>
      <c r="M22" s="289">
        <v>25</v>
      </c>
      <c r="N22" s="290"/>
      <c r="O22" s="291"/>
      <c r="P22" s="298" t="s">
        <v>31</v>
      </c>
      <c r="Q22" s="305"/>
      <c r="R22" s="306"/>
      <c r="S22" s="311" t="s">
        <v>91</v>
      </c>
      <c r="T22" s="312"/>
      <c r="U22" s="312"/>
      <c r="V22" s="270"/>
      <c r="W22" s="270" t="s">
        <v>21</v>
      </c>
    </row>
    <row r="23" s="253" customFormat="true" ht="25.5" hidden="true" spans="1:23">
      <c r="A23" s="270">
        <f>MAX(A$2:A22)+1</f>
        <v>17</v>
      </c>
      <c r="B23" s="270">
        <v>110200007</v>
      </c>
      <c r="C23" s="270" t="s">
        <v>97</v>
      </c>
      <c r="D23" s="271" t="s">
        <v>98</v>
      </c>
      <c r="E23" s="270" t="s">
        <v>99</v>
      </c>
      <c r="F23" s="270"/>
      <c r="G23" s="270"/>
      <c r="H23" s="283" t="s">
        <v>44</v>
      </c>
      <c r="I23" s="283" t="s">
        <v>40</v>
      </c>
      <c r="J23" s="289"/>
      <c r="K23" s="290"/>
      <c r="L23" s="291"/>
      <c r="M23" s="289"/>
      <c r="N23" s="290"/>
      <c r="O23" s="291"/>
      <c r="P23" s="298"/>
      <c r="Q23" s="305"/>
      <c r="R23" s="306"/>
      <c r="S23" s="270"/>
      <c r="T23" s="313"/>
      <c r="U23" s="312"/>
      <c r="V23" s="270"/>
      <c r="W23" s="270" t="s">
        <v>21</v>
      </c>
    </row>
    <row r="24" s="253" customFormat="true" ht="51" hidden="true" spans="1:23">
      <c r="A24" s="270">
        <f>MAX(A$2:A23)+1</f>
        <v>18</v>
      </c>
      <c r="B24" s="270" t="s">
        <v>100</v>
      </c>
      <c r="C24" s="277" t="s">
        <v>101</v>
      </c>
      <c r="D24" s="271" t="s">
        <v>98</v>
      </c>
      <c r="E24" s="270" t="s">
        <v>99</v>
      </c>
      <c r="F24" s="270" t="s">
        <v>102</v>
      </c>
      <c r="G24" s="270"/>
      <c r="H24" s="283" t="s">
        <v>44</v>
      </c>
      <c r="I24" s="283" t="s">
        <v>40</v>
      </c>
      <c r="J24" s="289">
        <v>15</v>
      </c>
      <c r="K24" s="290"/>
      <c r="L24" s="291"/>
      <c r="M24" s="289">
        <v>12</v>
      </c>
      <c r="N24" s="290"/>
      <c r="O24" s="291"/>
      <c r="P24" s="298" t="s">
        <v>31</v>
      </c>
      <c r="Q24" s="305"/>
      <c r="R24" s="306"/>
      <c r="S24" s="270"/>
      <c r="T24" s="283"/>
      <c r="U24" s="283"/>
      <c r="V24" s="270"/>
      <c r="W24" s="270" t="s">
        <v>21</v>
      </c>
    </row>
    <row r="25" s="253" customFormat="true" ht="51" hidden="true" spans="1:23">
      <c r="A25" s="272">
        <f>MAX(A$2:A24)+1</f>
        <v>19</v>
      </c>
      <c r="B25" s="272" t="s">
        <v>103</v>
      </c>
      <c r="C25" s="277" t="s">
        <v>104</v>
      </c>
      <c r="D25" s="273" t="s">
        <v>105</v>
      </c>
      <c r="E25" s="272" t="s">
        <v>106</v>
      </c>
      <c r="F25" s="272" t="s">
        <v>107</v>
      </c>
      <c r="G25" s="272"/>
      <c r="H25" s="285" t="s">
        <v>44</v>
      </c>
      <c r="I25" s="285" t="s">
        <v>40</v>
      </c>
      <c r="J25" s="289">
        <v>25</v>
      </c>
      <c r="K25" s="290"/>
      <c r="L25" s="291"/>
      <c r="M25" s="289">
        <v>17</v>
      </c>
      <c r="N25" s="290"/>
      <c r="O25" s="291"/>
      <c r="P25" s="298" t="s">
        <v>31</v>
      </c>
      <c r="Q25" s="305"/>
      <c r="R25" s="306"/>
      <c r="S25" s="272" t="s">
        <v>91</v>
      </c>
      <c r="T25" s="283"/>
      <c r="U25" s="283"/>
      <c r="V25" s="270"/>
      <c r="W25" s="270" t="s">
        <v>21</v>
      </c>
    </row>
    <row r="26" s="253" customFormat="true" ht="51" hidden="true" spans="1:23">
      <c r="A26" s="270">
        <f>MAX(A$2:A25)+1</f>
        <v>20</v>
      </c>
      <c r="B26" s="270" t="s">
        <v>108</v>
      </c>
      <c r="C26" s="277" t="s">
        <v>109</v>
      </c>
      <c r="D26" s="271" t="s">
        <v>110</v>
      </c>
      <c r="E26" s="270" t="s">
        <v>111</v>
      </c>
      <c r="F26" s="270" t="s">
        <v>112</v>
      </c>
      <c r="G26" s="270"/>
      <c r="H26" s="283" t="s">
        <v>44</v>
      </c>
      <c r="I26" s="283" t="s">
        <v>40</v>
      </c>
      <c r="J26" s="289">
        <v>38</v>
      </c>
      <c r="K26" s="290"/>
      <c r="L26" s="291"/>
      <c r="M26" s="289">
        <v>27</v>
      </c>
      <c r="N26" s="290"/>
      <c r="O26" s="291"/>
      <c r="P26" s="298" t="s">
        <v>31</v>
      </c>
      <c r="Q26" s="305"/>
      <c r="R26" s="306"/>
      <c r="S26" s="307" t="s">
        <v>91</v>
      </c>
      <c r="T26" s="283"/>
      <c r="U26" s="283"/>
      <c r="V26" s="270"/>
      <c r="W26" s="270" t="s">
        <v>21</v>
      </c>
    </row>
    <row r="27" s="253" customFormat="true" ht="63.75" hidden="true" spans="1:23">
      <c r="A27" s="270">
        <f>MAX(A$2:A26)+1</f>
        <v>21</v>
      </c>
      <c r="B27" s="270">
        <v>110200008</v>
      </c>
      <c r="C27" s="270" t="s">
        <v>113</v>
      </c>
      <c r="D27" s="271" t="s">
        <v>114</v>
      </c>
      <c r="E27" s="270" t="s">
        <v>115</v>
      </c>
      <c r="F27" s="277" t="s">
        <v>116</v>
      </c>
      <c r="G27" s="270"/>
      <c r="H27" s="283" t="s">
        <v>44</v>
      </c>
      <c r="I27" s="283" t="s">
        <v>40</v>
      </c>
      <c r="J27" s="289" t="s">
        <v>31</v>
      </c>
      <c r="K27" s="290"/>
      <c r="L27" s="291"/>
      <c r="M27" s="289" t="s">
        <v>31</v>
      </c>
      <c r="N27" s="290"/>
      <c r="O27" s="291"/>
      <c r="P27" s="298" t="s">
        <v>31</v>
      </c>
      <c r="Q27" s="305"/>
      <c r="R27" s="306"/>
      <c r="S27" s="270"/>
      <c r="T27" s="283"/>
      <c r="U27" s="283"/>
      <c r="V27" s="270"/>
      <c r="W27" s="270" t="s">
        <v>21</v>
      </c>
    </row>
    <row r="28" s="253" customFormat="true" ht="153" hidden="true" spans="1:23">
      <c r="A28" s="270">
        <f>MAX(A$2:A27)+1</f>
        <v>22</v>
      </c>
      <c r="B28" s="270">
        <v>110200009</v>
      </c>
      <c r="C28" s="270" t="s">
        <v>117</v>
      </c>
      <c r="D28" s="271">
        <v>321102000080000</v>
      </c>
      <c r="E28" s="270" t="s">
        <v>117</v>
      </c>
      <c r="F28" s="270" t="s">
        <v>118</v>
      </c>
      <c r="G28" s="270"/>
      <c r="H28" s="283" t="s">
        <v>29</v>
      </c>
      <c r="I28" s="283" t="s">
        <v>40</v>
      </c>
      <c r="J28" s="289" t="s">
        <v>70</v>
      </c>
      <c r="K28" s="290"/>
      <c r="L28" s="291"/>
      <c r="M28" s="289" t="s">
        <v>70</v>
      </c>
      <c r="N28" s="290"/>
      <c r="O28" s="291"/>
      <c r="P28" s="298" t="s">
        <v>70</v>
      </c>
      <c r="Q28" s="305"/>
      <c r="R28" s="306"/>
      <c r="S28" s="270" t="s">
        <v>119</v>
      </c>
      <c r="T28" s="283"/>
      <c r="U28" s="283"/>
      <c r="V28" s="283"/>
      <c r="W28" s="270" t="s">
        <v>120</v>
      </c>
    </row>
    <row r="29" s="252" customFormat="true" ht="25.5" hidden="true" spans="1:23">
      <c r="A29" s="270"/>
      <c r="B29" s="270">
        <v>1103</v>
      </c>
      <c r="C29" s="270" t="s">
        <v>121</v>
      </c>
      <c r="D29" s="270"/>
      <c r="E29" s="270"/>
      <c r="F29" s="270"/>
      <c r="G29" s="270"/>
      <c r="H29" s="283"/>
      <c r="I29" s="283"/>
      <c r="J29" s="289"/>
      <c r="K29" s="290"/>
      <c r="L29" s="291"/>
      <c r="M29" s="289"/>
      <c r="N29" s="290"/>
      <c r="O29" s="291"/>
      <c r="P29" s="298"/>
      <c r="Q29" s="305"/>
      <c r="R29" s="306"/>
      <c r="S29" s="270"/>
      <c r="T29" s="283"/>
      <c r="U29" s="283"/>
      <c r="V29" s="270"/>
      <c r="W29" s="270" t="s">
        <v>21</v>
      </c>
    </row>
    <row r="30" s="253" customFormat="true" ht="51" hidden="true" spans="1:23">
      <c r="A30" s="270">
        <f>MAX(A$2:A29)+1</f>
        <v>23</v>
      </c>
      <c r="B30" s="270">
        <v>110300001</v>
      </c>
      <c r="C30" s="270" t="s">
        <v>122</v>
      </c>
      <c r="D30" s="271" t="s">
        <v>123</v>
      </c>
      <c r="E30" s="270" t="s">
        <v>122</v>
      </c>
      <c r="F30" s="270" t="s">
        <v>124</v>
      </c>
      <c r="G30" s="270"/>
      <c r="H30" s="283" t="s">
        <v>44</v>
      </c>
      <c r="I30" s="283" t="s">
        <v>80</v>
      </c>
      <c r="J30" s="289">
        <v>130</v>
      </c>
      <c r="K30" s="290"/>
      <c r="L30" s="291"/>
      <c r="M30" s="289">
        <v>130</v>
      </c>
      <c r="N30" s="290"/>
      <c r="O30" s="291"/>
      <c r="P30" s="298" t="s">
        <v>31</v>
      </c>
      <c r="Q30" s="305"/>
      <c r="R30" s="306"/>
      <c r="S30" s="270" t="s">
        <v>125</v>
      </c>
      <c r="T30" s="283"/>
      <c r="U30" s="283"/>
      <c r="V30" s="270"/>
      <c r="W30" s="270" t="s">
        <v>21</v>
      </c>
    </row>
    <row r="31" s="252" customFormat="true" ht="25.5" hidden="true" spans="1:23">
      <c r="A31" s="270"/>
      <c r="B31" s="270">
        <v>1104</v>
      </c>
      <c r="C31" s="270" t="s">
        <v>126</v>
      </c>
      <c r="D31" s="270"/>
      <c r="E31" s="270"/>
      <c r="F31" s="270"/>
      <c r="G31" s="270"/>
      <c r="H31" s="283"/>
      <c r="I31" s="283"/>
      <c r="J31" s="289"/>
      <c r="K31" s="290"/>
      <c r="L31" s="291"/>
      <c r="M31" s="289"/>
      <c r="N31" s="290"/>
      <c r="O31" s="291"/>
      <c r="P31" s="298"/>
      <c r="Q31" s="305"/>
      <c r="R31" s="306"/>
      <c r="S31" s="270"/>
      <c r="T31" s="283"/>
      <c r="U31" s="283"/>
      <c r="V31" s="270"/>
      <c r="W31" s="270" t="s">
        <v>21</v>
      </c>
    </row>
    <row r="32" s="253" customFormat="true" ht="63.75" hidden="true" spans="1:23">
      <c r="A32" s="270">
        <f>MAX(A$2:A31)+1</f>
        <v>24</v>
      </c>
      <c r="B32" s="270">
        <v>110400001</v>
      </c>
      <c r="C32" s="270" t="s">
        <v>127</v>
      </c>
      <c r="D32" s="271" t="s">
        <v>128</v>
      </c>
      <c r="E32" s="270" t="s">
        <v>127</v>
      </c>
      <c r="F32" s="284" t="s">
        <v>129</v>
      </c>
      <c r="G32" s="270" t="s">
        <v>130</v>
      </c>
      <c r="H32" s="283" t="s">
        <v>39</v>
      </c>
      <c r="I32" s="283" t="s">
        <v>40</v>
      </c>
      <c r="J32" s="289">
        <v>46</v>
      </c>
      <c r="K32" s="290"/>
      <c r="L32" s="291"/>
      <c r="M32" s="289">
        <v>46</v>
      </c>
      <c r="N32" s="290"/>
      <c r="O32" s="291"/>
      <c r="P32" s="298" t="s">
        <v>31</v>
      </c>
      <c r="Q32" s="305"/>
      <c r="R32" s="306"/>
      <c r="S32" s="270"/>
      <c r="T32" s="283"/>
      <c r="U32" s="283"/>
      <c r="V32" s="270"/>
      <c r="W32" s="270" t="s">
        <v>21</v>
      </c>
    </row>
    <row r="33" s="252" customFormat="true" ht="25.5" hidden="true" spans="1:23">
      <c r="A33" s="270"/>
      <c r="B33" s="270">
        <v>1105</v>
      </c>
      <c r="C33" s="270" t="s">
        <v>131</v>
      </c>
      <c r="D33" s="270"/>
      <c r="E33" s="270"/>
      <c r="F33" s="270"/>
      <c r="G33" s="270"/>
      <c r="H33" s="283"/>
      <c r="I33" s="283"/>
      <c r="J33" s="289"/>
      <c r="K33" s="290"/>
      <c r="L33" s="291"/>
      <c r="M33" s="289"/>
      <c r="N33" s="290"/>
      <c r="O33" s="291"/>
      <c r="P33" s="298"/>
      <c r="Q33" s="305"/>
      <c r="R33" s="306"/>
      <c r="S33" s="270"/>
      <c r="T33" s="283"/>
      <c r="U33" s="283"/>
      <c r="V33" s="270"/>
      <c r="W33" s="270" t="s">
        <v>21</v>
      </c>
    </row>
    <row r="34" s="253" customFormat="true" ht="51" hidden="true" spans="1:23">
      <c r="A34" s="270">
        <f>MAX(A$2:A33)+1</f>
        <v>25</v>
      </c>
      <c r="B34" s="270">
        <v>110500001</v>
      </c>
      <c r="C34" s="270" t="s">
        <v>132</v>
      </c>
      <c r="D34" s="271" t="s">
        <v>133</v>
      </c>
      <c r="E34" s="270" t="s">
        <v>132</v>
      </c>
      <c r="F34" s="270" t="s">
        <v>134</v>
      </c>
      <c r="G34" s="270" t="s">
        <v>135</v>
      </c>
      <c r="H34" s="283" t="s">
        <v>29</v>
      </c>
      <c r="I34" s="283" t="s">
        <v>40</v>
      </c>
      <c r="J34" s="289">
        <v>15</v>
      </c>
      <c r="K34" s="290"/>
      <c r="L34" s="291"/>
      <c r="M34" s="289">
        <v>15</v>
      </c>
      <c r="N34" s="290"/>
      <c r="O34" s="291"/>
      <c r="P34" s="298" t="s">
        <v>31</v>
      </c>
      <c r="Q34" s="305"/>
      <c r="R34" s="306"/>
      <c r="S34" s="270" t="s">
        <v>136</v>
      </c>
      <c r="T34" s="283"/>
      <c r="U34" s="283"/>
      <c r="V34" s="270"/>
      <c r="W34" s="270" t="s">
        <v>21</v>
      </c>
    </row>
    <row r="35" s="253" customFormat="true" ht="38.25" hidden="true" spans="1:23">
      <c r="A35" s="270">
        <f>MAX(A$2:A34)+1</f>
        <v>26</v>
      </c>
      <c r="B35" s="270" t="s">
        <v>137</v>
      </c>
      <c r="C35" s="270" t="s">
        <v>138</v>
      </c>
      <c r="D35" s="271" t="s">
        <v>133</v>
      </c>
      <c r="E35" s="270" t="s">
        <v>132</v>
      </c>
      <c r="F35" s="270" t="s">
        <v>139</v>
      </c>
      <c r="G35" s="270"/>
      <c r="H35" s="283" t="s">
        <v>29</v>
      </c>
      <c r="I35" s="283" t="s">
        <v>40</v>
      </c>
      <c r="J35" s="289">
        <v>8</v>
      </c>
      <c r="K35" s="290"/>
      <c r="L35" s="291"/>
      <c r="M35" s="289">
        <v>8</v>
      </c>
      <c r="N35" s="290"/>
      <c r="O35" s="291"/>
      <c r="P35" s="298" t="s">
        <v>31</v>
      </c>
      <c r="Q35" s="305"/>
      <c r="R35" s="306"/>
      <c r="S35" s="270" t="s">
        <v>140</v>
      </c>
      <c r="T35" s="283"/>
      <c r="U35" s="283"/>
      <c r="V35" s="270"/>
      <c r="W35" s="270" t="s">
        <v>21</v>
      </c>
    </row>
    <row r="36" s="253" customFormat="true" ht="51" hidden="true" spans="1:23">
      <c r="A36" s="270">
        <f>MAX(A$2:A35)+1</f>
        <v>27</v>
      </c>
      <c r="B36" s="270" t="s">
        <v>141</v>
      </c>
      <c r="C36" s="270" t="s">
        <v>142</v>
      </c>
      <c r="D36" s="271" t="s">
        <v>133</v>
      </c>
      <c r="E36" s="270" t="s">
        <v>132</v>
      </c>
      <c r="F36" s="270" t="s">
        <v>143</v>
      </c>
      <c r="G36" s="270"/>
      <c r="H36" s="283" t="s">
        <v>29</v>
      </c>
      <c r="I36" s="283" t="s">
        <v>40</v>
      </c>
      <c r="J36" s="289">
        <v>20</v>
      </c>
      <c r="K36" s="290"/>
      <c r="L36" s="291"/>
      <c r="M36" s="289">
        <v>20</v>
      </c>
      <c r="N36" s="290"/>
      <c r="O36" s="291"/>
      <c r="P36" s="298" t="s">
        <v>31</v>
      </c>
      <c r="Q36" s="305"/>
      <c r="R36" s="306"/>
      <c r="S36" s="270"/>
      <c r="T36" s="283"/>
      <c r="U36" s="283"/>
      <c r="V36" s="270"/>
      <c r="W36" s="270" t="s">
        <v>21</v>
      </c>
    </row>
    <row r="37" s="253" customFormat="true" ht="51" hidden="true" spans="1:23">
      <c r="A37" s="270">
        <f>MAX(A$2:A36)+1</f>
        <v>28</v>
      </c>
      <c r="B37" s="270" t="s">
        <v>144</v>
      </c>
      <c r="C37" s="270" t="s">
        <v>145</v>
      </c>
      <c r="D37" s="271" t="s">
        <v>133</v>
      </c>
      <c r="E37" s="270" t="s">
        <v>132</v>
      </c>
      <c r="F37" s="270"/>
      <c r="G37" s="270"/>
      <c r="H37" s="283" t="s">
        <v>29</v>
      </c>
      <c r="I37" s="283" t="s">
        <v>40</v>
      </c>
      <c r="J37" s="289" t="s">
        <v>31</v>
      </c>
      <c r="K37" s="290"/>
      <c r="L37" s="291"/>
      <c r="M37" s="289" t="s">
        <v>31</v>
      </c>
      <c r="N37" s="290"/>
      <c r="O37" s="291"/>
      <c r="P37" s="298" t="s">
        <v>31</v>
      </c>
      <c r="Q37" s="305"/>
      <c r="R37" s="306"/>
      <c r="S37" s="270" t="s">
        <v>146</v>
      </c>
      <c r="T37" s="283"/>
      <c r="U37" s="283"/>
      <c r="V37" s="270"/>
      <c r="W37" s="270" t="s">
        <v>21</v>
      </c>
    </row>
    <row r="38" s="253" customFormat="true" ht="153" hidden="true" spans="1:23">
      <c r="A38" s="270">
        <f>MAX(A$2:A37)+1</f>
        <v>29</v>
      </c>
      <c r="B38" s="270" t="s">
        <v>147</v>
      </c>
      <c r="C38" s="270" t="s">
        <v>148</v>
      </c>
      <c r="D38" s="271" t="s">
        <v>133</v>
      </c>
      <c r="E38" s="270" t="s">
        <v>132</v>
      </c>
      <c r="F38" s="177" t="s">
        <v>149</v>
      </c>
      <c r="G38" s="270"/>
      <c r="H38" s="283" t="s">
        <v>29</v>
      </c>
      <c r="I38" s="283" t="s">
        <v>150</v>
      </c>
      <c r="J38" s="289"/>
      <c r="K38" s="290"/>
      <c r="L38" s="291"/>
      <c r="M38" s="289"/>
      <c r="N38" s="290"/>
      <c r="O38" s="291"/>
      <c r="P38" s="298"/>
      <c r="Q38" s="305"/>
      <c r="R38" s="306"/>
      <c r="S38" s="177" t="s">
        <v>151</v>
      </c>
      <c r="T38" s="283"/>
      <c r="U38" s="283"/>
      <c r="V38" s="270"/>
      <c r="W38" s="270" t="s">
        <v>21</v>
      </c>
    </row>
    <row r="39" s="252" customFormat="true" ht="25.5" hidden="true" spans="1:23">
      <c r="A39" s="270"/>
      <c r="B39" s="270">
        <v>1106</v>
      </c>
      <c r="C39" s="270" t="s">
        <v>152</v>
      </c>
      <c r="D39" s="270"/>
      <c r="E39" s="270"/>
      <c r="F39" s="270"/>
      <c r="G39" s="270"/>
      <c r="H39" s="283"/>
      <c r="I39" s="283"/>
      <c r="J39" s="289"/>
      <c r="K39" s="290"/>
      <c r="L39" s="291"/>
      <c r="M39" s="289"/>
      <c r="N39" s="290"/>
      <c r="O39" s="291"/>
      <c r="P39" s="298"/>
      <c r="Q39" s="305"/>
      <c r="R39" s="306"/>
      <c r="S39" s="270" t="s">
        <v>153</v>
      </c>
      <c r="T39" s="283"/>
      <c r="U39" s="283"/>
      <c r="V39" s="270"/>
      <c r="W39" s="270" t="s">
        <v>21</v>
      </c>
    </row>
    <row r="40" s="253" customFormat="true" ht="38.25" hidden="true" spans="1:23">
      <c r="A40" s="270">
        <f>MAX(A$2:A39)+1</f>
        <v>30</v>
      </c>
      <c r="B40" s="270">
        <v>110600001</v>
      </c>
      <c r="C40" s="270" t="s">
        <v>154</v>
      </c>
      <c r="D40" s="271" t="s">
        <v>155</v>
      </c>
      <c r="E40" s="270" t="s">
        <v>156</v>
      </c>
      <c r="F40" s="177" t="s">
        <v>157</v>
      </c>
      <c r="G40" s="270"/>
      <c r="H40" s="283" t="s">
        <v>29</v>
      </c>
      <c r="I40" s="283" t="s">
        <v>158</v>
      </c>
      <c r="J40" s="289" t="s">
        <v>31</v>
      </c>
      <c r="K40" s="290"/>
      <c r="L40" s="291"/>
      <c r="M40" s="289" t="s">
        <v>31</v>
      </c>
      <c r="N40" s="290"/>
      <c r="O40" s="291"/>
      <c r="P40" s="298" t="s">
        <v>31</v>
      </c>
      <c r="Q40" s="305"/>
      <c r="R40" s="306"/>
      <c r="S40" s="177" t="s">
        <v>159</v>
      </c>
      <c r="T40" s="283"/>
      <c r="U40" s="283"/>
      <c r="V40" s="270"/>
      <c r="W40" s="270" t="s">
        <v>21</v>
      </c>
    </row>
    <row r="41" s="253" customFormat="true" ht="38.25" hidden="true" spans="1:23">
      <c r="A41" s="270">
        <f>MAX(A$2:A40)+1</f>
        <v>31</v>
      </c>
      <c r="B41" s="270" t="s">
        <v>160</v>
      </c>
      <c r="C41" s="270" t="s">
        <v>161</v>
      </c>
      <c r="D41" s="271" t="s">
        <v>155</v>
      </c>
      <c r="E41" s="270" t="s">
        <v>156</v>
      </c>
      <c r="F41" s="270" t="s">
        <v>162</v>
      </c>
      <c r="G41" s="270"/>
      <c r="H41" s="283" t="s">
        <v>29</v>
      </c>
      <c r="I41" s="283" t="s">
        <v>158</v>
      </c>
      <c r="J41" s="289" t="s">
        <v>31</v>
      </c>
      <c r="K41" s="290"/>
      <c r="L41" s="291"/>
      <c r="M41" s="289" t="s">
        <v>31</v>
      </c>
      <c r="N41" s="290"/>
      <c r="O41" s="291"/>
      <c r="P41" s="298" t="s">
        <v>31</v>
      </c>
      <c r="Q41" s="305"/>
      <c r="R41" s="306"/>
      <c r="S41" s="177" t="s">
        <v>163</v>
      </c>
      <c r="T41" s="283"/>
      <c r="U41" s="283"/>
      <c r="V41" s="270"/>
      <c r="W41" s="270" t="s">
        <v>21</v>
      </c>
    </row>
    <row r="42" s="253" customFormat="true" ht="51" hidden="true" spans="1:23">
      <c r="A42" s="270">
        <f>MAX(A$2:A41)+1</f>
        <v>32</v>
      </c>
      <c r="B42" s="270" t="s">
        <v>164</v>
      </c>
      <c r="C42" s="270" t="s">
        <v>165</v>
      </c>
      <c r="D42" s="271" t="s">
        <v>155</v>
      </c>
      <c r="E42" s="270" t="s">
        <v>156</v>
      </c>
      <c r="F42" s="177" t="s">
        <v>166</v>
      </c>
      <c r="G42" s="270"/>
      <c r="H42" s="283" t="s">
        <v>29</v>
      </c>
      <c r="I42" s="283" t="s">
        <v>158</v>
      </c>
      <c r="J42" s="289" t="s">
        <v>31</v>
      </c>
      <c r="K42" s="290"/>
      <c r="L42" s="291"/>
      <c r="M42" s="289" t="s">
        <v>31</v>
      </c>
      <c r="N42" s="290"/>
      <c r="O42" s="291"/>
      <c r="P42" s="298" t="s">
        <v>31</v>
      </c>
      <c r="Q42" s="305"/>
      <c r="R42" s="306"/>
      <c r="S42" s="177" t="s">
        <v>167</v>
      </c>
      <c r="T42" s="283"/>
      <c r="U42" s="283"/>
      <c r="V42" s="270"/>
      <c r="W42" s="270" t="s">
        <v>21</v>
      </c>
    </row>
    <row r="43" s="253" customFormat="true" ht="25.5" hidden="true" spans="1:23">
      <c r="A43" s="270">
        <f>MAX(A$2:A42)+1</f>
        <v>33</v>
      </c>
      <c r="B43" s="270">
        <v>110600002</v>
      </c>
      <c r="C43" s="270" t="s">
        <v>168</v>
      </c>
      <c r="D43" s="271" t="s">
        <v>155</v>
      </c>
      <c r="E43" s="270" t="s">
        <v>156</v>
      </c>
      <c r="F43" s="270" t="s">
        <v>169</v>
      </c>
      <c r="G43" s="270"/>
      <c r="H43" s="283" t="s">
        <v>29</v>
      </c>
      <c r="I43" s="283" t="s">
        <v>170</v>
      </c>
      <c r="J43" s="289" t="s">
        <v>31</v>
      </c>
      <c r="K43" s="290"/>
      <c r="L43" s="291"/>
      <c r="M43" s="289" t="s">
        <v>31</v>
      </c>
      <c r="N43" s="290"/>
      <c r="O43" s="291"/>
      <c r="P43" s="298" t="s">
        <v>31</v>
      </c>
      <c r="Q43" s="305"/>
      <c r="R43" s="306"/>
      <c r="S43" s="270" t="s">
        <v>171</v>
      </c>
      <c r="T43" s="283"/>
      <c r="U43" s="283"/>
      <c r="V43" s="270"/>
      <c r="W43" s="270" t="s">
        <v>21</v>
      </c>
    </row>
    <row r="44" s="253" customFormat="true" ht="89.25" hidden="true" spans="1:23">
      <c r="A44" s="270">
        <f>MAX(A$2:A43)+1</f>
        <v>34</v>
      </c>
      <c r="B44" s="270">
        <v>110600003</v>
      </c>
      <c r="C44" s="270" t="s">
        <v>172</v>
      </c>
      <c r="D44" s="271" t="s">
        <v>173</v>
      </c>
      <c r="E44" s="270" t="s">
        <v>174</v>
      </c>
      <c r="F44" s="177" t="s">
        <v>175</v>
      </c>
      <c r="G44" s="270" t="s">
        <v>176</v>
      </c>
      <c r="H44" s="283" t="s">
        <v>44</v>
      </c>
      <c r="I44" s="283" t="s">
        <v>40</v>
      </c>
      <c r="J44" s="289" t="s">
        <v>31</v>
      </c>
      <c r="K44" s="290"/>
      <c r="L44" s="291"/>
      <c r="M44" s="289" t="s">
        <v>31</v>
      </c>
      <c r="N44" s="290"/>
      <c r="O44" s="291"/>
      <c r="P44" s="298" t="s">
        <v>31</v>
      </c>
      <c r="Q44" s="305"/>
      <c r="R44" s="306"/>
      <c r="S44" s="177" t="s">
        <v>177</v>
      </c>
      <c r="T44" s="283"/>
      <c r="U44" s="283"/>
      <c r="V44" s="270"/>
      <c r="W44" s="270" t="s">
        <v>21</v>
      </c>
    </row>
    <row r="45" s="253" customFormat="true" ht="25.5" hidden="true" spans="1:23">
      <c r="A45" s="270">
        <f>MAX(A$2:A44)+1</f>
        <v>35</v>
      </c>
      <c r="B45" s="270">
        <v>110600004</v>
      </c>
      <c r="C45" s="177" t="s">
        <v>178</v>
      </c>
      <c r="D45" s="271" t="s">
        <v>179</v>
      </c>
      <c r="E45" s="270" t="s">
        <v>178</v>
      </c>
      <c r="F45" s="270"/>
      <c r="G45" s="270"/>
      <c r="H45" s="283" t="s">
        <v>44</v>
      </c>
      <c r="I45" s="283" t="s">
        <v>40</v>
      </c>
      <c r="J45" s="289">
        <v>60</v>
      </c>
      <c r="K45" s="290"/>
      <c r="L45" s="291"/>
      <c r="M45" s="289">
        <v>60</v>
      </c>
      <c r="N45" s="290"/>
      <c r="O45" s="291"/>
      <c r="P45" s="298" t="s">
        <v>31</v>
      </c>
      <c r="Q45" s="305"/>
      <c r="R45" s="306"/>
      <c r="S45" s="270"/>
      <c r="T45" s="283"/>
      <c r="U45" s="283"/>
      <c r="V45" s="270"/>
      <c r="W45" s="270" t="s">
        <v>21</v>
      </c>
    </row>
    <row r="46" s="253" customFormat="true" ht="25.5" hidden="true" spans="1:23">
      <c r="A46" s="270">
        <f>MAX(A$2:A45)+1</f>
        <v>36</v>
      </c>
      <c r="B46" s="270">
        <v>110600005</v>
      </c>
      <c r="C46" s="177" t="s">
        <v>180</v>
      </c>
      <c r="D46" s="271" t="s">
        <v>181</v>
      </c>
      <c r="E46" s="270" t="s">
        <v>180</v>
      </c>
      <c r="F46" s="270"/>
      <c r="G46" s="270"/>
      <c r="H46" s="283" t="s">
        <v>44</v>
      </c>
      <c r="I46" s="283" t="s">
        <v>40</v>
      </c>
      <c r="J46" s="289">
        <v>130</v>
      </c>
      <c r="K46" s="290"/>
      <c r="L46" s="291"/>
      <c r="M46" s="289">
        <v>130</v>
      </c>
      <c r="N46" s="290"/>
      <c r="O46" s="291"/>
      <c r="P46" s="298" t="s">
        <v>31</v>
      </c>
      <c r="Q46" s="305"/>
      <c r="R46" s="306"/>
      <c r="S46" s="270"/>
      <c r="T46" s="283"/>
      <c r="U46" s="283"/>
      <c r="V46" s="270"/>
      <c r="W46" s="270" t="s">
        <v>21</v>
      </c>
    </row>
    <row r="47" s="253" customFormat="true" ht="25.5" hidden="true" spans="1:23">
      <c r="A47" s="270">
        <f>MAX(A$2:A46)+1</f>
        <v>37</v>
      </c>
      <c r="B47" s="270">
        <v>110600006</v>
      </c>
      <c r="C47" s="177" t="s">
        <v>182</v>
      </c>
      <c r="D47" s="271" t="s">
        <v>183</v>
      </c>
      <c r="E47" s="270" t="s">
        <v>182</v>
      </c>
      <c r="F47" s="270" t="s">
        <v>184</v>
      </c>
      <c r="G47" s="270" t="s">
        <v>185</v>
      </c>
      <c r="H47" s="283" t="s">
        <v>44</v>
      </c>
      <c r="I47" s="283" t="s">
        <v>40</v>
      </c>
      <c r="J47" s="289">
        <v>50</v>
      </c>
      <c r="K47" s="290"/>
      <c r="L47" s="291"/>
      <c r="M47" s="289">
        <v>50</v>
      </c>
      <c r="N47" s="290"/>
      <c r="O47" s="291"/>
      <c r="P47" s="298" t="s">
        <v>31</v>
      </c>
      <c r="Q47" s="305"/>
      <c r="R47" s="306"/>
      <c r="S47" s="270"/>
      <c r="T47" s="283"/>
      <c r="U47" s="283"/>
      <c r="V47" s="270"/>
      <c r="W47" s="270" t="s">
        <v>21</v>
      </c>
    </row>
    <row r="48" s="253" customFormat="true" ht="25.5" hidden="true" spans="1:23">
      <c r="A48" s="270">
        <f>MAX(A$2:A47)+1</f>
        <v>38</v>
      </c>
      <c r="B48" s="270">
        <v>110600007</v>
      </c>
      <c r="C48" s="177" t="s">
        <v>186</v>
      </c>
      <c r="D48" s="271" t="s">
        <v>187</v>
      </c>
      <c r="E48" s="270" t="s">
        <v>186</v>
      </c>
      <c r="F48" s="270"/>
      <c r="G48" s="270"/>
      <c r="H48" s="283" t="s">
        <v>44</v>
      </c>
      <c r="I48" s="283" t="s">
        <v>188</v>
      </c>
      <c r="J48" s="289">
        <v>15</v>
      </c>
      <c r="K48" s="290"/>
      <c r="L48" s="291"/>
      <c r="M48" s="289">
        <v>15</v>
      </c>
      <c r="N48" s="290"/>
      <c r="O48" s="291"/>
      <c r="P48" s="298" t="s">
        <v>31</v>
      </c>
      <c r="Q48" s="305"/>
      <c r="R48" s="306"/>
      <c r="S48" s="270"/>
      <c r="T48" s="283"/>
      <c r="U48" s="283"/>
      <c r="V48" s="270"/>
      <c r="W48" s="270" t="s">
        <v>21</v>
      </c>
    </row>
    <row r="49" s="253" customFormat="true" ht="25.5" hidden="true" spans="1:23">
      <c r="A49" s="270">
        <f>MAX(A$2:A48)+1</f>
        <v>39</v>
      </c>
      <c r="B49" s="270">
        <v>110600008</v>
      </c>
      <c r="C49" s="177" t="s">
        <v>189</v>
      </c>
      <c r="D49" s="271" t="s">
        <v>190</v>
      </c>
      <c r="E49" s="270" t="s">
        <v>191</v>
      </c>
      <c r="F49" s="270"/>
      <c r="G49" s="270"/>
      <c r="H49" s="283" t="s">
        <v>44</v>
      </c>
      <c r="I49" s="283" t="s">
        <v>40</v>
      </c>
      <c r="J49" s="289">
        <v>30</v>
      </c>
      <c r="K49" s="290"/>
      <c r="L49" s="291"/>
      <c r="M49" s="289">
        <v>30</v>
      </c>
      <c r="N49" s="290"/>
      <c r="O49" s="291"/>
      <c r="P49" s="298" t="s">
        <v>31</v>
      </c>
      <c r="Q49" s="305"/>
      <c r="R49" s="306"/>
      <c r="S49" s="270"/>
      <c r="T49" s="283"/>
      <c r="U49" s="283"/>
      <c r="V49" s="270"/>
      <c r="W49" s="270" t="s">
        <v>21</v>
      </c>
    </row>
    <row r="50" s="253" customFormat="true" ht="25.5" hidden="true" spans="1:23">
      <c r="A50" s="270">
        <f>MAX(A$2:A49)+1</f>
        <v>40</v>
      </c>
      <c r="B50" s="270">
        <v>110600009</v>
      </c>
      <c r="C50" s="177" t="s">
        <v>192</v>
      </c>
      <c r="D50" s="271" t="s">
        <v>193</v>
      </c>
      <c r="E50" s="270" t="s">
        <v>194</v>
      </c>
      <c r="F50" s="270"/>
      <c r="G50" s="270" t="s">
        <v>195</v>
      </c>
      <c r="H50" s="283" t="s">
        <v>44</v>
      </c>
      <c r="I50" s="283" t="s">
        <v>40</v>
      </c>
      <c r="J50" s="289">
        <v>50</v>
      </c>
      <c r="K50" s="290"/>
      <c r="L50" s="291"/>
      <c r="M50" s="289">
        <v>50</v>
      </c>
      <c r="N50" s="290"/>
      <c r="O50" s="291"/>
      <c r="P50" s="298" t="s">
        <v>31</v>
      </c>
      <c r="Q50" s="305"/>
      <c r="R50" s="306"/>
      <c r="S50" s="270"/>
      <c r="T50" s="283"/>
      <c r="U50" s="283"/>
      <c r="V50" s="270"/>
      <c r="W50" s="270" t="s">
        <v>21</v>
      </c>
    </row>
    <row r="51" s="252" customFormat="true" ht="25.5" hidden="true" spans="1:23">
      <c r="A51" s="270"/>
      <c r="B51" s="270">
        <v>1109</v>
      </c>
      <c r="C51" s="270" t="s">
        <v>196</v>
      </c>
      <c r="D51" s="270"/>
      <c r="E51" s="270"/>
      <c r="F51" s="270"/>
      <c r="G51" s="270"/>
      <c r="H51" s="283"/>
      <c r="I51" s="283"/>
      <c r="J51" s="289"/>
      <c r="K51" s="290"/>
      <c r="L51" s="291"/>
      <c r="M51" s="289"/>
      <c r="N51" s="290"/>
      <c r="O51" s="291"/>
      <c r="P51" s="298"/>
      <c r="Q51" s="305"/>
      <c r="R51" s="306"/>
      <c r="S51" s="270"/>
      <c r="T51" s="283"/>
      <c r="U51" s="283"/>
      <c r="V51" s="270"/>
      <c r="W51" s="270" t="s">
        <v>21</v>
      </c>
    </row>
    <row r="52" s="253" customFormat="true" ht="127.5" hidden="true" spans="1:23">
      <c r="A52" s="270">
        <f>MAX(A$2:A51)+1</f>
        <v>41</v>
      </c>
      <c r="B52" s="270" t="s">
        <v>197</v>
      </c>
      <c r="C52" s="270" t="s">
        <v>198</v>
      </c>
      <c r="D52" s="546" t="s">
        <v>199</v>
      </c>
      <c r="E52" s="270" t="s">
        <v>198</v>
      </c>
      <c r="F52" s="284" t="s">
        <v>200</v>
      </c>
      <c r="G52" s="270"/>
      <c r="H52" s="283" t="s">
        <v>29</v>
      </c>
      <c r="I52" s="283" t="s">
        <v>201</v>
      </c>
      <c r="J52" s="289" t="s">
        <v>31</v>
      </c>
      <c r="K52" s="290"/>
      <c r="L52" s="291"/>
      <c r="M52" s="289" t="s">
        <v>31</v>
      </c>
      <c r="N52" s="290"/>
      <c r="O52" s="291"/>
      <c r="P52" s="298" t="s">
        <v>31</v>
      </c>
      <c r="Q52" s="305"/>
      <c r="R52" s="306"/>
      <c r="S52" s="270" t="s">
        <v>202</v>
      </c>
      <c r="T52" s="283"/>
      <c r="U52" s="283"/>
      <c r="V52" s="270"/>
      <c r="W52" s="270" t="s">
        <v>21</v>
      </c>
    </row>
    <row r="53" s="253" customFormat="true" ht="178.5" hidden="true" spans="1:23">
      <c r="A53" s="270">
        <f>MAX(A$2:A52)+1</f>
        <v>42</v>
      </c>
      <c r="B53" s="270">
        <v>110900001</v>
      </c>
      <c r="C53" s="270" t="s">
        <v>203</v>
      </c>
      <c r="D53" s="271" t="s">
        <v>204</v>
      </c>
      <c r="E53" s="270" t="s">
        <v>203</v>
      </c>
      <c r="F53" s="279" t="s">
        <v>205</v>
      </c>
      <c r="G53" s="270"/>
      <c r="H53" s="283" t="s">
        <v>44</v>
      </c>
      <c r="I53" s="283" t="s">
        <v>80</v>
      </c>
      <c r="J53" s="289" t="s">
        <v>31</v>
      </c>
      <c r="K53" s="290"/>
      <c r="L53" s="291"/>
      <c r="M53" s="289" t="s">
        <v>31</v>
      </c>
      <c r="N53" s="290"/>
      <c r="O53" s="291"/>
      <c r="P53" s="298" t="s">
        <v>31</v>
      </c>
      <c r="Q53" s="305"/>
      <c r="R53" s="306"/>
      <c r="S53" s="314" t="s">
        <v>206</v>
      </c>
      <c r="T53" s="312"/>
      <c r="U53" s="312"/>
      <c r="V53" s="270"/>
      <c r="W53" s="270" t="s">
        <v>21</v>
      </c>
    </row>
    <row r="54" s="253" customFormat="true" ht="127.5" hidden="true" spans="1:23">
      <c r="A54" s="278">
        <f>MAX(A$2:A53)+1</f>
        <v>43</v>
      </c>
      <c r="B54" s="278" t="s">
        <v>207</v>
      </c>
      <c r="C54" s="279" t="s">
        <v>208</v>
      </c>
      <c r="D54" s="271" t="s">
        <v>209</v>
      </c>
      <c r="E54" s="270" t="s">
        <v>210</v>
      </c>
      <c r="F54" s="279" t="s">
        <v>211</v>
      </c>
      <c r="G54" s="278"/>
      <c r="H54" s="287" t="s">
        <v>39</v>
      </c>
      <c r="I54" s="287" t="s">
        <v>80</v>
      </c>
      <c r="J54" s="289" t="s">
        <v>31</v>
      </c>
      <c r="K54" s="290"/>
      <c r="L54" s="291"/>
      <c r="M54" s="289" t="s">
        <v>31</v>
      </c>
      <c r="N54" s="290"/>
      <c r="O54" s="291"/>
      <c r="P54" s="298" t="s">
        <v>31</v>
      </c>
      <c r="Q54" s="305"/>
      <c r="R54" s="306"/>
      <c r="S54" s="270"/>
      <c r="T54" s="287"/>
      <c r="U54" s="287"/>
      <c r="V54" s="270"/>
      <c r="W54" s="270" t="s">
        <v>21</v>
      </c>
    </row>
    <row r="55" s="253" customFormat="true" ht="165.75" hidden="true" spans="1:23">
      <c r="A55" s="278">
        <f>MAX(A$2:A54)+1</f>
        <v>44</v>
      </c>
      <c r="B55" s="278" t="s">
        <v>212</v>
      </c>
      <c r="C55" s="279" t="s">
        <v>213</v>
      </c>
      <c r="D55" s="547" t="s">
        <v>214</v>
      </c>
      <c r="E55" s="270" t="s">
        <v>215</v>
      </c>
      <c r="F55" s="279" t="s">
        <v>216</v>
      </c>
      <c r="G55" s="278"/>
      <c r="H55" s="287" t="s">
        <v>44</v>
      </c>
      <c r="I55" s="287" t="s">
        <v>80</v>
      </c>
      <c r="J55" s="289" t="s">
        <v>31</v>
      </c>
      <c r="K55" s="290"/>
      <c r="L55" s="291"/>
      <c r="M55" s="289" t="s">
        <v>31</v>
      </c>
      <c r="N55" s="290"/>
      <c r="O55" s="291"/>
      <c r="P55" s="298" t="s">
        <v>31</v>
      </c>
      <c r="Q55" s="305"/>
      <c r="R55" s="306"/>
      <c r="S55" s="270"/>
      <c r="T55" s="287"/>
      <c r="U55" s="287"/>
      <c r="V55" s="270"/>
      <c r="W55" s="270" t="s">
        <v>21</v>
      </c>
    </row>
    <row r="56" s="253" customFormat="true" ht="165.75" hidden="true" spans="1:23">
      <c r="A56" s="278">
        <f>MAX(A$2:A55)+1</f>
        <v>45</v>
      </c>
      <c r="B56" s="278" t="s">
        <v>217</v>
      </c>
      <c r="C56" s="279" t="s">
        <v>218</v>
      </c>
      <c r="D56" s="280" t="s">
        <v>219</v>
      </c>
      <c r="E56" s="270" t="s">
        <v>220</v>
      </c>
      <c r="F56" s="279" t="s">
        <v>221</v>
      </c>
      <c r="G56" s="278"/>
      <c r="H56" s="287" t="s">
        <v>44</v>
      </c>
      <c r="I56" s="287" t="s">
        <v>80</v>
      </c>
      <c r="J56" s="289" t="s">
        <v>31</v>
      </c>
      <c r="K56" s="290"/>
      <c r="L56" s="291"/>
      <c r="M56" s="289" t="s">
        <v>31</v>
      </c>
      <c r="N56" s="290"/>
      <c r="O56" s="291"/>
      <c r="P56" s="298" t="s">
        <v>31</v>
      </c>
      <c r="Q56" s="305"/>
      <c r="R56" s="306"/>
      <c r="S56" s="270"/>
      <c r="T56" s="287"/>
      <c r="U56" s="287"/>
      <c r="V56" s="270"/>
      <c r="W56" s="270" t="s">
        <v>21</v>
      </c>
    </row>
    <row r="57" s="253" customFormat="true" ht="178.5" hidden="true" spans="1:23">
      <c r="A57" s="278">
        <f>MAX(A$2:A56)+1</f>
        <v>46</v>
      </c>
      <c r="B57" s="278" t="s">
        <v>222</v>
      </c>
      <c r="C57" s="279" t="s">
        <v>223</v>
      </c>
      <c r="D57" s="280" t="s">
        <v>219</v>
      </c>
      <c r="E57" s="270" t="s">
        <v>220</v>
      </c>
      <c r="F57" s="279" t="s">
        <v>224</v>
      </c>
      <c r="G57" s="278"/>
      <c r="H57" s="287" t="s">
        <v>44</v>
      </c>
      <c r="I57" s="287" t="s">
        <v>80</v>
      </c>
      <c r="J57" s="289" t="s">
        <v>31</v>
      </c>
      <c r="K57" s="290"/>
      <c r="L57" s="291"/>
      <c r="M57" s="289" t="s">
        <v>31</v>
      </c>
      <c r="N57" s="290"/>
      <c r="O57" s="291"/>
      <c r="P57" s="298" t="s">
        <v>31</v>
      </c>
      <c r="Q57" s="305"/>
      <c r="R57" s="306"/>
      <c r="S57" s="270"/>
      <c r="T57" s="287"/>
      <c r="U57" s="287"/>
      <c r="V57" s="270"/>
      <c r="W57" s="270" t="s">
        <v>21</v>
      </c>
    </row>
    <row r="58" s="253" customFormat="true" ht="191.25" hidden="true" spans="1:23">
      <c r="A58" s="278">
        <f>MAX(A$2:A57)+1</f>
        <v>47</v>
      </c>
      <c r="B58" s="278" t="s">
        <v>225</v>
      </c>
      <c r="C58" s="279" t="s">
        <v>226</v>
      </c>
      <c r="D58" s="280" t="s">
        <v>227</v>
      </c>
      <c r="E58" s="270" t="s">
        <v>228</v>
      </c>
      <c r="F58" s="279" t="s">
        <v>229</v>
      </c>
      <c r="G58" s="278"/>
      <c r="H58" s="287" t="s">
        <v>44</v>
      </c>
      <c r="I58" s="287" t="s">
        <v>80</v>
      </c>
      <c r="J58" s="289" t="s">
        <v>70</v>
      </c>
      <c r="K58" s="290"/>
      <c r="L58" s="291"/>
      <c r="M58" s="289" t="s">
        <v>70</v>
      </c>
      <c r="N58" s="290"/>
      <c r="O58" s="291"/>
      <c r="P58" s="298" t="s">
        <v>70</v>
      </c>
      <c r="Q58" s="305"/>
      <c r="R58" s="306"/>
      <c r="S58" s="270"/>
      <c r="T58" s="283"/>
      <c r="U58" s="283"/>
      <c r="V58" s="270"/>
      <c r="W58" s="270" t="s">
        <v>21</v>
      </c>
    </row>
    <row r="59" s="253" customFormat="true" ht="267.75" hidden="true" spans="1:23">
      <c r="A59" s="270">
        <f>MAX(A$2:A58)+1</f>
        <v>48</v>
      </c>
      <c r="B59" s="270" t="s">
        <v>230</v>
      </c>
      <c r="C59" s="279" t="s">
        <v>231</v>
      </c>
      <c r="D59" s="271" t="s">
        <v>232</v>
      </c>
      <c r="E59" s="270" t="s">
        <v>231</v>
      </c>
      <c r="F59" s="279" t="s">
        <v>233</v>
      </c>
      <c r="G59" s="270"/>
      <c r="H59" s="283" t="s">
        <v>44</v>
      </c>
      <c r="I59" s="283" t="s">
        <v>80</v>
      </c>
      <c r="J59" s="289" t="s">
        <v>70</v>
      </c>
      <c r="K59" s="290"/>
      <c r="L59" s="291"/>
      <c r="M59" s="289" t="s">
        <v>70</v>
      </c>
      <c r="N59" s="290"/>
      <c r="O59" s="291"/>
      <c r="P59" s="289" t="s">
        <v>70</v>
      </c>
      <c r="Q59" s="290"/>
      <c r="R59" s="291"/>
      <c r="S59" s="270"/>
      <c r="T59" s="283"/>
      <c r="U59" s="283"/>
      <c r="V59" s="270"/>
      <c r="W59" s="270" t="s">
        <v>21</v>
      </c>
    </row>
    <row r="60" s="253" customFormat="true" ht="38.25" hidden="true" spans="1:23">
      <c r="A60" s="270">
        <f>MAX(A$2:A59)+1</f>
        <v>49</v>
      </c>
      <c r="B60" s="270" t="s">
        <v>234</v>
      </c>
      <c r="C60" s="279" t="s">
        <v>235</v>
      </c>
      <c r="D60" s="271" t="s">
        <v>236</v>
      </c>
      <c r="E60" s="270" t="s">
        <v>237</v>
      </c>
      <c r="F60" s="279" t="s">
        <v>238</v>
      </c>
      <c r="G60" s="270"/>
      <c r="H60" s="283" t="s">
        <v>44</v>
      </c>
      <c r="I60" s="283" t="s">
        <v>80</v>
      </c>
      <c r="J60" s="289" t="s">
        <v>31</v>
      </c>
      <c r="K60" s="290"/>
      <c r="L60" s="291"/>
      <c r="M60" s="289" t="s">
        <v>31</v>
      </c>
      <c r="N60" s="290"/>
      <c r="O60" s="291"/>
      <c r="P60" s="298" t="s">
        <v>31</v>
      </c>
      <c r="Q60" s="305"/>
      <c r="R60" s="306"/>
      <c r="S60" s="314" t="s">
        <v>239</v>
      </c>
      <c r="T60" s="283"/>
      <c r="U60" s="283"/>
      <c r="V60" s="270"/>
      <c r="W60" s="270" t="s">
        <v>21</v>
      </c>
    </row>
    <row r="61" s="253" customFormat="true" ht="51" hidden="true" spans="1:23">
      <c r="A61" s="270">
        <f>MAX(A$2:A60)+1</f>
        <v>50</v>
      </c>
      <c r="B61" s="270" t="s">
        <v>240</v>
      </c>
      <c r="C61" s="279" t="s">
        <v>241</v>
      </c>
      <c r="D61" s="271" t="s">
        <v>204</v>
      </c>
      <c r="E61" s="270" t="s">
        <v>203</v>
      </c>
      <c r="F61" s="279" t="s">
        <v>242</v>
      </c>
      <c r="G61" s="270"/>
      <c r="H61" s="283" t="s">
        <v>44</v>
      </c>
      <c r="I61" s="283" t="s">
        <v>80</v>
      </c>
      <c r="J61" s="289" t="s">
        <v>31</v>
      </c>
      <c r="K61" s="290"/>
      <c r="L61" s="291"/>
      <c r="M61" s="289" t="s">
        <v>31</v>
      </c>
      <c r="N61" s="290"/>
      <c r="O61" s="291"/>
      <c r="P61" s="298" t="s">
        <v>31</v>
      </c>
      <c r="Q61" s="305"/>
      <c r="R61" s="306"/>
      <c r="S61" s="315" t="s">
        <v>243</v>
      </c>
      <c r="T61" s="283"/>
      <c r="U61" s="283"/>
      <c r="V61" s="270"/>
      <c r="W61" s="270" t="s">
        <v>21</v>
      </c>
    </row>
    <row r="62" s="253" customFormat="true" ht="51" hidden="true" spans="1:23">
      <c r="A62" s="270">
        <f>MAX(A$2:A61)+1</f>
        <v>51</v>
      </c>
      <c r="B62" s="270" t="s">
        <v>244</v>
      </c>
      <c r="C62" s="279" t="s">
        <v>245</v>
      </c>
      <c r="D62" s="271" t="s">
        <v>204</v>
      </c>
      <c r="E62" s="270" t="s">
        <v>203</v>
      </c>
      <c r="F62" s="279" t="s">
        <v>246</v>
      </c>
      <c r="G62" s="270"/>
      <c r="H62" s="283" t="s">
        <v>44</v>
      </c>
      <c r="I62" s="283" t="s">
        <v>80</v>
      </c>
      <c r="J62" s="289" t="s">
        <v>31</v>
      </c>
      <c r="K62" s="290"/>
      <c r="L62" s="291"/>
      <c r="M62" s="289" t="s">
        <v>31</v>
      </c>
      <c r="N62" s="290"/>
      <c r="O62" s="291"/>
      <c r="P62" s="298" t="s">
        <v>31</v>
      </c>
      <c r="Q62" s="305"/>
      <c r="R62" s="306"/>
      <c r="S62" s="315" t="s">
        <v>247</v>
      </c>
      <c r="T62" s="283"/>
      <c r="U62" s="283"/>
      <c r="V62" s="270"/>
      <c r="W62" s="270" t="s">
        <v>21</v>
      </c>
    </row>
    <row r="63" s="253" customFormat="true" ht="25.5" hidden="true" spans="1:23">
      <c r="A63" s="270">
        <f>MAX(A$2:A62)+1</f>
        <v>52</v>
      </c>
      <c r="B63" s="270" t="s">
        <v>248</v>
      </c>
      <c r="C63" s="279" t="s">
        <v>249</v>
      </c>
      <c r="D63" s="271" t="s">
        <v>204</v>
      </c>
      <c r="E63" s="270" t="s">
        <v>203</v>
      </c>
      <c r="F63" s="279" t="s">
        <v>250</v>
      </c>
      <c r="G63" s="270"/>
      <c r="H63" s="283" t="s">
        <v>39</v>
      </c>
      <c r="I63" s="283" t="s">
        <v>80</v>
      </c>
      <c r="J63" s="289" t="s">
        <v>31</v>
      </c>
      <c r="K63" s="290"/>
      <c r="L63" s="291"/>
      <c r="M63" s="289" t="s">
        <v>31</v>
      </c>
      <c r="N63" s="290"/>
      <c r="O63" s="291"/>
      <c r="P63" s="298" t="s">
        <v>31</v>
      </c>
      <c r="Q63" s="305"/>
      <c r="R63" s="306"/>
      <c r="S63" s="315" t="s">
        <v>251</v>
      </c>
      <c r="T63" s="283"/>
      <c r="U63" s="283"/>
      <c r="V63" s="270"/>
      <c r="W63" s="270" t="s">
        <v>21</v>
      </c>
    </row>
    <row r="64" s="253" customFormat="true" ht="25.5" hidden="true" spans="1:23">
      <c r="A64" s="270">
        <f>MAX(A$2:A63)+1</f>
        <v>53</v>
      </c>
      <c r="B64" s="270" t="s">
        <v>252</v>
      </c>
      <c r="C64" s="279" t="s">
        <v>253</v>
      </c>
      <c r="D64" s="271" t="s">
        <v>204</v>
      </c>
      <c r="E64" s="270" t="s">
        <v>203</v>
      </c>
      <c r="F64" s="279" t="s">
        <v>254</v>
      </c>
      <c r="G64" s="270"/>
      <c r="H64" s="283" t="s">
        <v>29</v>
      </c>
      <c r="I64" s="283" t="s">
        <v>80</v>
      </c>
      <c r="J64" s="289" t="s">
        <v>31</v>
      </c>
      <c r="K64" s="290"/>
      <c r="L64" s="291"/>
      <c r="M64" s="289" t="s">
        <v>31</v>
      </c>
      <c r="N64" s="290"/>
      <c r="O64" s="291"/>
      <c r="P64" s="298" t="s">
        <v>31</v>
      </c>
      <c r="Q64" s="305"/>
      <c r="R64" s="306"/>
      <c r="S64" s="315" t="s">
        <v>251</v>
      </c>
      <c r="T64" s="283"/>
      <c r="U64" s="283"/>
      <c r="V64" s="270"/>
      <c r="W64" s="270" t="s">
        <v>21</v>
      </c>
    </row>
    <row r="65" s="253" customFormat="true" ht="114.75" hidden="true" spans="1:23">
      <c r="A65" s="270">
        <f>MAX(A$2:A64)+1</f>
        <v>54</v>
      </c>
      <c r="B65" s="270">
        <v>110900002</v>
      </c>
      <c r="C65" s="270" t="s">
        <v>255</v>
      </c>
      <c r="D65" s="271" t="s">
        <v>256</v>
      </c>
      <c r="E65" s="270" t="s">
        <v>255</v>
      </c>
      <c r="F65" s="284" t="s">
        <v>257</v>
      </c>
      <c r="G65" s="270"/>
      <c r="H65" s="283" t="s">
        <v>44</v>
      </c>
      <c r="I65" s="283" t="s">
        <v>80</v>
      </c>
      <c r="J65" s="289" t="s">
        <v>31</v>
      </c>
      <c r="K65" s="290"/>
      <c r="L65" s="291"/>
      <c r="M65" s="289" t="s">
        <v>31</v>
      </c>
      <c r="N65" s="290"/>
      <c r="O65" s="291"/>
      <c r="P65" s="298" t="s">
        <v>31</v>
      </c>
      <c r="Q65" s="305"/>
      <c r="R65" s="306"/>
      <c r="S65" s="270"/>
      <c r="T65" s="283"/>
      <c r="U65" s="283"/>
      <c r="V65" s="270"/>
      <c r="W65" s="270" t="s">
        <v>21</v>
      </c>
    </row>
    <row r="66" s="253" customFormat="true" ht="38.25" hidden="true" spans="1:23">
      <c r="A66" s="270">
        <f>MAX(A$2:A65)+1</f>
        <v>55</v>
      </c>
      <c r="B66" s="270" t="s">
        <v>258</v>
      </c>
      <c r="C66" s="270" t="s">
        <v>259</v>
      </c>
      <c r="D66" s="274" t="s">
        <v>260</v>
      </c>
      <c r="E66" s="270" t="s">
        <v>261</v>
      </c>
      <c r="F66" s="284" t="s">
        <v>262</v>
      </c>
      <c r="G66" s="270"/>
      <c r="H66" s="283" t="s">
        <v>44</v>
      </c>
      <c r="I66" s="283" t="s">
        <v>80</v>
      </c>
      <c r="J66" s="289" t="s">
        <v>31</v>
      </c>
      <c r="K66" s="290"/>
      <c r="L66" s="291"/>
      <c r="M66" s="289" t="s">
        <v>31</v>
      </c>
      <c r="N66" s="290"/>
      <c r="O66" s="291"/>
      <c r="P66" s="298" t="s">
        <v>31</v>
      </c>
      <c r="Q66" s="305"/>
      <c r="R66" s="306"/>
      <c r="S66" s="270"/>
      <c r="T66" s="283"/>
      <c r="U66" s="283"/>
      <c r="V66" s="270"/>
      <c r="W66" s="270" t="s">
        <v>21</v>
      </c>
    </row>
    <row r="67" s="253" customFormat="true" ht="25.5" hidden="true" spans="1:23">
      <c r="A67" s="270">
        <f>MAX(A$2:A66)+1</f>
        <v>56</v>
      </c>
      <c r="B67" s="270" t="s">
        <v>263</v>
      </c>
      <c r="C67" s="270" t="s">
        <v>264</v>
      </c>
      <c r="D67" s="274" t="s">
        <v>265</v>
      </c>
      <c r="E67" s="270" t="s">
        <v>266</v>
      </c>
      <c r="F67" s="284" t="s">
        <v>267</v>
      </c>
      <c r="G67" s="270"/>
      <c r="H67" s="283" t="s">
        <v>44</v>
      </c>
      <c r="I67" s="283" t="s">
        <v>80</v>
      </c>
      <c r="J67" s="289" t="s">
        <v>31</v>
      </c>
      <c r="K67" s="290"/>
      <c r="L67" s="291"/>
      <c r="M67" s="289" t="s">
        <v>31</v>
      </c>
      <c r="N67" s="290"/>
      <c r="O67" s="291"/>
      <c r="P67" s="298" t="s">
        <v>31</v>
      </c>
      <c r="Q67" s="305"/>
      <c r="R67" s="306"/>
      <c r="S67" s="270"/>
      <c r="T67" s="283"/>
      <c r="U67" s="283"/>
      <c r="V67" s="270"/>
      <c r="W67" s="270" t="s">
        <v>21</v>
      </c>
    </row>
    <row r="68" s="253" customFormat="true" ht="25.5" hidden="true" spans="1:23">
      <c r="A68" s="270">
        <f>MAX(A$2:A67)+1</f>
        <v>57</v>
      </c>
      <c r="B68" s="270" t="s">
        <v>268</v>
      </c>
      <c r="C68" s="270" t="s">
        <v>269</v>
      </c>
      <c r="D68" s="274" t="s">
        <v>270</v>
      </c>
      <c r="E68" s="270" t="s">
        <v>271</v>
      </c>
      <c r="F68" s="284" t="s">
        <v>272</v>
      </c>
      <c r="G68" s="270"/>
      <c r="H68" s="283" t="s">
        <v>44</v>
      </c>
      <c r="I68" s="283" t="s">
        <v>80</v>
      </c>
      <c r="J68" s="289" t="s">
        <v>31</v>
      </c>
      <c r="K68" s="290"/>
      <c r="L68" s="291"/>
      <c r="M68" s="289" t="s">
        <v>31</v>
      </c>
      <c r="N68" s="290"/>
      <c r="O68" s="291"/>
      <c r="P68" s="298" t="s">
        <v>31</v>
      </c>
      <c r="Q68" s="305"/>
      <c r="R68" s="306"/>
      <c r="S68" s="270"/>
      <c r="T68" s="283"/>
      <c r="U68" s="283"/>
      <c r="V68" s="270"/>
      <c r="W68" s="270" t="s">
        <v>21</v>
      </c>
    </row>
    <row r="69" s="253" customFormat="true" ht="25.5" hidden="true" spans="1:23">
      <c r="A69" s="270">
        <f>MAX(A$2:A68)+1</f>
        <v>58</v>
      </c>
      <c r="B69" s="270" t="s">
        <v>273</v>
      </c>
      <c r="C69" s="270" t="s">
        <v>274</v>
      </c>
      <c r="D69" s="271" t="s">
        <v>256</v>
      </c>
      <c r="E69" s="270" t="s">
        <v>255</v>
      </c>
      <c r="F69" s="284"/>
      <c r="G69" s="270"/>
      <c r="H69" s="283" t="s">
        <v>44</v>
      </c>
      <c r="I69" s="283" t="s">
        <v>80</v>
      </c>
      <c r="J69" s="289" t="s">
        <v>31</v>
      </c>
      <c r="K69" s="290"/>
      <c r="L69" s="291"/>
      <c r="M69" s="289" t="s">
        <v>31</v>
      </c>
      <c r="N69" s="290"/>
      <c r="O69" s="291"/>
      <c r="P69" s="298" t="s">
        <v>31</v>
      </c>
      <c r="Q69" s="305"/>
      <c r="R69" s="306"/>
      <c r="S69" s="270"/>
      <c r="T69" s="283"/>
      <c r="U69" s="283"/>
      <c r="V69" s="270"/>
      <c r="W69" s="270" t="s">
        <v>21</v>
      </c>
    </row>
    <row r="70" s="253" customFormat="true" ht="153" hidden="true" spans="1:23">
      <c r="A70" s="270">
        <f>MAX(A$2:A69)+1</f>
        <v>59</v>
      </c>
      <c r="B70" s="270">
        <v>110900003</v>
      </c>
      <c r="C70" s="270" t="s">
        <v>275</v>
      </c>
      <c r="D70" s="274" t="s">
        <v>276</v>
      </c>
      <c r="E70" s="270" t="s">
        <v>275</v>
      </c>
      <c r="F70" s="177" t="s">
        <v>277</v>
      </c>
      <c r="G70" s="270"/>
      <c r="H70" s="283" t="s">
        <v>44</v>
      </c>
      <c r="I70" s="283" t="s">
        <v>80</v>
      </c>
      <c r="J70" s="289" t="s">
        <v>31</v>
      </c>
      <c r="K70" s="290"/>
      <c r="L70" s="291"/>
      <c r="M70" s="289" t="s">
        <v>31</v>
      </c>
      <c r="N70" s="290"/>
      <c r="O70" s="291"/>
      <c r="P70" s="298" t="s">
        <v>31</v>
      </c>
      <c r="Q70" s="305"/>
      <c r="R70" s="306"/>
      <c r="S70" s="270" t="s">
        <v>278</v>
      </c>
      <c r="T70" s="283"/>
      <c r="U70" s="283"/>
      <c r="V70" s="270"/>
      <c r="W70" s="270" t="s">
        <v>21</v>
      </c>
    </row>
    <row r="71" s="253" customFormat="true" ht="204" hidden="true" spans="1:23">
      <c r="A71" s="270">
        <f>MAX(A$2:A70)+1</f>
        <v>60</v>
      </c>
      <c r="B71" s="270">
        <v>110900004</v>
      </c>
      <c r="C71" s="270" t="s">
        <v>279</v>
      </c>
      <c r="D71" s="271" t="s">
        <v>280</v>
      </c>
      <c r="E71" s="270" t="s">
        <v>279</v>
      </c>
      <c r="F71" s="284" t="s">
        <v>281</v>
      </c>
      <c r="G71" s="270"/>
      <c r="H71" s="283" t="s">
        <v>44</v>
      </c>
      <c r="I71" s="283" t="s">
        <v>80</v>
      </c>
      <c r="J71" s="289" t="s">
        <v>31</v>
      </c>
      <c r="K71" s="290"/>
      <c r="L71" s="291"/>
      <c r="M71" s="289" t="s">
        <v>31</v>
      </c>
      <c r="N71" s="290"/>
      <c r="O71" s="291"/>
      <c r="P71" s="298" t="s">
        <v>31</v>
      </c>
      <c r="Q71" s="305"/>
      <c r="R71" s="306"/>
      <c r="S71" s="270"/>
      <c r="T71" s="283"/>
      <c r="U71" s="283"/>
      <c r="V71" s="270"/>
      <c r="W71" s="270" t="s">
        <v>21</v>
      </c>
    </row>
    <row r="72" s="253" customFormat="true" ht="127.5" hidden="true" spans="1:23">
      <c r="A72" s="270">
        <f>MAX(A$2:A71)+1</f>
        <v>61</v>
      </c>
      <c r="B72" s="270">
        <v>110900005</v>
      </c>
      <c r="C72" s="270" t="s">
        <v>282</v>
      </c>
      <c r="D72" s="271" t="s">
        <v>283</v>
      </c>
      <c r="E72" s="270" t="s">
        <v>284</v>
      </c>
      <c r="F72" s="284" t="s">
        <v>285</v>
      </c>
      <c r="G72" s="270"/>
      <c r="H72" s="283" t="s">
        <v>44</v>
      </c>
      <c r="I72" s="283" t="s">
        <v>80</v>
      </c>
      <c r="J72" s="289" t="s">
        <v>31</v>
      </c>
      <c r="K72" s="290"/>
      <c r="L72" s="291"/>
      <c r="M72" s="289" t="s">
        <v>31</v>
      </c>
      <c r="N72" s="290"/>
      <c r="O72" s="291"/>
      <c r="P72" s="298" t="s">
        <v>31</v>
      </c>
      <c r="Q72" s="305"/>
      <c r="R72" s="306"/>
      <c r="S72" s="270"/>
      <c r="T72" s="283"/>
      <c r="U72" s="283"/>
      <c r="V72" s="270"/>
      <c r="W72" s="270" t="s">
        <v>21</v>
      </c>
    </row>
    <row r="73" s="252" customFormat="true" ht="25.5" hidden="true" spans="1:23">
      <c r="A73" s="270"/>
      <c r="B73" s="270">
        <v>1110</v>
      </c>
      <c r="C73" s="270" t="s">
        <v>286</v>
      </c>
      <c r="D73" s="270"/>
      <c r="E73" s="270"/>
      <c r="F73" s="270"/>
      <c r="G73" s="270"/>
      <c r="H73" s="283"/>
      <c r="I73" s="283"/>
      <c r="J73" s="289"/>
      <c r="K73" s="290"/>
      <c r="L73" s="291"/>
      <c r="M73" s="289"/>
      <c r="N73" s="290"/>
      <c r="O73" s="291"/>
      <c r="P73" s="298"/>
      <c r="Q73" s="305"/>
      <c r="R73" s="306"/>
      <c r="S73" s="270"/>
      <c r="T73" s="283"/>
      <c r="U73" s="283"/>
      <c r="V73" s="270"/>
      <c r="W73" s="270" t="s">
        <v>21</v>
      </c>
    </row>
    <row r="74" s="253" customFormat="true" ht="25.5" hidden="true" spans="1:23">
      <c r="A74" s="270">
        <f>MAX(A$2:A73)+1</f>
        <v>62</v>
      </c>
      <c r="B74" s="270">
        <v>111000001</v>
      </c>
      <c r="C74" s="270" t="s">
        <v>287</v>
      </c>
      <c r="D74" s="271" t="s">
        <v>288</v>
      </c>
      <c r="E74" s="270" t="s">
        <v>287</v>
      </c>
      <c r="F74" s="270"/>
      <c r="G74" s="270"/>
      <c r="H74" s="283" t="s">
        <v>29</v>
      </c>
      <c r="I74" s="283" t="s">
        <v>40</v>
      </c>
      <c r="J74" s="289"/>
      <c r="K74" s="290"/>
      <c r="L74" s="291"/>
      <c r="M74" s="289"/>
      <c r="N74" s="290"/>
      <c r="O74" s="291"/>
      <c r="P74" s="298"/>
      <c r="Q74" s="305"/>
      <c r="R74" s="306"/>
      <c r="S74" s="270" t="s">
        <v>289</v>
      </c>
      <c r="T74" s="283"/>
      <c r="U74" s="283"/>
      <c r="V74" s="270"/>
      <c r="W74" s="270" t="s">
        <v>21</v>
      </c>
    </row>
    <row r="75" s="253" customFormat="true" ht="25.5" hidden="true" spans="1:23">
      <c r="A75" s="270">
        <f>MAX(A$2:A74)+1</f>
        <v>63</v>
      </c>
      <c r="B75" s="270" t="s">
        <v>290</v>
      </c>
      <c r="C75" s="270" t="s">
        <v>291</v>
      </c>
      <c r="D75" s="271" t="s">
        <v>292</v>
      </c>
      <c r="E75" s="270" t="s">
        <v>293</v>
      </c>
      <c r="F75" s="270"/>
      <c r="G75" s="270"/>
      <c r="H75" s="283" t="s">
        <v>29</v>
      </c>
      <c r="I75" s="283" t="s">
        <v>40</v>
      </c>
      <c r="J75" s="289">
        <v>130</v>
      </c>
      <c r="K75" s="290"/>
      <c r="L75" s="291"/>
      <c r="M75" s="289">
        <v>130</v>
      </c>
      <c r="N75" s="290"/>
      <c r="O75" s="291"/>
      <c r="P75" s="298" t="s">
        <v>31</v>
      </c>
      <c r="Q75" s="305"/>
      <c r="R75" s="306"/>
      <c r="S75" s="270"/>
      <c r="T75" s="283"/>
      <c r="U75" s="283"/>
      <c r="V75" s="270"/>
      <c r="W75" s="270" t="s">
        <v>21</v>
      </c>
    </row>
    <row r="76" s="253" customFormat="true" ht="25.5" hidden="true" spans="1:23">
      <c r="A76" s="270">
        <f>MAX(A$2:A75)+1</f>
        <v>64</v>
      </c>
      <c r="B76" s="270" t="s">
        <v>294</v>
      </c>
      <c r="C76" s="270" t="s">
        <v>295</v>
      </c>
      <c r="D76" s="271" t="s">
        <v>296</v>
      </c>
      <c r="E76" s="270" t="s">
        <v>297</v>
      </c>
      <c r="F76" s="270"/>
      <c r="G76" s="270"/>
      <c r="H76" s="283" t="s">
        <v>29</v>
      </c>
      <c r="I76" s="283" t="s">
        <v>40</v>
      </c>
      <c r="J76" s="289">
        <v>260</v>
      </c>
      <c r="K76" s="290"/>
      <c r="L76" s="291"/>
      <c r="M76" s="289">
        <v>260</v>
      </c>
      <c r="N76" s="290"/>
      <c r="O76" s="291"/>
      <c r="P76" s="298" t="s">
        <v>31</v>
      </c>
      <c r="Q76" s="305"/>
      <c r="R76" s="306"/>
      <c r="S76" s="270"/>
      <c r="T76" s="283"/>
      <c r="U76" s="283"/>
      <c r="V76" s="270"/>
      <c r="W76" s="270" t="s">
        <v>21</v>
      </c>
    </row>
    <row r="77" s="253" customFormat="true" ht="102" hidden="true" spans="1:23">
      <c r="A77" s="270">
        <f>MAX(A$2:A76)+1</f>
        <v>65</v>
      </c>
      <c r="B77" s="270" t="s">
        <v>298</v>
      </c>
      <c r="C77" s="270" t="s">
        <v>299</v>
      </c>
      <c r="D77" s="271" t="s">
        <v>65</v>
      </c>
      <c r="E77" s="270" t="s">
        <v>66</v>
      </c>
      <c r="F77" s="177" t="s">
        <v>300</v>
      </c>
      <c r="G77" s="270"/>
      <c r="H77" s="283" t="s">
        <v>29</v>
      </c>
      <c r="I77" s="283" t="s">
        <v>40</v>
      </c>
      <c r="J77" s="289" t="s">
        <v>70</v>
      </c>
      <c r="K77" s="290"/>
      <c r="L77" s="291"/>
      <c r="M77" s="289" t="s">
        <v>70</v>
      </c>
      <c r="N77" s="290"/>
      <c r="O77" s="291"/>
      <c r="P77" s="289" t="s">
        <v>70</v>
      </c>
      <c r="Q77" s="290"/>
      <c r="R77" s="291"/>
      <c r="S77" s="177" t="s">
        <v>301</v>
      </c>
      <c r="T77" s="283"/>
      <c r="U77" s="283"/>
      <c r="V77" s="270"/>
      <c r="W77" s="270" t="s">
        <v>21</v>
      </c>
    </row>
    <row r="78" s="252" customFormat="true" ht="25.5" hidden="true" spans="1:23">
      <c r="A78" s="270"/>
      <c r="B78" s="270">
        <v>1111</v>
      </c>
      <c r="C78" s="270" t="s">
        <v>302</v>
      </c>
      <c r="D78" s="320"/>
      <c r="E78" s="320"/>
      <c r="F78" s="270"/>
      <c r="G78" s="270"/>
      <c r="H78" s="283"/>
      <c r="I78" s="283"/>
      <c r="J78" s="289"/>
      <c r="K78" s="290"/>
      <c r="L78" s="291"/>
      <c r="M78" s="289"/>
      <c r="N78" s="290"/>
      <c r="O78" s="291"/>
      <c r="P78" s="298"/>
      <c r="Q78" s="305"/>
      <c r="R78" s="306"/>
      <c r="S78" s="270"/>
      <c r="T78" s="283"/>
      <c r="U78" s="283"/>
      <c r="V78" s="270"/>
      <c r="W78" s="270" t="s">
        <v>21</v>
      </c>
    </row>
    <row r="79" s="252" customFormat="true" ht="102" hidden="true" spans="1:23">
      <c r="A79" s="270"/>
      <c r="B79" s="270">
        <v>111101</v>
      </c>
      <c r="C79" s="270" t="s">
        <v>303</v>
      </c>
      <c r="D79" s="320"/>
      <c r="E79" s="320"/>
      <c r="F79" s="270"/>
      <c r="G79" s="270"/>
      <c r="H79" s="283"/>
      <c r="I79" s="283"/>
      <c r="J79" s="289"/>
      <c r="K79" s="290"/>
      <c r="L79" s="291"/>
      <c r="M79" s="289"/>
      <c r="N79" s="290"/>
      <c r="O79" s="291"/>
      <c r="P79" s="298"/>
      <c r="Q79" s="305"/>
      <c r="R79" s="306"/>
      <c r="S79" s="284" t="s">
        <v>304</v>
      </c>
      <c r="T79" s="283"/>
      <c r="U79" s="283"/>
      <c r="V79" s="270"/>
      <c r="W79" s="270" t="s">
        <v>21</v>
      </c>
    </row>
    <row r="80" s="253" customFormat="true" ht="63.75" hidden="true" spans="1:23">
      <c r="A80" s="270">
        <f>MAX(A$2:A79)+1</f>
        <v>66</v>
      </c>
      <c r="B80" s="270">
        <v>111101001</v>
      </c>
      <c r="C80" s="270" t="s">
        <v>305</v>
      </c>
      <c r="D80" s="271" t="s">
        <v>306</v>
      </c>
      <c r="E80" s="270" t="s">
        <v>303</v>
      </c>
      <c r="F80" s="325" t="s">
        <v>307</v>
      </c>
      <c r="G80" s="270"/>
      <c r="H80" s="283" t="s">
        <v>29</v>
      </c>
      <c r="I80" s="283" t="s">
        <v>308</v>
      </c>
      <c r="J80" s="289">
        <v>130</v>
      </c>
      <c r="K80" s="290"/>
      <c r="L80" s="291"/>
      <c r="M80" s="289">
        <v>130</v>
      </c>
      <c r="N80" s="290"/>
      <c r="O80" s="291"/>
      <c r="P80" s="298" t="s">
        <v>31</v>
      </c>
      <c r="Q80" s="305"/>
      <c r="R80" s="306"/>
      <c r="S80" s="270" t="s">
        <v>309</v>
      </c>
      <c r="T80" s="283"/>
      <c r="U80" s="283"/>
      <c r="V80" s="270"/>
      <c r="W80" s="270" t="s">
        <v>310</v>
      </c>
    </row>
    <row r="81" s="253" customFormat="true" ht="25.5" hidden="true" spans="1:23">
      <c r="A81" s="270">
        <f>MAX(A$2:A80)+1</f>
        <v>67</v>
      </c>
      <c r="B81" s="270" t="s">
        <v>311</v>
      </c>
      <c r="C81" s="270" t="s">
        <v>305</v>
      </c>
      <c r="D81" s="271" t="s">
        <v>306</v>
      </c>
      <c r="E81" s="270" t="s">
        <v>303</v>
      </c>
      <c r="F81" s="325"/>
      <c r="G81" s="270"/>
      <c r="H81" s="283" t="s">
        <v>29</v>
      </c>
      <c r="I81" s="283" t="s">
        <v>308</v>
      </c>
      <c r="J81" s="289" t="s">
        <v>70</v>
      </c>
      <c r="K81" s="290"/>
      <c r="L81" s="291"/>
      <c r="M81" s="289" t="s">
        <v>70</v>
      </c>
      <c r="N81" s="290"/>
      <c r="O81" s="291"/>
      <c r="P81" s="289" t="s">
        <v>70</v>
      </c>
      <c r="Q81" s="290"/>
      <c r="R81" s="291"/>
      <c r="S81" s="270" t="s">
        <v>312</v>
      </c>
      <c r="T81" s="283"/>
      <c r="U81" s="283"/>
      <c r="V81" s="270"/>
      <c r="W81" s="270" t="s">
        <v>310</v>
      </c>
    </row>
    <row r="82" s="253" customFormat="true" ht="191.25" hidden="true" spans="1:23">
      <c r="A82" s="270">
        <f>MAX(A$2:A81)+1</f>
        <v>68</v>
      </c>
      <c r="B82" s="270">
        <v>111101003</v>
      </c>
      <c r="C82" s="270" t="s">
        <v>313</v>
      </c>
      <c r="D82" s="271" t="s">
        <v>306</v>
      </c>
      <c r="E82" s="270" t="s">
        <v>303</v>
      </c>
      <c r="F82" s="325" t="s">
        <v>314</v>
      </c>
      <c r="G82" s="270"/>
      <c r="H82" s="283" t="s">
        <v>29</v>
      </c>
      <c r="I82" s="283" t="s">
        <v>40</v>
      </c>
      <c r="J82" s="289">
        <v>595</v>
      </c>
      <c r="K82" s="290"/>
      <c r="L82" s="291"/>
      <c r="M82" s="289">
        <v>476</v>
      </c>
      <c r="N82" s="290"/>
      <c r="O82" s="291"/>
      <c r="P82" s="298" t="s">
        <v>31</v>
      </c>
      <c r="Q82" s="305"/>
      <c r="R82" s="306"/>
      <c r="S82" s="270"/>
      <c r="T82" s="283"/>
      <c r="U82" s="283"/>
      <c r="V82" s="270"/>
      <c r="W82" s="270" t="s">
        <v>310</v>
      </c>
    </row>
    <row r="83" s="252" customFormat="true" ht="63.75" hidden="true" spans="1:23">
      <c r="A83" s="270"/>
      <c r="B83" s="270">
        <v>111102</v>
      </c>
      <c r="C83" s="270" t="s">
        <v>315</v>
      </c>
      <c r="D83" s="320"/>
      <c r="E83" s="320"/>
      <c r="F83" s="270"/>
      <c r="G83" s="270" t="s">
        <v>316</v>
      </c>
      <c r="H83" s="283"/>
      <c r="I83" s="283"/>
      <c r="J83" s="289"/>
      <c r="K83" s="290"/>
      <c r="L83" s="291"/>
      <c r="M83" s="289"/>
      <c r="N83" s="290"/>
      <c r="O83" s="291"/>
      <c r="P83" s="298"/>
      <c r="Q83" s="305"/>
      <c r="R83" s="306"/>
      <c r="S83" s="284" t="s">
        <v>317</v>
      </c>
      <c r="T83" s="283"/>
      <c r="U83" s="283"/>
      <c r="V83" s="270"/>
      <c r="W83" s="270" t="s">
        <v>21</v>
      </c>
    </row>
    <row r="84" s="253" customFormat="true" ht="89.25" hidden="true" spans="1:23">
      <c r="A84" s="270">
        <f>MAX(A$2:A83)+1</f>
        <v>69</v>
      </c>
      <c r="B84" s="270">
        <v>111102001</v>
      </c>
      <c r="C84" s="270" t="s">
        <v>318</v>
      </c>
      <c r="D84" s="271" t="s">
        <v>319</v>
      </c>
      <c r="E84" s="270" t="s">
        <v>320</v>
      </c>
      <c r="F84" s="325" t="s">
        <v>321</v>
      </c>
      <c r="G84" s="270"/>
      <c r="H84" s="283" t="s">
        <v>44</v>
      </c>
      <c r="I84" s="283" t="s">
        <v>40</v>
      </c>
      <c r="J84" s="289"/>
      <c r="K84" s="290"/>
      <c r="L84" s="291"/>
      <c r="M84" s="289"/>
      <c r="N84" s="290"/>
      <c r="O84" s="291"/>
      <c r="P84" s="298"/>
      <c r="Q84" s="305"/>
      <c r="R84" s="306"/>
      <c r="S84" s="270" t="s">
        <v>322</v>
      </c>
      <c r="T84" s="283"/>
      <c r="U84" s="283"/>
      <c r="V84" s="270"/>
      <c r="W84" s="270" t="s">
        <v>310</v>
      </c>
    </row>
    <row r="85" s="252" customFormat="true" ht="89.25" hidden="true" spans="1:23">
      <c r="A85" s="270"/>
      <c r="B85" s="270">
        <v>111103</v>
      </c>
      <c r="C85" s="270" t="s">
        <v>323</v>
      </c>
      <c r="D85" s="270"/>
      <c r="E85" s="270"/>
      <c r="F85" s="270"/>
      <c r="G85" s="270"/>
      <c r="H85" s="283"/>
      <c r="I85" s="283"/>
      <c r="J85" s="289"/>
      <c r="K85" s="290"/>
      <c r="L85" s="291"/>
      <c r="M85" s="289"/>
      <c r="N85" s="290"/>
      <c r="O85" s="291"/>
      <c r="P85" s="298"/>
      <c r="Q85" s="305"/>
      <c r="R85" s="306"/>
      <c r="S85" s="284" t="s">
        <v>324</v>
      </c>
      <c r="T85" s="283"/>
      <c r="U85" s="283"/>
      <c r="V85" s="270"/>
      <c r="W85" s="270" t="s">
        <v>21</v>
      </c>
    </row>
    <row r="86" s="252" customFormat="true" ht="25.5" hidden="true" spans="1:23">
      <c r="A86" s="270"/>
      <c r="B86" s="270">
        <v>12</v>
      </c>
      <c r="C86" s="270" t="s">
        <v>325</v>
      </c>
      <c r="D86" s="270"/>
      <c r="E86" s="270"/>
      <c r="F86" s="270"/>
      <c r="G86" s="270"/>
      <c r="H86" s="283"/>
      <c r="I86" s="283"/>
      <c r="J86" s="289"/>
      <c r="K86" s="290"/>
      <c r="L86" s="291"/>
      <c r="M86" s="289"/>
      <c r="N86" s="290"/>
      <c r="O86" s="291"/>
      <c r="P86" s="298"/>
      <c r="Q86" s="305"/>
      <c r="R86" s="306"/>
      <c r="S86" s="270"/>
      <c r="T86" s="283"/>
      <c r="U86" s="283"/>
      <c r="V86" s="270"/>
      <c r="W86" s="270" t="s">
        <v>21</v>
      </c>
    </row>
    <row r="87" s="252" customFormat="true" ht="25.5" hidden="true" spans="1:23">
      <c r="A87" s="270"/>
      <c r="B87" s="270">
        <v>1201</v>
      </c>
      <c r="C87" s="270" t="s">
        <v>326</v>
      </c>
      <c r="D87" s="270"/>
      <c r="E87" s="270"/>
      <c r="F87" s="270"/>
      <c r="G87" s="270" t="s">
        <v>327</v>
      </c>
      <c r="H87" s="285"/>
      <c r="I87" s="283"/>
      <c r="J87" s="289"/>
      <c r="K87" s="290"/>
      <c r="L87" s="291"/>
      <c r="M87" s="289"/>
      <c r="N87" s="290"/>
      <c r="O87" s="291"/>
      <c r="P87" s="298"/>
      <c r="Q87" s="305"/>
      <c r="R87" s="306"/>
      <c r="S87" s="270"/>
      <c r="T87" s="283"/>
      <c r="U87" s="283"/>
      <c r="V87" s="270"/>
      <c r="W87" s="270" t="s">
        <v>21</v>
      </c>
    </row>
    <row r="88" s="253" customFormat="true" ht="114.75" hidden="true" spans="1:23">
      <c r="A88" s="270">
        <f>MAX(A$2:A87)+1</f>
        <v>70</v>
      </c>
      <c r="B88" s="270">
        <v>120100011</v>
      </c>
      <c r="C88" s="270" t="s">
        <v>328</v>
      </c>
      <c r="D88" s="271" t="s">
        <v>329</v>
      </c>
      <c r="E88" s="270" t="s">
        <v>328</v>
      </c>
      <c r="F88" s="284" t="s">
        <v>330</v>
      </c>
      <c r="G88" s="270" t="s">
        <v>331</v>
      </c>
      <c r="H88" s="283" t="s">
        <v>44</v>
      </c>
      <c r="I88" s="283" t="s">
        <v>80</v>
      </c>
      <c r="J88" s="289">
        <v>25</v>
      </c>
      <c r="K88" s="290"/>
      <c r="L88" s="291"/>
      <c r="M88" s="289">
        <v>20</v>
      </c>
      <c r="N88" s="290"/>
      <c r="O88" s="291"/>
      <c r="P88" s="298" t="s">
        <v>31</v>
      </c>
      <c r="Q88" s="305"/>
      <c r="R88" s="306"/>
      <c r="S88" s="284" t="s">
        <v>332</v>
      </c>
      <c r="T88" s="312"/>
      <c r="U88" s="312"/>
      <c r="V88" s="270"/>
      <c r="W88" s="270" t="s">
        <v>21</v>
      </c>
    </row>
    <row r="89" s="253" customFormat="true" ht="140.25" hidden="true" spans="1:23">
      <c r="A89" s="270">
        <f>MAX(A$2:A88)+1</f>
        <v>71</v>
      </c>
      <c r="B89" s="270">
        <v>120100015</v>
      </c>
      <c r="C89" s="270" t="s">
        <v>333</v>
      </c>
      <c r="D89" s="271" t="s">
        <v>334</v>
      </c>
      <c r="E89" s="270" t="s">
        <v>333</v>
      </c>
      <c r="F89" s="177" t="s">
        <v>335</v>
      </c>
      <c r="G89" s="270"/>
      <c r="H89" s="283" t="s">
        <v>44</v>
      </c>
      <c r="I89" s="283" t="s">
        <v>80</v>
      </c>
      <c r="J89" s="289">
        <v>60</v>
      </c>
      <c r="K89" s="290"/>
      <c r="L89" s="291"/>
      <c r="M89" s="289">
        <v>50</v>
      </c>
      <c r="N89" s="290"/>
      <c r="O89" s="291"/>
      <c r="P89" s="298" t="s">
        <v>31</v>
      </c>
      <c r="Q89" s="305"/>
      <c r="R89" s="306"/>
      <c r="S89" s="270"/>
      <c r="T89" s="312"/>
      <c r="U89" s="312"/>
      <c r="V89" s="270"/>
      <c r="W89" s="270" t="s">
        <v>21</v>
      </c>
    </row>
    <row r="90" s="253" customFormat="true" ht="63.75" hidden="true" spans="1:23">
      <c r="A90" s="270">
        <f>MAX(A$2:A89)+1</f>
        <v>72</v>
      </c>
      <c r="B90" s="321">
        <v>120100018</v>
      </c>
      <c r="C90" s="177" t="s">
        <v>336</v>
      </c>
      <c r="D90" s="548" t="s">
        <v>337</v>
      </c>
      <c r="E90" s="326" t="s">
        <v>336</v>
      </c>
      <c r="F90" s="326" t="s">
        <v>338</v>
      </c>
      <c r="G90" s="326"/>
      <c r="H90" s="327" t="s">
        <v>29</v>
      </c>
      <c r="I90" s="328" t="s">
        <v>40</v>
      </c>
      <c r="J90" s="289" t="s">
        <v>70</v>
      </c>
      <c r="K90" s="290"/>
      <c r="L90" s="291"/>
      <c r="M90" s="289" t="s">
        <v>70</v>
      </c>
      <c r="N90" s="290"/>
      <c r="O90" s="291"/>
      <c r="P90" s="289" t="s">
        <v>70</v>
      </c>
      <c r="Q90" s="290"/>
      <c r="R90" s="291"/>
      <c r="S90" s="270" t="s">
        <v>339</v>
      </c>
      <c r="T90" s="283"/>
      <c r="U90" s="283"/>
      <c r="V90" s="270"/>
      <c r="W90" s="270" t="s">
        <v>21</v>
      </c>
    </row>
    <row r="91" s="252" customFormat="true" ht="25.5" hidden="true" spans="1:23">
      <c r="A91" s="270"/>
      <c r="B91" s="270">
        <v>1202</v>
      </c>
      <c r="C91" s="270" t="s">
        <v>340</v>
      </c>
      <c r="D91" s="270"/>
      <c r="E91" s="270"/>
      <c r="F91" s="270"/>
      <c r="G91" s="270" t="s">
        <v>327</v>
      </c>
      <c r="H91" s="283"/>
      <c r="I91" s="283"/>
      <c r="J91" s="289"/>
      <c r="K91" s="290"/>
      <c r="L91" s="291"/>
      <c r="M91" s="289"/>
      <c r="N91" s="290"/>
      <c r="O91" s="291"/>
      <c r="P91" s="298"/>
      <c r="Q91" s="305"/>
      <c r="R91" s="306"/>
      <c r="S91" s="270" t="s">
        <v>341</v>
      </c>
      <c r="T91" s="283"/>
      <c r="U91" s="283"/>
      <c r="V91" s="270"/>
      <c r="W91" s="270" t="s">
        <v>21</v>
      </c>
    </row>
    <row r="92" s="253" customFormat="true" ht="89.25" hidden="true" spans="1:23">
      <c r="A92" s="270">
        <f>MAX(A$2:A91)+1</f>
        <v>73</v>
      </c>
      <c r="B92" s="270">
        <v>120200001</v>
      </c>
      <c r="C92" s="270" t="s">
        <v>342</v>
      </c>
      <c r="D92" s="271" t="s">
        <v>343</v>
      </c>
      <c r="E92" s="270" t="s">
        <v>342</v>
      </c>
      <c r="F92" s="284" t="s">
        <v>344</v>
      </c>
      <c r="G92" s="270"/>
      <c r="H92" s="283" t="s">
        <v>39</v>
      </c>
      <c r="I92" s="283" t="s">
        <v>80</v>
      </c>
      <c r="J92" s="289">
        <v>130</v>
      </c>
      <c r="K92" s="290"/>
      <c r="L92" s="291"/>
      <c r="M92" s="289">
        <v>130</v>
      </c>
      <c r="N92" s="290"/>
      <c r="O92" s="291"/>
      <c r="P92" s="298" t="s">
        <v>31</v>
      </c>
      <c r="Q92" s="305"/>
      <c r="R92" s="306"/>
      <c r="S92" s="284" t="s">
        <v>345</v>
      </c>
      <c r="T92" s="283"/>
      <c r="U92" s="283"/>
      <c r="V92" s="270"/>
      <c r="W92" s="270" t="s">
        <v>21</v>
      </c>
    </row>
    <row r="93" s="253" customFormat="true" ht="89.25" hidden="true" spans="1:23">
      <c r="A93" s="270">
        <f>MAX(A$2:A92)+1</f>
        <v>74</v>
      </c>
      <c r="B93" s="270" t="s">
        <v>346</v>
      </c>
      <c r="C93" s="270" t="s">
        <v>347</v>
      </c>
      <c r="D93" s="271" t="s">
        <v>348</v>
      </c>
      <c r="E93" s="270" t="s">
        <v>347</v>
      </c>
      <c r="F93" s="284" t="s">
        <v>349</v>
      </c>
      <c r="G93" s="270"/>
      <c r="H93" s="283" t="s">
        <v>39</v>
      </c>
      <c r="I93" s="283" t="s">
        <v>80</v>
      </c>
      <c r="J93" s="289">
        <v>65</v>
      </c>
      <c r="K93" s="290"/>
      <c r="L93" s="291"/>
      <c r="M93" s="289">
        <v>65</v>
      </c>
      <c r="N93" s="290"/>
      <c r="O93" s="291"/>
      <c r="P93" s="298" t="s">
        <v>31</v>
      </c>
      <c r="Q93" s="305"/>
      <c r="R93" s="306"/>
      <c r="S93" s="284" t="s">
        <v>345</v>
      </c>
      <c r="T93" s="283"/>
      <c r="U93" s="283"/>
      <c r="V93" s="270"/>
      <c r="W93" s="270" t="s">
        <v>21</v>
      </c>
    </row>
    <row r="94" s="253" customFormat="true" ht="76.5" hidden="true" spans="1:23">
      <c r="A94" s="270">
        <f>MAX(A$2:A93)+1</f>
        <v>75</v>
      </c>
      <c r="B94" s="270">
        <v>120200003</v>
      </c>
      <c r="C94" s="270" t="s">
        <v>350</v>
      </c>
      <c r="D94" s="271" t="s">
        <v>351</v>
      </c>
      <c r="E94" s="270" t="s">
        <v>350</v>
      </c>
      <c r="F94" s="284" t="s">
        <v>352</v>
      </c>
      <c r="G94" s="270"/>
      <c r="H94" s="283" t="s">
        <v>39</v>
      </c>
      <c r="I94" s="283" t="s">
        <v>80</v>
      </c>
      <c r="J94" s="289">
        <v>39</v>
      </c>
      <c r="K94" s="290"/>
      <c r="L94" s="291"/>
      <c r="M94" s="289">
        <v>39</v>
      </c>
      <c r="N94" s="290"/>
      <c r="O94" s="291"/>
      <c r="P94" s="298" t="s">
        <v>31</v>
      </c>
      <c r="Q94" s="305"/>
      <c r="R94" s="306"/>
      <c r="S94" s="284" t="s">
        <v>345</v>
      </c>
      <c r="T94" s="283"/>
      <c r="U94" s="283"/>
      <c r="V94" s="270"/>
      <c r="W94" s="270" t="s">
        <v>21</v>
      </c>
    </row>
    <row r="95" s="252" customFormat="true" ht="25.5" hidden="true" spans="1:23">
      <c r="A95" s="270"/>
      <c r="B95" s="270">
        <v>1203</v>
      </c>
      <c r="C95" s="270" t="s">
        <v>353</v>
      </c>
      <c r="D95" s="270"/>
      <c r="E95" s="270"/>
      <c r="F95" s="270"/>
      <c r="G95" s="270"/>
      <c r="H95" s="283"/>
      <c r="I95" s="283"/>
      <c r="J95" s="289"/>
      <c r="K95" s="290"/>
      <c r="L95" s="291"/>
      <c r="M95" s="289"/>
      <c r="N95" s="290"/>
      <c r="O95" s="291"/>
      <c r="P95" s="298"/>
      <c r="Q95" s="305"/>
      <c r="R95" s="306"/>
      <c r="S95" s="270"/>
      <c r="T95" s="283"/>
      <c r="U95" s="283"/>
      <c r="V95" s="270"/>
      <c r="W95" s="270" t="s">
        <v>21</v>
      </c>
    </row>
    <row r="96" s="253" customFormat="true" ht="76.5" hidden="true" spans="1:23">
      <c r="A96" s="270">
        <f>MAX(A$2:A95)+1</f>
        <v>76</v>
      </c>
      <c r="B96" s="270">
        <v>120300001</v>
      </c>
      <c r="C96" s="270" t="s">
        <v>354</v>
      </c>
      <c r="D96" s="271" t="s">
        <v>355</v>
      </c>
      <c r="E96" s="270" t="s">
        <v>354</v>
      </c>
      <c r="F96" s="284" t="s">
        <v>356</v>
      </c>
      <c r="G96" s="284" t="s">
        <v>357</v>
      </c>
      <c r="H96" s="283" t="s">
        <v>39</v>
      </c>
      <c r="I96" s="283" t="s">
        <v>188</v>
      </c>
      <c r="J96" s="289">
        <v>4</v>
      </c>
      <c r="K96" s="290"/>
      <c r="L96" s="291"/>
      <c r="M96" s="289">
        <v>4</v>
      </c>
      <c r="N96" s="290"/>
      <c r="O96" s="291"/>
      <c r="P96" s="298" t="s">
        <v>31</v>
      </c>
      <c r="Q96" s="305"/>
      <c r="R96" s="306"/>
      <c r="S96" s="270" t="s">
        <v>358</v>
      </c>
      <c r="T96" s="283"/>
      <c r="U96" s="283"/>
      <c r="V96" s="270"/>
      <c r="W96" s="270" t="s">
        <v>21</v>
      </c>
    </row>
    <row r="97" s="253" customFormat="true" ht="25.5" hidden="true" spans="1:23">
      <c r="A97" s="270">
        <f>MAX(A$2:A96)+1</f>
        <v>77</v>
      </c>
      <c r="B97" s="270" t="s">
        <v>359</v>
      </c>
      <c r="C97" s="270" t="s">
        <v>354</v>
      </c>
      <c r="D97" s="271" t="s">
        <v>355</v>
      </c>
      <c r="E97" s="270" t="s">
        <v>354</v>
      </c>
      <c r="F97" s="270"/>
      <c r="G97" s="270"/>
      <c r="H97" s="283" t="s">
        <v>39</v>
      </c>
      <c r="I97" s="283" t="s">
        <v>80</v>
      </c>
      <c r="J97" s="289">
        <v>65</v>
      </c>
      <c r="K97" s="290"/>
      <c r="L97" s="291"/>
      <c r="M97" s="289">
        <v>65</v>
      </c>
      <c r="N97" s="290"/>
      <c r="O97" s="291"/>
      <c r="P97" s="298" t="s">
        <v>31</v>
      </c>
      <c r="Q97" s="305"/>
      <c r="R97" s="306"/>
      <c r="S97" s="270" t="s">
        <v>360</v>
      </c>
      <c r="T97" s="283"/>
      <c r="U97" s="283"/>
      <c r="V97" s="270"/>
      <c r="W97" s="270" t="s">
        <v>21</v>
      </c>
    </row>
    <row r="98" s="253" customFormat="true" ht="25.5" hidden="true" spans="1:23">
      <c r="A98" s="270">
        <f>MAX(A$2:A97)+1</f>
        <v>78</v>
      </c>
      <c r="B98" s="270" t="s">
        <v>361</v>
      </c>
      <c r="C98" s="270" t="s">
        <v>354</v>
      </c>
      <c r="D98" s="271" t="s">
        <v>355</v>
      </c>
      <c r="E98" s="270" t="s">
        <v>354</v>
      </c>
      <c r="F98" s="270" t="s">
        <v>362</v>
      </c>
      <c r="G98" s="270"/>
      <c r="H98" s="283" t="s">
        <v>29</v>
      </c>
      <c r="I98" s="283" t="s">
        <v>363</v>
      </c>
      <c r="J98" s="289">
        <v>39</v>
      </c>
      <c r="K98" s="290"/>
      <c r="L98" s="291"/>
      <c r="M98" s="289">
        <v>39</v>
      </c>
      <c r="N98" s="290"/>
      <c r="O98" s="291"/>
      <c r="P98" s="298" t="s">
        <v>31</v>
      </c>
      <c r="Q98" s="305"/>
      <c r="R98" s="306"/>
      <c r="S98" s="270"/>
      <c r="T98" s="283"/>
      <c r="U98" s="283"/>
      <c r="V98" s="270"/>
      <c r="W98" s="270" t="s">
        <v>21</v>
      </c>
    </row>
    <row r="99" s="253" customFormat="true" ht="25.5" hidden="true" spans="1:23">
      <c r="A99" s="270">
        <f>MAX(A$2:A98)+1</f>
        <v>79</v>
      </c>
      <c r="B99" s="270" t="s">
        <v>364</v>
      </c>
      <c r="C99" s="270" t="s">
        <v>365</v>
      </c>
      <c r="D99" s="271" t="s">
        <v>366</v>
      </c>
      <c r="E99" s="270" t="s">
        <v>367</v>
      </c>
      <c r="F99" s="270"/>
      <c r="G99" s="270"/>
      <c r="H99" s="283" t="s">
        <v>39</v>
      </c>
      <c r="I99" s="283" t="s">
        <v>188</v>
      </c>
      <c r="J99" s="289">
        <v>1.3</v>
      </c>
      <c r="K99" s="290"/>
      <c r="L99" s="291"/>
      <c r="M99" s="289">
        <v>1.3</v>
      </c>
      <c r="N99" s="290"/>
      <c r="O99" s="291"/>
      <c r="P99" s="298" t="s">
        <v>31</v>
      </c>
      <c r="Q99" s="305"/>
      <c r="R99" s="306"/>
      <c r="S99" s="331" t="s">
        <v>365</v>
      </c>
      <c r="T99" s="283"/>
      <c r="U99" s="283"/>
      <c r="V99" s="270"/>
      <c r="W99" s="270" t="s">
        <v>21</v>
      </c>
    </row>
    <row r="100" s="252" customFormat="true" ht="178.5" hidden="true" spans="1:23">
      <c r="A100" s="270"/>
      <c r="B100" s="270">
        <v>1204</v>
      </c>
      <c r="C100" s="270" t="s">
        <v>368</v>
      </c>
      <c r="D100" s="270"/>
      <c r="E100" s="270"/>
      <c r="F100" s="270" t="s">
        <v>369</v>
      </c>
      <c r="G100" s="284" t="s">
        <v>370</v>
      </c>
      <c r="H100" s="283"/>
      <c r="I100" s="283"/>
      <c r="J100" s="289"/>
      <c r="K100" s="290"/>
      <c r="L100" s="291"/>
      <c r="M100" s="289"/>
      <c r="N100" s="290"/>
      <c r="O100" s="291"/>
      <c r="P100" s="298"/>
      <c r="Q100" s="305"/>
      <c r="R100" s="306"/>
      <c r="S100" s="270"/>
      <c r="T100" s="283"/>
      <c r="U100" s="283"/>
      <c r="V100" s="270"/>
      <c r="W100" s="270" t="s">
        <v>21</v>
      </c>
    </row>
    <row r="101" s="253" customFormat="true" ht="89.25" hidden="true" spans="1:23">
      <c r="A101" s="322">
        <f>MAX(A$2:A100)+1</f>
        <v>80</v>
      </c>
      <c r="B101" s="322" t="s">
        <v>371</v>
      </c>
      <c r="C101" s="270" t="s">
        <v>372</v>
      </c>
      <c r="D101" s="323" t="s">
        <v>373</v>
      </c>
      <c r="E101" s="322" t="s">
        <v>372</v>
      </c>
      <c r="F101" s="325" t="s">
        <v>374</v>
      </c>
      <c r="G101" s="270"/>
      <c r="H101" s="283" t="s">
        <v>44</v>
      </c>
      <c r="I101" s="283" t="s">
        <v>40</v>
      </c>
      <c r="J101" s="289">
        <v>5</v>
      </c>
      <c r="K101" s="290"/>
      <c r="L101" s="291"/>
      <c r="M101" s="289">
        <v>5</v>
      </c>
      <c r="N101" s="290"/>
      <c r="O101" s="291"/>
      <c r="P101" s="298" t="s">
        <v>31</v>
      </c>
      <c r="Q101" s="305"/>
      <c r="R101" s="306"/>
      <c r="S101" s="270" t="s">
        <v>375</v>
      </c>
      <c r="T101" s="283"/>
      <c r="U101" s="283"/>
      <c r="V101" s="270"/>
      <c r="W101" s="270" t="s">
        <v>310</v>
      </c>
    </row>
    <row r="102" s="254" customFormat="true" ht="27" hidden="true" spans="1:23">
      <c r="A102" s="323">
        <f>MAX(A$2:A101)+1</f>
        <v>81</v>
      </c>
      <c r="B102" s="275" t="s">
        <v>376</v>
      </c>
      <c r="C102" s="276" t="s">
        <v>377</v>
      </c>
      <c r="D102" s="274" t="s">
        <v>378</v>
      </c>
      <c r="E102" s="274" t="s">
        <v>379</v>
      </c>
      <c r="F102" s="274"/>
      <c r="G102" s="274"/>
      <c r="H102" s="286" t="s">
        <v>39</v>
      </c>
      <c r="I102" s="329" t="s">
        <v>380</v>
      </c>
      <c r="J102" s="292">
        <v>0.7</v>
      </c>
      <c r="K102" s="293"/>
      <c r="L102" s="294"/>
      <c r="M102" s="292">
        <v>0.7</v>
      </c>
      <c r="N102" s="293"/>
      <c r="O102" s="294"/>
      <c r="P102" s="299" t="s">
        <v>31</v>
      </c>
      <c r="Q102" s="309"/>
      <c r="R102" s="310"/>
      <c r="S102" s="274"/>
      <c r="T102" s="332"/>
      <c r="U102" s="332"/>
      <c r="V102" s="274"/>
      <c r="W102" s="274" t="s">
        <v>21</v>
      </c>
    </row>
    <row r="103" s="253" customFormat="true" ht="51" hidden="true" spans="1:23">
      <c r="A103" s="322">
        <f>MAX(A$2:A102)+1</f>
        <v>82</v>
      </c>
      <c r="B103" s="270">
        <v>120400001</v>
      </c>
      <c r="C103" s="270" t="s">
        <v>381</v>
      </c>
      <c r="D103" s="271" t="s">
        <v>382</v>
      </c>
      <c r="E103" s="270" t="s">
        <v>381</v>
      </c>
      <c r="F103" s="270" t="s">
        <v>383</v>
      </c>
      <c r="G103" s="270" t="s">
        <v>384</v>
      </c>
      <c r="H103" s="283" t="s">
        <v>39</v>
      </c>
      <c r="I103" s="283" t="s">
        <v>40</v>
      </c>
      <c r="J103" s="289">
        <v>5</v>
      </c>
      <c r="K103" s="290"/>
      <c r="L103" s="291"/>
      <c r="M103" s="289">
        <v>5</v>
      </c>
      <c r="N103" s="290"/>
      <c r="O103" s="291"/>
      <c r="P103" s="298" t="s">
        <v>31</v>
      </c>
      <c r="Q103" s="305"/>
      <c r="R103" s="306"/>
      <c r="S103" s="270"/>
      <c r="T103" s="312"/>
      <c r="U103" s="312"/>
      <c r="V103" s="270"/>
      <c r="W103" s="270" t="s">
        <v>21</v>
      </c>
    </row>
    <row r="104" s="253" customFormat="true" ht="25.5" hidden="true" spans="1:23">
      <c r="A104" s="270">
        <f>MAX(A$2:A103)+1</f>
        <v>83</v>
      </c>
      <c r="B104" s="270" t="s">
        <v>385</v>
      </c>
      <c r="C104" s="270" t="s">
        <v>386</v>
      </c>
      <c r="D104" s="271" t="s">
        <v>387</v>
      </c>
      <c r="E104" s="270" t="s">
        <v>388</v>
      </c>
      <c r="F104" s="270" t="s">
        <v>389</v>
      </c>
      <c r="G104" s="270"/>
      <c r="H104" s="283" t="s">
        <v>29</v>
      </c>
      <c r="I104" s="283" t="s">
        <v>40</v>
      </c>
      <c r="J104" s="289">
        <v>5.2</v>
      </c>
      <c r="K104" s="290"/>
      <c r="L104" s="291"/>
      <c r="M104" s="289">
        <v>5.2</v>
      </c>
      <c r="N104" s="290"/>
      <c r="O104" s="291"/>
      <c r="P104" s="298" t="s">
        <v>31</v>
      </c>
      <c r="Q104" s="305"/>
      <c r="R104" s="306"/>
      <c r="S104" s="270" t="s">
        <v>390</v>
      </c>
      <c r="T104" s="283"/>
      <c r="U104" s="283"/>
      <c r="V104" s="270"/>
      <c r="W104" s="270" t="s">
        <v>21</v>
      </c>
    </row>
    <row r="105" s="253" customFormat="true" ht="25.5" hidden="true" spans="1:23">
      <c r="A105" s="270">
        <f>MAX(A$2:A104)+1</f>
        <v>84</v>
      </c>
      <c r="B105" s="270">
        <v>120400002</v>
      </c>
      <c r="C105" s="270" t="s">
        <v>391</v>
      </c>
      <c r="D105" s="271" t="s">
        <v>392</v>
      </c>
      <c r="E105" s="270" t="s">
        <v>391</v>
      </c>
      <c r="F105" s="270" t="s">
        <v>393</v>
      </c>
      <c r="G105" s="270"/>
      <c r="H105" s="283" t="s">
        <v>39</v>
      </c>
      <c r="I105" s="283" t="s">
        <v>40</v>
      </c>
      <c r="J105" s="289">
        <v>6</v>
      </c>
      <c r="K105" s="290"/>
      <c r="L105" s="291"/>
      <c r="M105" s="289">
        <v>6</v>
      </c>
      <c r="N105" s="290"/>
      <c r="O105" s="291"/>
      <c r="P105" s="298" t="s">
        <v>31</v>
      </c>
      <c r="Q105" s="305"/>
      <c r="R105" s="306"/>
      <c r="S105" s="270"/>
      <c r="T105" s="312"/>
      <c r="U105" s="312"/>
      <c r="V105" s="270"/>
      <c r="W105" s="270" t="s">
        <v>21</v>
      </c>
    </row>
    <row r="106" s="253" customFormat="true" ht="25.5" hidden="true" spans="1:23">
      <c r="A106" s="270">
        <f>MAX(A$2:A105)+1</f>
        <v>85</v>
      </c>
      <c r="B106" s="270" t="s">
        <v>394</v>
      </c>
      <c r="C106" s="270" t="s">
        <v>395</v>
      </c>
      <c r="D106" s="271" t="s">
        <v>396</v>
      </c>
      <c r="E106" s="270" t="s">
        <v>397</v>
      </c>
      <c r="F106" s="270" t="s">
        <v>398</v>
      </c>
      <c r="G106" s="270"/>
      <c r="H106" s="283" t="s">
        <v>29</v>
      </c>
      <c r="I106" s="283" t="s">
        <v>40</v>
      </c>
      <c r="J106" s="289" t="s">
        <v>31</v>
      </c>
      <c r="K106" s="290"/>
      <c r="L106" s="291"/>
      <c r="M106" s="289" t="s">
        <v>31</v>
      </c>
      <c r="N106" s="290"/>
      <c r="O106" s="291"/>
      <c r="P106" s="298" t="s">
        <v>31</v>
      </c>
      <c r="Q106" s="305"/>
      <c r="R106" s="306"/>
      <c r="S106" s="270" t="s">
        <v>399</v>
      </c>
      <c r="T106" s="283"/>
      <c r="U106" s="283"/>
      <c r="V106" s="270"/>
      <c r="W106" s="270" t="s">
        <v>21</v>
      </c>
    </row>
    <row r="107" s="253" customFormat="true" ht="25.5" hidden="true" spans="1:23">
      <c r="A107" s="270">
        <f>MAX(A$2:A106)+1</f>
        <v>86</v>
      </c>
      <c r="B107" s="270">
        <v>120400003</v>
      </c>
      <c r="C107" s="270" t="s">
        <v>400</v>
      </c>
      <c r="D107" s="271" t="s">
        <v>401</v>
      </c>
      <c r="E107" s="270" t="s">
        <v>400</v>
      </c>
      <c r="F107" s="270"/>
      <c r="G107" s="270"/>
      <c r="H107" s="283" t="s">
        <v>39</v>
      </c>
      <c r="I107" s="283" t="s">
        <v>40</v>
      </c>
      <c r="J107" s="289">
        <v>10</v>
      </c>
      <c r="K107" s="290"/>
      <c r="L107" s="291"/>
      <c r="M107" s="289">
        <v>10</v>
      </c>
      <c r="N107" s="290"/>
      <c r="O107" s="291"/>
      <c r="P107" s="298" t="s">
        <v>31</v>
      </c>
      <c r="Q107" s="305"/>
      <c r="R107" s="306"/>
      <c r="S107" s="284" t="s">
        <v>345</v>
      </c>
      <c r="T107" s="312"/>
      <c r="U107" s="312"/>
      <c r="V107" s="270"/>
      <c r="W107" s="270" t="s">
        <v>21</v>
      </c>
    </row>
    <row r="108" s="253" customFormat="true" ht="25.5" hidden="true" spans="1:23">
      <c r="A108" s="270">
        <f>MAX(A$2:A107)+1</f>
        <v>87</v>
      </c>
      <c r="B108" s="270">
        <v>120400004</v>
      </c>
      <c r="C108" s="270" t="s">
        <v>402</v>
      </c>
      <c r="D108" s="271" t="s">
        <v>403</v>
      </c>
      <c r="E108" s="270" t="s">
        <v>402</v>
      </c>
      <c r="F108" s="270" t="s">
        <v>404</v>
      </c>
      <c r="G108" s="270"/>
      <c r="H108" s="283" t="s">
        <v>39</v>
      </c>
      <c r="I108" s="283" t="s">
        <v>40</v>
      </c>
      <c r="J108" s="289">
        <v>7</v>
      </c>
      <c r="K108" s="290"/>
      <c r="L108" s="291"/>
      <c r="M108" s="289">
        <v>7</v>
      </c>
      <c r="N108" s="290"/>
      <c r="O108" s="291"/>
      <c r="P108" s="298" t="s">
        <v>31</v>
      </c>
      <c r="Q108" s="305"/>
      <c r="R108" s="306"/>
      <c r="S108" s="307" t="s">
        <v>345</v>
      </c>
      <c r="T108" s="312"/>
      <c r="U108" s="312"/>
      <c r="V108" s="270"/>
      <c r="W108" s="270" t="s">
        <v>21</v>
      </c>
    </row>
    <row r="109" s="253" customFormat="true" ht="25.5" hidden="true" spans="1:23">
      <c r="A109" s="270">
        <f>MAX(A$2:A108)+1</f>
        <v>88</v>
      </c>
      <c r="B109" s="270">
        <v>120400005</v>
      </c>
      <c r="C109" s="270" t="s">
        <v>405</v>
      </c>
      <c r="D109" s="271" t="s">
        <v>406</v>
      </c>
      <c r="E109" s="270" t="s">
        <v>405</v>
      </c>
      <c r="F109" s="270"/>
      <c r="G109" s="270"/>
      <c r="H109" s="283" t="s">
        <v>39</v>
      </c>
      <c r="I109" s="283" t="s">
        <v>407</v>
      </c>
      <c r="J109" s="289">
        <v>2.6</v>
      </c>
      <c r="K109" s="290"/>
      <c r="L109" s="291"/>
      <c r="M109" s="289">
        <v>2.6</v>
      </c>
      <c r="N109" s="290"/>
      <c r="O109" s="291"/>
      <c r="P109" s="298" t="s">
        <v>31</v>
      </c>
      <c r="Q109" s="305"/>
      <c r="R109" s="306"/>
      <c r="S109" s="270"/>
      <c r="T109" s="283"/>
      <c r="U109" s="283"/>
      <c r="V109" s="270"/>
      <c r="W109" s="270" t="s">
        <v>21</v>
      </c>
    </row>
    <row r="110" s="253" customFormat="true" ht="409.5" hidden="true" spans="1:23">
      <c r="A110" s="270">
        <f>MAX(A$2:A109)+1</f>
        <v>89</v>
      </c>
      <c r="B110" s="270">
        <v>120400006</v>
      </c>
      <c r="C110" s="270" t="s">
        <v>408</v>
      </c>
      <c r="D110" s="271" t="s">
        <v>409</v>
      </c>
      <c r="E110" s="270" t="s">
        <v>408</v>
      </c>
      <c r="F110" s="177" t="s">
        <v>410</v>
      </c>
      <c r="G110" s="177" t="s">
        <v>411</v>
      </c>
      <c r="H110" s="283" t="s">
        <v>39</v>
      </c>
      <c r="I110" s="283" t="s">
        <v>40</v>
      </c>
      <c r="J110" s="289">
        <v>10</v>
      </c>
      <c r="K110" s="290"/>
      <c r="L110" s="291"/>
      <c r="M110" s="289">
        <v>8</v>
      </c>
      <c r="N110" s="290"/>
      <c r="O110" s="291"/>
      <c r="P110" s="298" t="s">
        <v>31</v>
      </c>
      <c r="Q110" s="305"/>
      <c r="R110" s="306"/>
      <c r="S110" s="177" t="s">
        <v>412</v>
      </c>
      <c r="T110" s="283"/>
      <c r="U110" s="283"/>
      <c r="V110" s="270"/>
      <c r="W110" s="270" t="s">
        <v>21</v>
      </c>
    </row>
    <row r="111" s="253" customFormat="true" ht="63.75" hidden="true" spans="1:23">
      <c r="A111" s="270">
        <f>MAX(A$2:A110)+1</f>
        <v>90</v>
      </c>
      <c r="B111" s="270" t="s">
        <v>413</v>
      </c>
      <c r="C111" s="270" t="s">
        <v>414</v>
      </c>
      <c r="D111" s="271" t="s">
        <v>409</v>
      </c>
      <c r="E111" s="270" t="s">
        <v>408</v>
      </c>
      <c r="F111" s="270"/>
      <c r="G111" s="270"/>
      <c r="H111" s="283" t="s">
        <v>39</v>
      </c>
      <c r="I111" s="283" t="s">
        <v>415</v>
      </c>
      <c r="J111" s="289">
        <v>1.3</v>
      </c>
      <c r="K111" s="290"/>
      <c r="L111" s="291"/>
      <c r="M111" s="289">
        <v>1.3</v>
      </c>
      <c r="N111" s="290"/>
      <c r="O111" s="291"/>
      <c r="P111" s="298" t="s">
        <v>31</v>
      </c>
      <c r="Q111" s="305"/>
      <c r="R111" s="306"/>
      <c r="S111" s="177" t="s">
        <v>416</v>
      </c>
      <c r="T111" s="283"/>
      <c r="U111" s="283"/>
      <c r="V111" s="270"/>
      <c r="W111" s="270" t="s">
        <v>21</v>
      </c>
    </row>
    <row r="112" s="253" customFormat="true" ht="102" hidden="true" spans="1:23">
      <c r="A112" s="270">
        <f>MAX(A$2:A111)+1</f>
        <v>91</v>
      </c>
      <c r="B112" s="270">
        <v>120400007</v>
      </c>
      <c r="C112" s="270" t="s">
        <v>417</v>
      </c>
      <c r="D112" s="271" t="s">
        <v>418</v>
      </c>
      <c r="E112" s="270" t="s">
        <v>419</v>
      </c>
      <c r="F112" s="284" t="s">
        <v>420</v>
      </c>
      <c r="G112" s="284" t="s">
        <v>421</v>
      </c>
      <c r="H112" s="283" t="s">
        <v>39</v>
      </c>
      <c r="I112" s="283" t="s">
        <v>40</v>
      </c>
      <c r="J112" s="289">
        <v>13</v>
      </c>
      <c r="K112" s="290"/>
      <c r="L112" s="291"/>
      <c r="M112" s="289">
        <v>11</v>
      </c>
      <c r="N112" s="290"/>
      <c r="O112" s="291"/>
      <c r="P112" s="298" t="s">
        <v>31</v>
      </c>
      <c r="Q112" s="305"/>
      <c r="R112" s="306"/>
      <c r="S112" s="284" t="s">
        <v>422</v>
      </c>
      <c r="T112" s="283"/>
      <c r="U112" s="283"/>
      <c r="V112" s="270"/>
      <c r="W112" s="270" t="s">
        <v>21</v>
      </c>
    </row>
    <row r="113" s="253" customFormat="true" ht="25.5" hidden="true" spans="1:23">
      <c r="A113" s="270">
        <f>MAX(A$2:A112)+1</f>
        <v>92</v>
      </c>
      <c r="B113" s="270" t="s">
        <v>423</v>
      </c>
      <c r="C113" s="270" t="s">
        <v>424</v>
      </c>
      <c r="D113" s="271" t="s">
        <v>418</v>
      </c>
      <c r="E113" s="270" t="s">
        <v>419</v>
      </c>
      <c r="F113" s="270"/>
      <c r="G113" s="270"/>
      <c r="H113" s="283" t="s">
        <v>39</v>
      </c>
      <c r="I113" s="283" t="s">
        <v>415</v>
      </c>
      <c r="J113" s="289">
        <v>1.3</v>
      </c>
      <c r="K113" s="290"/>
      <c r="L113" s="291"/>
      <c r="M113" s="289">
        <v>1.3</v>
      </c>
      <c r="N113" s="290"/>
      <c r="O113" s="291"/>
      <c r="P113" s="298" t="s">
        <v>31</v>
      </c>
      <c r="Q113" s="305"/>
      <c r="R113" s="306"/>
      <c r="S113" s="284" t="s">
        <v>425</v>
      </c>
      <c r="T113" s="283"/>
      <c r="U113" s="283"/>
      <c r="V113" s="270"/>
      <c r="W113" s="270" t="s">
        <v>21</v>
      </c>
    </row>
    <row r="114" s="253" customFormat="true" ht="25.5" hidden="true" spans="1:23">
      <c r="A114" s="270">
        <f>MAX(A$2:A113)+1</f>
        <v>93</v>
      </c>
      <c r="B114" s="270">
        <v>120400008</v>
      </c>
      <c r="C114" s="270" t="s">
        <v>426</v>
      </c>
      <c r="D114" s="271" t="s">
        <v>427</v>
      </c>
      <c r="E114" s="270" t="s">
        <v>426</v>
      </c>
      <c r="F114" s="270"/>
      <c r="G114" s="270"/>
      <c r="H114" s="283" t="s">
        <v>39</v>
      </c>
      <c r="I114" s="283" t="s">
        <v>40</v>
      </c>
      <c r="J114" s="289">
        <v>6.5</v>
      </c>
      <c r="K114" s="290"/>
      <c r="L114" s="291"/>
      <c r="M114" s="289">
        <v>6.5</v>
      </c>
      <c r="N114" s="290"/>
      <c r="O114" s="291"/>
      <c r="P114" s="298" t="s">
        <v>31</v>
      </c>
      <c r="Q114" s="305"/>
      <c r="R114" s="306"/>
      <c r="S114" s="307" t="s">
        <v>345</v>
      </c>
      <c r="T114" s="283"/>
      <c r="U114" s="283"/>
      <c r="V114" s="270"/>
      <c r="W114" s="270" t="s">
        <v>21</v>
      </c>
    </row>
    <row r="115" s="253" customFormat="true" ht="25.5" hidden="true" spans="1:23">
      <c r="A115" s="270">
        <f>MAX(A$2:A114)+1</f>
        <v>94</v>
      </c>
      <c r="B115" s="270">
        <v>120400009</v>
      </c>
      <c r="C115" s="270" t="s">
        <v>428</v>
      </c>
      <c r="D115" s="271" t="s">
        <v>429</v>
      </c>
      <c r="E115" s="270" t="s">
        <v>428</v>
      </c>
      <c r="F115" s="270"/>
      <c r="G115" s="270"/>
      <c r="H115" s="283" t="s">
        <v>39</v>
      </c>
      <c r="I115" s="283" t="s">
        <v>40</v>
      </c>
      <c r="J115" s="289">
        <v>50</v>
      </c>
      <c r="K115" s="290"/>
      <c r="L115" s="291"/>
      <c r="M115" s="289">
        <v>50</v>
      </c>
      <c r="N115" s="290"/>
      <c r="O115" s="291"/>
      <c r="P115" s="298" t="s">
        <v>31</v>
      </c>
      <c r="Q115" s="305"/>
      <c r="R115" s="306"/>
      <c r="S115" s="307" t="s">
        <v>345</v>
      </c>
      <c r="T115" s="283"/>
      <c r="U115" s="283"/>
      <c r="V115" s="270"/>
      <c r="W115" s="270" t="s">
        <v>21</v>
      </c>
    </row>
    <row r="116" s="253" customFormat="true" ht="25.5" hidden="true" spans="1:23">
      <c r="A116" s="270">
        <f>MAX(A$2:A115)+1</f>
        <v>95</v>
      </c>
      <c r="B116" s="270">
        <v>120400010</v>
      </c>
      <c r="C116" s="270" t="s">
        <v>430</v>
      </c>
      <c r="D116" s="271" t="s">
        <v>431</v>
      </c>
      <c r="E116" s="270" t="s">
        <v>430</v>
      </c>
      <c r="F116" s="270"/>
      <c r="G116" s="270" t="s">
        <v>432</v>
      </c>
      <c r="H116" s="283" t="s">
        <v>39</v>
      </c>
      <c r="I116" s="283" t="s">
        <v>40</v>
      </c>
      <c r="J116" s="289">
        <v>30</v>
      </c>
      <c r="K116" s="290"/>
      <c r="L116" s="291"/>
      <c r="M116" s="289">
        <v>30</v>
      </c>
      <c r="N116" s="290"/>
      <c r="O116" s="291"/>
      <c r="P116" s="298" t="s">
        <v>31</v>
      </c>
      <c r="Q116" s="305" t="s">
        <v>31</v>
      </c>
      <c r="R116" s="306" t="s">
        <v>31</v>
      </c>
      <c r="S116" s="307" t="s">
        <v>345</v>
      </c>
      <c r="T116" s="283"/>
      <c r="U116" s="283"/>
      <c r="V116" s="270"/>
      <c r="W116" s="270" t="s">
        <v>21</v>
      </c>
    </row>
    <row r="117" s="253" customFormat="true" ht="102" hidden="true" spans="1:23">
      <c r="A117" s="270">
        <f>MAX(A$2:A116)+1</f>
        <v>96</v>
      </c>
      <c r="B117" s="270">
        <v>120400011</v>
      </c>
      <c r="C117" s="270" t="s">
        <v>433</v>
      </c>
      <c r="D117" s="271" t="s">
        <v>434</v>
      </c>
      <c r="E117" s="270" t="s">
        <v>433</v>
      </c>
      <c r="F117" s="284" t="s">
        <v>435</v>
      </c>
      <c r="G117" s="284" t="s">
        <v>436</v>
      </c>
      <c r="H117" s="283" t="s">
        <v>39</v>
      </c>
      <c r="I117" s="283" t="s">
        <v>40</v>
      </c>
      <c r="J117" s="289">
        <v>100</v>
      </c>
      <c r="K117" s="290"/>
      <c r="L117" s="291"/>
      <c r="M117" s="289">
        <v>100</v>
      </c>
      <c r="N117" s="290"/>
      <c r="O117" s="291"/>
      <c r="P117" s="298" t="s">
        <v>31</v>
      </c>
      <c r="Q117" s="305" t="s">
        <v>31</v>
      </c>
      <c r="R117" s="306" t="s">
        <v>31</v>
      </c>
      <c r="S117" s="284" t="s">
        <v>437</v>
      </c>
      <c r="T117" s="283"/>
      <c r="U117" s="283"/>
      <c r="V117" s="270"/>
      <c r="W117" s="270" t="s">
        <v>310</v>
      </c>
    </row>
    <row r="118" s="253" customFormat="true" ht="38.25" hidden="true" spans="1:23">
      <c r="A118" s="270">
        <f>MAX(A$2:A117)+1</f>
        <v>97</v>
      </c>
      <c r="B118" s="321" t="s">
        <v>438</v>
      </c>
      <c r="C118" s="270" t="s">
        <v>439</v>
      </c>
      <c r="D118" s="278" t="s">
        <v>440</v>
      </c>
      <c r="E118" s="270" t="s">
        <v>441</v>
      </c>
      <c r="F118" s="325" t="s">
        <v>442</v>
      </c>
      <c r="G118" s="270"/>
      <c r="H118" s="283" t="s">
        <v>29</v>
      </c>
      <c r="I118" s="283" t="s">
        <v>40</v>
      </c>
      <c r="J118" s="289">
        <v>100</v>
      </c>
      <c r="K118" s="290"/>
      <c r="L118" s="291"/>
      <c r="M118" s="289">
        <v>100</v>
      </c>
      <c r="N118" s="290"/>
      <c r="O118" s="291"/>
      <c r="P118" s="298" t="s">
        <v>31</v>
      </c>
      <c r="Q118" s="305"/>
      <c r="R118" s="306"/>
      <c r="S118" s="270"/>
      <c r="T118" s="283"/>
      <c r="U118" s="283"/>
      <c r="V118" s="270"/>
      <c r="W118" s="270" t="s">
        <v>310</v>
      </c>
    </row>
    <row r="119" s="253" customFormat="true" ht="51" hidden="true" spans="1:23">
      <c r="A119" s="270">
        <f>MAX(A$2:A118)+1</f>
        <v>98</v>
      </c>
      <c r="B119" s="321" t="s">
        <v>443</v>
      </c>
      <c r="C119" s="270" t="s">
        <v>444</v>
      </c>
      <c r="D119" s="278" t="s">
        <v>434</v>
      </c>
      <c r="E119" s="270" t="s">
        <v>433</v>
      </c>
      <c r="F119" s="325" t="s">
        <v>445</v>
      </c>
      <c r="G119" s="270"/>
      <c r="H119" s="283" t="s">
        <v>29</v>
      </c>
      <c r="I119" s="283" t="s">
        <v>40</v>
      </c>
      <c r="J119" s="289">
        <v>130</v>
      </c>
      <c r="K119" s="290"/>
      <c r="L119" s="291"/>
      <c r="M119" s="289">
        <v>130</v>
      </c>
      <c r="N119" s="290"/>
      <c r="O119" s="291"/>
      <c r="P119" s="298" t="s">
        <v>31</v>
      </c>
      <c r="Q119" s="305"/>
      <c r="R119" s="306"/>
      <c r="S119" s="270"/>
      <c r="T119" s="283"/>
      <c r="U119" s="283"/>
      <c r="V119" s="270"/>
      <c r="W119" s="270" t="s">
        <v>310</v>
      </c>
    </row>
    <row r="120" s="253" customFormat="true" ht="25.5" hidden="true" spans="1:23">
      <c r="A120" s="270">
        <f>MAX(A$2:A119)+1</f>
        <v>99</v>
      </c>
      <c r="B120" s="270">
        <v>120400012</v>
      </c>
      <c r="C120" s="270" t="s">
        <v>446</v>
      </c>
      <c r="D120" s="271" t="s">
        <v>447</v>
      </c>
      <c r="E120" s="270" t="s">
        <v>446</v>
      </c>
      <c r="F120" s="270"/>
      <c r="G120" s="270"/>
      <c r="H120" s="283" t="s">
        <v>39</v>
      </c>
      <c r="I120" s="283" t="s">
        <v>40</v>
      </c>
      <c r="J120" s="289">
        <v>70</v>
      </c>
      <c r="K120" s="290"/>
      <c r="L120" s="291"/>
      <c r="M120" s="289">
        <v>70</v>
      </c>
      <c r="N120" s="290"/>
      <c r="O120" s="291"/>
      <c r="P120" s="298" t="s">
        <v>31</v>
      </c>
      <c r="Q120" s="305"/>
      <c r="R120" s="306"/>
      <c r="S120" s="307" t="s">
        <v>345</v>
      </c>
      <c r="T120" s="283"/>
      <c r="U120" s="283"/>
      <c r="V120" s="270"/>
      <c r="W120" s="270" t="s">
        <v>21</v>
      </c>
    </row>
    <row r="121" s="253" customFormat="true" ht="25.5" hidden="true" spans="1:23">
      <c r="A121" s="270">
        <f>MAX(A$2:A120)+1</f>
        <v>100</v>
      </c>
      <c r="B121" s="270">
        <v>120400013</v>
      </c>
      <c r="C121" s="270" t="s">
        <v>448</v>
      </c>
      <c r="D121" s="271" t="s">
        <v>449</v>
      </c>
      <c r="E121" s="270" t="s">
        <v>448</v>
      </c>
      <c r="F121" s="270"/>
      <c r="G121" s="270"/>
      <c r="H121" s="283" t="s">
        <v>39</v>
      </c>
      <c r="I121" s="283" t="s">
        <v>407</v>
      </c>
      <c r="J121" s="289">
        <v>40</v>
      </c>
      <c r="K121" s="290"/>
      <c r="L121" s="291"/>
      <c r="M121" s="289">
        <v>40</v>
      </c>
      <c r="N121" s="290"/>
      <c r="O121" s="291"/>
      <c r="P121" s="298" t="s">
        <v>31</v>
      </c>
      <c r="Q121" s="305"/>
      <c r="R121" s="306"/>
      <c r="S121" s="270"/>
      <c r="T121" s="283"/>
      <c r="U121" s="283"/>
      <c r="V121" s="270"/>
      <c r="W121" s="270" t="s">
        <v>21</v>
      </c>
    </row>
    <row r="122" s="253" customFormat="true" ht="54" hidden="true" spans="1:23">
      <c r="A122" s="270">
        <f>MAX(A$2:A121)+1</f>
        <v>101</v>
      </c>
      <c r="B122" s="270" t="s">
        <v>450</v>
      </c>
      <c r="C122" s="270" t="s">
        <v>451</v>
      </c>
      <c r="D122" s="271" t="s">
        <v>452</v>
      </c>
      <c r="E122" s="270" t="s">
        <v>453</v>
      </c>
      <c r="F122" s="270"/>
      <c r="G122" s="270"/>
      <c r="H122" s="283" t="s">
        <v>39</v>
      </c>
      <c r="I122" s="283" t="s">
        <v>407</v>
      </c>
      <c r="J122" s="289">
        <v>7</v>
      </c>
      <c r="K122" s="290"/>
      <c r="L122" s="291"/>
      <c r="M122" s="289">
        <v>7</v>
      </c>
      <c r="N122" s="290"/>
      <c r="O122" s="291"/>
      <c r="P122" s="298" t="s">
        <v>31</v>
      </c>
      <c r="Q122" s="305" t="s">
        <v>31</v>
      </c>
      <c r="R122" s="306" t="s">
        <v>31</v>
      </c>
      <c r="S122" s="307" t="s">
        <v>454</v>
      </c>
      <c r="T122" s="283"/>
      <c r="U122" s="283"/>
      <c r="V122" s="270"/>
      <c r="W122" s="270" t="s">
        <v>21</v>
      </c>
    </row>
    <row r="123" s="253" customFormat="true" ht="25.5" hidden="true" spans="1:23">
      <c r="A123" s="270">
        <f>MAX(A$2:A122)+1</f>
        <v>102</v>
      </c>
      <c r="B123" s="270">
        <v>120400014</v>
      </c>
      <c r="C123" s="270" t="s">
        <v>455</v>
      </c>
      <c r="D123" s="271" t="s">
        <v>456</v>
      </c>
      <c r="E123" s="270" t="s">
        <v>457</v>
      </c>
      <c r="F123" s="270"/>
      <c r="G123" s="270"/>
      <c r="H123" s="283" t="s">
        <v>39</v>
      </c>
      <c r="I123" s="283" t="s">
        <v>458</v>
      </c>
      <c r="J123" s="289">
        <v>3.9</v>
      </c>
      <c r="K123" s="290"/>
      <c r="L123" s="291"/>
      <c r="M123" s="289">
        <v>3.9</v>
      </c>
      <c r="N123" s="290"/>
      <c r="O123" s="291"/>
      <c r="P123" s="298" t="s">
        <v>31</v>
      </c>
      <c r="Q123" s="305"/>
      <c r="R123" s="306"/>
      <c r="S123" s="270" t="s">
        <v>459</v>
      </c>
      <c r="T123" s="283"/>
      <c r="U123" s="283"/>
      <c r="V123" s="270"/>
      <c r="W123" s="270" t="s">
        <v>21</v>
      </c>
    </row>
    <row r="124" s="253" customFormat="true" ht="140.25" hidden="true" spans="1:23">
      <c r="A124" s="270">
        <f>MAX(A$2:A123)+1</f>
        <v>103</v>
      </c>
      <c r="B124" s="270">
        <v>120400016</v>
      </c>
      <c r="C124" s="270" t="s">
        <v>460</v>
      </c>
      <c r="D124" s="271" t="s">
        <v>461</v>
      </c>
      <c r="E124" s="270" t="s">
        <v>460</v>
      </c>
      <c r="F124" s="270" t="s">
        <v>462</v>
      </c>
      <c r="G124" s="270"/>
      <c r="H124" s="283" t="s">
        <v>44</v>
      </c>
      <c r="I124" s="283" t="s">
        <v>463</v>
      </c>
      <c r="J124" s="289">
        <v>40</v>
      </c>
      <c r="K124" s="290"/>
      <c r="L124" s="291"/>
      <c r="M124" s="289">
        <v>40</v>
      </c>
      <c r="N124" s="290"/>
      <c r="O124" s="291"/>
      <c r="P124" s="298" t="s">
        <v>31</v>
      </c>
      <c r="Q124" s="305"/>
      <c r="R124" s="306"/>
      <c r="S124" s="270" t="s">
        <v>464</v>
      </c>
      <c r="T124" s="283"/>
      <c r="U124" s="283"/>
      <c r="V124" s="283"/>
      <c r="W124" s="270" t="s">
        <v>120</v>
      </c>
    </row>
    <row r="125" s="253" customFormat="true" ht="27" hidden="true" spans="1:23">
      <c r="A125" s="270">
        <f>MAX(A$2:A124)+1</f>
        <v>104</v>
      </c>
      <c r="B125" s="321">
        <v>120400018</v>
      </c>
      <c r="C125" s="324" t="s">
        <v>465</v>
      </c>
      <c r="D125" s="278" t="s">
        <v>466</v>
      </c>
      <c r="E125" s="270" t="s">
        <v>465</v>
      </c>
      <c r="F125" s="324"/>
      <c r="G125" s="322"/>
      <c r="H125" s="287" t="s">
        <v>29</v>
      </c>
      <c r="I125" s="330" t="s">
        <v>40</v>
      </c>
      <c r="J125" s="289" t="s">
        <v>70</v>
      </c>
      <c r="K125" s="290"/>
      <c r="L125" s="291"/>
      <c r="M125" s="289" t="s">
        <v>70</v>
      </c>
      <c r="N125" s="290"/>
      <c r="O125" s="291"/>
      <c r="P125" s="289" t="s">
        <v>70</v>
      </c>
      <c r="Q125" s="290"/>
      <c r="R125" s="291"/>
      <c r="S125" s="333" t="s">
        <v>467</v>
      </c>
      <c r="T125" s="283"/>
      <c r="U125" s="283"/>
      <c r="V125" s="270"/>
      <c r="W125" s="270" t="s">
        <v>21</v>
      </c>
    </row>
    <row r="126" s="252" customFormat="true" ht="25.5" hidden="true" spans="1:23">
      <c r="A126" s="270"/>
      <c r="B126" s="270">
        <v>1205</v>
      </c>
      <c r="C126" s="270" t="s">
        <v>468</v>
      </c>
      <c r="D126" s="270"/>
      <c r="E126" s="270"/>
      <c r="F126" s="270"/>
      <c r="G126" s="270" t="s">
        <v>469</v>
      </c>
      <c r="H126" s="283"/>
      <c r="I126" s="283"/>
      <c r="J126" s="289"/>
      <c r="K126" s="290"/>
      <c r="L126" s="291"/>
      <c r="M126" s="289"/>
      <c r="N126" s="290"/>
      <c r="O126" s="291"/>
      <c r="P126" s="289"/>
      <c r="Q126" s="290"/>
      <c r="R126" s="291"/>
      <c r="S126" s="270"/>
      <c r="T126" s="283"/>
      <c r="U126" s="283"/>
      <c r="V126" s="270"/>
      <c r="W126" s="270" t="s">
        <v>21</v>
      </c>
    </row>
    <row r="127" s="253" customFormat="true" ht="38.25" hidden="true" spans="1:23">
      <c r="A127" s="270">
        <f>MAX(A$2:A126)+1</f>
        <v>105</v>
      </c>
      <c r="B127" s="270" t="s">
        <v>470</v>
      </c>
      <c r="C127" s="270" t="s">
        <v>471</v>
      </c>
      <c r="D127" s="271" t="s">
        <v>472</v>
      </c>
      <c r="E127" s="270" t="s">
        <v>471</v>
      </c>
      <c r="F127" s="270" t="s">
        <v>473</v>
      </c>
      <c r="G127" s="270"/>
      <c r="H127" s="283" t="s">
        <v>44</v>
      </c>
      <c r="I127" s="283" t="s">
        <v>40</v>
      </c>
      <c r="J127" s="289">
        <v>95</v>
      </c>
      <c r="K127" s="290"/>
      <c r="L127" s="291"/>
      <c r="M127" s="289">
        <v>95</v>
      </c>
      <c r="N127" s="290"/>
      <c r="O127" s="291"/>
      <c r="P127" s="289" t="s">
        <v>31</v>
      </c>
      <c r="Q127" s="290"/>
      <c r="R127" s="291"/>
      <c r="S127" s="270" t="s">
        <v>474</v>
      </c>
      <c r="T127" s="283"/>
      <c r="U127" s="283"/>
      <c r="V127" s="270"/>
      <c r="W127" s="270" t="s">
        <v>21</v>
      </c>
    </row>
    <row r="128" s="253" customFormat="true" ht="27" hidden="true" spans="1:23">
      <c r="A128" s="270">
        <f>MAX(A$2:A127)+1</f>
        <v>106</v>
      </c>
      <c r="B128" s="270">
        <v>120500001</v>
      </c>
      <c r="C128" s="270" t="s">
        <v>475</v>
      </c>
      <c r="D128" s="271" t="s">
        <v>476</v>
      </c>
      <c r="E128" s="270" t="s">
        <v>475</v>
      </c>
      <c r="F128" s="270" t="s">
        <v>477</v>
      </c>
      <c r="G128" s="270"/>
      <c r="H128" s="283" t="s">
        <v>39</v>
      </c>
      <c r="I128" s="283" t="s">
        <v>40</v>
      </c>
      <c r="J128" s="289">
        <v>170</v>
      </c>
      <c r="K128" s="290"/>
      <c r="L128" s="291"/>
      <c r="M128" s="289">
        <v>170</v>
      </c>
      <c r="N128" s="290"/>
      <c r="O128" s="291"/>
      <c r="P128" s="289" t="s">
        <v>31</v>
      </c>
      <c r="Q128" s="290" t="s">
        <v>31</v>
      </c>
      <c r="R128" s="291" t="s">
        <v>31</v>
      </c>
      <c r="S128" s="334" t="s">
        <v>478</v>
      </c>
      <c r="T128" s="312"/>
      <c r="U128" s="312"/>
      <c r="V128" s="270"/>
      <c r="W128" s="270" t="s">
        <v>21</v>
      </c>
    </row>
    <row r="129" s="253" customFormat="true" ht="25.5" hidden="true" spans="1:23">
      <c r="A129" s="270">
        <f>MAX(A$2:A128)+1</f>
        <v>107</v>
      </c>
      <c r="B129" s="270" t="s">
        <v>479</v>
      </c>
      <c r="C129" s="270" t="s">
        <v>480</v>
      </c>
      <c r="D129" s="271" t="s">
        <v>476</v>
      </c>
      <c r="E129" s="270" t="s">
        <v>475</v>
      </c>
      <c r="F129" s="270"/>
      <c r="G129" s="270"/>
      <c r="H129" s="283" t="s">
        <v>39</v>
      </c>
      <c r="I129" s="283" t="s">
        <v>40</v>
      </c>
      <c r="J129" s="289">
        <v>70</v>
      </c>
      <c r="K129" s="290"/>
      <c r="L129" s="291"/>
      <c r="M129" s="289">
        <v>70</v>
      </c>
      <c r="N129" s="290"/>
      <c r="O129" s="291"/>
      <c r="P129" s="289" t="s">
        <v>31</v>
      </c>
      <c r="Q129" s="290" t="s">
        <v>31</v>
      </c>
      <c r="R129" s="291" t="s">
        <v>31</v>
      </c>
      <c r="S129" s="334" t="s">
        <v>345</v>
      </c>
      <c r="T129" s="312"/>
      <c r="U129" s="312"/>
      <c r="V129" s="270"/>
      <c r="W129" s="270" t="s">
        <v>21</v>
      </c>
    </row>
    <row r="130" s="253" customFormat="true" ht="27" hidden="true" spans="1:23">
      <c r="A130" s="270">
        <f>MAX(A$2:A129)+1</f>
        <v>108</v>
      </c>
      <c r="B130" s="270">
        <v>120500002</v>
      </c>
      <c r="C130" s="270" t="s">
        <v>481</v>
      </c>
      <c r="D130" s="271" t="s">
        <v>482</v>
      </c>
      <c r="E130" s="270" t="s">
        <v>481</v>
      </c>
      <c r="F130" s="270" t="s">
        <v>477</v>
      </c>
      <c r="G130" s="270"/>
      <c r="H130" s="283" t="s">
        <v>39</v>
      </c>
      <c r="I130" s="283" t="s">
        <v>40</v>
      </c>
      <c r="J130" s="289">
        <v>85</v>
      </c>
      <c r="K130" s="290"/>
      <c r="L130" s="291"/>
      <c r="M130" s="289">
        <v>85</v>
      </c>
      <c r="N130" s="290"/>
      <c r="O130" s="291"/>
      <c r="P130" s="289" t="s">
        <v>31</v>
      </c>
      <c r="Q130" s="290" t="s">
        <v>31</v>
      </c>
      <c r="R130" s="291" t="s">
        <v>31</v>
      </c>
      <c r="S130" s="340" t="s">
        <v>483</v>
      </c>
      <c r="T130" s="312"/>
      <c r="U130" s="312"/>
      <c r="V130" s="270"/>
      <c r="W130" s="270" t="s">
        <v>21</v>
      </c>
    </row>
    <row r="131" s="253" customFormat="true" ht="25.5" hidden="true" spans="1:23">
      <c r="A131" s="270">
        <f>MAX(A$2:A130)+1</f>
        <v>109</v>
      </c>
      <c r="B131" s="270" t="s">
        <v>484</v>
      </c>
      <c r="C131" s="270" t="s">
        <v>485</v>
      </c>
      <c r="D131" s="271" t="s">
        <v>482</v>
      </c>
      <c r="E131" s="270" t="s">
        <v>481</v>
      </c>
      <c r="F131" s="270"/>
      <c r="G131" s="270"/>
      <c r="H131" s="283" t="s">
        <v>39</v>
      </c>
      <c r="I131" s="283" t="s">
        <v>40</v>
      </c>
      <c r="J131" s="289">
        <v>60</v>
      </c>
      <c r="K131" s="290"/>
      <c r="L131" s="291"/>
      <c r="M131" s="289">
        <v>60</v>
      </c>
      <c r="N131" s="290"/>
      <c r="O131" s="291"/>
      <c r="P131" s="289" t="s">
        <v>31</v>
      </c>
      <c r="Q131" s="290" t="s">
        <v>31</v>
      </c>
      <c r="R131" s="291" t="s">
        <v>31</v>
      </c>
      <c r="S131" s="341" t="s">
        <v>345</v>
      </c>
      <c r="T131" s="312"/>
      <c r="U131" s="312"/>
      <c r="V131" s="270"/>
      <c r="W131" s="270" t="s">
        <v>21</v>
      </c>
    </row>
    <row r="132" s="253" customFormat="true" ht="27" hidden="true" spans="1:23">
      <c r="A132" s="270">
        <f>MAX(A$2:A131)+1</f>
        <v>110</v>
      </c>
      <c r="B132" s="270">
        <v>120500003</v>
      </c>
      <c r="C132" s="270" t="s">
        <v>486</v>
      </c>
      <c r="D132" s="271" t="s">
        <v>487</v>
      </c>
      <c r="E132" s="270" t="s">
        <v>486</v>
      </c>
      <c r="F132" s="270" t="s">
        <v>477</v>
      </c>
      <c r="G132" s="270"/>
      <c r="H132" s="283" t="s">
        <v>39</v>
      </c>
      <c r="I132" s="283" t="s">
        <v>40</v>
      </c>
      <c r="J132" s="289">
        <v>65</v>
      </c>
      <c r="K132" s="290"/>
      <c r="L132" s="291"/>
      <c r="M132" s="289">
        <v>65</v>
      </c>
      <c r="N132" s="290"/>
      <c r="O132" s="291"/>
      <c r="P132" s="289" t="s">
        <v>31</v>
      </c>
      <c r="Q132" s="290" t="s">
        <v>31</v>
      </c>
      <c r="R132" s="291" t="s">
        <v>31</v>
      </c>
      <c r="S132" s="342" t="s">
        <v>488</v>
      </c>
      <c r="T132" s="312"/>
      <c r="U132" s="312"/>
      <c r="V132" s="270"/>
      <c r="W132" s="270" t="s">
        <v>21</v>
      </c>
    </row>
    <row r="133" s="253" customFormat="true" ht="25.5" hidden="true" spans="1:23">
      <c r="A133" s="270">
        <f>MAX(A$2:A132)+1</f>
        <v>111</v>
      </c>
      <c r="B133" s="270" t="s">
        <v>489</v>
      </c>
      <c r="C133" s="270" t="s">
        <v>490</v>
      </c>
      <c r="D133" s="271" t="s">
        <v>487</v>
      </c>
      <c r="E133" s="270" t="s">
        <v>486</v>
      </c>
      <c r="F133" s="270"/>
      <c r="G133" s="270"/>
      <c r="H133" s="283" t="s">
        <v>39</v>
      </c>
      <c r="I133" s="283" t="s">
        <v>40</v>
      </c>
      <c r="J133" s="289">
        <v>35</v>
      </c>
      <c r="K133" s="290"/>
      <c r="L133" s="291"/>
      <c r="M133" s="289">
        <v>35</v>
      </c>
      <c r="N133" s="290"/>
      <c r="O133" s="291"/>
      <c r="P133" s="289" t="s">
        <v>31</v>
      </c>
      <c r="Q133" s="290" t="s">
        <v>31</v>
      </c>
      <c r="R133" s="291" t="s">
        <v>31</v>
      </c>
      <c r="S133" s="341" t="s">
        <v>345</v>
      </c>
      <c r="T133" s="312"/>
      <c r="U133" s="312"/>
      <c r="V133" s="270"/>
      <c r="W133" s="270" t="s">
        <v>21</v>
      </c>
    </row>
    <row r="134" s="252" customFormat="true" ht="165.75" hidden="true" spans="1:23">
      <c r="A134" s="270"/>
      <c r="B134" s="270">
        <v>1206</v>
      </c>
      <c r="C134" s="270" t="s">
        <v>491</v>
      </c>
      <c r="D134" s="270"/>
      <c r="E134" s="270"/>
      <c r="F134" s="177" t="s">
        <v>492</v>
      </c>
      <c r="G134" s="177" t="s">
        <v>493</v>
      </c>
      <c r="H134" s="283"/>
      <c r="I134" s="283"/>
      <c r="J134" s="289"/>
      <c r="K134" s="290"/>
      <c r="L134" s="291"/>
      <c r="M134" s="289"/>
      <c r="N134" s="290"/>
      <c r="O134" s="291"/>
      <c r="P134" s="289"/>
      <c r="Q134" s="290"/>
      <c r="R134" s="291"/>
      <c r="S134" s="270" t="s">
        <v>494</v>
      </c>
      <c r="T134" s="283"/>
      <c r="U134" s="283"/>
      <c r="V134" s="270"/>
      <c r="W134" s="270" t="s">
        <v>21</v>
      </c>
    </row>
    <row r="135" s="253" customFormat="true" ht="25.5" hidden="true" spans="1:23">
      <c r="A135" s="270">
        <f>MAX(A$2:A133)+1</f>
        <v>112</v>
      </c>
      <c r="B135" s="270">
        <v>120600001</v>
      </c>
      <c r="C135" s="270" t="s">
        <v>495</v>
      </c>
      <c r="D135" s="271" t="s">
        <v>496</v>
      </c>
      <c r="E135" s="270" t="s">
        <v>495</v>
      </c>
      <c r="F135" s="270"/>
      <c r="G135" s="270"/>
      <c r="H135" s="283" t="s">
        <v>39</v>
      </c>
      <c r="I135" s="283" t="s">
        <v>40</v>
      </c>
      <c r="J135" s="289">
        <v>39</v>
      </c>
      <c r="K135" s="290"/>
      <c r="L135" s="291"/>
      <c r="M135" s="289">
        <v>39</v>
      </c>
      <c r="N135" s="290"/>
      <c r="O135" s="291"/>
      <c r="P135" s="289" t="s">
        <v>31</v>
      </c>
      <c r="Q135" s="290"/>
      <c r="R135" s="291"/>
      <c r="S135" s="343" t="s">
        <v>497</v>
      </c>
      <c r="T135" s="312"/>
      <c r="U135" s="312"/>
      <c r="V135" s="270"/>
      <c r="W135" s="270" t="s">
        <v>21</v>
      </c>
    </row>
    <row r="136" s="253" customFormat="true" ht="25.5" hidden="true" spans="1:23">
      <c r="A136" s="270">
        <f>MAX(A$2:A135)+1</f>
        <v>113</v>
      </c>
      <c r="B136" s="270">
        <v>120600002</v>
      </c>
      <c r="C136" s="270" t="s">
        <v>498</v>
      </c>
      <c r="D136" s="271" t="s">
        <v>499</v>
      </c>
      <c r="E136" s="270" t="s">
        <v>498</v>
      </c>
      <c r="F136" s="270"/>
      <c r="G136" s="270"/>
      <c r="H136" s="283" t="s">
        <v>39</v>
      </c>
      <c r="I136" s="283" t="s">
        <v>40</v>
      </c>
      <c r="J136" s="289">
        <v>26</v>
      </c>
      <c r="K136" s="290"/>
      <c r="L136" s="291"/>
      <c r="M136" s="289">
        <v>26</v>
      </c>
      <c r="N136" s="290"/>
      <c r="O136" s="291"/>
      <c r="P136" s="289" t="s">
        <v>31</v>
      </c>
      <c r="Q136" s="290"/>
      <c r="R136" s="291"/>
      <c r="S136" s="344" t="s">
        <v>500</v>
      </c>
      <c r="T136" s="312"/>
      <c r="U136" s="312"/>
      <c r="V136" s="270"/>
      <c r="W136" s="270" t="s">
        <v>21</v>
      </c>
    </row>
    <row r="137" s="253" customFormat="true" ht="25.5" hidden="true" spans="1:23">
      <c r="A137" s="270">
        <f>MAX(A$2:A136)+1</f>
        <v>114</v>
      </c>
      <c r="B137" s="270">
        <v>120600003</v>
      </c>
      <c r="C137" s="270" t="s">
        <v>501</v>
      </c>
      <c r="D137" s="271" t="s">
        <v>502</v>
      </c>
      <c r="E137" s="270" t="s">
        <v>501</v>
      </c>
      <c r="F137" s="270"/>
      <c r="G137" s="270"/>
      <c r="H137" s="283" t="s">
        <v>39</v>
      </c>
      <c r="I137" s="283" t="s">
        <v>40</v>
      </c>
      <c r="J137" s="289">
        <v>13</v>
      </c>
      <c r="K137" s="290"/>
      <c r="L137" s="291"/>
      <c r="M137" s="289">
        <v>13</v>
      </c>
      <c r="N137" s="290"/>
      <c r="O137" s="291"/>
      <c r="P137" s="289" t="s">
        <v>31</v>
      </c>
      <c r="Q137" s="290"/>
      <c r="R137" s="291"/>
      <c r="S137" s="345" t="s">
        <v>503</v>
      </c>
      <c r="T137" s="312"/>
      <c r="U137" s="312"/>
      <c r="V137" s="270"/>
      <c r="W137" s="270" t="s">
        <v>21</v>
      </c>
    </row>
    <row r="138" s="253" customFormat="true" ht="25.5" hidden="true" spans="1:23">
      <c r="A138" s="270">
        <f>MAX(A$2:A137)+1</f>
        <v>115</v>
      </c>
      <c r="B138" s="270">
        <v>120600004</v>
      </c>
      <c r="C138" s="270" t="s">
        <v>504</v>
      </c>
      <c r="D138" s="271" t="s">
        <v>505</v>
      </c>
      <c r="E138" s="270" t="s">
        <v>504</v>
      </c>
      <c r="F138" s="270" t="s">
        <v>506</v>
      </c>
      <c r="G138" s="270"/>
      <c r="H138" s="283" t="s">
        <v>39</v>
      </c>
      <c r="I138" s="283" t="s">
        <v>40</v>
      </c>
      <c r="J138" s="289">
        <v>6.5</v>
      </c>
      <c r="K138" s="290"/>
      <c r="L138" s="291"/>
      <c r="M138" s="289">
        <v>6.5</v>
      </c>
      <c r="N138" s="290"/>
      <c r="O138" s="291"/>
      <c r="P138" s="289" t="s">
        <v>31</v>
      </c>
      <c r="Q138" s="290"/>
      <c r="R138" s="291"/>
      <c r="S138" s="346" t="s">
        <v>507</v>
      </c>
      <c r="T138" s="312"/>
      <c r="U138" s="312"/>
      <c r="V138" s="270"/>
      <c r="W138" s="270" t="s">
        <v>21</v>
      </c>
    </row>
    <row r="139" s="253" customFormat="true" ht="25.5" hidden="true" spans="1:23">
      <c r="A139" s="270">
        <f>MAX(A$2:A138)+1</f>
        <v>116</v>
      </c>
      <c r="B139" s="270">
        <v>120600005</v>
      </c>
      <c r="C139" s="270" t="s">
        <v>508</v>
      </c>
      <c r="D139" s="546" t="s">
        <v>509</v>
      </c>
      <c r="E139" s="270" t="s">
        <v>510</v>
      </c>
      <c r="F139" s="270" t="s">
        <v>511</v>
      </c>
      <c r="G139" s="270" t="s">
        <v>512</v>
      </c>
      <c r="H139" s="283" t="s">
        <v>44</v>
      </c>
      <c r="I139" s="283" t="s">
        <v>188</v>
      </c>
      <c r="J139" s="289">
        <v>10</v>
      </c>
      <c r="K139" s="290"/>
      <c r="L139" s="291"/>
      <c r="M139" s="289">
        <v>10</v>
      </c>
      <c r="N139" s="290"/>
      <c r="O139" s="291"/>
      <c r="P139" s="289" t="s">
        <v>31</v>
      </c>
      <c r="Q139" s="290"/>
      <c r="R139" s="291"/>
      <c r="S139" s="270" t="s">
        <v>513</v>
      </c>
      <c r="T139" s="283"/>
      <c r="U139" s="283"/>
      <c r="V139" s="270"/>
      <c r="W139" s="270" t="s">
        <v>21</v>
      </c>
    </row>
    <row r="140" s="253" customFormat="true" ht="25.5" hidden="true" spans="1:23">
      <c r="A140" s="270">
        <f>MAX(A$2:A139)+1</f>
        <v>117</v>
      </c>
      <c r="B140" s="270" t="s">
        <v>514</v>
      </c>
      <c r="C140" s="270" t="s">
        <v>508</v>
      </c>
      <c r="D140" s="546" t="s">
        <v>509</v>
      </c>
      <c r="E140" s="270" t="s">
        <v>510</v>
      </c>
      <c r="F140" s="270" t="s">
        <v>515</v>
      </c>
      <c r="G140" s="270"/>
      <c r="H140" s="283" t="s">
        <v>44</v>
      </c>
      <c r="I140" s="283" t="s">
        <v>188</v>
      </c>
      <c r="J140" s="289">
        <v>15</v>
      </c>
      <c r="K140" s="290"/>
      <c r="L140" s="291"/>
      <c r="M140" s="289">
        <v>15</v>
      </c>
      <c r="N140" s="290"/>
      <c r="O140" s="291"/>
      <c r="P140" s="289" t="s">
        <v>31</v>
      </c>
      <c r="Q140" s="290"/>
      <c r="R140" s="291"/>
      <c r="S140" s="270" t="s">
        <v>516</v>
      </c>
      <c r="T140" s="283"/>
      <c r="U140" s="283"/>
      <c r="V140" s="270"/>
      <c r="W140" s="270" t="s">
        <v>21</v>
      </c>
    </row>
    <row r="141" s="253" customFormat="true" ht="25.5" hidden="true" spans="1:23">
      <c r="A141" s="270">
        <f>MAX(A$2:A140)+1</f>
        <v>118</v>
      </c>
      <c r="B141" s="270">
        <v>120600006</v>
      </c>
      <c r="C141" s="270" t="s">
        <v>517</v>
      </c>
      <c r="D141" s="271" t="s">
        <v>518</v>
      </c>
      <c r="E141" s="270" t="s">
        <v>519</v>
      </c>
      <c r="F141" s="270"/>
      <c r="G141" s="270" t="s">
        <v>316</v>
      </c>
      <c r="H141" s="283" t="s">
        <v>44</v>
      </c>
      <c r="I141" s="283" t="s">
        <v>40</v>
      </c>
      <c r="J141" s="289" t="s">
        <v>31</v>
      </c>
      <c r="K141" s="290"/>
      <c r="L141" s="291"/>
      <c r="M141" s="289" t="s">
        <v>31</v>
      </c>
      <c r="N141" s="290"/>
      <c r="O141" s="291"/>
      <c r="P141" s="289" t="s">
        <v>31</v>
      </c>
      <c r="Q141" s="290"/>
      <c r="R141" s="291"/>
      <c r="S141" s="270"/>
      <c r="T141" s="283"/>
      <c r="U141" s="283"/>
      <c r="V141" s="270"/>
      <c r="W141" s="270" t="s">
        <v>21</v>
      </c>
    </row>
    <row r="142" s="252" customFormat="true" ht="25.5" hidden="true" spans="1:23">
      <c r="A142" s="270"/>
      <c r="B142" s="270">
        <v>1207</v>
      </c>
      <c r="C142" s="270" t="s">
        <v>520</v>
      </c>
      <c r="D142" s="270"/>
      <c r="E142" s="270"/>
      <c r="F142" s="270"/>
      <c r="G142" s="270"/>
      <c r="H142" s="283"/>
      <c r="I142" s="283"/>
      <c r="J142" s="289"/>
      <c r="K142" s="290"/>
      <c r="L142" s="291"/>
      <c r="M142" s="289"/>
      <c r="N142" s="290"/>
      <c r="O142" s="291"/>
      <c r="P142" s="289"/>
      <c r="Q142" s="290"/>
      <c r="R142" s="291"/>
      <c r="S142" s="270"/>
      <c r="T142" s="283"/>
      <c r="U142" s="283"/>
      <c r="V142" s="270"/>
      <c r="W142" s="270" t="s">
        <v>21</v>
      </c>
    </row>
    <row r="143" s="253" customFormat="true" ht="63.75" hidden="true" spans="1:23">
      <c r="A143" s="270">
        <f>MAX(A$2:A141)+1</f>
        <v>119</v>
      </c>
      <c r="B143" s="270">
        <v>120700001</v>
      </c>
      <c r="C143" s="270" t="s">
        <v>521</v>
      </c>
      <c r="D143" s="271" t="s">
        <v>522</v>
      </c>
      <c r="E143" s="270" t="s">
        <v>521</v>
      </c>
      <c r="F143" s="270" t="s">
        <v>523</v>
      </c>
      <c r="G143" s="270" t="s">
        <v>524</v>
      </c>
      <c r="H143" s="283" t="s">
        <v>39</v>
      </c>
      <c r="I143" s="283" t="s">
        <v>40</v>
      </c>
      <c r="J143" s="289">
        <v>6.5</v>
      </c>
      <c r="K143" s="290"/>
      <c r="L143" s="291"/>
      <c r="M143" s="289">
        <v>6.5</v>
      </c>
      <c r="N143" s="290"/>
      <c r="O143" s="291"/>
      <c r="P143" s="289" t="s">
        <v>31</v>
      </c>
      <c r="Q143" s="290"/>
      <c r="R143" s="291"/>
      <c r="S143" s="307" t="s">
        <v>345</v>
      </c>
      <c r="T143" s="283"/>
      <c r="U143" s="283"/>
      <c r="V143" s="270"/>
      <c r="W143" s="270" t="s">
        <v>21</v>
      </c>
    </row>
    <row r="144" s="252" customFormat="true" ht="25.5" hidden="true" spans="1:23">
      <c r="A144" s="270"/>
      <c r="B144" s="270">
        <v>1208</v>
      </c>
      <c r="C144" s="270" t="s">
        <v>525</v>
      </c>
      <c r="D144" s="270"/>
      <c r="E144" s="270"/>
      <c r="F144" s="270"/>
      <c r="G144" s="270"/>
      <c r="H144" s="283"/>
      <c r="I144" s="283"/>
      <c r="J144" s="289"/>
      <c r="K144" s="290"/>
      <c r="L144" s="291"/>
      <c r="M144" s="289"/>
      <c r="N144" s="290"/>
      <c r="O144" s="291"/>
      <c r="P144" s="289"/>
      <c r="Q144" s="290"/>
      <c r="R144" s="291"/>
      <c r="S144" s="270"/>
      <c r="T144" s="283"/>
      <c r="U144" s="283"/>
      <c r="V144" s="270"/>
      <c r="W144" s="270" t="s">
        <v>21</v>
      </c>
    </row>
    <row r="145" s="253" customFormat="true" ht="27" hidden="true" spans="1:23">
      <c r="A145" s="270">
        <f>MAX(A$2:A143)+1</f>
        <v>120</v>
      </c>
      <c r="B145" s="270">
        <v>120800001</v>
      </c>
      <c r="C145" s="270" t="s">
        <v>526</v>
      </c>
      <c r="D145" s="271" t="s">
        <v>527</v>
      </c>
      <c r="E145" s="270" t="s">
        <v>526</v>
      </c>
      <c r="F145" s="270"/>
      <c r="G145" s="307" t="s">
        <v>528</v>
      </c>
      <c r="H145" s="283" t="s">
        <v>39</v>
      </c>
      <c r="I145" s="283" t="s">
        <v>40</v>
      </c>
      <c r="J145" s="289">
        <v>13</v>
      </c>
      <c r="K145" s="290"/>
      <c r="L145" s="291"/>
      <c r="M145" s="289">
        <v>13</v>
      </c>
      <c r="N145" s="290"/>
      <c r="O145" s="291"/>
      <c r="P145" s="289" t="s">
        <v>31</v>
      </c>
      <c r="Q145" s="290"/>
      <c r="R145" s="291"/>
      <c r="S145" s="307" t="s">
        <v>345</v>
      </c>
      <c r="T145" s="283"/>
      <c r="U145" s="283"/>
      <c r="V145" s="270"/>
      <c r="W145" s="270" t="s">
        <v>21</v>
      </c>
    </row>
    <row r="146" s="253" customFormat="true" ht="27" hidden="true" spans="1:23">
      <c r="A146" s="270">
        <f>MAX(A$2:A145)+1</f>
        <v>121</v>
      </c>
      <c r="B146" s="270" t="s">
        <v>529</v>
      </c>
      <c r="C146" s="270" t="s">
        <v>530</v>
      </c>
      <c r="D146" s="271" t="s">
        <v>527</v>
      </c>
      <c r="E146" s="270" t="s">
        <v>526</v>
      </c>
      <c r="F146" s="270"/>
      <c r="G146" s="270"/>
      <c r="H146" s="283" t="s">
        <v>39</v>
      </c>
      <c r="I146" s="283" t="s">
        <v>40</v>
      </c>
      <c r="J146" s="289">
        <v>2.6</v>
      </c>
      <c r="K146" s="290"/>
      <c r="L146" s="291"/>
      <c r="M146" s="289">
        <v>2.6</v>
      </c>
      <c r="N146" s="290"/>
      <c r="O146" s="291"/>
      <c r="P146" s="289" t="s">
        <v>31</v>
      </c>
      <c r="Q146" s="290"/>
      <c r="R146" s="291"/>
      <c r="S146" s="307" t="s">
        <v>530</v>
      </c>
      <c r="T146" s="283"/>
      <c r="U146" s="283"/>
      <c r="V146" s="270"/>
      <c r="W146" s="270" t="s">
        <v>21</v>
      </c>
    </row>
    <row r="147" s="253" customFormat="true" ht="105" hidden="true" spans="1:23">
      <c r="A147" s="270">
        <f>MAX(A$2:A146)+1</f>
        <v>122</v>
      </c>
      <c r="B147" s="270" t="s">
        <v>531</v>
      </c>
      <c r="C147" s="335" t="s">
        <v>532</v>
      </c>
      <c r="D147" s="336" t="s">
        <v>527</v>
      </c>
      <c r="E147" s="336" t="s">
        <v>526</v>
      </c>
      <c r="F147" s="337" t="s">
        <v>533</v>
      </c>
      <c r="G147" s="338" t="s">
        <v>534</v>
      </c>
      <c r="H147" s="287" t="s">
        <v>29</v>
      </c>
      <c r="I147" s="339" t="s">
        <v>40</v>
      </c>
      <c r="J147" s="289" t="s">
        <v>70</v>
      </c>
      <c r="K147" s="290"/>
      <c r="L147" s="291"/>
      <c r="M147" s="289" t="s">
        <v>70</v>
      </c>
      <c r="N147" s="290"/>
      <c r="O147" s="291"/>
      <c r="P147" s="289" t="s">
        <v>70</v>
      </c>
      <c r="Q147" s="290"/>
      <c r="R147" s="291"/>
      <c r="S147" s="347"/>
      <c r="T147" s="283"/>
      <c r="U147" s="283"/>
      <c r="V147" s="270"/>
      <c r="W147" s="270" t="s">
        <v>535</v>
      </c>
    </row>
    <row r="148" s="253" customFormat="true" ht="63.75" hidden="true" spans="1:23">
      <c r="A148" s="270">
        <f>MAX(A$2:A147)+1</f>
        <v>123</v>
      </c>
      <c r="B148" s="270">
        <v>120800002</v>
      </c>
      <c r="C148" s="270" t="s">
        <v>536</v>
      </c>
      <c r="D148" s="271" t="s">
        <v>537</v>
      </c>
      <c r="E148" s="270" t="s">
        <v>536</v>
      </c>
      <c r="F148" s="270" t="s">
        <v>538</v>
      </c>
      <c r="G148" s="270" t="s">
        <v>539</v>
      </c>
      <c r="H148" s="283" t="s">
        <v>39</v>
      </c>
      <c r="I148" s="283" t="s">
        <v>463</v>
      </c>
      <c r="J148" s="289">
        <v>26</v>
      </c>
      <c r="K148" s="290"/>
      <c r="L148" s="291"/>
      <c r="M148" s="289">
        <v>26</v>
      </c>
      <c r="N148" s="290"/>
      <c r="O148" s="291"/>
      <c r="P148" s="289" t="s">
        <v>31</v>
      </c>
      <c r="Q148" s="290"/>
      <c r="R148" s="291"/>
      <c r="S148" s="270" t="s">
        <v>540</v>
      </c>
      <c r="T148" s="312"/>
      <c r="U148" s="312"/>
      <c r="V148" s="283"/>
      <c r="W148" s="270" t="s">
        <v>120</v>
      </c>
    </row>
    <row r="149" s="252" customFormat="true" ht="25.5" hidden="true" spans="1:23">
      <c r="A149" s="270"/>
      <c r="B149" s="270">
        <v>1209</v>
      </c>
      <c r="C149" s="270" t="s">
        <v>541</v>
      </c>
      <c r="D149" s="270"/>
      <c r="E149" s="270"/>
      <c r="F149" s="270"/>
      <c r="G149" s="270"/>
      <c r="H149" s="285"/>
      <c r="I149" s="283"/>
      <c r="J149" s="289"/>
      <c r="K149" s="290"/>
      <c r="L149" s="291"/>
      <c r="M149" s="289"/>
      <c r="N149" s="290"/>
      <c r="O149" s="291"/>
      <c r="P149" s="289"/>
      <c r="Q149" s="290"/>
      <c r="R149" s="291"/>
      <c r="S149" s="270"/>
      <c r="T149" s="283"/>
      <c r="U149" s="283"/>
      <c r="V149" s="270"/>
      <c r="W149" s="270" t="s">
        <v>21</v>
      </c>
    </row>
    <row r="150" s="253" customFormat="true" ht="25.5" hidden="true" spans="1:23">
      <c r="A150" s="270">
        <f>MAX(A$2:A149)+1</f>
        <v>124</v>
      </c>
      <c r="B150" s="270">
        <v>120900001</v>
      </c>
      <c r="C150" s="270" t="s">
        <v>542</v>
      </c>
      <c r="D150" s="271" t="s">
        <v>543</v>
      </c>
      <c r="E150" s="270" t="s">
        <v>542</v>
      </c>
      <c r="F150" s="270" t="s">
        <v>544</v>
      </c>
      <c r="G150" s="270" t="s">
        <v>545</v>
      </c>
      <c r="H150" s="283" t="s">
        <v>39</v>
      </c>
      <c r="I150" s="283" t="s">
        <v>40</v>
      </c>
      <c r="J150" s="289">
        <v>20</v>
      </c>
      <c r="K150" s="290"/>
      <c r="L150" s="291"/>
      <c r="M150" s="289">
        <v>20</v>
      </c>
      <c r="N150" s="290"/>
      <c r="O150" s="291"/>
      <c r="P150" s="289" t="s">
        <v>31</v>
      </c>
      <c r="Q150" s="290"/>
      <c r="R150" s="291"/>
      <c r="S150" s="270"/>
      <c r="T150" s="283"/>
      <c r="U150" s="283"/>
      <c r="V150" s="270"/>
      <c r="W150" s="270" t="s">
        <v>21</v>
      </c>
    </row>
    <row r="151" s="252" customFormat="true" ht="25.5" hidden="true" spans="1:23">
      <c r="A151" s="270"/>
      <c r="B151" s="270">
        <v>1210</v>
      </c>
      <c r="C151" s="270" t="s">
        <v>546</v>
      </c>
      <c r="D151" s="270"/>
      <c r="E151" s="270"/>
      <c r="F151" s="270"/>
      <c r="G151" s="270"/>
      <c r="H151" s="283"/>
      <c r="I151" s="283"/>
      <c r="J151" s="289"/>
      <c r="K151" s="290"/>
      <c r="L151" s="291"/>
      <c r="M151" s="289"/>
      <c r="N151" s="290"/>
      <c r="O151" s="291"/>
      <c r="P151" s="289"/>
      <c r="Q151" s="290"/>
      <c r="R151" s="291"/>
      <c r="S151" s="270"/>
      <c r="T151" s="283"/>
      <c r="U151" s="283"/>
      <c r="V151" s="270"/>
      <c r="W151" s="270" t="s">
        <v>21</v>
      </c>
    </row>
    <row r="152" s="253" customFormat="true" ht="27" hidden="true" spans="1:23">
      <c r="A152" s="270">
        <f>MAX(A$2:A151)+1</f>
        <v>125</v>
      </c>
      <c r="B152" s="270">
        <v>121000001</v>
      </c>
      <c r="C152" s="270" t="s">
        <v>547</v>
      </c>
      <c r="D152" s="271" t="s">
        <v>548</v>
      </c>
      <c r="E152" s="270" t="s">
        <v>547</v>
      </c>
      <c r="F152" s="270" t="s">
        <v>549</v>
      </c>
      <c r="G152" s="270" t="s">
        <v>528</v>
      </c>
      <c r="H152" s="283" t="s">
        <v>39</v>
      </c>
      <c r="I152" s="283" t="s">
        <v>40</v>
      </c>
      <c r="J152" s="289">
        <v>26</v>
      </c>
      <c r="K152" s="290"/>
      <c r="L152" s="291"/>
      <c r="M152" s="289">
        <v>26</v>
      </c>
      <c r="N152" s="290"/>
      <c r="O152" s="291"/>
      <c r="P152" s="289" t="s">
        <v>31</v>
      </c>
      <c r="Q152" s="290"/>
      <c r="R152" s="291"/>
      <c r="S152" s="307" t="s">
        <v>550</v>
      </c>
      <c r="T152" s="283"/>
      <c r="U152" s="283"/>
      <c r="V152" s="270"/>
      <c r="W152" s="270" t="s">
        <v>21</v>
      </c>
    </row>
    <row r="153" s="252" customFormat="true" ht="25.5" hidden="true" spans="1:23">
      <c r="A153" s="270"/>
      <c r="B153" s="270">
        <v>1211</v>
      </c>
      <c r="C153" s="270" t="s">
        <v>551</v>
      </c>
      <c r="D153" s="270"/>
      <c r="E153" s="270"/>
      <c r="F153" s="270"/>
      <c r="G153" s="270"/>
      <c r="H153" s="283"/>
      <c r="I153" s="283"/>
      <c r="J153" s="289"/>
      <c r="K153" s="290"/>
      <c r="L153" s="291"/>
      <c r="M153" s="289"/>
      <c r="N153" s="290"/>
      <c r="O153" s="291"/>
      <c r="P153" s="289"/>
      <c r="Q153" s="290"/>
      <c r="R153" s="291"/>
      <c r="S153" s="270"/>
      <c r="T153" s="283"/>
      <c r="U153" s="283"/>
      <c r="V153" s="270"/>
      <c r="W153" s="270" t="s">
        <v>21</v>
      </c>
    </row>
    <row r="154" s="253" customFormat="true" ht="25.5" hidden="true" spans="1:23">
      <c r="A154" s="270">
        <f>MAX(A$2:A153)+1</f>
        <v>126</v>
      </c>
      <c r="B154" s="270">
        <v>121100001</v>
      </c>
      <c r="C154" s="270" t="s">
        <v>552</v>
      </c>
      <c r="D154" s="271" t="s">
        <v>553</v>
      </c>
      <c r="E154" s="270" t="s">
        <v>552</v>
      </c>
      <c r="F154" s="270" t="s">
        <v>554</v>
      </c>
      <c r="G154" s="270"/>
      <c r="H154" s="283" t="s">
        <v>39</v>
      </c>
      <c r="I154" s="283" t="s">
        <v>40</v>
      </c>
      <c r="J154" s="289">
        <v>2.6</v>
      </c>
      <c r="K154" s="290"/>
      <c r="L154" s="291"/>
      <c r="M154" s="289">
        <v>2.6</v>
      </c>
      <c r="N154" s="290"/>
      <c r="O154" s="291"/>
      <c r="P154" s="289" t="s">
        <v>31</v>
      </c>
      <c r="Q154" s="290"/>
      <c r="R154" s="291"/>
      <c r="S154" s="270"/>
      <c r="T154" s="283"/>
      <c r="U154" s="283"/>
      <c r="V154" s="270"/>
      <c r="W154" s="270" t="s">
        <v>21</v>
      </c>
    </row>
    <row r="155" s="253" customFormat="true" ht="38.25" hidden="true" spans="1:23">
      <c r="A155" s="270">
        <f>MAX(A$2:A154)+1</f>
        <v>127</v>
      </c>
      <c r="B155" s="270">
        <v>121100002</v>
      </c>
      <c r="C155" s="270" t="s">
        <v>555</v>
      </c>
      <c r="D155" s="271" t="s">
        <v>556</v>
      </c>
      <c r="E155" s="270" t="s">
        <v>555</v>
      </c>
      <c r="F155" s="270" t="s">
        <v>557</v>
      </c>
      <c r="G155" s="270"/>
      <c r="H155" s="283" t="s">
        <v>39</v>
      </c>
      <c r="I155" s="283" t="s">
        <v>40</v>
      </c>
      <c r="J155" s="289">
        <v>6.5</v>
      </c>
      <c r="K155" s="290"/>
      <c r="L155" s="291"/>
      <c r="M155" s="289">
        <v>6.5</v>
      </c>
      <c r="N155" s="290"/>
      <c r="O155" s="291"/>
      <c r="P155" s="289" t="s">
        <v>31</v>
      </c>
      <c r="Q155" s="290"/>
      <c r="R155" s="291"/>
      <c r="S155" s="270"/>
      <c r="T155" s="283"/>
      <c r="U155" s="283"/>
      <c r="V155" s="270"/>
      <c r="W155" s="270" t="s">
        <v>21</v>
      </c>
    </row>
    <row r="156" s="252" customFormat="true" ht="25.5" hidden="true" spans="1:23">
      <c r="A156" s="270"/>
      <c r="B156" s="270">
        <v>1212</v>
      </c>
      <c r="C156" s="270" t="s">
        <v>558</v>
      </c>
      <c r="D156" s="270"/>
      <c r="E156" s="270"/>
      <c r="F156" s="270"/>
      <c r="G156" s="270"/>
      <c r="H156" s="283"/>
      <c r="I156" s="283"/>
      <c r="J156" s="289"/>
      <c r="K156" s="290"/>
      <c r="L156" s="291"/>
      <c r="M156" s="289"/>
      <c r="N156" s="290"/>
      <c r="O156" s="291"/>
      <c r="P156" s="289"/>
      <c r="Q156" s="290"/>
      <c r="R156" s="291"/>
      <c r="S156" s="270"/>
      <c r="T156" s="283"/>
      <c r="U156" s="283"/>
      <c r="V156" s="270"/>
      <c r="W156" s="270" t="s">
        <v>21</v>
      </c>
    </row>
    <row r="157" s="253" customFormat="true" ht="25.5" hidden="true" spans="1:23">
      <c r="A157" s="270">
        <f>MAX(A$2:A156)+1</f>
        <v>128</v>
      </c>
      <c r="B157" s="270">
        <v>121200001</v>
      </c>
      <c r="C157" s="270" t="s">
        <v>559</v>
      </c>
      <c r="D157" s="271" t="s">
        <v>560</v>
      </c>
      <c r="E157" s="270" t="s">
        <v>559</v>
      </c>
      <c r="F157" s="270"/>
      <c r="G157" s="270" t="s">
        <v>327</v>
      </c>
      <c r="H157" s="283" t="s">
        <v>39</v>
      </c>
      <c r="I157" s="283" t="s">
        <v>40</v>
      </c>
      <c r="J157" s="289">
        <v>3.9</v>
      </c>
      <c r="K157" s="290"/>
      <c r="L157" s="291"/>
      <c r="M157" s="289">
        <v>3.9</v>
      </c>
      <c r="N157" s="290"/>
      <c r="O157" s="291"/>
      <c r="P157" s="289" t="s">
        <v>31</v>
      </c>
      <c r="Q157" s="290"/>
      <c r="R157" s="291"/>
      <c r="S157" s="270"/>
      <c r="T157" s="283"/>
      <c r="U157" s="283"/>
      <c r="V157" s="270"/>
      <c r="W157" s="270" t="s">
        <v>21</v>
      </c>
    </row>
    <row r="158" s="252" customFormat="true" ht="25.5" hidden="true" spans="1:23">
      <c r="A158" s="270"/>
      <c r="B158" s="270">
        <v>1213</v>
      </c>
      <c r="C158" s="270" t="s">
        <v>561</v>
      </c>
      <c r="D158" s="270"/>
      <c r="E158" s="270"/>
      <c r="F158" s="270"/>
      <c r="G158" s="270"/>
      <c r="H158" s="283"/>
      <c r="I158" s="283"/>
      <c r="J158" s="289"/>
      <c r="K158" s="290"/>
      <c r="L158" s="291"/>
      <c r="M158" s="289"/>
      <c r="N158" s="290"/>
      <c r="O158" s="291"/>
      <c r="P158" s="289"/>
      <c r="Q158" s="290"/>
      <c r="R158" s="291"/>
      <c r="S158" s="270"/>
      <c r="T158" s="283"/>
      <c r="U158" s="283"/>
      <c r="V158" s="270"/>
      <c r="W158" s="270" t="s">
        <v>21</v>
      </c>
    </row>
    <row r="159" s="253" customFormat="true" ht="25.5" hidden="true" spans="1:23">
      <c r="A159" s="270">
        <f>MAX(A$2:A158)+1</f>
        <v>129</v>
      </c>
      <c r="B159" s="270">
        <v>121300001</v>
      </c>
      <c r="C159" s="270" t="s">
        <v>562</v>
      </c>
      <c r="D159" s="271" t="s">
        <v>563</v>
      </c>
      <c r="E159" s="270" t="s">
        <v>562</v>
      </c>
      <c r="F159" s="270"/>
      <c r="G159" s="270" t="s">
        <v>327</v>
      </c>
      <c r="H159" s="283" t="s">
        <v>39</v>
      </c>
      <c r="I159" s="283" t="s">
        <v>40</v>
      </c>
      <c r="J159" s="289">
        <v>3.9</v>
      </c>
      <c r="K159" s="290"/>
      <c r="L159" s="291"/>
      <c r="M159" s="289">
        <v>3.9</v>
      </c>
      <c r="N159" s="290"/>
      <c r="O159" s="291"/>
      <c r="P159" s="289" t="s">
        <v>31</v>
      </c>
      <c r="Q159" s="290"/>
      <c r="R159" s="291"/>
      <c r="S159" s="270"/>
      <c r="T159" s="283"/>
      <c r="U159" s="283"/>
      <c r="V159" s="270"/>
      <c r="W159" s="270" t="s">
        <v>21</v>
      </c>
    </row>
    <row r="160" s="252" customFormat="true" ht="25.5" hidden="true" spans="1:23">
      <c r="A160" s="270"/>
      <c r="B160" s="270">
        <v>1214</v>
      </c>
      <c r="C160" s="270" t="s">
        <v>564</v>
      </c>
      <c r="D160" s="270"/>
      <c r="E160" s="270"/>
      <c r="F160" s="270"/>
      <c r="G160" s="270"/>
      <c r="H160" s="283"/>
      <c r="I160" s="283"/>
      <c r="J160" s="289"/>
      <c r="K160" s="290"/>
      <c r="L160" s="291"/>
      <c r="M160" s="289"/>
      <c r="N160" s="290"/>
      <c r="O160" s="291"/>
      <c r="P160" s="289"/>
      <c r="Q160" s="290"/>
      <c r="R160" s="291"/>
      <c r="S160" s="270"/>
      <c r="T160" s="283"/>
      <c r="U160" s="283"/>
      <c r="V160" s="270"/>
      <c r="W160" s="270" t="s">
        <v>21</v>
      </c>
    </row>
    <row r="161" s="253" customFormat="true" ht="25.5" hidden="true" spans="1:23">
      <c r="A161" s="270">
        <f>MAX(A$2:A160)+1</f>
        <v>130</v>
      </c>
      <c r="B161" s="270">
        <v>121400002</v>
      </c>
      <c r="C161" s="270" t="s">
        <v>565</v>
      </c>
      <c r="D161" s="546" t="s">
        <v>509</v>
      </c>
      <c r="E161" s="270" t="s">
        <v>510</v>
      </c>
      <c r="F161" s="270"/>
      <c r="G161" s="270" t="s">
        <v>566</v>
      </c>
      <c r="H161" s="283" t="s">
        <v>44</v>
      </c>
      <c r="I161" s="283" t="s">
        <v>188</v>
      </c>
      <c r="J161" s="289">
        <v>6</v>
      </c>
      <c r="K161" s="290"/>
      <c r="L161" s="291"/>
      <c r="M161" s="289">
        <v>6</v>
      </c>
      <c r="N161" s="290"/>
      <c r="O161" s="291"/>
      <c r="P161" s="289" t="s">
        <v>31</v>
      </c>
      <c r="Q161" s="290"/>
      <c r="R161" s="291"/>
      <c r="S161" s="270" t="s">
        <v>567</v>
      </c>
      <c r="T161" s="283"/>
      <c r="U161" s="283"/>
      <c r="V161" s="270"/>
      <c r="W161" s="270" t="s">
        <v>21</v>
      </c>
    </row>
    <row r="162" s="252" customFormat="true" ht="51" hidden="true" spans="1:23">
      <c r="A162" s="270"/>
      <c r="B162" s="270">
        <v>1215</v>
      </c>
      <c r="C162" s="270" t="s">
        <v>568</v>
      </c>
      <c r="D162" s="270"/>
      <c r="E162" s="270"/>
      <c r="F162" s="270"/>
      <c r="G162" s="270" t="s">
        <v>569</v>
      </c>
      <c r="H162" s="283"/>
      <c r="I162" s="283"/>
      <c r="J162" s="289"/>
      <c r="K162" s="290"/>
      <c r="L162" s="291"/>
      <c r="M162" s="289"/>
      <c r="N162" s="290"/>
      <c r="O162" s="291"/>
      <c r="P162" s="289"/>
      <c r="Q162" s="290"/>
      <c r="R162" s="291"/>
      <c r="S162" s="270"/>
      <c r="T162" s="283"/>
      <c r="U162" s="283"/>
      <c r="V162" s="270"/>
      <c r="W162" s="270" t="s">
        <v>21</v>
      </c>
    </row>
    <row r="163" s="253" customFormat="true" ht="25.5" hidden="true" spans="1:23">
      <c r="A163" s="270">
        <f>MAX(A$2:A162)+1</f>
        <v>131</v>
      </c>
      <c r="B163" s="270">
        <v>121500001</v>
      </c>
      <c r="C163" s="270" t="s">
        <v>570</v>
      </c>
      <c r="D163" s="271" t="s">
        <v>571</v>
      </c>
      <c r="E163" s="270" t="s">
        <v>570</v>
      </c>
      <c r="F163" s="270" t="s">
        <v>572</v>
      </c>
      <c r="G163" s="270" t="s">
        <v>573</v>
      </c>
      <c r="H163" s="283" t="s">
        <v>39</v>
      </c>
      <c r="I163" s="283" t="s">
        <v>40</v>
      </c>
      <c r="J163" s="289">
        <v>13</v>
      </c>
      <c r="K163" s="290"/>
      <c r="L163" s="291"/>
      <c r="M163" s="289">
        <v>13</v>
      </c>
      <c r="N163" s="290"/>
      <c r="O163" s="291"/>
      <c r="P163" s="289" t="s">
        <v>31</v>
      </c>
      <c r="Q163" s="290"/>
      <c r="R163" s="291"/>
      <c r="S163" s="307" t="s">
        <v>345</v>
      </c>
      <c r="T163" s="283"/>
      <c r="U163" s="283"/>
      <c r="V163" s="270"/>
      <c r="W163" s="270" t="s">
        <v>21</v>
      </c>
    </row>
    <row r="164" s="253" customFormat="true" ht="38.25" hidden="true" spans="1:23">
      <c r="A164" s="270">
        <f>MAX(A$2:A163)+1</f>
        <v>132</v>
      </c>
      <c r="B164" s="270">
        <v>121500002</v>
      </c>
      <c r="C164" s="270" t="s">
        <v>574</v>
      </c>
      <c r="D164" s="271" t="s">
        <v>575</v>
      </c>
      <c r="E164" s="270" t="s">
        <v>574</v>
      </c>
      <c r="F164" s="270" t="s">
        <v>576</v>
      </c>
      <c r="G164" s="270"/>
      <c r="H164" s="283" t="s">
        <v>39</v>
      </c>
      <c r="I164" s="283" t="s">
        <v>40</v>
      </c>
      <c r="J164" s="289">
        <v>26</v>
      </c>
      <c r="K164" s="290"/>
      <c r="L164" s="291"/>
      <c r="M164" s="289">
        <v>26</v>
      </c>
      <c r="N164" s="290"/>
      <c r="O164" s="291"/>
      <c r="P164" s="289" t="s">
        <v>31</v>
      </c>
      <c r="Q164" s="290"/>
      <c r="R164" s="291"/>
      <c r="S164" s="307" t="s">
        <v>345</v>
      </c>
      <c r="T164" s="283"/>
      <c r="U164" s="283"/>
      <c r="V164" s="270"/>
      <c r="W164" s="270" t="s">
        <v>21</v>
      </c>
    </row>
    <row r="165" s="252" customFormat="true" ht="25.5" hidden="true" spans="1:23">
      <c r="A165" s="270"/>
      <c r="B165" s="270">
        <v>1216</v>
      </c>
      <c r="C165" s="270" t="s">
        <v>577</v>
      </c>
      <c r="D165" s="270"/>
      <c r="E165" s="270"/>
      <c r="F165" s="270"/>
      <c r="G165" s="270"/>
      <c r="H165" s="283"/>
      <c r="I165" s="283"/>
      <c r="J165" s="289"/>
      <c r="K165" s="290"/>
      <c r="L165" s="291"/>
      <c r="M165" s="289"/>
      <c r="N165" s="290"/>
      <c r="O165" s="291"/>
      <c r="P165" s="289"/>
      <c r="Q165" s="290"/>
      <c r="R165" s="291"/>
      <c r="S165" s="270"/>
      <c r="T165" s="283"/>
      <c r="U165" s="283"/>
      <c r="V165" s="270"/>
      <c r="W165" s="270" t="s">
        <v>21</v>
      </c>
    </row>
    <row r="166" s="253" customFormat="true" ht="63.75" hidden="true" spans="1:23">
      <c r="A166" s="270">
        <f>MAX(A$2:A165)+1</f>
        <v>133</v>
      </c>
      <c r="B166" s="270">
        <v>121600001</v>
      </c>
      <c r="C166" s="270" t="s">
        <v>578</v>
      </c>
      <c r="D166" s="271" t="s">
        <v>579</v>
      </c>
      <c r="E166" s="270" t="s">
        <v>578</v>
      </c>
      <c r="F166" s="270" t="s">
        <v>580</v>
      </c>
      <c r="G166" s="270" t="s">
        <v>581</v>
      </c>
      <c r="H166" s="283" t="s">
        <v>39</v>
      </c>
      <c r="I166" s="283" t="s">
        <v>40</v>
      </c>
      <c r="J166" s="289">
        <v>5.2</v>
      </c>
      <c r="K166" s="290"/>
      <c r="L166" s="291"/>
      <c r="M166" s="289">
        <v>5.2</v>
      </c>
      <c r="N166" s="290"/>
      <c r="O166" s="291"/>
      <c r="P166" s="289" t="s">
        <v>31</v>
      </c>
      <c r="Q166" s="290"/>
      <c r="R166" s="291"/>
      <c r="S166" s="307" t="s">
        <v>345</v>
      </c>
      <c r="T166" s="283"/>
      <c r="U166" s="283"/>
      <c r="V166" s="270"/>
      <c r="W166" s="270" t="s">
        <v>21</v>
      </c>
    </row>
    <row r="167" s="253" customFormat="true" ht="25.5" hidden="true" spans="1:23">
      <c r="A167" s="270">
        <f>MAX(A$2:A166)+1</f>
        <v>134</v>
      </c>
      <c r="B167" s="270" t="s">
        <v>582</v>
      </c>
      <c r="C167" s="270" t="s">
        <v>583</v>
      </c>
      <c r="D167" s="271" t="s">
        <v>584</v>
      </c>
      <c r="E167" s="270" t="s">
        <v>585</v>
      </c>
      <c r="F167" s="272"/>
      <c r="G167" s="272"/>
      <c r="H167" s="283" t="s">
        <v>39</v>
      </c>
      <c r="I167" s="283" t="s">
        <v>80</v>
      </c>
      <c r="J167" s="289">
        <v>1.3</v>
      </c>
      <c r="K167" s="290"/>
      <c r="L167" s="291"/>
      <c r="M167" s="289">
        <v>1.3</v>
      </c>
      <c r="N167" s="290"/>
      <c r="O167" s="291"/>
      <c r="P167" s="289" t="s">
        <v>31</v>
      </c>
      <c r="Q167" s="290"/>
      <c r="R167" s="291"/>
      <c r="S167" s="307" t="s">
        <v>583</v>
      </c>
      <c r="T167" s="283"/>
      <c r="U167" s="283"/>
      <c r="V167" s="270"/>
      <c r="W167" s="270" t="s">
        <v>21</v>
      </c>
    </row>
    <row r="168" s="253" customFormat="true" ht="25.5" hidden="true" spans="1:23">
      <c r="A168" s="270">
        <f>MAX(A$2:A167)+1</f>
        <v>135</v>
      </c>
      <c r="B168" s="270">
        <v>121600002</v>
      </c>
      <c r="C168" s="270" t="s">
        <v>586</v>
      </c>
      <c r="D168" s="271" t="s">
        <v>587</v>
      </c>
      <c r="E168" s="270" t="s">
        <v>586</v>
      </c>
      <c r="F168" s="270"/>
      <c r="G168" s="270" t="s">
        <v>588</v>
      </c>
      <c r="H168" s="283" t="s">
        <v>39</v>
      </c>
      <c r="I168" s="283" t="s">
        <v>40</v>
      </c>
      <c r="J168" s="289">
        <v>20</v>
      </c>
      <c r="K168" s="290"/>
      <c r="L168" s="291"/>
      <c r="M168" s="289">
        <v>20</v>
      </c>
      <c r="N168" s="290"/>
      <c r="O168" s="291"/>
      <c r="P168" s="289" t="s">
        <v>31</v>
      </c>
      <c r="Q168" s="290"/>
      <c r="R168" s="291"/>
      <c r="S168" s="270"/>
      <c r="T168" s="283"/>
      <c r="U168" s="283"/>
      <c r="V168" s="270"/>
      <c r="W168" s="270" t="s">
        <v>21</v>
      </c>
    </row>
    <row r="169" s="253" customFormat="true" ht="51" hidden="true" spans="1:23">
      <c r="A169" s="270">
        <f>MAX(A$2:A168)+1</f>
        <v>136</v>
      </c>
      <c r="B169" s="270">
        <v>121600003</v>
      </c>
      <c r="C169" s="270" t="s">
        <v>589</v>
      </c>
      <c r="D169" s="271" t="s">
        <v>590</v>
      </c>
      <c r="E169" s="270" t="s">
        <v>589</v>
      </c>
      <c r="F169" s="270" t="s">
        <v>591</v>
      </c>
      <c r="G169" s="270" t="s">
        <v>592</v>
      </c>
      <c r="H169" s="283" t="s">
        <v>39</v>
      </c>
      <c r="I169" s="283" t="s">
        <v>80</v>
      </c>
      <c r="J169" s="289">
        <v>50</v>
      </c>
      <c r="K169" s="290"/>
      <c r="L169" s="291"/>
      <c r="M169" s="289">
        <v>50</v>
      </c>
      <c r="N169" s="290"/>
      <c r="O169" s="291"/>
      <c r="P169" s="289" t="s">
        <v>31</v>
      </c>
      <c r="Q169" s="290"/>
      <c r="R169" s="291"/>
      <c r="S169" s="270"/>
      <c r="T169" s="283"/>
      <c r="U169" s="283"/>
      <c r="V169" s="270"/>
      <c r="W169" s="270" t="s">
        <v>21</v>
      </c>
    </row>
    <row r="170" s="253" customFormat="true" ht="25.5" hidden="true" spans="1:23">
      <c r="A170" s="270">
        <f>MAX(A$2:A169)+1</f>
        <v>137</v>
      </c>
      <c r="B170" s="270">
        <v>121600004</v>
      </c>
      <c r="C170" s="270" t="s">
        <v>593</v>
      </c>
      <c r="D170" s="271" t="s">
        <v>594</v>
      </c>
      <c r="E170" s="270" t="s">
        <v>593</v>
      </c>
      <c r="F170" s="270" t="s">
        <v>595</v>
      </c>
      <c r="G170" s="270"/>
      <c r="H170" s="283" t="s">
        <v>39</v>
      </c>
      <c r="I170" s="283" t="s">
        <v>40</v>
      </c>
      <c r="J170" s="289">
        <v>8</v>
      </c>
      <c r="K170" s="290"/>
      <c r="L170" s="291"/>
      <c r="M170" s="289">
        <v>8</v>
      </c>
      <c r="N170" s="290"/>
      <c r="O170" s="291"/>
      <c r="P170" s="289" t="s">
        <v>31</v>
      </c>
      <c r="Q170" s="290"/>
      <c r="R170" s="291"/>
      <c r="S170" s="270"/>
      <c r="T170" s="283"/>
      <c r="U170" s="283"/>
      <c r="V170" s="270"/>
      <c r="W170" s="270" t="s">
        <v>21</v>
      </c>
    </row>
    <row r="171" s="252" customFormat="true" ht="25.5" hidden="true" spans="1:23">
      <c r="A171" s="270"/>
      <c r="B171" s="270">
        <v>1217</v>
      </c>
      <c r="C171" s="270" t="s">
        <v>596</v>
      </c>
      <c r="D171" s="270"/>
      <c r="E171" s="270"/>
      <c r="F171" s="270"/>
      <c r="G171" s="270"/>
      <c r="H171" s="283"/>
      <c r="I171" s="283"/>
      <c r="J171" s="289"/>
      <c r="K171" s="290"/>
      <c r="L171" s="291"/>
      <c r="M171" s="289"/>
      <c r="N171" s="290"/>
      <c r="O171" s="291"/>
      <c r="P171" s="289"/>
      <c r="Q171" s="290"/>
      <c r="R171" s="291"/>
      <c r="S171" s="270"/>
      <c r="T171" s="283"/>
      <c r="U171" s="283"/>
      <c r="V171" s="270"/>
      <c r="W171" s="270" t="s">
        <v>21</v>
      </c>
    </row>
    <row r="172" s="253" customFormat="true" ht="25.5" hidden="true" spans="1:23">
      <c r="A172" s="270">
        <f>MAX(A$2:A171)+1</f>
        <v>138</v>
      </c>
      <c r="B172" s="270">
        <v>121700001</v>
      </c>
      <c r="C172" s="270" t="s">
        <v>597</v>
      </c>
      <c r="D172" s="271" t="s">
        <v>598</v>
      </c>
      <c r="E172" s="270" t="s">
        <v>597</v>
      </c>
      <c r="F172" s="270"/>
      <c r="G172" s="270" t="s">
        <v>599</v>
      </c>
      <c r="H172" s="283" t="s">
        <v>39</v>
      </c>
      <c r="I172" s="283" t="s">
        <v>40</v>
      </c>
      <c r="J172" s="289">
        <v>3.9</v>
      </c>
      <c r="K172" s="290"/>
      <c r="L172" s="291"/>
      <c r="M172" s="289">
        <v>3.9</v>
      </c>
      <c r="N172" s="290"/>
      <c r="O172" s="291"/>
      <c r="P172" s="289" t="s">
        <v>31</v>
      </c>
      <c r="Q172" s="290"/>
      <c r="R172" s="291"/>
      <c r="S172" s="307" t="s">
        <v>345</v>
      </c>
      <c r="T172" s="283"/>
      <c r="U172" s="283"/>
      <c r="V172" s="270"/>
      <c r="W172" s="270" t="s">
        <v>21</v>
      </c>
    </row>
    <row r="173" s="253" customFormat="true" ht="25.5" hidden="true" spans="1:23">
      <c r="A173" s="270"/>
      <c r="B173" s="270">
        <v>13</v>
      </c>
      <c r="C173" s="270" t="s">
        <v>600</v>
      </c>
      <c r="D173" s="271"/>
      <c r="E173" s="270"/>
      <c r="F173" s="284" t="s">
        <v>601</v>
      </c>
      <c r="G173" s="270"/>
      <c r="H173" s="283"/>
      <c r="I173" s="283"/>
      <c r="J173" s="289"/>
      <c r="K173" s="290"/>
      <c r="L173" s="291"/>
      <c r="M173" s="289"/>
      <c r="N173" s="290"/>
      <c r="O173" s="291"/>
      <c r="P173" s="289"/>
      <c r="Q173" s="290"/>
      <c r="R173" s="291"/>
      <c r="S173" s="307"/>
      <c r="T173" s="283"/>
      <c r="U173" s="283"/>
      <c r="V173" s="270"/>
      <c r="W173" s="270" t="s">
        <v>21</v>
      </c>
    </row>
    <row r="174" s="252" customFormat="true" ht="25.5" hidden="true" spans="1:23">
      <c r="A174" s="270"/>
      <c r="B174" s="270">
        <v>1301</v>
      </c>
      <c r="C174" s="270" t="s">
        <v>602</v>
      </c>
      <c r="D174" s="270"/>
      <c r="E174" s="270"/>
      <c r="F174" s="270"/>
      <c r="G174" s="270"/>
      <c r="H174" s="283"/>
      <c r="I174" s="283"/>
      <c r="J174" s="289"/>
      <c r="K174" s="290"/>
      <c r="L174" s="291"/>
      <c r="M174" s="289"/>
      <c r="N174" s="290"/>
      <c r="O174" s="291"/>
      <c r="P174" s="289"/>
      <c r="Q174" s="290"/>
      <c r="R174" s="291"/>
      <c r="S174" s="270"/>
      <c r="T174" s="283"/>
      <c r="U174" s="283"/>
      <c r="V174" s="270"/>
      <c r="W174" s="270" t="s">
        <v>21</v>
      </c>
    </row>
    <row r="175" s="253" customFormat="true" ht="25.5" hidden="true" spans="1:23">
      <c r="A175" s="270">
        <f>MAX(A$2:A174)+1</f>
        <v>139</v>
      </c>
      <c r="B175" s="270">
        <v>130100001</v>
      </c>
      <c r="C175" s="270" t="s">
        <v>603</v>
      </c>
      <c r="D175" s="271" t="s">
        <v>604</v>
      </c>
      <c r="E175" s="270" t="s">
        <v>603</v>
      </c>
      <c r="F175" s="270"/>
      <c r="G175" s="270"/>
      <c r="H175" s="283" t="s">
        <v>29</v>
      </c>
      <c r="I175" s="283" t="s">
        <v>40</v>
      </c>
      <c r="J175" s="289" t="s">
        <v>31</v>
      </c>
      <c r="K175" s="290"/>
      <c r="L175" s="291"/>
      <c r="M175" s="289" t="s">
        <v>31</v>
      </c>
      <c r="N175" s="290"/>
      <c r="O175" s="291"/>
      <c r="P175" s="289" t="s">
        <v>31</v>
      </c>
      <c r="Q175" s="290"/>
      <c r="R175" s="291"/>
      <c r="S175" s="270"/>
      <c r="T175" s="312"/>
      <c r="U175" s="312"/>
      <c r="V175" s="270"/>
      <c r="W175" s="270" t="s">
        <v>21</v>
      </c>
    </row>
    <row r="176" s="252" customFormat="true" ht="25.5" hidden="true" spans="1:23">
      <c r="A176" s="270"/>
      <c r="B176" s="270">
        <v>1302</v>
      </c>
      <c r="C176" s="270" t="s">
        <v>605</v>
      </c>
      <c r="D176" s="270"/>
      <c r="E176" s="270"/>
      <c r="F176" s="270"/>
      <c r="G176" s="270"/>
      <c r="H176" s="283"/>
      <c r="I176" s="283"/>
      <c r="J176" s="289"/>
      <c r="K176" s="290"/>
      <c r="L176" s="291"/>
      <c r="M176" s="289"/>
      <c r="N176" s="290"/>
      <c r="O176" s="291"/>
      <c r="P176" s="289"/>
      <c r="Q176" s="290"/>
      <c r="R176" s="291"/>
      <c r="S176" s="270"/>
      <c r="T176" s="283"/>
      <c r="U176" s="283"/>
      <c r="V176" s="270"/>
      <c r="W176" s="270" t="s">
        <v>21</v>
      </c>
    </row>
    <row r="177" s="253" customFormat="true" ht="25.5" hidden="true" spans="1:23">
      <c r="A177" s="270">
        <f>MAX(A$2:A176)+1</f>
        <v>140</v>
      </c>
      <c r="B177" s="270">
        <v>130200001</v>
      </c>
      <c r="C177" s="270" t="s">
        <v>606</v>
      </c>
      <c r="D177" s="271" t="s">
        <v>607</v>
      </c>
      <c r="E177" s="270" t="s">
        <v>606</v>
      </c>
      <c r="F177" s="270" t="s">
        <v>608</v>
      </c>
      <c r="G177" s="270"/>
      <c r="H177" s="283" t="s">
        <v>44</v>
      </c>
      <c r="I177" s="283" t="s">
        <v>40</v>
      </c>
      <c r="J177" s="289" t="s">
        <v>31</v>
      </c>
      <c r="K177" s="290"/>
      <c r="L177" s="291"/>
      <c r="M177" s="289" t="s">
        <v>31</v>
      </c>
      <c r="N177" s="290"/>
      <c r="O177" s="291"/>
      <c r="P177" s="289" t="s">
        <v>31</v>
      </c>
      <c r="Q177" s="290"/>
      <c r="R177" s="291"/>
      <c r="S177" s="270"/>
      <c r="T177" s="312"/>
      <c r="U177" s="312"/>
      <c r="V177" s="270"/>
      <c r="W177" s="270" t="s">
        <v>21</v>
      </c>
    </row>
    <row r="178" s="253" customFormat="true" ht="25.5" hidden="true" spans="1:23">
      <c r="A178" s="270">
        <f>MAX(A$2:A177)+1</f>
        <v>141</v>
      </c>
      <c r="B178" s="270">
        <v>130200002</v>
      </c>
      <c r="C178" s="270" t="s">
        <v>609</v>
      </c>
      <c r="D178" s="271" t="s">
        <v>607</v>
      </c>
      <c r="E178" s="270" t="s">
        <v>606</v>
      </c>
      <c r="F178" s="270" t="s">
        <v>610</v>
      </c>
      <c r="G178" s="270"/>
      <c r="H178" s="283" t="s">
        <v>44</v>
      </c>
      <c r="I178" s="283" t="s">
        <v>40</v>
      </c>
      <c r="J178" s="289" t="s">
        <v>31</v>
      </c>
      <c r="K178" s="290"/>
      <c r="L178" s="291"/>
      <c r="M178" s="289" t="s">
        <v>31</v>
      </c>
      <c r="N178" s="290"/>
      <c r="O178" s="291"/>
      <c r="P178" s="289" t="s">
        <v>31</v>
      </c>
      <c r="Q178" s="290"/>
      <c r="R178" s="291"/>
      <c r="S178" s="270" t="s">
        <v>611</v>
      </c>
      <c r="T178" s="312"/>
      <c r="U178" s="312"/>
      <c r="V178" s="270"/>
      <c r="W178" s="270" t="s">
        <v>21</v>
      </c>
    </row>
    <row r="179" s="252" customFormat="true" ht="25.5" hidden="true" spans="1:23">
      <c r="A179" s="270"/>
      <c r="B179" s="270">
        <v>1303</v>
      </c>
      <c r="C179" s="270" t="s">
        <v>612</v>
      </c>
      <c r="D179" s="270"/>
      <c r="E179" s="270"/>
      <c r="F179" s="270"/>
      <c r="G179" s="270"/>
      <c r="H179" s="283"/>
      <c r="I179" s="283"/>
      <c r="J179" s="289"/>
      <c r="K179" s="290"/>
      <c r="L179" s="291"/>
      <c r="M179" s="289"/>
      <c r="N179" s="290"/>
      <c r="O179" s="291"/>
      <c r="P179" s="289"/>
      <c r="Q179" s="290"/>
      <c r="R179" s="291"/>
      <c r="S179" s="270"/>
      <c r="T179" s="283"/>
      <c r="U179" s="283"/>
      <c r="V179" s="270"/>
      <c r="W179" s="270" t="s">
        <v>21</v>
      </c>
    </row>
    <row r="180" s="253" customFormat="true" ht="51" hidden="true" spans="1:23">
      <c r="A180" s="270">
        <f>MAX(A$2:A179)+1</f>
        <v>142</v>
      </c>
      <c r="B180" s="270">
        <v>130300001</v>
      </c>
      <c r="C180" s="270" t="s">
        <v>613</v>
      </c>
      <c r="D180" s="271" t="s">
        <v>614</v>
      </c>
      <c r="E180" s="270" t="s">
        <v>613</v>
      </c>
      <c r="F180" s="270" t="s">
        <v>615</v>
      </c>
      <c r="G180" s="270"/>
      <c r="H180" s="283" t="s">
        <v>29</v>
      </c>
      <c r="I180" s="283" t="s">
        <v>40</v>
      </c>
      <c r="J180" s="289" t="s">
        <v>31</v>
      </c>
      <c r="K180" s="290"/>
      <c r="L180" s="291"/>
      <c r="M180" s="289" t="s">
        <v>31</v>
      </c>
      <c r="N180" s="290"/>
      <c r="O180" s="291"/>
      <c r="P180" s="289" t="s">
        <v>31</v>
      </c>
      <c r="Q180" s="290"/>
      <c r="R180" s="291"/>
      <c r="S180" s="270"/>
      <c r="T180" s="312"/>
      <c r="U180" s="312"/>
      <c r="V180" s="270"/>
      <c r="W180" s="270" t="s">
        <v>21</v>
      </c>
    </row>
    <row r="181" s="252" customFormat="true" ht="25.5" hidden="true" spans="1:23">
      <c r="A181" s="270"/>
      <c r="B181" s="270">
        <v>1304</v>
      </c>
      <c r="C181" s="270" t="s">
        <v>616</v>
      </c>
      <c r="D181" s="270"/>
      <c r="E181" s="270"/>
      <c r="F181" s="270"/>
      <c r="G181" s="270"/>
      <c r="H181" s="283"/>
      <c r="I181" s="283"/>
      <c r="J181" s="289"/>
      <c r="K181" s="290"/>
      <c r="L181" s="291"/>
      <c r="M181" s="289"/>
      <c r="N181" s="290"/>
      <c r="O181" s="291"/>
      <c r="P181" s="289"/>
      <c r="Q181" s="290"/>
      <c r="R181" s="291"/>
      <c r="S181" s="270"/>
      <c r="T181" s="283"/>
      <c r="U181" s="283"/>
      <c r="V181" s="270"/>
      <c r="W181" s="270" t="s">
        <v>21</v>
      </c>
    </row>
    <row r="182" s="253" customFormat="true" ht="51" hidden="true" spans="1:23">
      <c r="A182" s="270">
        <f>MAX(A$2:A181)+1</f>
        <v>143</v>
      </c>
      <c r="B182" s="270">
        <v>130400001</v>
      </c>
      <c r="C182" s="270" t="s">
        <v>617</v>
      </c>
      <c r="D182" s="271" t="s">
        <v>618</v>
      </c>
      <c r="E182" s="270" t="s">
        <v>617</v>
      </c>
      <c r="F182" s="270" t="s">
        <v>619</v>
      </c>
      <c r="G182" s="270"/>
      <c r="H182" s="283" t="s">
        <v>29</v>
      </c>
      <c r="I182" s="283" t="s">
        <v>40</v>
      </c>
      <c r="J182" s="289" t="s">
        <v>31</v>
      </c>
      <c r="K182" s="290"/>
      <c r="L182" s="291"/>
      <c r="M182" s="289" t="s">
        <v>31</v>
      </c>
      <c r="N182" s="290"/>
      <c r="O182" s="291"/>
      <c r="P182" s="289" t="s">
        <v>31</v>
      </c>
      <c r="Q182" s="290"/>
      <c r="R182" s="291"/>
      <c r="S182" s="270"/>
      <c r="T182" s="312"/>
      <c r="U182" s="312"/>
      <c r="V182" s="270"/>
      <c r="W182" s="270" t="s">
        <v>21</v>
      </c>
    </row>
    <row r="183" s="252" customFormat="true" ht="25.5" hidden="true" spans="1:23">
      <c r="A183" s="270"/>
      <c r="B183" s="270">
        <v>1305</v>
      </c>
      <c r="C183" s="270" t="s">
        <v>620</v>
      </c>
      <c r="D183" s="270"/>
      <c r="E183" s="270"/>
      <c r="F183" s="270"/>
      <c r="G183" s="270"/>
      <c r="H183" s="283"/>
      <c r="I183" s="283"/>
      <c r="J183" s="289"/>
      <c r="K183" s="290"/>
      <c r="L183" s="291"/>
      <c r="M183" s="289"/>
      <c r="N183" s="290"/>
      <c r="O183" s="291"/>
      <c r="P183" s="289"/>
      <c r="Q183" s="290"/>
      <c r="R183" s="291"/>
      <c r="S183" s="270"/>
      <c r="T183" s="283"/>
      <c r="U183" s="283"/>
      <c r="V183" s="270"/>
      <c r="W183" s="270" t="s">
        <v>21</v>
      </c>
    </row>
    <row r="184" s="253" customFormat="true" ht="25.5" hidden="true" spans="1:23">
      <c r="A184" s="270">
        <f>MAX(A$2:A183)+1</f>
        <v>144</v>
      </c>
      <c r="B184" s="270">
        <v>130500001</v>
      </c>
      <c r="C184" s="270" t="s">
        <v>621</v>
      </c>
      <c r="D184" s="271" t="s">
        <v>622</v>
      </c>
      <c r="E184" s="270" t="s">
        <v>621</v>
      </c>
      <c r="F184" s="270" t="s">
        <v>623</v>
      </c>
      <c r="G184" s="270"/>
      <c r="H184" s="283" t="s">
        <v>29</v>
      </c>
      <c r="I184" s="283" t="s">
        <v>40</v>
      </c>
      <c r="J184" s="289" t="s">
        <v>31</v>
      </c>
      <c r="K184" s="290"/>
      <c r="L184" s="291"/>
      <c r="M184" s="289" t="s">
        <v>31</v>
      </c>
      <c r="N184" s="290"/>
      <c r="O184" s="291"/>
      <c r="P184" s="289" t="s">
        <v>31</v>
      </c>
      <c r="Q184" s="290"/>
      <c r="R184" s="291"/>
      <c r="S184" s="270"/>
      <c r="T184" s="312"/>
      <c r="U184" s="312"/>
      <c r="V184" s="270"/>
      <c r="W184" s="270" t="s">
        <v>21</v>
      </c>
    </row>
    <row r="185" s="252" customFormat="true" ht="25.5" hidden="true" spans="1:23">
      <c r="A185" s="270"/>
      <c r="B185" s="270">
        <v>1306</v>
      </c>
      <c r="C185" s="270" t="s">
        <v>624</v>
      </c>
      <c r="D185" s="270"/>
      <c r="E185" s="270"/>
      <c r="F185" s="270"/>
      <c r="G185" s="270"/>
      <c r="H185" s="283"/>
      <c r="I185" s="283"/>
      <c r="J185" s="289"/>
      <c r="K185" s="290"/>
      <c r="L185" s="291"/>
      <c r="M185" s="289"/>
      <c r="N185" s="290"/>
      <c r="O185" s="291"/>
      <c r="P185" s="289"/>
      <c r="Q185" s="290"/>
      <c r="R185" s="291"/>
      <c r="S185" s="270"/>
      <c r="T185" s="283"/>
      <c r="U185" s="283"/>
      <c r="V185" s="270"/>
      <c r="W185" s="270" t="s">
        <v>21</v>
      </c>
    </row>
    <row r="186" s="253" customFormat="true" ht="25.5" hidden="true" spans="1:23">
      <c r="A186" s="270">
        <f>MAX(A$2:A185)+1</f>
        <v>145</v>
      </c>
      <c r="B186" s="270">
        <v>130600001</v>
      </c>
      <c r="C186" s="270" t="s">
        <v>625</v>
      </c>
      <c r="D186" s="271" t="s">
        <v>626</v>
      </c>
      <c r="E186" s="270" t="s">
        <v>625</v>
      </c>
      <c r="F186" s="270" t="s">
        <v>627</v>
      </c>
      <c r="G186" s="270"/>
      <c r="H186" s="283" t="s">
        <v>39</v>
      </c>
      <c r="I186" s="283" t="s">
        <v>40</v>
      </c>
      <c r="J186" s="289" t="s">
        <v>31</v>
      </c>
      <c r="K186" s="290"/>
      <c r="L186" s="291"/>
      <c r="M186" s="289" t="s">
        <v>31</v>
      </c>
      <c r="N186" s="290"/>
      <c r="O186" s="291"/>
      <c r="P186" s="289" t="s">
        <v>31</v>
      </c>
      <c r="Q186" s="290"/>
      <c r="R186" s="291"/>
      <c r="S186" s="270"/>
      <c r="T186" s="312"/>
      <c r="U186" s="312"/>
      <c r="V186" s="270"/>
      <c r="W186" s="270" t="s">
        <v>21</v>
      </c>
    </row>
    <row r="187" s="253" customFormat="true" ht="25.5" hidden="true" spans="1:23">
      <c r="A187" s="270">
        <f>MAX(A$2:A186)+1</f>
        <v>146</v>
      </c>
      <c r="B187" s="270">
        <v>130600002</v>
      </c>
      <c r="C187" s="270" t="s">
        <v>628</v>
      </c>
      <c r="D187" s="271" t="s">
        <v>629</v>
      </c>
      <c r="E187" s="270" t="s">
        <v>628</v>
      </c>
      <c r="F187" s="270" t="s">
        <v>630</v>
      </c>
      <c r="G187" s="270"/>
      <c r="H187" s="283" t="s">
        <v>39</v>
      </c>
      <c r="I187" s="283" t="s">
        <v>40</v>
      </c>
      <c r="J187" s="289" t="s">
        <v>31</v>
      </c>
      <c r="K187" s="290"/>
      <c r="L187" s="291"/>
      <c r="M187" s="289" t="s">
        <v>31</v>
      </c>
      <c r="N187" s="290"/>
      <c r="O187" s="291"/>
      <c r="P187" s="289" t="s">
        <v>31</v>
      </c>
      <c r="Q187" s="290"/>
      <c r="R187" s="291"/>
      <c r="S187" s="270"/>
      <c r="T187" s="312"/>
      <c r="U187" s="312"/>
      <c r="V187" s="270"/>
      <c r="W187" s="270" t="s">
        <v>21</v>
      </c>
    </row>
    <row r="188" s="252" customFormat="true" ht="25.5" hidden="true" spans="1:23">
      <c r="A188" s="270"/>
      <c r="B188" s="270">
        <v>1307</v>
      </c>
      <c r="C188" s="270" t="s">
        <v>631</v>
      </c>
      <c r="D188" s="270"/>
      <c r="E188" s="270"/>
      <c r="F188" s="270"/>
      <c r="G188" s="270"/>
      <c r="H188" s="283"/>
      <c r="I188" s="283"/>
      <c r="J188" s="289"/>
      <c r="K188" s="290"/>
      <c r="L188" s="291"/>
      <c r="M188" s="289"/>
      <c r="N188" s="290"/>
      <c r="O188" s="291"/>
      <c r="P188" s="289"/>
      <c r="Q188" s="290"/>
      <c r="R188" s="291"/>
      <c r="S188" s="270"/>
      <c r="T188" s="283"/>
      <c r="U188" s="283"/>
      <c r="V188" s="270"/>
      <c r="W188" s="270" t="s">
        <v>21</v>
      </c>
    </row>
    <row r="189" s="253" customFormat="true" ht="25.5" hidden="true" spans="1:23">
      <c r="A189" s="270">
        <f>MAX(A$2:A188)+1</f>
        <v>147</v>
      </c>
      <c r="B189" s="270">
        <v>130700001</v>
      </c>
      <c r="C189" s="270" t="s">
        <v>632</v>
      </c>
      <c r="D189" s="271" t="s">
        <v>633</v>
      </c>
      <c r="E189" s="270" t="s">
        <v>632</v>
      </c>
      <c r="F189" s="270" t="s">
        <v>634</v>
      </c>
      <c r="G189" s="270"/>
      <c r="H189" s="283" t="s">
        <v>29</v>
      </c>
      <c r="I189" s="283" t="s">
        <v>40</v>
      </c>
      <c r="J189" s="289" t="s">
        <v>31</v>
      </c>
      <c r="K189" s="290"/>
      <c r="L189" s="291"/>
      <c r="M189" s="289" t="s">
        <v>31</v>
      </c>
      <c r="N189" s="290"/>
      <c r="O189" s="291"/>
      <c r="P189" s="289" t="s">
        <v>31</v>
      </c>
      <c r="Q189" s="290"/>
      <c r="R189" s="291"/>
      <c r="S189" s="270"/>
      <c r="T189" s="312"/>
      <c r="U189" s="312"/>
      <c r="V189" s="270"/>
      <c r="W189" s="270" t="s">
        <v>21</v>
      </c>
    </row>
    <row r="190" s="253" customFormat="true" ht="25.5" hidden="true" spans="1:23">
      <c r="A190" s="270">
        <f>MAX(A$2:A189)+1</f>
        <v>148</v>
      </c>
      <c r="B190" s="270" t="s">
        <v>635</v>
      </c>
      <c r="C190" s="284" t="s">
        <v>636</v>
      </c>
      <c r="D190" s="271" t="s">
        <v>637</v>
      </c>
      <c r="E190" s="270" t="s">
        <v>638</v>
      </c>
      <c r="F190" s="270"/>
      <c r="G190" s="270"/>
      <c r="H190" s="283" t="s">
        <v>29</v>
      </c>
      <c r="I190" s="283" t="s">
        <v>40</v>
      </c>
      <c r="J190" s="289" t="s">
        <v>31</v>
      </c>
      <c r="K190" s="290"/>
      <c r="L190" s="291"/>
      <c r="M190" s="289" t="s">
        <v>31</v>
      </c>
      <c r="N190" s="290"/>
      <c r="O190" s="291"/>
      <c r="P190" s="289" t="s">
        <v>31</v>
      </c>
      <c r="Q190" s="290"/>
      <c r="R190" s="291"/>
      <c r="S190" s="307" t="s">
        <v>639</v>
      </c>
      <c r="T190" s="312"/>
      <c r="U190" s="312"/>
      <c r="V190" s="270"/>
      <c r="W190" s="270" t="s">
        <v>21</v>
      </c>
    </row>
    <row r="191" s="252" customFormat="true" ht="25.5" hidden="true" spans="1:23">
      <c r="A191" s="270"/>
      <c r="B191" s="270">
        <v>1308</v>
      </c>
      <c r="C191" s="270" t="s">
        <v>640</v>
      </c>
      <c r="D191" s="270"/>
      <c r="E191" s="270"/>
      <c r="F191" s="270"/>
      <c r="G191" s="270"/>
      <c r="H191" s="283"/>
      <c r="I191" s="283"/>
      <c r="J191" s="289"/>
      <c r="K191" s="290"/>
      <c r="L191" s="291"/>
      <c r="M191" s="289"/>
      <c r="N191" s="290"/>
      <c r="O191" s="291"/>
      <c r="P191" s="289"/>
      <c r="Q191" s="290"/>
      <c r="R191" s="291"/>
      <c r="S191" s="270"/>
      <c r="T191" s="283"/>
      <c r="U191" s="283"/>
      <c r="V191" s="270"/>
      <c r="W191" s="270" t="s">
        <v>21</v>
      </c>
    </row>
    <row r="192" s="253" customFormat="true" ht="25.5" hidden="true" spans="1:23">
      <c r="A192" s="270">
        <f>MAX(A$2:A191)+1</f>
        <v>149</v>
      </c>
      <c r="B192" s="270">
        <v>130800001</v>
      </c>
      <c r="C192" s="270" t="s">
        <v>641</v>
      </c>
      <c r="D192" s="271" t="s">
        <v>642</v>
      </c>
      <c r="E192" s="270" t="s">
        <v>641</v>
      </c>
      <c r="F192" s="270"/>
      <c r="G192" s="270"/>
      <c r="H192" s="283" t="s">
        <v>29</v>
      </c>
      <c r="I192" s="283" t="s">
        <v>40</v>
      </c>
      <c r="J192" s="289" t="s">
        <v>31</v>
      </c>
      <c r="K192" s="290"/>
      <c r="L192" s="291"/>
      <c r="M192" s="289" t="s">
        <v>31</v>
      </c>
      <c r="N192" s="290"/>
      <c r="O192" s="291"/>
      <c r="P192" s="289" t="s">
        <v>31</v>
      </c>
      <c r="Q192" s="290"/>
      <c r="R192" s="291"/>
      <c r="S192" s="270" t="s">
        <v>643</v>
      </c>
      <c r="T192" s="312"/>
      <c r="U192" s="312"/>
      <c r="V192" s="270"/>
      <c r="W192" s="270" t="s">
        <v>21</v>
      </c>
    </row>
    <row r="193" s="253" customFormat="true" ht="51" hidden="true" spans="1:23">
      <c r="A193" s="270">
        <f>MAX(A$2:A192)+1</f>
        <v>150</v>
      </c>
      <c r="B193" s="270">
        <v>130800002</v>
      </c>
      <c r="C193" s="270" t="s">
        <v>644</v>
      </c>
      <c r="D193" s="271" t="s">
        <v>319</v>
      </c>
      <c r="E193" s="270" t="s">
        <v>320</v>
      </c>
      <c r="F193" s="270" t="s">
        <v>645</v>
      </c>
      <c r="G193" s="270" t="s">
        <v>316</v>
      </c>
      <c r="H193" s="283" t="s">
        <v>29</v>
      </c>
      <c r="I193" s="283" t="s">
        <v>463</v>
      </c>
      <c r="J193" s="289" t="s">
        <v>31</v>
      </c>
      <c r="K193" s="290"/>
      <c r="L193" s="291"/>
      <c r="M193" s="289" t="s">
        <v>31</v>
      </c>
      <c r="N193" s="290"/>
      <c r="O193" s="291"/>
      <c r="P193" s="289" t="s">
        <v>31</v>
      </c>
      <c r="Q193" s="290"/>
      <c r="R193" s="291"/>
      <c r="S193" s="270"/>
      <c r="T193" s="312"/>
      <c r="U193" s="312"/>
      <c r="V193" s="270"/>
      <c r="W193" s="270" t="s">
        <v>21</v>
      </c>
    </row>
    <row r="194" s="252" customFormat="true" ht="25.5" hidden="true" spans="1:23">
      <c r="A194" s="270"/>
      <c r="B194" s="270">
        <v>1309</v>
      </c>
      <c r="C194" s="270" t="s">
        <v>646</v>
      </c>
      <c r="D194" s="270"/>
      <c r="E194" s="270"/>
      <c r="F194" s="270"/>
      <c r="G194" s="270"/>
      <c r="H194" s="283"/>
      <c r="I194" s="283"/>
      <c r="J194" s="289"/>
      <c r="K194" s="290"/>
      <c r="L194" s="291"/>
      <c r="M194" s="289"/>
      <c r="N194" s="290"/>
      <c r="O194" s="291"/>
      <c r="P194" s="289"/>
      <c r="Q194" s="290"/>
      <c r="R194" s="291"/>
      <c r="S194" s="270" t="s">
        <v>647</v>
      </c>
      <c r="T194" s="283"/>
      <c r="U194" s="283"/>
      <c r="V194" s="270"/>
      <c r="W194" s="270" t="s">
        <v>21</v>
      </c>
    </row>
    <row r="195" s="253" customFormat="true" ht="25.5" hidden="true" spans="1:23">
      <c r="A195" s="270">
        <f>MAX(A$2:A194)+1</f>
        <v>151</v>
      </c>
      <c r="B195" s="270">
        <v>130900001</v>
      </c>
      <c r="C195" s="270" t="s">
        <v>648</v>
      </c>
      <c r="D195" s="271" t="s">
        <v>649</v>
      </c>
      <c r="E195" s="270" t="s">
        <v>648</v>
      </c>
      <c r="F195" s="270" t="s">
        <v>650</v>
      </c>
      <c r="G195" s="270"/>
      <c r="H195" s="283" t="s">
        <v>29</v>
      </c>
      <c r="I195" s="283" t="s">
        <v>40</v>
      </c>
      <c r="J195" s="289" t="s">
        <v>31</v>
      </c>
      <c r="K195" s="290"/>
      <c r="L195" s="291"/>
      <c r="M195" s="289" t="s">
        <v>31</v>
      </c>
      <c r="N195" s="290"/>
      <c r="O195" s="291"/>
      <c r="P195" s="289" t="s">
        <v>31</v>
      </c>
      <c r="Q195" s="290"/>
      <c r="R195" s="291"/>
      <c r="S195" s="270" t="s">
        <v>643</v>
      </c>
      <c r="T195" s="283"/>
      <c r="U195" s="283"/>
      <c r="V195" s="270"/>
      <c r="W195" s="270" t="s">
        <v>21</v>
      </c>
    </row>
    <row r="196" s="253" customFormat="true" ht="25.5" hidden="true" spans="1:23">
      <c r="A196" s="270">
        <f>MAX(A$2:A195)+1</f>
        <v>152</v>
      </c>
      <c r="B196" s="270">
        <v>130900002</v>
      </c>
      <c r="C196" s="270" t="s">
        <v>651</v>
      </c>
      <c r="D196" s="271" t="s">
        <v>652</v>
      </c>
      <c r="E196" s="270" t="s">
        <v>651</v>
      </c>
      <c r="F196" s="270" t="s">
        <v>653</v>
      </c>
      <c r="G196" s="270"/>
      <c r="H196" s="283" t="s">
        <v>29</v>
      </c>
      <c r="I196" s="283" t="s">
        <v>363</v>
      </c>
      <c r="J196" s="289" t="s">
        <v>31</v>
      </c>
      <c r="K196" s="290"/>
      <c r="L196" s="291"/>
      <c r="M196" s="289" t="s">
        <v>31</v>
      </c>
      <c r="N196" s="290"/>
      <c r="O196" s="291"/>
      <c r="P196" s="289" t="s">
        <v>31</v>
      </c>
      <c r="Q196" s="290"/>
      <c r="R196" s="291"/>
      <c r="S196" s="270" t="s">
        <v>643</v>
      </c>
      <c r="T196" s="283"/>
      <c r="U196" s="283"/>
      <c r="V196" s="270"/>
      <c r="W196" s="270" t="s">
        <v>21</v>
      </c>
    </row>
    <row r="197" s="253" customFormat="true" ht="38.25" hidden="true" spans="1:23">
      <c r="A197" s="270">
        <f>MAX(A$2:A196)+1</f>
        <v>153</v>
      </c>
      <c r="B197" s="270">
        <v>130900003</v>
      </c>
      <c r="C197" s="270" t="s">
        <v>654</v>
      </c>
      <c r="D197" s="271" t="s">
        <v>655</v>
      </c>
      <c r="E197" s="270" t="s">
        <v>656</v>
      </c>
      <c r="F197" s="270" t="s">
        <v>657</v>
      </c>
      <c r="G197" s="270"/>
      <c r="H197" s="283" t="s">
        <v>39</v>
      </c>
      <c r="I197" s="283" t="s">
        <v>463</v>
      </c>
      <c r="J197" s="289" t="s">
        <v>31</v>
      </c>
      <c r="K197" s="290"/>
      <c r="L197" s="291"/>
      <c r="M197" s="289" t="s">
        <v>31</v>
      </c>
      <c r="N197" s="290"/>
      <c r="O197" s="291"/>
      <c r="P197" s="289" t="s">
        <v>31</v>
      </c>
      <c r="Q197" s="290"/>
      <c r="R197" s="291"/>
      <c r="S197" s="270" t="s">
        <v>658</v>
      </c>
      <c r="T197" s="283"/>
      <c r="U197" s="283"/>
      <c r="V197" s="270"/>
      <c r="W197" s="270" t="s">
        <v>21</v>
      </c>
    </row>
    <row r="198" s="252" customFormat="true" ht="25.5" hidden="true" spans="1:23">
      <c r="A198" s="270"/>
      <c r="B198" s="270">
        <v>1310</v>
      </c>
      <c r="C198" s="270" t="s">
        <v>659</v>
      </c>
      <c r="D198" s="270"/>
      <c r="E198" s="270"/>
      <c r="F198" s="270"/>
      <c r="G198" s="270"/>
      <c r="H198" s="283"/>
      <c r="I198" s="283"/>
      <c r="J198" s="289"/>
      <c r="K198" s="290"/>
      <c r="L198" s="291"/>
      <c r="M198" s="289"/>
      <c r="N198" s="290"/>
      <c r="O198" s="291"/>
      <c r="P198" s="289"/>
      <c r="Q198" s="290"/>
      <c r="R198" s="291"/>
      <c r="S198" s="270"/>
      <c r="T198" s="283"/>
      <c r="U198" s="283"/>
      <c r="V198" s="270"/>
      <c r="W198" s="270" t="s">
        <v>21</v>
      </c>
    </row>
    <row r="199" s="253" customFormat="true" ht="25.5" hidden="true" spans="1:23">
      <c r="A199" s="270">
        <f>MAX(A$2:A198)+1</f>
        <v>154</v>
      </c>
      <c r="B199" s="270">
        <v>131000001</v>
      </c>
      <c r="C199" s="270" t="s">
        <v>660</v>
      </c>
      <c r="D199" s="271" t="s">
        <v>661</v>
      </c>
      <c r="E199" s="270" t="s">
        <v>660</v>
      </c>
      <c r="F199" s="270"/>
      <c r="G199" s="270"/>
      <c r="H199" s="283" t="s">
        <v>39</v>
      </c>
      <c r="I199" s="283" t="s">
        <v>40</v>
      </c>
      <c r="J199" s="289">
        <v>0.1</v>
      </c>
      <c r="K199" s="290"/>
      <c r="L199" s="291"/>
      <c r="M199" s="289">
        <v>0.1</v>
      </c>
      <c r="N199" s="290"/>
      <c r="O199" s="291"/>
      <c r="P199" s="289" t="s">
        <v>31</v>
      </c>
      <c r="Q199" s="290"/>
      <c r="R199" s="291"/>
      <c r="S199" s="270"/>
      <c r="T199" s="312"/>
      <c r="U199" s="312"/>
      <c r="V199" s="270"/>
      <c r="W199" s="270" t="s">
        <v>21</v>
      </c>
    </row>
    <row r="200" s="252" customFormat="true" ht="409.5" hidden="true" spans="1:23">
      <c r="A200" s="270">
        <f>MAX(A$2:A199)+1</f>
        <v>155</v>
      </c>
      <c r="B200" s="270">
        <v>1311</v>
      </c>
      <c r="C200" s="270" t="s">
        <v>662</v>
      </c>
      <c r="D200" s="270" t="s">
        <v>27</v>
      </c>
      <c r="E200" s="270" t="s">
        <v>28</v>
      </c>
      <c r="F200" s="177" t="s">
        <v>663</v>
      </c>
      <c r="G200" s="315" t="s">
        <v>664</v>
      </c>
      <c r="H200" s="283" t="s">
        <v>44</v>
      </c>
      <c r="I200" s="283" t="s">
        <v>40</v>
      </c>
      <c r="J200" s="289" t="s">
        <v>31</v>
      </c>
      <c r="K200" s="290"/>
      <c r="L200" s="291"/>
      <c r="M200" s="289" t="s">
        <v>31</v>
      </c>
      <c r="N200" s="290"/>
      <c r="O200" s="291"/>
      <c r="P200" s="289" t="s">
        <v>31</v>
      </c>
      <c r="Q200" s="290"/>
      <c r="R200" s="291"/>
      <c r="S200" s="365" t="s">
        <v>665</v>
      </c>
      <c r="T200" s="283"/>
      <c r="U200" s="283"/>
      <c r="V200" s="270"/>
      <c r="W200" s="270" t="s">
        <v>21</v>
      </c>
    </row>
    <row r="201" s="253" customFormat="true" ht="178.5" hidden="true" spans="1:23">
      <c r="A201" s="348">
        <f>MAX(A$2:A200)+1</f>
        <v>156</v>
      </c>
      <c r="B201" s="348">
        <v>131100001</v>
      </c>
      <c r="C201" s="348" t="s">
        <v>666</v>
      </c>
      <c r="D201" s="349" t="s">
        <v>94</v>
      </c>
      <c r="E201" s="348" t="s">
        <v>95</v>
      </c>
      <c r="F201" s="355" t="s">
        <v>667</v>
      </c>
      <c r="G201" s="356"/>
      <c r="H201" s="357"/>
      <c r="I201" s="283" t="s">
        <v>40</v>
      </c>
      <c r="J201" s="289" t="s">
        <v>31</v>
      </c>
      <c r="K201" s="290"/>
      <c r="L201" s="291"/>
      <c r="M201" s="289" t="s">
        <v>31</v>
      </c>
      <c r="N201" s="290"/>
      <c r="O201" s="291"/>
      <c r="P201" s="289" t="s">
        <v>31</v>
      </c>
      <c r="Q201" s="290"/>
      <c r="R201" s="291"/>
      <c r="S201" s="366"/>
      <c r="T201" s="367"/>
      <c r="U201" s="369"/>
      <c r="V201" s="270"/>
      <c r="W201" s="270" t="s">
        <v>21</v>
      </c>
    </row>
    <row r="202" s="253" customFormat="true" ht="191.25" hidden="true" spans="1:23">
      <c r="A202" s="348">
        <f>MAX(A$2:A201)+1</f>
        <v>157</v>
      </c>
      <c r="B202" s="348">
        <v>131100002</v>
      </c>
      <c r="C202" s="348" t="s">
        <v>668</v>
      </c>
      <c r="D202" s="271" t="s">
        <v>88</v>
      </c>
      <c r="E202" s="356" t="s">
        <v>89</v>
      </c>
      <c r="F202" s="355" t="s">
        <v>669</v>
      </c>
      <c r="G202" s="356"/>
      <c r="H202" s="357"/>
      <c r="I202" s="361" t="s">
        <v>40</v>
      </c>
      <c r="J202" s="289" t="s">
        <v>31</v>
      </c>
      <c r="K202" s="290"/>
      <c r="L202" s="291"/>
      <c r="M202" s="289" t="s">
        <v>31</v>
      </c>
      <c r="N202" s="290"/>
      <c r="O202" s="291"/>
      <c r="P202" s="289" t="s">
        <v>31</v>
      </c>
      <c r="Q202" s="290"/>
      <c r="R202" s="291"/>
      <c r="S202" s="366"/>
      <c r="T202" s="367"/>
      <c r="U202" s="369"/>
      <c r="V202" s="270"/>
      <c r="W202" s="270" t="s">
        <v>21</v>
      </c>
    </row>
    <row r="203" s="252" customFormat="true" ht="25.5" hidden="true" spans="1:23">
      <c r="A203" s="348"/>
      <c r="B203" s="270">
        <v>14</v>
      </c>
      <c r="C203" s="270" t="s">
        <v>670</v>
      </c>
      <c r="D203" s="270"/>
      <c r="E203" s="270"/>
      <c r="F203" s="270"/>
      <c r="G203" s="270"/>
      <c r="H203" s="283"/>
      <c r="I203" s="283"/>
      <c r="J203" s="289"/>
      <c r="K203" s="290"/>
      <c r="L203" s="291"/>
      <c r="M203" s="289"/>
      <c r="N203" s="290"/>
      <c r="O203" s="291"/>
      <c r="P203" s="289"/>
      <c r="Q203" s="290"/>
      <c r="R203" s="291"/>
      <c r="S203" s="270"/>
      <c r="T203" s="283"/>
      <c r="U203" s="283"/>
      <c r="V203" s="270"/>
      <c r="W203" s="270" t="s">
        <v>21</v>
      </c>
    </row>
    <row r="204" s="252" customFormat="true" ht="25.5" hidden="true" spans="1:23">
      <c r="A204" s="348"/>
      <c r="B204" s="270">
        <v>1401</v>
      </c>
      <c r="C204" s="270" t="s">
        <v>671</v>
      </c>
      <c r="D204" s="270"/>
      <c r="E204" s="270"/>
      <c r="F204" s="270"/>
      <c r="G204" s="270"/>
      <c r="H204" s="283"/>
      <c r="I204" s="283"/>
      <c r="J204" s="289"/>
      <c r="K204" s="290"/>
      <c r="L204" s="291"/>
      <c r="M204" s="289"/>
      <c r="N204" s="290"/>
      <c r="O204" s="291"/>
      <c r="P204" s="289"/>
      <c r="Q204" s="290"/>
      <c r="R204" s="291"/>
      <c r="S204" s="270"/>
      <c r="T204" s="283"/>
      <c r="U204" s="283"/>
      <c r="V204" s="270"/>
      <c r="W204" s="270" t="s">
        <v>21</v>
      </c>
    </row>
    <row r="205" s="253" customFormat="true" ht="38.25" hidden="true" spans="1:23">
      <c r="A205" s="348">
        <f>MAX(A$2:A204)+1</f>
        <v>158</v>
      </c>
      <c r="B205" s="270">
        <v>140100001</v>
      </c>
      <c r="C205" s="270" t="s">
        <v>672</v>
      </c>
      <c r="D205" s="271" t="s">
        <v>673</v>
      </c>
      <c r="E205" s="270" t="s">
        <v>672</v>
      </c>
      <c r="F205" s="270" t="s">
        <v>674</v>
      </c>
      <c r="G205" s="270"/>
      <c r="H205" s="283" t="s">
        <v>29</v>
      </c>
      <c r="I205" s="283" t="s">
        <v>40</v>
      </c>
      <c r="J205" s="289" t="s">
        <v>31</v>
      </c>
      <c r="K205" s="290"/>
      <c r="L205" s="291"/>
      <c r="M205" s="289" t="s">
        <v>31</v>
      </c>
      <c r="N205" s="290"/>
      <c r="O205" s="291"/>
      <c r="P205" s="289" t="s">
        <v>31</v>
      </c>
      <c r="Q205" s="290"/>
      <c r="R205" s="291"/>
      <c r="S205" s="270"/>
      <c r="T205" s="312"/>
      <c r="U205" s="312"/>
      <c r="V205" s="270"/>
      <c r="W205" s="270" t="s">
        <v>21</v>
      </c>
    </row>
    <row r="206" s="253" customFormat="true" ht="25.5" hidden="true" spans="1:23">
      <c r="A206" s="348">
        <f>MAX(A$2:A205)+1</f>
        <v>159</v>
      </c>
      <c r="B206" s="270" t="s">
        <v>675</v>
      </c>
      <c r="C206" s="270" t="s">
        <v>676</v>
      </c>
      <c r="D206" s="271" t="s">
        <v>677</v>
      </c>
      <c r="E206" s="270" t="s">
        <v>678</v>
      </c>
      <c r="F206" s="270"/>
      <c r="G206" s="270"/>
      <c r="H206" s="283" t="s">
        <v>29</v>
      </c>
      <c r="I206" s="283" t="s">
        <v>40</v>
      </c>
      <c r="J206" s="289" t="s">
        <v>31</v>
      </c>
      <c r="K206" s="290"/>
      <c r="L206" s="291"/>
      <c r="M206" s="289" t="s">
        <v>31</v>
      </c>
      <c r="N206" s="290"/>
      <c r="O206" s="291"/>
      <c r="P206" s="289" t="s">
        <v>31</v>
      </c>
      <c r="Q206" s="290"/>
      <c r="R206" s="291"/>
      <c r="S206" s="307" t="s">
        <v>676</v>
      </c>
      <c r="T206" s="312"/>
      <c r="U206" s="312"/>
      <c r="V206" s="270"/>
      <c r="W206" s="270" t="s">
        <v>21</v>
      </c>
    </row>
    <row r="207" s="253" customFormat="true" ht="25.5" hidden="true" spans="1:23">
      <c r="A207" s="348">
        <f>MAX(A$2:A206)+1</f>
        <v>160</v>
      </c>
      <c r="B207" s="270">
        <v>140100002</v>
      </c>
      <c r="C207" s="270" t="s">
        <v>679</v>
      </c>
      <c r="D207" s="271" t="s">
        <v>680</v>
      </c>
      <c r="E207" s="270" t="s">
        <v>679</v>
      </c>
      <c r="F207" s="270" t="s">
        <v>681</v>
      </c>
      <c r="G207" s="270"/>
      <c r="H207" s="283" t="s">
        <v>29</v>
      </c>
      <c r="I207" s="283" t="s">
        <v>40</v>
      </c>
      <c r="J207" s="289" t="s">
        <v>31</v>
      </c>
      <c r="K207" s="290"/>
      <c r="L207" s="291"/>
      <c r="M207" s="289" t="s">
        <v>31</v>
      </c>
      <c r="N207" s="290"/>
      <c r="O207" s="291"/>
      <c r="P207" s="289" t="s">
        <v>31</v>
      </c>
      <c r="Q207" s="290"/>
      <c r="R207" s="291"/>
      <c r="S207" s="270"/>
      <c r="T207" s="312"/>
      <c r="U207" s="312"/>
      <c r="V207" s="270"/>
      <c r="W207" s="270" t="s">
        <v>21</v>
      </c>
    </row>
    <row r="208" s="253" customFormat="true" ht="25.5" hidden="true" spans="1:23">
      <c r="A208" s="348">
        <f>MAX(A$2:A207)+1</f>
        <v>161</v>
      </c>
      <c r="B208" s="270">
        <v>140100003</v>
      </c>
      <c r="C208" s="270" t="s">
        <v>682</v>
      </c>
      <c r="D208" s="271" t="s">
        <v>683</v>
      </c>
      <c r="E208" s="270" t="s">
        <v>682</v>
      </c>
      <c r="F208" s="270"/>
      <c r="G208" s="270"/>
      <c r="H208" s="283" t="s">
        <v>29</v>
      </c>
      <c r="I208" s="283" t="s">
        <v>80</v>
      </c>
      <c r="J208" s="289" t="s">
        <v>31</v>
      </c>
      <c r="K208" s="290"/>
      <c r="L208" s="291"/>
      <c r="M208" s="289" t="s">
        <v>31</v>
      </c>
      <c r="N208" s="290"/>
      <c r="O208" s="291"/>
      <c r="P208" s="289" t="s">
        <v>31</v>
      </c>
      <c r="Q208" s="290"/>
      <c r="R208" s="291"/>
      <c r="S208" s="270"/>
      <c r="T208" s="312"/>
      <c r="U208" s="312"/>
      <c r="V208" s="270"/>
      <c r="W208" s="270" t="s">
        <v>21</v>
      </c>
    </row>
    <row r="209" s="253" customFormat="true" ht="25.5" hidden="true" spans="1:23">
      <c r="A209" s="348">
        <f>MAX(A$2:A208)+1</f>
        <v>162</v>
      </c>
      <c r="B209" s="270">
        <v>140100004</v>
      </c>
      <c r="C209" s="270" t="s">
        <v>684</v>
      </c>
      <c r="D209" s="271" t="s">
        <v>685</v>
      </c>
      <c r="E209" s="270" t="s">
        <v>684</v>
      </c>
      <c r="F209" s="270" t="s">
        <v>686</v>
      </c>
      <c r="G209" s="270"/>
      <c r="H209" s="283" t="s">
        <v>29</v>
      </c>
      <c r="I209" s="283" t="s">
        <v>40</v>
      </c>
      <c r="J209" s="289" t="s">
        <v>31</v>
      </c>
      <c r="K209" s="290"/>
      <c r="L209" s="291"/>
      <c r="M209" s="289" t="s">
        <v>31</v>
      </c>
      <c r="N209" s="290"/>
      <c r="O209" s="291"/>
      <c r="P209" s="289" t="s">
        <v>31</v>
      </c>
      <c r="Q209" s="290"/>
      <c r="R209" s="291"/>
      <c r="S209" s="270"/>
      <c r="T209" s="312"/>
      <c r="U209" s="312"/>
      <c r="V209" s="270"/>
      <c r="W209" s="270" t="s">
        <v>21</v>
      </c>
    </row>
    <row r="210" s="253" customFormat="true" ht="25.5" hidden="true" spans="1:23">
      <c r="A210" s="348"/>
      <c r="B210" s="270">
        <v>15</v>
      </c>
      <c r="C210" s="270" t="s">
        <v>687</v>
      </c>
      <c r="D210" s="270"/>
      <c r="E210" s="270"/>
      <c r="F210" s="270"/>
      <c r="G210" s="270"/>
      <c r="H210" s="283"/>
      <c r="I210" s="283"/>
      <c r="J210" s="289"/>
      <c r="K210" s="290"/>
      <c r="L210" s="291"/>
      <c r="M210" s="289"/>
      <c r="N210" s="290"/>
      <c r="O210" s="291"/>
      <c r="P210" s="289"/>
      <c r="Q210" s="290"/>
      <c r="R210" s="291"/>
      <c r="S210" s="270"/>
      <c r="T210" s="312"/>
      <c r="U210" s="312"/>
      <c r="V210" s="270"/>
      <c r="W210" s="270" t="s">
        <v>21</v>
      </c>
    </row>
    <row r="211" s="252" customFormat="true" ht="63.75" hidden="true" spans="1:23">
      <c r="A211" s="348">
        <f>MAX(A$2:A210)+1</f>
        <v>163</v>
      </c>
      <c r="B211" s="270">
        <v>150000001</v>
      </c>
      <c r="C211" s="270" t="s">
        <v>688</v>
      </c>
      <c r="D211" s="271" t="s">
        <v>689</v>
      </c>
      <c r="E211" s="270" t="s">
        <v>688</v>
      </c>
      <c r="F211" s="270"/>
      <c r="G211" s="270"/>
      <c r="H211" s="283" t="s">
        <v>29</v>
      </c>
      <c r="I211" s="283" t="s">
        <v>690</v>
      </c>
      <c r="J211" s="289"/>
      <c r="K211" s="290"/>
      <c r="L211" s="291"/>
      <c r="M211" s="289"/>
      <c r="N211" s="290"/>
      <c r="O211" s="291"/>
      <c r="P211" s="289"/>
      <c r="Q211" s="290"/>
      <c r="R211" s="291"/>
      <c r="S211" s="177" t="s">
        <v>691</v>
      </c>
      <c r="T211" s="283"/>
      <c r="U211" s="283"/>
      <c r="V211" s="270"/>
      <c r="W211" s="270" t="s">
        <v>21</v>
      </c>
    </row>
    <row r="212" s="252" customFormat="true" ht="63.75" hidden="true" spans="1:23">
      <c r="A212" s="348">
        <f>MAX(A$2:A211)+1</f>
        <v>164</v>
      </c>
      <c r="B212" s="270">
        <v>150000002</v>
      </c>
      <c r="C212" s="270" t="s">
        <v>692</v>
      </c>
      <c r="D212" s="271" t="s">
        <v>693</v>
      </c>
      <c r="E212" s="270" t="s">
        <v>692</v>
      </c>
      <c r="F212" s="270"/>
      <c r="G212" s="270"/>
      <c r="H212" s="283" t="s">
        <v>29</v>
      </c>
      <c r="I212" s="283" t="s">
        <v>690</v>
      </c>
      <c r="J212" s="289"/>
      <c r="K212" s="290"/>
      <c r="L212" s="291"/>
      <c r="M212" s="289"/>
      <c r="N212" s="290"/>
      <c r="O212" s="291"/>
      <c r="P212" s="289"/>
      <c r="Q212" s="290"/>
      <c r="R212" s="291"/>
      <c r="S212" s="177" t="s">
        <v>691</v>
      </c>
      <c r="T212" s="283"/>
      <c r="U212" s="283"/>
      <c r="V212" s="270"/>
      <c r="W212" s="270" t="s">
        <v>21</v>
      </c>
    </row>
    <row r="213" s="252" customFormat="true" ht="63.75" hidden="true" spans="1:23">
      <c r="A213" s="348">
        <f>MAX(A$2:A212)+1</f>
        <v>165</v>
      </c>
      <c r="B213" s="270">
        <v>150000003</v>
      </c>
      <c r="C213" s="270" t="s">
        <v>694</v>
      </c>
      <c r="D213" s="271" t="s">
        <v>695</v>
      </c>
      <c r="E213" s="270" t="s">
        <v>694</v>
      </c>
      <c r="F213" s="270"/>
      <c r="G213" s="270"/>
      <c r="H213" s="283" t="s">
        <v>29</v>
      </c>
      <c r="I213" s="283" t="s">
        <v>696</v>
      </c>
      <c r="J213" s="289"/>
      <c r="K213" s="290"/>
      <c r="L213" s="291"/>
      <c r="M213" s="289"/>
      <c r="N213" s="290"/>
      <c r="O213" s="291"/>
      <c r="P213" s="289"/>
      <c r="Q213" s="290"/>
      <c r="R213" s="291"/>
      <c r="S213" s="177" t="s">
        <v>691</v>
      </c>
      <c r="T213" s="283"/>
      <c r="U213" s="283"/>
      <c r="V213" s="270"/>
      <c r="W213" s="270" t="s">
        <v>21</v>
      </c>
    </row>
    <row r="214" s="252" customFormat="true" ht="25.5" hidden="true" spans="1:23">
      <c r="A214" s="348">
        <f>MAX(A$2:A213)+1</f>
        <v>166</v>
      </c>
      <c r="B214" s="270">
        <v>150000004</v>
      </c>
      <c r="C214" s="270" t="s">
        <v>697</v>
      </c>
      <c r="D214" s="271" t="s">
        <v>698</v>
      </c>
      <c r="E214" s="270" t="s">
        <v>697</v>
      </c>
      <c r="F214" s="270"/>
      <c r="G214" s="270"/>
      <c r="H214" s="283" t="s">
        <v>29</v>
      </c>
      <c r="I214" s="283"/>
      <c r="J214" s="289"/>
      <c r="K214" s="290"/>
      <c r="L214" s="291"/>
      <c r="M214" s="289"/>
      <c r="N214" s="290"/>
      <c r="O214" s="291"/>
      <c r="P214" s="289"/>
      <c r="Q214" s="290"/>
      <c r="R214" s="291"/>
      <c r="S214" s="177" t="s">
        <v>699</v>
      </c>
      <c r="T214" s="283"/>
      <c r="U214" s="283"/>
      <c r="V214" s="270"/>
      <c r="W214" s="270" t="s">
        <v>21</v>
      </c>
    </row>
    <row r="215" s="252" customFormat="true" ht="25.5" hidden="true" spans="1:23">
      <c r="A215" s="348">
        <f>MAX(A$2:A214)+1</f>
        <v>167</v>
      </c>
      <c r="B215" s="270">
        <v>150000005</v>
      </c>
      <c r="C215" s="270" t="s">
        <v>700</v>
      </c>
      <c r="D215" s="271" t="s">
        <v>701</v>
      </c>
      <c r="E215" s="270" t="s">
        <v>700</v>
      </c>
      <c r="F215" s="270"/>
      <c r="G215" s="270"/>
      <c r="H215" s="283" t="s">
        <v>29</v>
      </c>
      <c r="I215" s="283"/>
      <c r="J215" s="289"/>
      <c r="K215" s="290"/>
      <c r="L215" s="291"/>
      <c r="M215" s="289"/>
      <c r="N215" s="290"/>
      <c r="O215" s="291"/>
      <c r="P215" s="289"/>
      <c r="Q215" s="290"/>
      <c r="R215" s="291"/>
      <c r="S215" s="177" t="s">
        <v>699</v>
      </c>
      <c r="T215" s="283"/>
      <c r="U215" s="283"/>
      <c r="V215" s="270"/>
      <c r="W215" s="270" t="s">
        <v>21</v>
      </c>
    </row>
    <row r="216" s="252" customFormat="true" ht="25.5" hidden="true" spans="1:23">
      <c r="A216" s="348">
        <f>MAX(A$2:A215)+1</f>
        <v>168</v>
      </c>
      <c r="B216" s="270">
        <v>150000006</v>
      </c>
      <c r="C216" s="270" t="s">
        <v>702</v>
      </c>
      <c r="D216" s="271" t="s">
        <v>703</v>
      </c>
      <c r="E216" s="270" t="s">
        <v>702</v>
      </c>
      <c r="F216" s="270"/>
      <c r="G216" s="270"/>
      <c r="H216" s="283" t="s">
        <v>29</v>
      </c>
      <c r="I216" s="283"/>
      <c r="J216" s="289"/>
      <c r="K216" s="290"/>
      <c r="L216" s="291"/>
      <c r="M216" s="289"/>
      <c r="N216" s="290"/>
      <c r="O216" s="291"/>
      <c r="P216" s="289"/>
      <c r="Q216" s="290"/>
      <c r="R216" s="291"/>
      <c r="S216" s="177" t="s">
        <v>699</v>
      </c>
      <c r="T216" s="283"/>
      <c r="U216" s="283"/>
      <c r="V216" s="270"/>
      <c r="W216" s="270" t="s">
        <v>21</v>
      </c>
    </row>
    <row r="217" s="252" customFormat="true" ht="25.5" hidden="true" spans="1:23">
      <c r="A217" s="348">
        <f>MAX(A$2:A216)+1</f>
        <v>169</v>
      </c>
      <c r="B217" s="270">
        <v>150000007</v>
      </c>
      <c r="C217" s="270" t="s">
        <v>704</v>
      </c>
      <c r="D217" s="271" t="s">
        <v>705</v>
      </c>
      <c r="E217" s="270" t="s">
        <v>704</v>
      </c>
      <c r="F217" s="270"/>
      <c r="G217" s="270"/>
      <c r="H217" s="283" t="s">
        <v>29</v>
      </c>
      <c r="I217" s="283"/>
      <c r="J217" s="289"/>
      <c r="K217" s="290"/>
      <c r="L217" s="291"/>
      <c r="M217" s="289"/>
      <c r="N217" s="290"/>
      <c r="O217" s="291"/>
      <c r="P217" s="289"/>
      <c r="Q217" s="290"/>
      <c r="R217" s="291"/>
      <c r="S217" s="177" t="s">
        <v>699</v>
      </c>
      <c r="T217" s="283"/>
      <c r="U217" s="283"/>
      <c r="V217" s="270"/>
      <c r="W217" s="270" t="s">
        <v>21</v>
      </c>
    </row>
    <row r="218" s="252" customFormat="true" ht="25.5" hidden="true" spans="1:23">
      <c r="A218" s="348">
        <f>MAX(A$2:A217)+1</f>
        <v>170</v>
      </c>
      <c r="B218" s="270">
        <v>150000008</v>
      </c>
      <c r="C218" s="270" t="s">
        <v>706</v>
      </c>
      <c r="D218" s="546" t="s">
        <v>707</v>
      </c>
      <c r="E218" s="270" t="s">
        <v>706</v>
      </c>
      <c r="F218" s="270"/>
      <c r="G218" s="270"/>
      <c r="H218" s="283" t="s">
        <v>29</v>
      </c>
      <c r="I218" s="283"/>
      <c r="J218" s="289"/>
      <c r="K218" s="290"/>
      <c r="L218" s="291"/>
      <c r="M218" s="289"/>
      <c r="N218" s="290"/>
      <c r="O218" s="291"/>
      <c r="P218" s="289"/>
      <c r="Q218" s="290"/>
      <c r="R218" s="291"/>
      <c r="S218" s="177" t="s">
        <v>699</v>
      </c>
      <c r="T218" s="283"/>
      <c r="U218" s="283"/>
      <c r="V218" s="270"/>
      <c r="W218" s="270" t="s">
        <v>21</v>
      </c>
    </row>
    <row r="219" s="252" customFormat="true" ht="25.5" hidden="true" spans="1:23">
      <c r="A219" s="348">
        <f>MAX(A$2:A218)+1</f>
        <v>171</v>
      </c>
      <c r="B219" s="270">
        <v>150000009</v>
      </c>
      <c r="C219" s="270" t="s">
        <v>708</v>
      </c>
      <c r="D219" s="271" t="s">
        <v>709</v>
      </c>
      <c r="E219" s="270" t="s">
        <v>708</v>
      </c>
      <c r="F219" s="270"/>
      <c r="G219" s="270"/>
      <c r="H219" s="283" t="s">
        <v>29</v>
      </c>
      <c r="I219" s="283"/>
      <c r="J219" s="289"/>
      <c r="K219" s="290"/>
      <c r="L219" s="291"/>
      <c r="M219" s="289"/>
      <c r="N219" s="290"/>
      <c r="O219" s="291"/>
      <c r="P219" s="289"/>
      <c r="Q219" s="290"/>
      <c r="R219" s="291"/>
      <c r="S219" s="177" t="s">
        <v>699</v>
      </c>
      <c r="T219" s="283"/>
      <c r="U219" s="283"/>
      <c r="V219" s="270"/>
      <c r="W219" s="270" t="s">
        <v>21</v>
      </c>
    </row>
    <row r="220" s="252" customFormat="true" ht="38.25" hidden="true" spans="1:23">
      <c r="A220" s="348">
        <f>MAX(A$2:A219)+1</f>
        <v>172</v>
      </c>
      <c r="B220" s="270">
        <v>150000010</v>
      </c>
      <c r="C220" s="270" t="s">
        <v>710</v>
      </c>
      <c r="D220" s="271" t="s">
        <v>711</v>
      </c>
      <c r="E220" s="270" t="s">
        <v>710</v>
      </c>
      <c r="F220" s="270"/>
      <c r="G220" s="270"/>
      <c r="H220" s="283" t="s">
        <v>29</v>
      </c>
      <c r="I220" s="283"/>
      <c r="J220" s="289"/>
      <c r="K220" s="290"/>
      <c r="L220" s="291"/>
      <c r="M220" s="289"/>
      <c r="N220" s="290"/>
      <c r="O220" s="291"/>
      <c r="P220" s="289"/>
      <c r="Q220" s="290"/>
      <c r="R220" s="291"/>
      <c r="S220" s="177" t="s">
        <v>712</v>
      </c>
      <c r="T220" s="283"/>
      <c r="U220" s="283"/>
      <c r="V220" s="270"/>
      <c r="W220" s="270" t="s">
        <v>21</v>
      </c>
    </row>
    <row r="221" s="252" customFormat="true" ht="25.5" hidden="true" spans="1:23">
      <c r="A221" s="348">
        <f>MAX(A$2:A220)+1</f>
        <v>173</v>
      </c>
      <c r="B221" s="270">
        <v>150000011</v>
      </c>
      <c r="C221" s="270" t="s">
        <v>713</v>
      </c>
      <c r="D221" s="274" t="s">
        <v>714</v>
      </c>
      <c r="E221" s="270" t="s">
        <v>715</v>
      </c>
      <c r="F221" s="270"/>
      <c r="G221" s="270"/>
      <c r="H221" s="283" t="s">
        <v>29</v>
      </c>
      <c r="I221" s="283" t="s">
        <v>40</v>
      </c>
      <c r="J221" s="289" t="s">
        <v>31</v>
      </c>
      <c r="K221" s="290"/>
      <c r="L221" s="291"/>
      <c r="M221" s="289" t="s">
        <v>31</v>
      </c>
      <c r="N221" s="290"/>
      <c r="O221" s="291"/>
      <c r="P221" s="289" t="s">
        <v>31</v>
      </c>
      <c r="Q221" s="290"/>
      <c r="R221" s="291"/>
      <c r="S221" s="177" t="s">
        <v>716</v>
      </c>
      <c r="T221" s="283"/>
      <c r="U221" s="283"/>
      <c r="V221" s="270"/>
      <c r="W221" s="270" t="s">
        <v>21</v>
      </c>
    </row>
    <row r="222" s="252" customFormat="true" ht="25.5" hidden="true" spans="1:23">
      <c r="A222" s="348">
        <f>MAX(A$2:A221)+1</f>
        <v>174</v>
      </c>
      <c r="B222" s="270">
        <v>150000012</v>
      </c>
      <c r="C222" s="270" t="s">
        <v>717</v>
      </c>
      <c r="D222" s="271" t="s">
        <v>718</v>
      </c>
      <c r="E222" s="270" t="s">
        <v>717</v>
      </c>
      <c r="F222" s="270"/>
      <c r="G222" s="270"/>
      <c r="H222" s="283" t="s">
        <v>29</v>
      </c>
      <c r="I222" s="283"/>
      <c r="J222" s="289"/>
      <c r="K222" s="290"/>
      <c r="L222" s="291"/>
      <c r="M222" s="289"/>
      <c r="N222" s="290"/>
      <c r="O222" s="291"/>
      <c r="P222" s="289"/>
      <c r="Q222" s="290"/>
      <c r="R222" s="291"/>
      <c r="S222" s="177" t="s">
        <v>699</v>
      </c>
      <c r="T222" s="283"/>
      <c r="U222" s="283"/>
      <c r="V222" s="270"/>
      <c r="W222" s="270" t="s">
        <v>21</v>
      </c>
    </row>
    <row r="223" s="252" customFormat="true" ht="25.5" hidden="true" spans="1:23">
      <c r="A223" s="348">
        <f>MAX(A$2:A222)+1</f>
        <v>175</v>
      </c>
      <c r="B223" s="270">
        <v>150000013</v>
      </c>
      <c r="C223" s="270" t="s">
        <v>719</v>
      </c>
      <c r="D223" s="271" t="s">
        <v>720</v>
      </c>
      <c r="E223" s="270" t="s">
        <v>719</v>
      </c>
      <c r="F223" s="270"/>
      <c r="G223" s="270"/>
      <c r="H223" s="283" t="s">
        <v>29</v>
      </c>
      <c r="I223" s="283"/>
      <c r="J223" s="289"/>
      <c r="K223" s="290"/>
      <c r="L223" s="291"/>
      <c r="M223" s="289"/>
      <c r="N223" s="290"/>
      <c r="O223" s="291"/>
      <c r="P223" s="289"/>
      <c r="Q223" s="290"/>
      <c r="R223" s="291"/>
      <c r="S223" s="177" t="s">
        <v>721</v>
      </c>
      <c r="T223" s="283"/>
      <c r="U223" s="283"/>
      <c r="V223" s="270"/>
      <c r="W223" s="270" t="s">
        <v>21</v>
      </c>
    </row>
    <row r="224" s="252" customFormat="true" ht="40.5" hidden="true" spans="1:23">
      <c r="A224" s="270"/>
      <c r="B224" s="270">
        <v>16</v>
      </c>
      <c r="C224" s="270" t="s">
        <v>722</v>
      </c>
      <c r="D224" s="270"/>
      <c r="E224" s="270"/>
      <c r="F224" s="270"/>
      <c r="G224" s="270"/>
      <c r="H224" s="283"/>
      <c r="I224" s="283"/>
      <c r="J224" s="289"/>
      <c r="K224" s="290"/>
      <c r="L224" s="291"/>
      <c r="M224" s="289"/>
      <c r="N224" s="290"/>
      <c r="O224" s="291"/>
      <c r="P224" s="289"/>
      <c r="Q224" s="290"/>
      <c r="R224" s="291"/>
      <c r="S224" s="368" t="s">
        <v>723</v>
      </c>
      <c r="T224" s="283"/>
      <c r="U224" s="283"/>
      <c r="V224" s="270"/>
      <c r="W224" s="270" t="s">
        <v>21</v>
      </c>
    </row>
    <row r="225" s="253" customFormat="true" ht="63.75" hidden="true" spans="1:23">
      <c r="A225" s="348">
        <f>MAX(A$2:A224)+1</f>
        <v>176</v>
      </c>
      <c r="B225" s="270">
        <v>160000001</v>
      </c>
      <c r="C225" s="270" t="s">
        <v>724</v>
      </c>
      <c r="D225" s="271" t="s">
        <v>725</v>
      </c>
      <c r="E225" s="270" t="s">
        <v>724</v>
      </c>
      <c r="F225" s="270" t="s">
        <v>726</v>
      </c>
      <c r="G225" s="270"/>
      <c r="H225" s="283"/>
      <c r="I225" s="283" t="s">
        <v>727</v>
      </c>
      <c r="J225" s="289"/>
      <c r="K225" s="290"/>
      <c r="L225" s="291"/>
      <c r="M225" s="289"/>
      <c r="N225" s="290"/>
      <c r="O225" s="291"/>
      <c r="P225" s="289"/>
      <c r="Q225" s="290"/>
      <c r="R225" s="291"/>
      <c r="S225" s="270" t="s">
        <v>728</v>
      </c>
      <c r="T225" s="283"/>
      <c r="U225" s="283"/>
      <c r="V225" s="270"/>
      <c r="W225" s="270" t="s">
        <v>21</v>
      </c>
    </row>
    <row r="226" s="253" customFormat="true" ht="25.5" hidden="true" spans="1:23">
      <c r="A226" s="270"/>
      <c r="B226" s="270" t="s">
        <v>729</v>
      </c>
      <c r="C226" s="270"/>
      <c r="D226" s="271" t="s">
        <v>730</v>
      </c>
      <c r="E226" s="270" t="s">
        <v>724</v>
      </c>
      <c r="F226" s="270"/>
      <c r="G226" s="270"/>
      <c r="H226" s="283"/>
      <c r="I226" s="283" t="s">
        <v>727</v>
      </c>
      <c r="J226" s="289"/>
      <c r="K226" s="290"/>
      <c r="L226" s="291"/>
      <c r="M226" s="289"/>
      <c r="N226" s="290"/>
      <c r="O226" s="291"/>
      <c r="P226" s="289"/>
      <c r="Q226" s="290"/>
      <c r="R226" s="291"/>
      <c r="S226" s="270"/>
      <c r="T226" s="283"/>
      <c r="U226" s="283"/>
      <c r="V226" s="270"/>
      <c r="W226" s="270" t="s">
        <v>21</v>
      </c>
    </row>
    <row r="227" s="253" customFormat="true" ht="38.25" hidden="true" spans="1:23">
      <c r="A227" s="270">
        <f>MAX(A$2:A226)+1</f>
        <v>177</v>
      </c>
      <c r="B227" s="270">
        <v>160000002</v>
      </c>
      <c r="C227" s="270" t="s">
        <v>731</v>
      </c>
      <c r="D227" s="546" t="s">
        <v>732</v>
      </c>
      <c r="E227" s="270" t="s">
        <v>733</v>
      </c>
      <c r="F227" s="270" t="s">
        <v>734</v>
      </c>
      <c r="G227" s="270" t="s">
        <v>735</v>
      </c>
      <c r="H227" s="283"/>
      <c r="I227" s="283" t="s">
        <v>727</v>
      </c>
      <c r="J227" s="289" t="s">
        <v>31</v>
      </c>
      <c r="K227" s="290"/>
      <c r="L227" s="291"/>
      <c r="M227" s="289" t="s">
        <v>31</v>
      </c>
      <c r="N227" s="290"/>
      <c r="O227" s="291"/>
      <c r="P227" s="289" t="s">
        <v>31</v>
      </c>
      <c r="Q227" s="290"/>
      <c r="R227" s="291"/>
      <c r="S227" s="270" t="s">
        <v>736</v>
      </c>
      <c r="T227" s="283"/>
      <c r="U227" s="283"/>
      <c r="V227" s="270"/>
      <c r="W227" s="270" t="s">
        <v>21</v>
      </c>
    </row>
    <row r="228" s="253" customFormat="true" ht="25.5" hidden="true" spans="1:23">
      <c r="A228" s="270"/>
      <c r="B228" s="270" t="s">
        <v>729</v>
      </c>
      <c r="C228" s="270"/>
      <c r="D228" s="271"/>
      <c r="E228" s="270"/>
      <c r="F228" s="270"/>
      <c r="G228" s="270"/>
      <c r="H228" s="283"/>
      <c r="I228" s="283" t="s">
        <v>727</v>
      </c>
      <c r="J228" s="289"/>
      <c r="K228" s="290"/>
      <c r="L228" s="291"/>
      <c r="M228" s="289"/>
      <c r="N228" s="290"/>
      <c r="O228" s="291"/>
      <c r="P228" s="289"/>
      <c r="Q228" s="290"/>
      <c r="R228" s="291"/>
      <c r="S228" s="270"/>
      <c r="T228" s="283"/>
      <c r="U228" s="283"/>
      <c r="V228" s="270"/>
      <c r="W228" s="270" t="s">
        <v>21</v>
      </c>
    </row>
    <row r="229" s="253" customFormat="true" ht="140.25" hidden="true" spans="1:23">
      <c r="A229" s="270">
        <f>MAX(A$2:A228)+1</f>
        <v>178</v>
      </c>
      <c r="B229" s="270">
        <v>160000003</v>
      </c>
      <c r="C229" s="270" t="s">
        <v>737</v>
      </c>
      <c r="D229" s="546" t="s">
        <v>732</v>
      </c>
      <c r="E229" s="270" t="s">
        <v>733</v>
      </c>
      <c r="F229" s="358" t="s">
        <v>738</v>
      </c>
      <c r="G229" s="358" t="s">
        <v>735</v>
      </c>
      <c r="H229" s="283"/>
      <c r="I229" s="283" t="s">
        <v>727</v>
      </c>
      <c r="J229" s="289" t="s">
        <v>31</v>
      </c>
      <c r="K229" s="290"/>
      <c r="L229" s="291"/>
      <c r="M229" s="289" t="s">
        <v>31</v>
      </c>
      <c r="N229" s="290"/>
      <c r="O229" s="291"/>
      <c r="P229" s="289" t="s">
        <v>31</v>
      </c>
      <c r="Q229" s="290"/>
      <c r="R229" s="291"/>
      <c r="S229" s="358" t="s">
        <v>739</v>
      </c>
      <c r="T229" s="283"/>
      <c r="U229" s="283"/>
      <c r="V229" s="270"/>
      <c r="W229" s="270" t="s">
        <v>21</v>
      </c>
    </row>
    <row r="230" s="252" customFormat="true" ht="25.5" hidden="true" spans="1:23">
      <c r="A230" s="270"/>
      <c r="B230" s="270">
        <v>17</v>
      </c>
      <c r="C230" s="270" t="s">
        <v>740</v>
      </c>
      <c r="D230" s="270"/>
      <c r="E230" s="270"/>
      <c r="F230" s="270"/>
      <c r="G230" s="270"/>
      <c r="H230" s="283"/>
      <c r="I230" s="283"/>
      <c r="J230" s="289"/>
      <c r="K230" s="290"/>
      <c r="L230" s="291"/>
      <c r="M230" s="289"/>
      <c r="N230" s="290"/>
      <c r="O230" s="291"/>
      <c r="P230" s="289"/>
      <c r="Q230" s="290"/>
      <c r="R230" s="291"/>
      <c r="S230" s="270"/>
      <c r="T230" s="283"/>
      <c r="U230" s="283"/>
      <c r="V230" s="270"/>
      <c r="W230" s="270" t="s">
        <v>21</v>
      </c>
    </row>
    <row r="231" s="253" customFormat="true" ht="102" hidden="true" spans="1:23">
      <c r="A231" s="270">
        <f>MAX(A$2:A230)+1</f>
        <v>179</v>
      </c>
      <c r="B231" s="270">
        <v>170200002</v>
      </c>
      <c r="C231" s="270" t="s">
        <v>741</v>
      </c>
      <c r="D231" s="271" t="s">
        <v>742</v>
      </c>
      <c r="E231" s="270" t="s">
        <v>743</v>
      </c>
      <c r="F231" s="270" t="s">
        <v>744</v>
      </c>
      <c r="G231" s="270" t="s">
        <v>316</v>
      </c>
      <c r="H231" s="283" t="s">
        <v>29</v>
      </c>
      <c r="I231" s="283" t="s">
        <v>745</v>
      </c>
      <c r="J231" s="289" t="s">
        <v>70</v>
      </c>
      <c r="K231" s="290"/>
      <c r="L231" s="291"/>
      <c r="M231" s="289" t="s">
        <v>70</v>
      </c>
      <c r="N231" s="290"/>
      <c r="O231" s="291"/>
      <c r="P231" s="289" t="s">
        <v>70</v>
      </c>
      <c r="Q231" s="290"/>
      <c r="R231" s="291"/>
      <c r="S231" s="270" t="s">
        <v>746</v>
      </c>
      <c r="T231" s="283"/>
      <c r="U231" s="283"/>
      <c r="V231" s="270"/>
      <c r="W231" s="270" t="s">
        <v>21</v>
      </c>
    </row>
    <row r="232" s="253" customFormat="true" ht="89.25" hidden="true" spans="1:23">
      <c r="A232" s="270">
        <f>MAX(A$2:A231)+1</f>
        <v>180</v>
      </c>
      <c r="B232" s="270">
        <v>170200003</v>
      </c>
      <c r="C232" s="270" t="s">
        <v>747</v>
      </c>
      <c r="D232" s="271">
        <v>323315230200000</v>
      </c>
      <c r="E232" s="270" t="s">
        <v>748</v>
      </c>
      <c r="F232" s="325" t="s">
        <v>749</v>
      </c>
      <c r="G232" s="270"/>
      <c r="H232" s="283" t="s">
        <v>29</v>
      </c>
      <c r="I232" s="283" t="s">
        <v>40</v>
      </c>
      <c r="J232" s="289">
        <v>495</v>
      </c>
      <c r="K232" s="290"/>
      <c r="L232" s="291"/>
      <c r="M232" s="289">
        <v>495</v>
      </c>
      <c r="N232" s="290"/>
      <c r="O232" s="291"/>
      <c r="P232" s="298" t="s">
        <v>31</v>
      </c>
      <c r="Q232" s="305"/>
      <c r="R232" s="306"/>
      <c r="S232" s="270"/>
      <c r="T232" s="283"/>
      <c r="U232" s="283"/>
      <c r="V232" s="270"/>
      <c r="W232" s="270" t="s">
        <v>310</v>
      </c>
    </row>
    <row r="233" s="252" customFormat="true" ht="395.25" hidden="true" spans="1:23">
      <c r="A233" s="270"/>
      <c r="B233" s="270" t="s">
        <v>750</v>
      </c>
      <c r="C233" s="270"/>
      <c r="D233" s="270"/>
      <c r="E233" s="270"/>
      <c r="F233" s="270"/>
      <c r="G233" s="270"/>
      <c r="H233" s="283"/>
      <c r="I233" s="283"/>
      <c r="J233" s="289"/>
      <c r="K233" s="290"/>
      <c r="L233" s="291"/>
      <c r="M233" s="289"/>
      <c r="N233" s="290"/>
      <c r="O233" s="291"/>
      <c r="P233" s="289"/>
      <c r="Q233" s="290"/>
      <c r="R233" s="291"/>
      <c r="S233" s="270" t="s">
        <v>751</v>
      </c>
      <c r="T233" s="283"/>
      <c r="U233" s="283"/>
      <c r="V233" s="270"/>
      <c r="W233" s="270" t="s">
        <v>21</v>
      </c>
    </row>
    <row r="234" s="252" customFormat="true" ht="25.5" hidden="true" spans="1:23">
      <c r="A234" s="270"/>
      <c r="B234" s="270">
        <v>21</v>
      </c>
      <c r="C234" s="270" t="s">
        <v>752</v>
      </c>
      <c r="D234" s="270"/>
      <c r="E234" s="270"/>
      <c r="F234" s="270"/>
      <c r="G234" s="270"/>
      <c r="H234" s="283"/>
      <c r="I234" s="283"/>
      <c r="J234" s="289"/>
      <c r="K234" s="290"/>
      <c r="L234" s="291"/>
      <c r="M234" s="289"/>
      <c r="N234" s="290"/>
      <c r="O234" s="291"/>
      <c r="P234" s="289"/>
      <c r="Q234" s="290"/>
      <c r="R234" s="291"/>
      <c r="S234" s="270"/>
      <c r="T234" s="283"/>
      <c r="U234" s="283"/>
      <c r="V234" s="270"/>
      <c r="W234" s="270" t="s">
        <v>21</v>
      </c>
    </row>
    <row r="235" s="252" customFormat="true" ht="25.5" hidden="true" spans="1:23">
      <c r="A235" s="270"/>
      <c r="B235" s="270">
        <v>2101</v>
      </c>
      <c r="C235" s="270" t="s">
        <v>753</v>
      </c>
      <c r="D235" s="270"/>
      <c r="E235" s="270"/>
      <c r="F235" s="270"/>
      <c r="G235" s="270"/>
      <c r="H235" s="283"/>
      <c r="I235" s="283"/>
      <c r="J235" s="289"/>
      <c r="K235" s="290"/>
      <c r="L235" s="291"/>
      <c r="M235" s="289"/>
      <c r="N235" s="290"/>
      <c r="O235" s="291"/>
      <c r="P235" s="289"/>
      <c r="Q235" s="290"/>
      <c r="R235" s="291"/>
      <c r="S235" s="270"/>
      <c r="T235" s="283"/>
      <c r="U235" s="283"/>
      <c r="V235" s="270"/>
      <c r="W235" s="270" t="s">
        <v>21</v>
      </c>
    </row>
    <row r="236" s="252" customFormat="true" ht="25.5" hidden="true" spans="1:23">
      <c r="A236" s="270"/>
      <c r="B236" s="270">
        <v>210101</v>
      </c>
      <c r="C236" s="270" t="s">
        <v>754</v>
      </c>
      <c r="D236" s="270"/>
      <c r="E236" s="270"/>
      <c r="F236" s="270"/>
      <c r="G236" s="270"/>
      <c r="H236" s="283"/>
      <c r="I236" s="283"/>
      <c r="J236" s="289"/>
      <c r="K236" s="290"/>
      <c r="L236" s="291"/>
      <c r="M236" s="289"/>
      <c r="N236" s="290"/>
      <c r="O236" s="291"/>
      <c r="P236" s="289"/>
      <c r="Q236" s="290"/>
      <c r="R236" s="291"/>
      <c r="S236" s="270"/>
      <c r="T236" s="283"/>
      <c r="U236" s="283"/>
      <c r="V236" s="270"/>
      <c r="W236" s="270" t="s">
        <v>21</v>
      </c>
    </row>
    <row r="237" s="255" customFormat="true" ht="38.25" spans="1:23">
      <c r="A237" s="350">
        <f>MAX(A$2:A236)+1</f>
        <v>181</v>
      </c>
      <c r="B237" s="350" t="s">
        <v>755</v>
      </c>
      <c r="C237" s="351" t="s">
        <v>756</v>
      </c>
      <c r="D237" s="352" t="s">
        <v>757</v>
      </c>
      <c r="E237" s="350" t="s">
        <v>758</v>
      </c>
      <c r="F237" s="350"/>
      <c r="G237" s="350"/>
      <c r="H237" s="359" t="s">
        <v>39</v>
      </c>
      <c r="I237" s="359" t="s">
        <v>40</v>
      </c>
      <c r="J237" s="362">
        <v>5</v>
      </c>
      <c r="K237" s="363"/>
      <c r="L237" s="364"/>
      <c r="M237" s="362">
        <v>5</v>
      </c>
      <c r="N237" s="363"/>
      <c r="O237" s="364"/>
      <c r="P237" s="362" t="s">
        <v>31</v>
      </c>
      <c r="Q237" s="363"/>
      <c r="R237" s="364"/>
      <c r="S237" s="354" t="s">
        <v>759</v>
      </c>
      <c r="T237" s="359" t="s">
        <v>760</v>
      </c>
      <c r="U237" s="359"/>
      <c r="V237" s="350" t="s">
        <v>761</v>
      </c>
      <c r="W237" s="350" t="s">
        <v>21</v>
      </c>
    </row>
    <row r="238" s="253" customFormat="true" ht="25.5" hidden="true" spans="1:23">
      <c r="A238" s="270">
        <f>MAX(A$2:A237)+1</f>
        <v>182</v>
      </c>
      <c r="B238" s="270">
        <v>210101001</v>
      </c>
      <c r="C238" s="270" t="s">
        <v>762</v>
      </c>
      <c r="D238" s="271" t="s">
        <v>763</v>
      </c>
      <c r="E238" s="270" t="s">
        <v>762</v>
      </c>
      <c r="F238" s="270" t="s">
        <v>764</v>
      </c>
      <c r="G238" s="270"/>
      <c r="H238" s="283" t="s">
        <v>39</v>
      </c>
      <c r="I238" s="283" t="s">
        <v>765</v>
      </c>
      <c r="J238" s="289">
        <v>5</v>
      </c>
      <c r="K238" s="290"/>
      <c r="L238" s="291"/>
      <c r="M238" s="289">
        <v>5</v>
      </c>
      <c r="N238" s="290"/>
      <c r="O238" s="291"/>
      <c r="P238" s="289" t="s">
        <v>31</v>
      </c>
      <c r="Q238" s="290"/>
      <c r="R238" s="291"/>
      <c r="S238" s="270"/>
      <c r="T238" s="283"/>
      <c r="U238" s="283"/>
      <c r="V238" s="270"/>
      <c r="W238" s="270" t="s">
        <v>21</v>
      </c>
    </row>
    <row r="239" s="253" customFormat="true" ht="25.5" hidden="true" spans="1:23">
      <c r="A239" s="270">
        <f>MAX(A$2:A238)+1</f>
        <v>183</v>
      </c>
      <c r="B239" s="270">
        <v>210101002</v>
      </c>
      <c r="C239" s="270" t="s">
        <v>766</v>
      </c>
      <c r="D239" s="271" t="s">
        <v>767</v>
      </c>
      <c r="E239" s="270" t="s">
        <v>766</v>
      </c>
      <c r="F239" s="270" t="s">
        <v>768</v>
      </c>
      <c r="G239" s="270"/>
      <c r="H239" s="283" t="s">
        <v>39</v>
      </c>
      <c r="I239" s="283" t="s">
        <v>40</v>
      </c>
      <c r="J239" s="289">
        <v>6</v>
      </c>
      <c r="K239" s="290"/>
      <c r="L239" s="291"/>
      <c r="M239" s="289">
        <v>6</v>
      </c>
      <c r="N239" s="290"/>
      <c r="O239" s="291"/>
      <c r="P239" s="289" t="s">
        <v>31</v>
      </c>
      <c r="Q239" s="290"/>
      <c r="R239" s="291"/>
      <c r="S239" s="270"/>
      <c r="T239" s="283"/>
      <c r="U239" s="283"/>
      <c r="V239" s="270"/>
      <c r="W239" s="270" t="s">
        <v>21</v>
      </c>
    </row>
    <row r="240" s="255" customFormat="true" ht="25.5" spans="1:23">
      <c r="A240" s="350">
        <f>MAX(A$2:A239)+1</f>
        <v>184</v>
      </c>
      <c r="B240" s="350">
        <v>210101003</v>
      </c>
      <c r="C240" s="350" t="s">
        <v>769</v>
      </c>
      <c r="D240" s="352" t="s">
        <v>770</v>
      </c>
      <c r="E240" s="350" t="s">
        <v>769</v>
      </c>
      <c r="F240" s="350" t="s">
        <v>771</v>
      </c>
      <c r="G240" s="350"/>
      <c r="H240" s="359" t="s">
        <v>39</v>
      </c>
      <c r="I240" s="359" t="s">
        <v>40</v>
      </c>
      <c r="J240" s="362">
        <v>20</v>
      </c>
      <c r="K240" s="363"/>
      <c r="L240" s="364"/>
      <c r="M240" s="362">
        <v>20</v>
      </c>
      <c r="N240" s="363"/>
      <c r="O240" s="364"/>
      <c r="P240" s="362" t="s">
        <v>31</v>
      </c>
      <c r="Q240" s="363"/>
      <c r="R240" s="364"/>
      <c r="S240" s="350"/>
      <c r="T240" s="359" t="s">
        <v>760</v>
      </c>
      <c r="U240" s="359"/>
      <c r="V240" s="350" t="s">
        <v>761</v>
      </c>
      <c r="W240" s="350" t="s">
        <v>21</v>
      </c>
    </row>
    <row r="241" s="255" customFormat="true" ht="25.5" spans="1:23">
      <c r="A241" s="350">
        <f>MAX(A$2:A240)+1</f>
        <v>185</v>
      </c>
      <c r="B241" s="350">
        <v>210101004</v>
      </c>
      <c r="C241" s="350" t="s">
        <v>772</v>
      </c>
      <c r="D241" s="352" t="s">
        <v>773</v>
      </c>
      <c r="E241" s="350" t="s">
        <v>772</v>
      </c>
      <c r="F241" s="350" t="s">
        <v>771</v>
      </c>
      <c r="G241" s="350"/>
      <c r="H241" s="359" t="s">
        <v>39</v>
      </c>
      <c r="I241" s="359" t="s">
        <v>774</v>
      </c>
      <c r="J241" s="362">
        <v>50</v>
      </c>
      <c r="K241" s="363"/>
      <c r="L241" s="364"/>
      <c r="M241" s="362">
        <v>50</v>
      </c>
      <c r="N241" s="363"/>
      <c r="O241" s="364"/>
      <c r="P241" s="362" t="s">
        <v>31</v>
      </c>
      <c r="Q241" s="363"/>
      <c r="R241" s="364"/>
      <c r="S241" s="350" t="s">
        <v>775</v>
      </c>
      <c r="T241" s="359" t="s">
        <v>760</v>
      </c>
      <c r="U241" s="359"/>
      <c r="V241" s="350" t="s">
        <v>761</v>
      </c>
      <c r="W241" s="350" t="s">
        <v>21</v>
      </c>
    </row>
    <row r="242" s="252" customFormat="true" ht="25.5" hidden="true" spans="1:23">
      <c r="A242" s="270"/>
      <c r="B242" s="270">
        <v>210102</v>
      </c>
      <c r="C242" s="270" t="s">
        <v>776</v>
      </c>
      <c r="D242" s="270"/>
      <c r="E242" s="270"/>
      <c r="F242" s="270" t="s">
        <v>777</v>
      </c>
      <c r="G242" s="270"/>
      <c r="H242" s="283"/>
      <c r="I242" s="283"/>
      <c r="J242" s="289"/>
      <c r="K242" s="290"/>
      <c r="L242" s="291"/>
      <c r="M242" s="289"/>
      <c r="N242" s="290"/>
      <c r="O242" s="291"/>
      <c r="P242" s="289"/>
      <c r="Q242" s="290"/>
      <c r="R242" s="291"/>
      <c r="S242" s="270" t="s">
        <v>778</v>
      </c>
      <c r="T242" s="283"/>
      <c r="U242" s="283"/>
      <c r="V242" s="270"/>
      <c r="W242" s="270" t="s">
        <v>21</v>
      </c>
    </row>
    <row r="243" s="255" customFormat="true" ht="25.5" spans="1:23">
      <c r="A243" s="350">
        <f>MAX(A$2:A242)+1</f>
        <v>186</v>
      </c>
      <c r="B243" s="350" t="s">
        <v>779</v>
      </c>
      <c r="C243" s="351" t="s">
        <v>780</v>
      </c>
      <c r="D243" s="353" t="s">
        <v>781</v>
      </c>
      <c r="E243" s="350" t="s">
        <v>782</v>
      </c>
      <c r="F243" s="350"/>
      <c r="G243" s="350"/>
      <c r="H243" s="359" t="s">
        <v>39</v>
      </c>
      <c r="I243" s="359" t="s">
        <v>40</v>
      </c>
      <c r="J243" s="362">
        <v>3</v>
      </c>
      <c r="K243" s="363"/>
      <c r="L243" s="364"/>
      <c r="M243" s="362">
        <v>3</v>
      </c>
      <c r="N243" s="363"/>
      <c r="O243" s="364"/>
      <c r="P243" s="362" t="s">
        <v>31</v>
      </c>
      <c r="Q243" s="363"/>
      <c r="R243" s="364"/>
      <c r="S243" s="351" t="s">
        <v>783</v>
      </c>
      <c r="T243" s="359" t="s">
        <v>760</v>
      </c>
      <c r="U243" s="359"/>
      <c r="V243" s="350" t="s">
        <v>761</v>
      </c>
      <c r="W243" s="350" t="s">
        <v>21</v>
      </c>
    </row>
    <row r="244" s="255" customFormat="true" ht="25.5" spans="1:23">
      <c r="A244" s="350">
        <f>MAX(A$2:A243)+1</f>
        <v>187</v>
      </c>
      <c r="B244" s="350" t="s">
        <v>784</v>
      </c>
      <c r="C244" s="351" t="s">
        <v>785</v>
      </c>
      <c r="D244" s="353" t="s">
        <v>786</v>
      </c>
      <c r="E244" s="350" t="s">
        <v>787</v>
      </c>
      <c r="F244" s="350"/>
      <c r="G244" s="350"/>
      <c r="H244" s="359" t="s">
        <v>39</v>
      </c>
      <c r="I244" s="359" t="s">
        <v>40</v>
      </c>
      <c r="J244" s="362">
        <v>5</v>
      </c>
      <c r="K244" s="363"/>
      <c r="L244" s="364"/>
      <c r="M244" s="362">
        <v>5</v>
      </c>
      <c r="N244" s="363"/>
      <c r="O244" s="364"/>
      <c r="P244" s="362" t="s">
        <v>31</v>
      </c>
      <c r="Q244" s="363"/>
      <c r="R244" s="364"/>
      <c r="S244" s="351" t="s">
        <v>785</v>
      </c>
      <c r="T244" s="359" t="s">
        <v>760</v>
      </c>
      <c r="U244" s="359"/>
      <c r="V244" s="350" t="s">
        <v>761</v>
      </c>
      <c r="W244" s="350" t="s">
        <v>21</v>
      </c>
    </row>
    <row r="245" s="256" customFormat="true" ht="25.5" spans="1:23">
      <c r="A245" s="353">
        <f>MAX(A$2:A244)+1</f>
        <v>188</v>
      </c>
      <c r="B245" s="353" t="s">
        <v>788</v>
      </c>
      <c r="C245" s="351" t="s">
        <v>789</v>
      </c>
      <c r="D245" s="353" t="s">
        <v>790</v>
      </c>
      <c r="E245" s="353" t="s">
        <v>791</v>
      </c>
      <c r="F245" s="353"/>
      <c r="G245" s="353"/>
      <c r="H245" s="360" t="s">
        <v>39</v>
      </c>
      <c r="I245" s="360" t="s">
        <v>792</v>
      </c>
      <c r="J245" s="362">
        <v>5</v>
      </c>
      <c r="K245" s="363"/>
      <c r="L245" s="364"/>
      <c r="M245" s="362">
        <v>5</v>
      </c>
      <c r="N245" s="363"/>
      <c r="O245" s="364"/>
      <c r="P245" s="362" t="s">
        <v>31</v>
      </c>
      <c r="Q245" s="363"/>
      <c r="R245" s="364"/>
      <c r="S245" s="351" t="s">
        <v>793</v>
      </c>
      <c r="T245" s="359" t="s">
        <v>760</v>
      </c>
      <c r="U245" s="359"/>
      <c r="V245" s="350" t="s">
        <v>761</v>
      </c>
      <c r="W245" s="350" t="s">
        <v>21</v>
      </c>
    </row>
    <row r="246" s="255" customFormat="true" ht="25.5" spans="1:23">
      <c r="A246" s="350">
        <f>MAX(A$2:A245)+1</f>
        <v>189</v>
      </c>
      <c r="B246" s="350" t="s">
        <v>794</v>
      </c>
      <c r="C246" s="351" t="s">
        <v>795</v>
      </c>
      <c r="D246" s="353" t="s">
        <v>796</v>
      </c>
      <c r="E246" s="350" t="s">
        <v>797</v>
      </c>
      <c r="F246" s="350"/>
      <c r="G246" s="350"/>
      <c r="H246" s="359" t="s">
        <v>39</v>
      </c>
      <c r="I246" s="359" t="s">
        <v>40</v>
      </c>
      <c r="J246" s="362">
        <v>8</v>
      </c>
      <c r="K246" s="363"/>
      <c r="L246" s="364"/>
      <c r="M246" s="362">
        <v>8</v>
      </c>
      <c r="N246" s="363"/>
      <c r="O246" s="364"/>
      <c r="P246" s="362" t="s">
        <v>31</v>
      </c>
      <c r="Q246" s="363"/>
      <c r="R246" s="364"/>
      <c r="S246" s="351" t="s">
        <v>795</v>
      </c>
      <c r="T246" s="359" t="s">
        <v>760</v>
      </c>
      <c r="U246" s="359"/>
      <c r="V246" s="350" t="s">
        <v>761</v>
      </c>
      <c r="W246" s="350" t="s">
        <v>21</v>
      </c>
    </row>
    <row r="247" s="255" customFormat="true" ht="25.5" spans="1:23">
      <c r="A247" s="350">
        <f>MAX(A$2:A246)+1</f>
        <v>190</v>
      </c>
      <c r="B247" s="350">
        <v>210102001</v>
      </c>
      <c r="C247" s="350" t="s">
        <v>798</v>
      </c>
      <c r="D247" s="352" t="s">
        <v>799</v>
      </c>
      <c r="E247" s="350" t="s">
        <v>798</v>
      </c>
      <c r="F247" s="350"/>
      <c r="G247" s="350"/>
      <c r="H247" s="359" t="s">
        <v>39</v>
      </c>
      <c r="I247" s="359" t="s">
        <v>800</v>
      </c>
      <c r="J247" s="362">
        <v>9</v>
      </c>
      <c r="K247" s="363"/>
      <c r="L247" s="364"/>
      <c r="M247" s="362">
        <v>9</v>
      </c>
      <c r="N247" s="363"/>
      <c r="O247" s="364"/>
      <c r="P247" s="362" t="s">
        <v>31</v>
      </c>
      <c r="Q247" s="363"/>
      <c r="R247" s="364"/>
      <c r="S247" s="350"/>
      <c r="T247" s="359" t="s">
        <v>760</v>
      </c>
      <c r="U247" s="359"/>
      <c r="V247" s="350" t="s">
        <v>761</v>
      </c>
      <c r="W247" s="350" t="s">
        <v>21</v>
      </c>
    </row>
    <row r="248" s="255" customFormat="true" ht="27" spans="1:23">
      <c r="A248" s="350">
        <f>MAX(A$2:A247)+1</f>
        <v>191</v>
      </c>
      <c r="B248" s="350" t="s">
        <v>801</v>
      </c>
      <c r="C248" s="354" t="s">
        <v>802</v>
      </c>
      <c r="D248" s="352" t="s">
        <v>799</v>
      </c>
      <c r="E248" s="350" t="s">
        <v>798</v>
      </c>
      <c r="F248" s="350"/>
      <c r="G248" s="350"/>
      <c r="H248" s="359" t="s">
        <v>39</v>
      </c>
      <c r="I248" s="359" t="s">
        <v>800</v>
      </c>
      <c r="J248" s="362">
        <v>5</v>
      </c>
      <c r="K248" s="363"/>
      <c r="L248" s="364"/>
      <c r="M248" s="362">
        <v>5</v>
      </c>
      <c r="N248" s="363"/>
      <c r="O248" s="364"/>
      <c r="P248" s="362" t="s">
        <v>31</v>
      </c>
      <c r="Q248" s="363"/>
      <c r="R248" s="364"/>
      <c r="S248" s="350" t="s">
        <v>802</v>
      </c>
      <c r="T248" s="359" t="s">
        <v>760</v>
      </c>
      <c r="U248" s="359"/>
      <c r="V248" s="350" t="s">
        <v>761</v>
      </c>
      <c r="W248" s="350" t="s">
        <v>21</v>
      </c>
    </row>
    <row r="249" s="255" customFormat="true" ht="25.5" spans="1:23">
      <c r="A249" s="350">
        <f>MAX(A$2:A248)+1</f>
        <v>192</v>
      </c>
      <c r="B249" s="350">
        <v>210102002</v>
      </c>
      <c r="C249" s="350" t="s">
        <v>803</v>
      </c>
      <c r="D249" s="352" t="s">
        <v>804</v>
      </c>
      <c r="E249" s="350" t="s">
        <v>803</v>
      </c>
      <c r="F249" s="350"/>
      <c r="G249" s="350"/>
      <c r="H249" s="359" t="s">
        <v>39</v>
      </c>
      <c r="I249" s="359" t="s">
        <v>800</v>
      </c>
      <c r="J249" s="362">
        <v>12</v>
      </c>
      <c r="K249" s="363"/>
      <c r="L249" s="364"/>
      <c r="M249" s="362">
        <v>12</v>
      </c>
      <c r="N249" s="363"/>
      <c r="O249" s="364"/>
      <c r="P249" s="362" t="s">
        <v>31</v>
      </c>
      <c r="Q249" s="363"/>
      <c r="R249" s="364"/>
      <c r="S249" s="350"/>
      <c r="T249" s="359" t="s">
        <v>760</v>
      </c>
      <c r="U249" s="359"/>
      <c r="V249" s="350" t="s">
        <v>761</v>
      </c>
      <c r="W249" s="350" t="s">
        <v>21</v>
      </c>
    </row>
    <row r="250" s="255" customFormat="true" ht="27" spans="1:23">
      <c r="A250" s="350">
        <f>MAX(A$2:A249)+1</f>
        <v>193</v>
      </c>
      <c r="B250" s="350" t="s">
        <v>805</v>
      </c>
      <c r="C250" s="354" t="s">
        <v>802</v>
      </c>
      <c r="D250" s="352" t="s">
        <v>804</v>
      </c>
      <c r="E250" s="350" t="s">
        <v>803</v>
      </c>
      <c r="F250" s="350"/>
      <c r="G250" s="350"/>
      <c r="H250" s="359" t="s">
        <v>39</v>
      </c>
      <c r="I250" s="359" t="s">
        <v>800</v>
      </c>
      <c r="J250" s="362">
        <v>6</v>
      </c>
      <c r="K250" s="363"/>
      <c r="L250" s="364"/>
      <c r="M250" s="362">
        <v>6</v>
      </c>
      <c r="N250" s="363"/>
      <c r="O250" s="364"/>
      <c r="P250" s="362" t="s">
        <v>31</v>
      </c>
      <c r="Q250" s="363"/>
      <c r="R250" s="364"/>
      <c r="S250" s="350" t="s">
        <v>802</v>
      </c>
      <c r="T250" s="359" t="s">
        <v>760</v>
      </c>
      <c r="U250" s="359"/>
      <c r="V250" s="350" t="s">
        <v>761</v>
      </c>
      <c r="W250" s="350" t="s">
        <v>21</v>
      </c>
    </row>
    <row r="251" s="255" customFormat="true" ht="25.5" spans="1:23">
      <c r="A251" s="350">
        <f>MAX(A$2:A250)+1</f>
        <v>194</v>
      </c>
      <c r="B251" s="350">
        <v>210102003</v>
      </c>
      <c r="C251" s="350" t="s">
        <v>806</v>
      </c>
      <c r="D251" s="352" t="s">
        <v>807</v>
      </c>
      <c r="E251" s="350" t="s">
        <v>806</v>
      </c>
      <c r="F251" s="350" t="s">
        <v>808</v>
      </c>
      <c r="G251" s="350"/>
      <c r="H251" s="359" t="s">
        <v>39</v>
      </c>
      <c r="I251" s="359" t="s">
        <v>800</v>
      </c>
      <c r="J251" s="362">
        <v>16</v>
      </c>
      <c r="K251" s="363"/>
      <c r="L251" s="364"/>
      <c r="M251" s="362">
        <v>16</v>
      </c>
      <c r="N251" s="363"/>
      <c r="O251" s="364"/>
      <c r="P251" s="362" t="s">
        <v>31</v>
      </c>
      <c r="Q251" s="363"/>
      <c r="R251" s="364"/>
      <c r="S251" s="350"/>
      <c r="T251" s="359" t="s">
        <v>760</v>
      </c>
      <c r="U251" s="359"/>
      <c r="V251" s="350" t="s">
        <v>761</v>
      </c>
      <c r="W251" s="350" t="s">
        <v>21</v>
      </c>
    </row>
    <row r="252" s="255" customFormat="true" ht="27" spans="1:23">
      <c r="A252" s="350">
        <f>MAX(A$2:A251)+1</f>
        <v>195</v>
      </c>
      <c r="B252" s="350" t="s">
        <v>809</v>
      </c>
      <c r="C252" s="354" t="s">
        <v>802</v>
      </c>
      <c r="D252" s="352" t="s">
        <v>807</v>
      </c>
      <c r="E252" s="350" t="s">
        <v>806</v>
      </c>
      <c r="F252" s="350"/>
      <c r="G252" s="350"/>
      <c r="H252" s="359" t="s">
        <v>39</v>
      </c>
      <c r="I252" s="359" t="s">
        <v>800</v>
      </c>
      <c r="J252" s="362">
        <v>8</v>
      </c>
      <c r="K252" s="363"/>
      <c r="L252" s="364"/>
      <c r="M252" s="362">
        <v>8</v>
      </c>
      <c r="N252" s="363"/>
      <c r="O252" s="364"/>
      <c r="P252" s="362" t="s">
        <v>31</v>
      </c>
      <c r="Q252" s="363"/>
      <c r="R252" s="364"/>
      <c r="S252" s="350" t="s">
        <v>802</v>
      </c>
      <c r="T252" s="359" t="s">
        <v>760</v>
      </c>
      <c r="U252" s="359"/>
      <c r="V252" s="350" t="s">
        <v>761</v>
      </c>
      <c r="W252" s="350" t="s">
        <v>21</v>
      </c>
    </row>
    <row r="253" s="255" customFormat="true" ht="25.5" spans="1:23">
      <c r="A253" s="350">
        <f>MAX(A$2:A252)+1</f>
        <v>196</v>
      </c>
      <c r="B253" s="350">
        <v>210102004</v>
      </c>
      <c r="C253" s="350" t="s">
        <v>810</v>
      </c>
      <c r="D253" s="352" t="s">
        <v>811</v>
      </c>
      <c r="E253" s="350" t="s">
        <v>810</v>
      </c>
      <c r="F253" s="350"/>
      <c r="G253" s="350"/>
      <c r="H253" s="359" t="s">
        <v>39</v>
      </c>
      <c r="I253" s="359" t="s">
        <v>800</v>
      </c>
      <c r="J253" s="362">
        <v>20</v>
      </c>
      <c r="K253" s="363"/>
      <c r="L253" s="364"/>
      <c r="M253" s="362">
        <v>20</v>
      </c>
      <c r="N253" s="363"/>
      <c r="O253" s="364"/>
      <c r="P253" s="362" t="s">
        <v>31</v>
      </c>
      <c r="Q253" s="363"/>
      <c r="R253" s="364"/>
      <c r="S253" s="350"/>
      <c r="T253" s="359" t="s">
        <v>760</v>
      </c>
      <c r="U253" s="359"/>
      <c r="V253" s="350" t="s">
        <v>761</v>
      </c>
      <c r="W253" s="350" t="s">
        <v>21</v>
      </c>
    </row>
    <row r="254" s="255" customFormat="true" ht="27" spans="1:23">
      <c r="A254" s="350">
        <f>MAX(A$2:A253)+1</f>
        <v>197</v>
      </c>
      <c r="B254" s="350" t="s">
        <v>812</v>
      </c>
      <c r="C254" s="354" t="s">
        <v>802</v>
      </c>
      <c r="D254" s="352" t="s">
        <v>811</v>
      </c>
      <c r="E254" s="350" t="s">
        <v>810</v>
      </c>
      <c r="F254" s="350"/>
      <c r="G254" s="350"/>
      <c r="H254" s="359" t="s">
        <v>39</v>
      </c>
      <c r="I254" s="359" t="s">
        <v>800</v>
      </c>
      <c r="J254" s="362">
        <v>10</v>
      </c>
      <c r="K254" s="363"/>
      <c r="L254" s="364"/>
      <c r="M254" s="362">
        <v>10</v>
      </c>
      <c r="N254" s="363"/>
      <c r="O254" s="364"/>
      <c r="P254" s="362" t="s">
        <v>31</v>
      </c>
      <c r="Q254" s="363"/>
      <c r="R254" s="364"/>
      <c r="S254" s="350" t="s">
        <v>802</v>
      </c>
      <c r="T254" s="359" t="s">
        <v>760</v>
      </c>
      <c r="U254" s="359"/>
      <c r="V254" s="350" t="s">
        <v>761</v>
      </c>
      <c r="W254" s="350" t="s">
        <v>21</v>
      </c>
    </row>
    <row r="255" s="255" customFormat="true" ht="25.5" spans="1:23">
      <c r="A255" s="350">
        <f>MAX(A$2:A254)+1</f>
        <v>198</v>
      </c>
      <c r="B255" s="350">
        <v>210102005</v>
      </c>
      <c r="C255" s="350" t="s">
        <v>813</v>
      </c>
      <c r="D255" s="352" t="s">
        <v>814</v>
      </c>
      <c r="E255" s="350" t="s">
        <v>813</v>
      </c>
      <c r="F255" s="350"/>
      <c r="G255" s="350"/>
      <c r="H255" s="359" t="s">
        <v>39</v>
      </c>
      <c r="I255" s="359" t="s">
        <v>800</v>
      </c>
      <c r="J255" s="362">
        <v>24</v>
      </c>
      <c r="K255" s="363"/>
      <c r="L255" s="364"/>
      <c r="M255" s="362">
        <v>24</v>
      </c>
      <c r="N255" s="363"/>
      <c r="O255" s="364"/>
      <c r="P255" s="362" t="s">
        <v>31</v>
      </c>
      <c r="Q255" s="363"/>
      <c r="R255" s="364"/>
      <c r="S255" s="350"/>
      <c r="T255" s="359" t="s">
        <v>760</v>
      </c>
      <c r="U255" s="359"/>
      <c r="V255" s="350" t="s">
        <v>761</v>
      </c>
      <c r="W255" s="350" t="s">
        <v>21</v>
      </c>
    </row>
    <row r="256" s="255" customFormat="true" ht="27" spans="1:23">
      <c r="A256" s="350">
        <f>MAX(A$2:A255)+1</f>
        <v>199</v>
      </c>
      <c r="B256" s="350" t="s">
        <v>815</v>
      </c>
      <c r="C256" s="354" t="s">
        <v>802</v>
      </c>
      <c r="D256" s="352" t="s">
        <v>814</v>
      </c>
      <c r="E256" s="350" t="s">
        <v>813</v>
      </c>
      <c r="F256" s="350"/>
      <c r="G256" s="350"/>
      <c r="H256" s="359" t="s">
        <v>39</v>
      </c>
      <c r="I256" s="359" t="s">
        <v>800</v>
      </c>
      <c r="J256" s="362">
        <v>12</v>
      </c>
      <c r="K256" s="363"/>
      <c r="L256" s="364"/>
      <c r="M256" s="362">
        <v>12</v>
      </c>
      <c r="N256" s="363"/>
      <c r="O256" s="364"/>
      <c r="P256" s="362" t="s">
        <v>31</v>
      </c>
      <c r="Q256" s="363"/>
      <c r="R256" s="364"/>
      <c r="S256" s="350" t="s">
        <v>802</v>
      </c>
      <c r="T256" s="359" t="s">
        <v>760</v>
      </c>
      <c r="U256" s="359"/>
      <c r="V256" s="350" t="s">
        <v>761</v>
      </c>
      <c r="W256" s="350" t="s">
        <v>21</v>
      </c>
    </row>
    <row r="257" s="255" customFormat="true" ht="25.5" spans="1:23">
      <c r="A257" s="350">
        <f>MAX(A$2:A256)+1</f>
        <v>200</v>
      </c>
      <c r="B257" s="350">
        <v>210102006</v>
      </c>
      <c r="C257" s="350" t="s">
        <v>816</v>
      </c>
      <c r="D257" s="352" t="s">
        <v>817</v>
      </c>
      <c r="E257" s="350" t="s">
        <v>816</v>
      </c>
      <c r="F257" s="350"/>
      <c r="G257" s="350"/>
      <c r="H257" s="359" t="s">
        <v>39</v>
      </c>
      <c r="I257" s="359" t="s">
        <v>800</v>
      </c>
      <c r="J257" s="362">
        <v>27</v>
      </c>
      <c r="K257" s="363"/>
      <c r="L257" s="364"/>
      <c r="M257" s="362">
        <v>27</v>
      </c>
      <c r="N257" s="363"/>
      <c r="O257" s="364"/>
      <c r="P257" s="362" t="s">
        <v>31</v>
      </c>
      <c r="Q257" s="363"/>
      <c r="R257" s="364"/>
      <c r="S257" s="350"/>
      <c r="T257" s="359" t="s">
        <v>760</v>
      </c>
      <c r="U257" s="359"/>
      <c r="V257" s="350" t="s">
        <v>761</v>
      </c>
      <c r="W257" s="350" t="s">
        <v>21</v>
      </c>
    </row>
    <row r="258" s="255" customFormat="true" ht="27" spans="1:23">
      <c r="A258" s="350">
        <f>MAX(A$2:A257)+1</f>
        <v>201</v>
      </c>
      <c r="B258" s="350" t="s">
        <v>818</v>
      </c>
      <c r="C258" s="354" t="s">
        <v>802</v>
      </c>
      <c r="D258" s="352" t="s">
        <v>817</v>
      </c>
      <c r="E258" s="350" t="s">
        <v>816</v>
      </c>
      <c r="F258" s="350"/>
      <c r="G258" s="350"/>
      <c r="H258" s="359" t="s">
        <v>39</v>
      </c>
      <c r="I258" s="359" t="s">
        <v>800</v>
      </c>
      <c r="J258" s="362">
        <v>14</v>
      </c>
      <c r="K258" s="363"/>
      <c r="L258" s="364"/>
      <c r="M258" s="362">
        <v>14</v>
      </c>
      <c r="N258" s="363"/>
      <c r="O258" s="364"/>
      <c r="P258" s="362" t="s">
        <v>31</v>
      </c>
      <c r="Q258" s="363"/>
      <c r="R258" s="364"/>
      <c r="S258" s="350" t="s">
        <v>802</v>
      </c>
      <c r="T258" s="359" t="s">
        <v>760</v>
      </c>
      <c r="U258" s="359"/>
      <c r="V258" s="350" t="s">
        <v>761</v>
      </c>
      <c r="W258" s="350" t="s">
        <v>21</v>
      </c>
    </row>
    <row r="259" s="255" customFormat="true" ht="25.5" spans="1:23">
      <c r="A259" s="350">
        <f>MAX(A$2:A258)+1</f>
        <v>202</v>
      </c>
      <c r="B259" s="350">
        <v>210102007</v>
      </c>
      <c r="C259" s="350" t="s">
        <v>819</v>
      </c>
      <c r="D259" s="352" t="s">
        <v>820</v>
      </c>
      <c r="E259" s="350" t="s">
        <v>819</v>
      </c>
      <c r="F259" s="350"/>
      <c r="G259" s="350"/>
      <c r="H259" s="359" t="s">
        <v>39</v>
      </c>
      <c r="I259" s="359" t="s">
        <v>800</v>
      </c>
      <c r="J259" s="362">
        <v>27</v>
      </c>
      <c r="K259" s="363"/>
      <c r="L259" s="364"/>
      <c r="M259" s="362">
        <v>27</v>
      </c>
      <c r="N259" s="363"/>
      <c r="O259" s="364"/>
      <c r="P259" s="362" t="s">
        <v>31</v>
      </c>
      <c r="Q259" s="363"/>
      <c r="R259" s="364"/>
      <c r="S259" s="350"/>
      <c r="T259" s="359" t="s">
        <v>760</v>
      </c>
      <c r="U259" s="359"/>
      <c r="V259" s="350" t="s">
        <v>761</v>
      </c>
      <c r="W259" s="350" t="s">
        <v>21</v>
      </c>
    </row>
    <row r="260" s="255" customFormat="true" ht="27" spans="1:23">
      <c r="A260" s="350">
        <f>MAX(A$2:A259)+1</f>
        <v>203</v>
      </c>
      <c r="B260" s="350" t="s">
        <v>821</v>
      </c>
      <c r="C260" s="354" t="s">
        <v>802</v>
      </c>
      <c r="D260" s="352" t="s">
        <v>820</v>
      </c>
      <c r="E260" s="350" t="s">
        <v>819</v>
      </c>
      <c r="F260" s="350"/>
      <c r="G260" s="350"/>
      <c r="H260" s="359" t="s">
        <v>39</v>
      </c>
      <c r="I260" s="359" t="s">
        <v>800</v>
      </c>
      <c r="J260" s="362">
        <v>14</v>
      </c>
      <c r="K260" s="363"/>
      <c r="L260" s="364"/>
      <c r="M260" s="362">
        <v>14</v>
      </c>
      <c r="N260" s="363"/>
      <c r="O260" s="364"/>
      <c r="P260" s="362" t="s">
        <v>31</v>
      </c>
      <c r="Q260" s="363"/>
      <c r="R260" s="364"/>
      <c r="S260" s="350" t="s">
        <v>802</v>
      </c>
      <c r="T260" s="359" t="s">
        <v>760</v>
      </c>
      <c r="U260" s="359"/>
      <c r="V260" s="350" t="s">
        <v>761</v>
      </c>
      <c r="W260" s="350" t="s">
        <v>21</v>
      </c>
    </row>
    <row r="261" s="255" customFormat="true" ht="25.5" spans="1:23">
      <c r="A261" s="350">
        <f>MAX(A$2:A260)+1</f>
        <v>204</v>
      </c>
      <c r="B261" s="350">
        <v>210102008</v>
      </c>
      <c r="C261" s="350" t="s">
        <v>822</v>
      </c>
      <c r="D261" s="352" t="s">
        <v>823</v>
      </c>
      <c r="E261" s="350" t="s">
        <v>822</v>
      </c>
      <c r="F261" s="350"/>
      <c r="G261" s="350" t="s">
        <v>824</v>
      </c>
      <c r="H261" s="359" t="s">
        <v>39</v>
      </c>
      <c r="I261" s="359" t="s">
        <v>800</v>
      </c>
      <c r="J261" s="362">
        <v>3</v>
      </c>
      <c r="K261" s="363"/>
      <c r="L261" s="364"/>
      <c r="M261" s="362">
        <v>3</v>
      </c>
      <c r="N261" s="363"/>
      <c r="O261" s="364"/>
      <c r="P261" s="362" t="s">
        <v>31</v>
      </c>
      <c r="Q261" s="363"/>
      <c r="R261" s="364"/>
      <c r="S261" s="350"/>
      <c r="T261" s="359" t="s">
        <v>760</v>
      </c>
      <c r="U261" s="359"/>
      <c r="V261" s="350" t="s">
        <v>761</v>
      </c>
      <c r="W261" s="350" t="s">
        <v>21</v>
      </c>
    </row>
    <row r="262" s="255" customFormat="true" ht="27" spans="1:23">
      <c r="A262" s="350">
        <f>MAX(A$2:A261)+1</f>
        <v>205</v>
      </c>
      <c r="B262" s="350" t="s">
        <v>825</v>
      </c>
      <c r="C262" s="354" t="s">
        <v>802</v>
      </c>
      <c r="D262" s="352" t="s">
        <v>823</v>
      </c>
      <c r="E262" s="350" t="s">
        <v>822</v>
      </c>
      <c r="F262" s="350"/>
      <c r="G262" s="350"/>
      <c r="H262" s="359" t="s">
        <v>39</v>
      </c>
      <c r="I262" s="359" t="s">
        <v>800</v>
      </c>
      <c r="J262" s="362">
        <v>2</v>
      </c>
      <c r="K262" s="363"/>
      <c r="L262" s="364"/>
      <c r="M262" s="362">
        <v>2</v>
      </c>
      <c r="N262" s="363"/>
      <c r="O262" s="364"/>
      <c r="P262" s="362" t="s">
        <v>31</v>
      </c>
      <c r="Q262" s="363"/>
      <c r="R262" s="364"/>
      <c r="S262" s="350" t="s">
        <v>802</v>
      </c>
      <c r="T262" s="359" t="s">
        <v>760</v>
      </c>
      <c r="U262" s="359"/>
      <c r="V262" s="350" t="s">
        <v>761</v>
      </c>
      <c r="W262" s="350" t="s">
        <v>21</v>
      </c>
    </row>
    <row r="263" s="255" customFormat="true" ht="25.5" spans="1:23">
      <c r="A263" s="350">
        <f>MAX(A$2:A262)+1</f>
        <v>206</v>
      </c>
      <c r="B263" s="350">
        <v>210102009</v>
      </c>
      <c r="C263" s="350" t="s">
        <v>826</v>
      </c>
      <c r="D263" s="352" t="s">
        <v>827</v>
      </c>
      <c r="E263" s="350" t="s">
        <v>826</v>
      </c>
      <c r="F263" s="350"/>
      <c r="G263" s="350" t="s">
        <v>824</v>
      </c>
      <c r="H263" s="359" t="s">
        <v>39</v>
      </c>
      <c r="I263" s="359" t="s">
        <v>800</v>
      </c>
      <c r="J263" s="362">
        <v>3</v>
      </c>
      <c r="K263" s="363"/>
      <c r="L263" s="364"/>
      <c r="M263" s="362">
        <v>3</v>
      </c>
      <c r="N263" s="363"/>
      <c r="O263" s="364"/>
      <c r="P263" s="362" t="s">
        <v>31</v>
      </c>
      <c r="Q263" s="363"/>
      <c r="R263" s="364"/>
      <c r="S263" s="350"/>
      <c r="T263" s="359" t="s">
        <v>760</v>
      </c>
      <c r="U263" s="359"/>
      <c r="V263" s="350" t="s">
        <v>761</v>
      </c>
      <c r="W263" s="350" t="s">
        <v>21</v>
      </c>
    </row>
    <row r="264" s="255" customFormat="true" ht="25.5" spans="1:23">
      <c r="A264" s="350">
        <f>MAX(A$2:A263)+1</f>
        <v>207</v>
      </c>
      <c r="B264" s="350" t="s">
        <v>828</v>
      </c>
      <c r="C264" s="350" t="s">
        <v>826</v>
      </c>
      <c r="D264" s="352" t="s">
        <v>827</v>
      </c>
      <c r="E264" s="350" t="s">
        <v>826</v>
      </c>
      <c r="F264" s="350"/>
      <c r="G264" s="350"/>
      <c r="H264" s="359" t="s">
        <v>39</v>
      </c>
      <c r="I264" s="359" t="s">
        <v>800</v>
      </c>
      <c r="J264" s="362">
        <v>20</v>
      </c>
      <c r="K264" s="363"/>
      <c r="L264" s="364"/>
      <c r="M264" s="362">
        <v>20</v>
      </c>
      <c r="N264" s="363"/>
      <c r="O264" s="364"/>
      <c r="P264" s="362" t="s">
        <v>31</v>
      </c>
      <c r="Q264" s="363"/>
      <c r="R264" s="364"/>
      <c r="S264" s="350" t="s">
        <v>829</v>
      </c>
      <c r="T264" s="359" t="s">
        <v>760</v>
      </c>
      <c r="U264" s="359"/>
      <c r="V264" s="350" t="s">
        <v>761</v>
      </c>
      <c r="W264" s="350" t="s">
        <v>21</v>
      </c>
    </row>
    <row r="265" s="255" customFormat="true" ht="25.5" spans="1:23">
      <c r="A265" s="350">
        <f>MAX(A$2:A264)+1</f>
        <v>208</v>
      </c>
      <c r="B265" s="350">
        <v>210102010</v>
      </c>
      <c r="C265" s="350" t="s">
        <v>830</v>
      </c>
      <c r="D265" s="352" t="s">
        <v>831</v>
      </c>
      <c r="E265" s="350" t="s">
        <v>830</v>
      </c>
      <c r="F265" s="350"/>
      <c r="G265" s="350"/>
      <c r="H265" s="359" t="s">
        <v>39</v>
      </c>
      <c r="I265" s="359" t="s">
        <v>800</v>
      </c>
      <c r="J265" s="362">
        <v>50</v>
      </c>
      <c r="K265" s="363"/>
      <c r="L265" s="364"/>
      <c r="M265" s="362">
        <v>50</v>
      </c>
      <c r="N265" s="363"/>
      <c r="O265" s="364"/>
      <c r="P265" s="362" t="s">
        <v>31</v>
      </c>
      <c r="Q265" s="363"/>
      <c r="R265" s="364"/>
      <c r="S265" s="350"/>
      <c r="T265" s="359" t="s">
        <v>760</v>
      </c>
      <c r="U265" s="359"/>
      <c r="V265" s="350" t="s">
        <v>761</v>
      </c>
      <c r="W265" s="350" t="s">
        <v>21</v>
      </c>
    </row>
    <row r="266" s="255" customFormat="true" ht="25.5" spans="1:23">
      <c r="A266" s="350">
        <f>MAX(A$2:A265)+1</f>
        <v>209</v>
      </c>
      <c r="B266" s="350">
        <v>210102011</v>
      </c>
      <c r="C266" s="350" t="s">
        <v>832</v>
      </c>
      <c r="D266" s="352" t="s">
        <v>833</v>
      </c>
      <c r="E266" s="350" t="s">
        <v>832</v>
      </c>
      <c r="F266" s="350"/>
      <c r="G266" s="350"/>
      <c r="H266" s="359" t="s">
        <v>39</v>
      </c>
      <c r="I266" s="359" t="s">
        <v>800</v>
      </c>
      <c r="J266" s="362">
        <v>40</v>
      </c>
      <c r="K266" s="363"/>
      <c r="L266" s="364"/>
      <c r="M266" s="362">
        <v>40</v>
      </c>
      <c r="N266" s="363"/>
      <c r="O266" s="364"/>
      <c r="P266" s="362" t="s">
        <v>31</v>
      </c>
      <c r="Q266" s="363"/>
      <c r="R266" s="364"/>
      <c r="S266" s="350"/>
      <c r="T266" s="359" t="s">
        <v>760</v>
      </c>
      <c r="U266" s="359"/>
      <c r="V266" s="350" t="s">
        <v>761</v>
      </c>
      <c r="W266" s="350" t="s">
        <v>21</v>
      </c>
    </row>
    <row r="267" s="255" customFormat="true" ht="25.5" spans="1:23">
      <c r="A267" s="350">
        <f>MAX(A$2:A266)+1</f>
        <v>210</v>
      </c>
      <c r="B267" s="350">
        <v>210102012</v>
      </c>
      <c r="C267" s="350" t="s">
        <v>834</v>
      </c>
      <c r="D267" s="352" t="s">
        <v>835</v>
      </c>
      <c r="E267" s="350" t="s">
        <v>834</v>
      </c>
      <c r="F267" s="350" t="s">
        <v>836</v>
      </c>
      <c r="G267" s="350"/>
      <c r="H267" s="359" t="s">
        <v>39</v>
      </c>
      <c r="I267" s="359" t="s">
        <v>800</v>
      </c>
      <c r="J267" s="362">
        <v>50</v>
      </c>
      <c r="K267" s="363"/>
      <c r="L267" s="364"/>
      <c r="M267" s="362">
        <v>50</v>
      </c>
      <c r="N267" s="363"/>
      <c r="O267" s="364"/>
      <c r="P267" s="362" t="s">
        <v>31</v>
      </c>
      <c r="Q267" s="363"/>
      <c r="R267" s="364"/>
      <c r="S267" s="350"/>
      <c r="T267" s="359" t="s">
        <v>760</v>
      </c>
      <c r="U267" s="359"/>
      <c r="V267" s="350" t="s">
        <v>761</v>
      </c>
      <c r="W267" s="350" t="s">
        <v>21</v>
      </c>
    </row>
    <row r="268" s="255" customFormat="true" ht="27" spans="1:23">
      <c r="A268" s="350">
        <f>MAX(A$2:A267)+1</f>
        <v>211</v>
      </c>
      <c r="B268" s="350" t="s">
        <v>837</v>
      </c>
      <c r="C268" s="354" t="s">
        <v>838</v>
      </c>
      <c r="D268" s="352" t="s">
        <v>835</v>
      </c>
      <c r="E268" s="350" t="s">
        <v>834</v>
      </c>
      <c r="F268" s="350"/>
      <c r="G268" s="350"/>
      <c r="H268" s="359" t="s">
        <v>39</v>
      </c>
      <c r="I268" s="359" t="s">
        <v>150</v>
      </c>
      <c r="J268" s="362">
        <v>10</v>
      </c>
      <c r="K268" s="363"/>
      <c r="L268" s="364"/>
      <c r="M268" s="362">
        <v>10</v>
      </c>
      <c r="N268" s="363"/>
      <c r="O268" s="364"/>
      <c r="P268" s="362" t="s">
        <v>31</v>
      </c>
      <c r="Q268" s="363"/>
      <c r="R268" s="364"/>
      <c r="S268" s="350" t="s">
        <v>838</v>
      </c>
      <c r="T268" s="359" t="s">
        <v>760</v>
      </c>
      <c r="U268" s="359"/>
      <c r="V268" s="350" t="s">
        <v>761</v>
      </c>
      <c r="W268" s="350" t="s">
        <v>21</v>
      </c>
    </row>
    <row r="269" s="255" customFormat="true" ht="25.5" spans="1:23">
      <c r="A269" s="350">
        <f>MAX(A$2:A268)+1</f>
        <v>212</v>
      </c>
      <c r="B269" s="350">
        <v>210102013</v>
      </c>
      <c r="C269" s="350" t="s">
        <v>839</v>
      </c>
      <c r="D269" s="352" t="s">
        <v>840</v>
      </c>
      <c r="E269" s="350" t="s">
        <v>841</v>
      </c>
      <c r="F269" s="350"/>
      <c r="G269" s="350"/>
      <c r="H269" s="359" t="s">
        <v>39</v>
      </c>
      <c r="I269" s="359" t="s">
        <v>842</v>
      </c>
      <c r="J269" s="362">
        <v>80</v>
      </c>
      <c r="K269" s="363"/>
      <c r="L269" s="364"/>
      <c r="M269" s="362">
        <v>80</v>
      </c>
      <c r="N269" s="363"/>
      <c r="O269" s="364"/>
      <c r="P269" s="362" t="s">
        <v>31</v>
      </c>
      <c r="Q269" s="363"/>
      <c r="R269" s="364"/>
      <c r="S269" s="350"/>
      <c r="T269" s="359" t="s">
        <v>760</v>
      </c>
      <c r="U269" s="359"/>
      <c r="V269" s="350" t="s">
        <v>761</v>
      </c>
      <c r="W269" s="350" t="s">
        <v>21</v>
      </c>
    </row>
    <row r="270" s="255" customFormat="true" ht="25.5" spans="1:23">
      <c r="A270" s="350">
        <f>MAX(A$2:A269)+1</f>
        <v>213</v>
      </c>
      <c r="B270" s="350" t="s">
        <v>843</v>
      </c>
      <c r="C270" s="350" t="s">
        <v>841</v>
      </c>
      <c r="D270" s="352" t="s">
        <v>840</v>
      </c>
      <c r="E270" s="350" t="s">
        <v>841</v>
      </c>
      <c r="F270" s="350"/>
      <c r="G270" s="350"/>
      <c r="H270" s="359" t="s">
        <v>39</v>
      </c>
      <c r="I270" s="359" t="s">
        <v>40</v>
      </c>
      <c r="J270" s="362">
        <v>40</v>
      </c>
      <c r="K270" s="363"/>
      <c r="L270" s="364"/>
      <c r="M270" s="362">
        <v>40</v>
      </c>
      <c r="N270" s="363"/>
      <c r="O270" s="364"/>
      <c r="P270" s="362" t="s">
        <v>31</v>
      </c>
      <c r="Q270" s="363"/>
      <c r="R270" s="364"/>
      <c r="S270" s="350" t="s">
        <v>844</v>
      </c>
      <c r="T270" s="359" t="s">
        <v>760</v>
      </c>
      <c r="U270" s="359"/>
      <c r="V270" s="350" t="s">
        <v>761</v>
      </c>
      <c r="W270" s="350" t="s">
        <v>21</v>
      </c>
    </row>
    <row r="271" s="255" customFormat="true" ht="25.5" spans="1:23">
      <c r="A271" s="350">
        <f>MAX(A$2:A270)+1</f>
        <v>214</v>
      </c>
      <c r="B271" s="350">
        <v>210102014</v>
      </c>
      <c r="C271" s="350" t="s">
        <v>845</v>
      </c>
      <c r="D271" s="352" t="s">
        <v>846</v>
      </c>
      <c r="E271" s="350" t="s">
        <v>847</v>
      </c>
      <c r="F271" s="350"/>
      <c r="G271" s="350"/>
      <c r="H271" s="359" t="s">
        <v>39</v>
      </c>
      <c r="I271" s="359" t="s">
        <v>842</v>
      </c>
      <c r="J271" s="362">
        <v>80</v>
      </c>
      <c r="K271" s="363"/>
      <c r="L271" s="364"/>
      <c r="M271" s="362">
        <v>80</v>
      </c>
      <c r="N271" s="363"/>
      <c r="O271" s="364"/>
      <c r="P271" s="362" t="s">
        <v>31</v>
      </c>
      <c r="Q271" s="363"/>
      <c r="R271" s="364"/>
      <c r="S271" s="350"/>
      <c r="T271" s="359" t="s">
        <v>760</v>
      </c>
      <c r="U271" s="359"/>
      <c r="V271" s="350" t="s">
        <v>761</v>
      </c>
      <c r="W271" s="350" t="s">
        <v>21</v>
      </c>
    </row>
    <row r="272" s="255" customFormat="true" ht="25.5" spans="1:23">
      <c r="A272" s="350">
        <f>MAX(A$2:A271)+1</f>
        <v>215</v>
      </c>
      <c r="B272" s="350" t="s">
        <v>848</v>
      </c>
      <c r="C272" s="354" t="s">
        <v>844</v>
      </c>
      <c r="D272" s="352" t="s">
        <v>846</v>
      </c>
      <c r="E272" s="350" t="s">
        <v>847</v>
      </c>
      <c r="F272" s="350"/>
      <c r="G272" s="350"/>
      <c r="H272" s="359" t="s">
        <v>39</v>
      </c>
      <c r="I272" s="359" t="s">
        <v>40</v>
      </c>
      <c r="J272" s="362">
        <v>40</v>
      </c>
      <c r="K272" s="363"/>
      <c r="L272" s="364"/>
      <c r="M272" s="362">
        <v>40</v>
      </c>
      <c r="N272" s="363"/>
      <c r="O272" s="364"/>
      <c r="P272" s="362" t="s">
        <v>31</v>
      </c>
      <c r="Q272" s="363"/>
      <c r="R272" s="364"/>
      <c r="S272" s="350" t="s">
        <v>844</v>
      </c>
      <c r="T272" s="359" t="s">
        <v>760</v>
      </c>
      <c r="U272" s="359"/>
      <c r="V272" s="350" t="s">
        <v>761</v>
      </c>
      <c r="W272" s="350" t="s">
        <v>21</v>
      </c>
    </row>
    <row r="273" s="255" customFormat="true" ht="51" spans="1:23">
      <c r="A273" s="350">
        <f>MAX(A$2:A272)+1</f>
        <v>216</v>
      </c>
      <c r="B273" s="350">
        <v>210102015</v>
      </c>
      <c r="C273" s="350" t="s">
        <v>849</v>
      </c>
      <c r="D273" s="352" t="s">
        <v>850</v>
      </c>
      <c r="E273" s="350" t="s">
        <v>849</v>
      </c>
      <c r="F273" s="350" t="s">
        <v>851</v>
      </c>
      <c r="G273" s="350" t="s">
        <v>852</v>
      </c>
      <c r="H273" s="359" t="s">
        <v>853</v>
      </c>
      <c r="I273" s="359" t="s">
        <v>854</v>
      </c>
      <c r="J273" s="362">
        <v>60</v>
      </c>
      <c r="K273" s="363"/>
      <c r="L273" s="364"/>
      <c r="M273" s="362">
        <v>60</v>
      </c>
      <c r="N273" s="363"/>
      <c r="O273" s="364"/>
      <c r="P273" s="362" t="s">
        <v>31</v>
      </c>
      <c r="Q273" s="363"/>
      <c r="R273" s="364"/>
      <c r="S273" s="375" t="s">
        <v>855</v>
      </c>
      <c r="T273" s="359" t="s">
        <v>760</v>
      </c>
      <c r="U273" s="359"/>
      <c r="V273" s="350" t="s">
        <v>761</v>
      </c>
      <c r="W273" s="350" t="s">
        <v>856</v>
      </c>
    </row>
    <row r="274" s="255" customFormat="true" ht="38.25" spans="1:23">
      <c r="A274" s="350">
        <f>MAX(A$2:A273)+1</f>
        <v>217</v>
      </c>
      <c r="B274" s="350" t="s">
        <v>857</v>
      </c>
      <c r="C274" s="370" t="s">
        <v>858</v>
      </c>
      <c r="D274" s="352" t="s">
        <v>850</v>
      </c>
      <c r="E274" s="350" t="s">
        <v>849</v>
      </c>
      <c r="F274" s="350"/>
      <c r="G274" s="350"/>
      <c r="H274" s="359" t="s">
        <v>44</v>
      </c>
      <c r="I274" s="359" t="s">
        <v>854</v>
      </c>
      <c r="J274" s="362">
        <v>30</v>
      </c>
      <c r="K274" s="363"/>
      <c r="L274" s="364"/>
      <c r="M274" s="362">
        <v>30</v>
      </c>
      <c r="N274" s="363"/>
      <c r="O274" s="364"/>
      <c r="P274" s="362" t="s">
        <v>31</v>
      </c>
      <c r="Q274" s="363"/>
      <c r="R274" s="364"/>
      <c r="S274" s="350" t="s">
        <v>859</v>
      </c>
      <c r="T274" s="359" t="s">
        <v>760</v>
      </c>
      <c r="U274" s="359"/>
      <c r="V274" s="350" t="s">
        <v>761</v>
      </c>
      <c r="W274" s="350" t="s">
        <v>21</v>
      </c>
    </row>
    <row r="275" s="255" customFormat="true" ht="51" spans="1:23">
      <c r="A275" s="350">
        <f>MAX(A$2:A274)+1</f>
        <v>218</v>
      </c>
      <c r="B275" s="350">
        <v>210102016</v>
      </c>
      <c r="C275" s="350" t="s">
        <v>860</v>
      </c>
      <c r="D275" s="352" t="s">
        <v>861</v>
      </c>
      <c r="E275" s="350" t="s">
        <v>862</v>
      </c>
      <c r="F275" s="350" t="s">
        <v>863</v>
      </c>
      <c r="G275" s="350" t="s">
        <v>864</v>
      </c>
      <c r="H275" s="359" t="s">
        <v>44</v>
      </c>
      <c r="I275" s="359" t="s">
        <v>854</v>
      </c>
      <c r="J275" s="362">
        <v>30</v>
      </c>
      <c r="K275" s="363"/>
      <c r="L275" s="364"/>
      <c r="M275" s="362">
        <v>30</v>
      </c>
      <c r="N275" s="363"/>
      <c r="O275" s="364"/>
      <c r="P275" s="362" t="s">
        <v>31</v>
      </c>
      <c r="Q275" s="363"/>
      <c r="R275" s="364"/>
      <c r="S275" s="376" t="s">
        <v>865</v>
      </c>
      <c r="T275" s="359" t="s">
        <v>760</v>
      </c>
      <c r="U275" s="359"/>
      <c r="V275" s="350" t="s">
        <v>761</v>
      </c>
      <c r="W275" s="350" t="s">
        <v>21</v>
      </c>
    </row>
    <row r="276" s="255" customFormat="true" ht="38.25" spans="1:23">
      <c r="A276" s="350">
        <f>MAX(A$2:A275)+1</f>
        <v>219</v>
      </c>
      <c r="B276" s="350" t="s">
        <v>866</v>
      </c>
      <c r="C276" s="371" t="s">
        <v>867</v>
      </c>
      <c r="D276" s="352" t="s">
        <v>861</v>
      </c>
      <c r="E276" s="350" t="s">
        <v>862</v>
      </c>
      <c r="F276" s="350"/>
      <c r="G276" s="350"/>
      <c r="H276" s="359" t="s">
        <v>44</v>
      </c>
      <c r="I276" s="359" t="s">
        <v>854</v>
      </c>
      <c r="J276" s="362">
        <v>20</v>
      </c>
      <c r="K276" s="363"/>
      <c r="L276" s="364"/>
      <c r="M276" s="362">
        <v>20</v>
      </c>
      <c r="N276" s="363"/>
      <c r="O276" s="364"/>
      <c r="P276" s="362" t="s">
        <v>31</v>
      </c>
      <c r="Q276" s="363"/>
      <c r="R276" s="364"/>
      <c r="S276" s="376" t="s">
        <v>868</v>
      </c>
      <c r="T276" s="359" t="s">
        <v>760</v>
      </c>
      <c r="U276" s="359"/>
      <c r="V276" s="350" t="s">
        <v>761</v>
      </c>
      <c r="W276" s="350" t="s">
        <v>21</v>
      </c>
    </row>
    <row r="277" s="253" customFormat="true" ht="51" hidden="true" spans="1:23">
      <c r="A277" s="270">
        <f>MAX(A$2:A276)+1</f>
        <v>220</v>
      </c>
      <c r="B277" s="270">
        <v>210102017</v>
      </c>
      <c r="C277" s="270" t="s">
        <v>869</v>
      </c>
      <c r="D277" s="271" t="s">
        <v>870</v>
      </c>
      <c r="E277" s="270" t="s">
        <v>869</v>
      </c>
      <c r="F277" s="270" t="s">
        <v>871</v>
      </c>
      <c r="G277" s="270" t="s">
        <v>872</v>
      </c>
      <c r="H277" s="283" t="s">
        <v>44</v>
      </c>
      <c r="I277" s="283" t="s">
        <v>873</v>
      </c>
      <c r="J277" s="289">
        <v>600</v>
      </c>
      <c r="K277" s="290"/>
      <c r="L277" s="291"/>
      <c r="M277" s="289">
        <v>600</v>
      </c>
      <c r="N277" s="290"/>
      <c r="O277" s="291"/>
      <c r="P277" s="289" t="s">
        <v>31</v>
      </c>
      <c r="Q277" s="290"/>
      <c r="R277" s="291"/>
      <c r="S277" s="270"/>
      <c r="T277" s="283"/>
      <c r="U277" s="283"/>
      <c r="V277" s="270"/>
      <c r="W277" s="270" t="s">
        <v>21</v>
      </c>
    </row>
    <row r="278" s="253" customFormat="true" ht="25.5" hidden="true" spans="1:23">
      <c r="A278" s="270">
        <f>MAX(A$2:A277)+1</f>
        <v>221</v>
      </c>
      <c r="B278" s="270">
        <v>210102018</v>
      </c>
      <c r="C278" s="270" t="s">
        <v>874</v>
      </c>
      <c r="D278" s="271" t="s">
        <v>875</v>
      </c>
      <c r="E278" s="270" t="s">
        <v>874</v>
      </c>
      <c r="F278" s="270" t="s">
        <v>876</v>
      </c>
      <c r="G278" s="270" t="s">
        <v>185</v>
      </c>
      <c r="H278" s="283" t="s">
        <v>44</v>
      </c>
      <c r="I278" s="283" t="s">
        <v>877</v>
      </c>
      <c r="J278" s="289">
        <v>50</v>
      </c>
      <c r="K278" s="290"/>
      <c r="L278" s="291"/>
      <c r="M278" s="289">
        <v>50</v>
      </c>
      <c r="N278" s="290"/>
      <c r="O278" s="291"/>
      <c r="P278" s="289" t="s">
        <v>31</v>
      </c>
      <c r="Q278" s="290"/>
      <c r="R278" s="291"/>
      <c r="S278" s="270" t="s">
        <v>878</v>
      </c>
      <c r="T278" s="283"/>
      <c r="U278" s="283"/>
      <c r="V278" s="270"/>
      <c r="W278" s="270" t="s">
        <v>21</v>
      </c>
    </row>
    <row r="279" s="252" customFormat="true" ht="51" hidden="true" spans="1:23">
      <c r="A279" s="270"/>
      <c r="B279" s="270">
        <v>210103</v>
      </c>
      <c r="C279" s="270" t="s">
        <v>879</v>
      </c>
      <c r="D279" s="270"/>
      <c r="E279" s="270"/>
      <c r="F279" s="270" t="s">
        <v>880</v>
      </c>
      <c r="G279" s="270" t="s">
        <v>881</v>
      </c>
      <c r="H279" s="283"/>
      <c r="I279" s="283"/>
      <c r="J279" s="289"/>
      <c r="K279" s="290"/>
      <c r="L279" s="291"/>
      <c r="M279" s="289"/>
      <c r="N279" s="290"/>
      <c r="O279" s="291"/>
      <c r="P279" s="289"/>
      <c r="Q279" s="290"/>
      <c r="R279" s="291"/>
      <c r="S279" s="270"/>
      <c r="T279" s="283"/>
      <c r="U279" s="283"/>
      <c r="V279" s="270"/>
      <c r="W279" s="270" t="s">
        <v>21</v>
      </c>
    </row>
    <row r="280" s="255" customFormat="true" ht="25.5" spans="1:23">
      <c r="A280" s="350">
        <f>MAX(A$2:A279)+1</f>
        <v>222</v>
      </c>
      <c r="B280" s="350" t="s">
        <v>882</v>
      </c>
      <c r="C280" s="351" t="s">
        <v>883</v>
      </c>
      <c r="D280" s="352" t="s">
        <v>884</v>
      </c>
      <c r="E280" s="350" t="s">
        <v>879</v>
      </c>
      <c r="F280" s="350"/>
      <c r="G280" s="350"/>
      <c r="H280" s="359" t="s">
        <v>39</v>
      </c>
      <c r="I280" s="359" t="s">
        <v>40</v>
      </c>
      <c r="J280" s="362">
        <v>50</v>
      </c>
      <c r="K280" s="363"/>
      <c r="L280" s="364"/>
      <c r="M280" s="362">
        <v>50</v>
      </c>
      <c r="N280" s="363"/>
      <c r="O280" s="364"/>
      <c r="P280" s="362" t="s">
        <v>31</v>
      </c>
      <c r="Q280" s="363"/>
      <c r="R280" s="364"/>
      <c r="S280" s="350" t="s">
        <v>883</v>
      </c>
      <c r="T280" s="359" t="s">
        <v>760</v>
      </c>
      <c r="U280" s="359"/>
      <c r="V280" s="350" t="s">
        <v>761</v>
      </c>
      <c r="W280" s="350" t="s">
        <v>21</v>
      </c>
    </row>
    <row r="281" s="255" customFormat="true" ht="25.5" spans="1:23">
      <c r="A281" s="350">
        <f>MAX(A$2:A280)+1</f>
        <v>223</v>
      </c>
      <c r="B281" s="350">
        <v>210103001</v>
      </c>
      <c r="C281" s="351" t="s">
        <v>885</v>
      </c>
      <c r="D281" s="352" t="s">
        <v>886</v>
      </c>
      <c r="E281" s="350" t="s">
        <v>885</v>
      </c>
      <c r="F281" s="350"/>
      <c r="G281" s="350"/>
      <c r="H281" s="359" t="s">
        <v>39</v>
      </c>
      <c r="I281" s="359" t="s">
        <v>40</v>
      </c>
      <c r="J281" s="362">
        <v>27</v>
      </c>
      <c r="K281" s="363"/>
      <c r="L281" s="364"/>
      <c r="M281" s="362">
        <v>27</v>
      </c>
      <c r="N281" s="363"/>
      <c r="O281" s="364"/>
      <c r="P281" s="362" t="s">
        <v>31</v>
      </c>
      <c r="Q281" s="363"/>
      <c r="R281" s="364"/>
      <c r="S281" s="350"/>
      <c r="T281" s="359" t="s">
        <v>760</v>
      </c>
      <c r="U281" s="359"/>
      <c r="V281" s="350" t="s">
        <v>761</v>
      </c>
      <c r="W281" s="350" t="s">
        <v>21</v>
      </c>
    </row>
    <row r="282" s="255" customFormat="true" ht="25.5" spans="1:23">
      <c r="A282" s="350">
        <f>MAX(A$2:A281)+1</f>
        <v>224</v>
      </c>
      <c r="B282" s="350">
        <v>210103002</v>
      </c>
      <c r="C282" s="351" t="s">
        <v>887</v>
      </c>
      <c r="D282" s="352" t="s">
        <v>888</v>
      </c>
      <c r="E282" s="350" t="s">
        <v>887</v>
      </c>
      <c r="F282" s="350"/>
      <c r="G282" s="350"/>
      <c r="H282" s="359" t="s">
        <v>39</v>
      </c>
      <c r="I282" s="359" t="s">
        <v>40</v>
      </c>
      <c r="J282" s="362">
        <v>27</v>
      </c>
      <c r="K282" s="363"/>
      <c r="L282" s="364"/>
      <c r="M282" s="362">
        <v>27</v>
      </c>
      <c r="N282" s="363"/>
      <c r="O282" s="364"/>
      <c r="P282" s="362" t="s">
        <v>31</v>
      </c>
      <c r="Q282" s="363"/>
      <c r="R282" s="364"/>
      <c r="S282" s="350"/>
      <c r="T282" s="359" t="s">
        <v>760</v>
      </c>
      <c r="U282" s="359"/>
      <c r="V282" s="350" t="s">
        <v>761</v>
      </c>
      <c r="W282" s="350" t="s">
        <v>21</v>
      </c>
    </row>
    <row r="283" s="255" customFormat="true" ht="25.5" spans="1:23">
      <c r="A283" s="350">
        <f>MAX(A$2:A282)+1</f>
        <v>225</v>
      </c>
      <c r="B283" s="350">
        <v>210103003</v>
      </c>
      <c r="C283" s="351" t="s">
        <v>889</v>
      </c>
      <c r="D283" s="352" t="s">
        <v>890</v>
      </c>
      <c r="E283" s="350" t="s">
        <v>889</v>
      </c>
      <c r="F283" s="350"/>
      <c r="G283" s="350"/>
      <c r="H283" s="359" t="s">
        <v>39</v>
      </c>
      <c r="I283" s="359" t="s">
        <v>40</v>
      </c>
      <c r="J283" s="362">
        <v>27</v>
      </c>
      <c r="K283" s="363"/>
      <c r="L283" s="364"/>
      <c r="M283" s="362">
        <v>27</v>
      </c>
      <c r="N283" s="363"/>
      <c r="O283" s="364"/>
      <c r="P283" s="362" t="s">
        <v>31</v>
      </c>
      <c r="Q283" s="363"/>
      <c r="R283" s="364"/>
      <c r="S283" s="350"/>
      <c r="T283" s="359" t="s">
        <v>760</v>
      </c>
      <c r="U283" s="359"/>
      <c r="V283" s="350" t="s">
        <v>761</v>
      </c>
      <c r="W283" s="350" t="s">
        <v>21</v>
      </c>
    </row>
    <row r="284" s="255" customFormat="true" ht="25.5" spans="1:23">
      <c r="A284" s="350">
        <f>MAX(A$2:A283)+1</f>
        <v>226</v>
      </c>
      <c r="B284" s="350">
        <v>210103004</v>
      </c>
      <c r="C284" s="351" t="s">
        <v>891</v>
      </c>
      <c r="D284" s="352" t="s">
        <v>892</v>
      </c>
      <c r="E284" s="350" t="s">
        <v>891</v>
      </c>
      <c r="F284" s="350"/>
      <c r="G284" s="350"/>
      <c r="H284" s="359" t="s">
        <v>39</v>
      </c>
      <c r="I284" s="359" t="s">
        <v>40</v>
      </c>
      <c r="J284" s="362">
        <v>35</v>
      </c>
      <c r="K284" s="363"/>
      <c r="L284" s="364"/>
      <c r="M284" s="362">
        <v>35</v>
      </c>
      <c r="N284" s="363"/>
      <c r="O284" s="364"/>
      <c r="P284" s="362" t="s">
        <v>31</v>
      </c>
      <c r="Q284" s="363"/>
      <c r="R284" s="364"/>
      <c r="S284" s="350"/>
      <c r="T284" s="359" t="s">
        <v>760</v>
      </c>
      <c r="U284" s="359"/>
      <c r="V284" s="350" t="s">
        <v>761</v>
      </c>
      <c r="W284" s="350" t="s">
        <v>21</v>
      </c>
    </row>
    <row r="285" s="255" customFormat="true" ht="25.5" spans="1:23">
      <c r="A285" s="350">
        <f>MAX(A$2:A284)+1</f>
        <v>227</v>
      </c>
      <c r="B285" s="350">
        <v>210103005</v>
      </c>
      <c r="C285" s="351" t="s">
        <v>893</v>
      </c>
      <c r="D285" s="352" t="s">
        <v>894</v>
      </c>
      <c r="E285" s="350" t="s">
        <v>893</v>
      </c>
      <c r="F285" s="350"/>
      <c r="G285" s="350"/>
      <c r="H285" s="359" t="s">
        <v>39</v>
      </c>
      <c r="I285" s="359" t="s">
        <v>842</v>
      </c>
      <c r="J285" s="362">
        <v>25</v>
      </c>
      <c r="K285" s="363"/>
      <c r="L285" s="364"/>
      <c r="M285" s="362">
        <v>25</v>
      </c>
      <c r="N285" s="363"/>
      <c r="O285" s="364"/>
      <c r="P285" s="362" t="s">
        <v>31</v>
      </c>
      <c r="Q285" s="363"/>
      <c r="R285" s="364"/>
      <c r="S285" s="350"/>
      <c r="T285" s="359" t="s">
        <v>760</v>
      </c>
      <c r="U285" s="359"/>
      <c r="V285" s="350" t="s">
        <v>761</v>
      </c>
      <c r="W285" s="350" t="s">
        <v>21</v>
      </c>
    </row>
    <row r="286" s="255" customFormat="true" ht="25.5" spans="1:23">
      <c r="A286" s="350">
        <f>MAX(A$2:A285)+1</f>
        <v>228</v>
      </c>
      <c r="B286" s="350" t="s">
        <v>895</v>
      </c>
      <c r="C286" s="351" t="s">
        <v>844</v>
      </c>
      <c r="D286" s="352" t="s">
        <v>894</v>
      </c>
      <c r="E286" s="350" t="s">
        <v>893</v>
      </c>
      <c r="F286" s="350"/>
      <c r="G286" s="350"/>
      <c r="H286" s="359" t="s">
        <v>39</v>
      </c>
      <c r="I286" s="359" t="s">
        <v>40</v>
      </c>
      <c r="J286" s="362">
        <v>12</v>
      </c>
      <c r="K286" s="363"/>
      <c r="L286" s="364"/>
      <c r="M286" s="362">
        <v>12</v>
      </c>
      <c r="N286" s="363"/>
      <c r="O286" s="364"/>
      <c r="P286" s="362" t="s">
        <v>31</v>
      </c>
      <c r="Q286" s="363"/>
      <c r="R286" s="364"/>
      <c r="S286" s="350" t="s">
        <v>844</v>
      </c>
      <c r="T286" s="359" t="s">
        <v>760</v>
      </c>
      <c r="U286" s="359"/>
      <c r="V286" s="350" t="s">
        <v>761</v>
      </c>
      <c r="W286" s="350" t="s">
        <v>21</v>
      </c>
    </row>
    <row r="287" s="255" customFormat="true" ht="25.5" spans="1:23">
      <c r="A287" s="350">
        <f>MAX(A$2:A286)+1</f>
        <v>229</v>
      </c>
      <c r="B287" s="350">
        <v>210103006</v>
      </c>
      <c r="C287" s="372" t="s">
        <v>896</v>
      </c>
      <c r="D287" s="352" t="s">
        <v>897</v>
      </c>
      <c r="E287" s="350" t="s">
        <v>896</v>
      </c>
      <c r="F287" s="350"/>
      <c r="G287" s="350"/>
      <c r="H287" s="359" t="s">
        <v>39</v>
      </c>
      <c r="I287" s="359" t="s">
        <v>842</v>
      </c>
      <c r="J287" s="362">
        <v>25</v>
      </c>
      <c r="K287" s="363"/>
      <c r="L287" s="364"/>
      <c r="M287" s="362">
        <v>25</v>
      </c>
      <c r="N287" s="363"/>
      <c r="O287" s="364"/>
      <c r="P287" s="362" t="s">
        <v>31</v>
      </c>
      <c r="Q287" s="363"/>
      <c r="R287" s="364"/>
      <c r="S287" s="350"/>
      <c r="T287" s="359" t="s">
        <v>760</v>
      </c>
      <c r="U287" s="359"/>
      <c r="V287" s="350" t="s">
        <v>761</v>
      </c>
      <c r="W287" s="350" t="s">
        <v>21</v>
      </c>
    </row>
    <row r="288" s="255" customFormat="true" ht="25.5" spans="1:23">
      <c r="A288" s="350">
        <f>MAX(A$2:A287)+1</f>
        <v>230</v>
      </c>
      <c r="B288" s="350" t="s">
        <v>898</v>
      </c>
      <c r="C288" s="351" t="s">
        <v>844</v>
      </c>
      <c r="D288" s="352" t="s">
        <v>897</v>
      </c>
      <c r="E288" s="350" t="s">
        <v>896</v>
      </c>
      <c r="F288" s="350"/>
      <c r="G288" s="350"/>
      <c r="H288" s="359" t="s">
        <v>39</v>
      </c>
      <c r="I288" s="359" t="s">
        <v>40</v>
      </c>
      <c r="J288" s="362">
        <v>12</v>
      </c>
      <c r="K288" s="363"/>
      <c r="L288" s="364"/>
      <c r="M288" s="362">
        <v>12</v>
      </c>
      <c r="N288" s="363"/>
      <c r="O288" s="364"/>
      <c r="P288" s="362" t="s">
        <v>31</v>
      </c>
      <c r="Q288" s="363"/>
      <c r="R288" s="364"/>
      <c r="S288" s="350" t="s">
        <v>844</v>
      </c>
      <c r="T288" s="359" t="s">
        <v>760</v>
      </c>
      <c r="U288" s="359"/>
      <c r="V288" s="350" t="s">
        <v>761</v>
      </c>
      <c r="W288" s="350" t="s">
        <v>21</v>
      </c>
    </row>
    <row r="289" s="255" customFormat="true" ht="25.5" spans="1:23">
      <c r="A289" s="350">
        <f>MAX(A$2:A288)+1</f>
        <v>231</v>
      </c>
      <c r="B289" s="350">
        <v>210103007</v>
      </c>
      <c r="C289" s="372" t="s">
        <v>899</v>
      </c>
      <c r="D289" s="352" t="s">
        <v>900</v>
      </c>
      <c r="E289" s="350" t="s">
        <v>899</v>
      </c>
      <c r="F289" s="350"/>
      <c r="G289" s="350"/>
      <c r="H289" s="359" t="s">
        <v>39</v>
      </c>
      <c r="I289" s="359" t="s">
        <v>842</v>
      </c>
      <c r="J289" s="362">
        <v>15</v>
      </c>
      <c r="K289" s="363"/>
      <c r="L289" s="364"/>
      <c r="M289" s="362">
        <v>15</v>
      </c>
      <c r="N289" s="363"/>
      <c r="O289" s="364"/>
      <c r="P289" s="362" t="s">
        <v>31</v>
      </c>
      <c r="Q289" s="363"/>
      <c r="R289" s="364"/>
      <c r="S289" s="350"/>
      <c r="T289" s="359" t="s">
        <v>760</v>
      </c>
      <c r="U289" s="359"/>
      <c r="V289" s="350" t="s">
        <v>761</v>
      </c>
      <c r="W289" s="350" t="s">
        <v>21</v>
      </c>
    </row>
    <row r="290" s="255" customFormat="true" ht="25.5" spans="1:23">
      <c r="A290" s="350">
        <f>MAX(A$2:A289)+1</f>
        <v>232</v>
      </c>
      <c r="B290" s="350" t="s">
        <v>901</v>
      </c>
      <c r="C290" s="351" t="s">
        <v>844</v>
      </c>
      <c r="D290" s="352" t="s">
        <v>900</v>
      </c>
      <c r="E290" s="350" t="s">
        <v>899</v>
      </c>
      <c r="F290" s="350"/>
      <c r="G290" s="350"/>
      <c r="H290" s="359" t="s">
        <v>39</v>
      </c>
      <c r="I290" s="359" t="s">
        <v>40</v>
      </c>
      <c r="J290" s="362">
        <v>8</v>
      </c>
      <c r="K290" s="363"/>
      <c r="L290" s="364"/>
      <c r="M290" s="362">
        <v>8</v>
      </c>
      <c r="N290" s="363"/>
      <c r="O290" s="364"/>
      <c r="P290" s="362" t="s">
        <v>31</v>
      </c>
      <c r="Q290" s="363"/>
      <c r="R290" s="364"/>
      <c r="S290" s="350" t="s">
        <v>844</v>
      </c>
      <c r="T290" s="359" t="s">
        <v>760</v>
      </c>
      <c r="U290" s="359"/>
      <c r="V290" s="350" t="s">
        <v>761</v>
      </c>
      <c r="W290" s="350" t="s">
        <v>21</v>
      </c>
    </row>
    <row r="291" s="255" customFormat="true" ht="25.5" spans="1:23">
      <c r="A291" s="350">
        <f>MAX(A$2:A290)+1</f>
        <v>233</v>
      </c>
      <c r="B291" s="350">
        <v>210103008</v>
      </c>
      <c r="C291" s="372" t="s">
        <v>902</v>
      </c>
      <c r="D291" s="352" t="s">
        <v>903</v>
      </c>
      <c r="E291" s="350" t="s">
        <v>902</v>
      </c>
      <c r="F291" s="350"/>
      <c r="G291" s="350"/>
      <c r="H291" s="359" t="s">
        <v>39</v>
      </c>
      <c r="I291" s="359" t="s">
        <v>842</v>
      </c>
      <c r="J291" s="362">
        <v>40</v>
      </c>
      <c r="K291" s="363"/>
      <c r="L291" s="364"/>
      <c r="M291" s="362">
        <v>40</v>
      </c>
      <c r="N291" s="363"/>
      <c r="O291" s="364"/>
      <c r="P291" s="362" t="s">
        <v>31</v>
      </c>
      <c r="Q291" s="363"/>
      <c r="R291" s="364"/>
      <c r="S291" s="350"/>
      <c r="T291" s="359" t="s">
        <v>760</v>
      </c>
      <c r="U291" s="359"/>
      <c r="V291" s="350" t="s">
        <v>761</v>
      </c>
      <c r="W291" s="350" t="s">
        <v>21</v>
      </c>
    </row>
    <row r="292" s="255" customFormat="true" ht="25.5" spans="1:23">
      <c r="A292" s="350">
        <f>MAX(A$2:A291)+1</f>
        <v>234</v>
      </c>
      <c r="B292" s="350" t="s">
        <v>904</v>
      </c>
      <c r="C292" s="351" t="s">
        <v>844</v>
      </c>
      <c r="D292" s="352" t="s">
        <v>903</v>
      </c>
      <c r="E292" s="350" t="s">
        <v>902</v>
      </c>
      <c r="F292" s="350"/>
      <c r="G292" s="350"/>
      <c r="H292" s="359" t="s">
        <v>39</v>
      </c>
      <c r="I292" s="359" t="s">
        <v>40</v>
      </c>
      <c r="J292" s="362">
        <v>20</v>
      </c>
      <c r="K292" s="363"/>
      <c r="L292" s="364"/>
      <c r="M292" s="362">
        <v>20</v>
      </c>
      <c r="N292" s="363"/>
      <c r="O292" s="364"/>
      <c r="P292" s="362" t="s">
        <v>31</v>
      </c>
      <c r="Q292" s="363"/>
      <c r="R292" s="364"/>
      <c r="S292" s="350" t="s">
        <v>844</v>
      </c>
      <c r="T292" s="359" t="s">
        <v>760</v>
      </c>
      <c r="U292" s="359"/>
      <c r="V292" s="350" t="s">
        <v>761</v>
      </c>
      <c r="W292" s="350" t="s">
        <v>21</v>
      </c>
    </row>
    <row r="293" s="255" customFormat="true" ht="25.5" spans="1:23">
      <c r="A293" s="350">
        <f>MAX(A$2:A292)+1</f>
        <v>235</v>
      </c>
      <c r="B293" s="350">
        <v>210103009</v>
      </c>
      <c r="C293" s="372" t="s">
        <v>905</v>
      </c>
      <c r="D293" s="352" t="s">
        <v>906</v>
      </c>
      <c r="E293" s="350" t="s">
        <v>905</v>
      </c>
      <c r="F293" s="350"/>
      <c r="G293" s="350"/>
      <c r="H293" s="359" t="s">
        <v>39</v>
      </c>
      <c r="I293" s="359" t="s">
        <v>842</v>
      </c>
      <c r="J293" s="362">
        <v>60</v>
      </c>
      <c r="K293" s="363"/>
      <c r="L293" s="364"/>
      <c r="M293" s="362">
        <v>60</v>
      </c>
      <c r="N293" s="363"/>
      <c r="O293" s="364"/>
      <c r="P293" s="362" t="s">
        <v>31</v>
      </c>
      <c r="Q293" s="363"/>
      <c r="R293" s="364"/>
      <c r="S293" s="350"/>
      <c r="T293" s="359" t="s">
        <v>760</v>
      </c>
      <c r="U293" s="359"/>
      <c r="V293" s="350" t="s">
        <v>761</v>
      </c>
      <c r="W293" s="350" t="s">
        <v>21</v>
      </c>
    </row>
    <row r="294" s="255" customFormat="true" ht="25.5" spans="1:23">
      <c r="A294" s="350">
        <f>MAX(A$2:A293)+1</f>
        <v>236</v>
      </c>
      <c r="B294" s="350" t="s">
        <v>907</v>
      </c>
      <c r="C294" s="351" t="s">
        <v>844</v>
      </c>
      <c r="D294" s="352" t="s">
        <v>906</v>
      </c>
      <c r="E294" s="350" t="s">
        <v>905</v>
      </c>
      <c r="F294" s="350"/>
      <c r="G294" s="350"/>
      <c r="H294" s="359" t="s">
        <v>39</v>
      </c>
      <c r="I294" s="359" t="s">
        <v>40</v>
      </c>
      <c r="J294" s="362">
        <v>30</v>
      </c>
      <c r="K294" s="363"/>
      <c r="L294" s="364"/>
      <c r="M294" s="362">
        <v>30</v>
      </c>
      <c r="N294" s="363"/>
      <c r="O294" s="364"/>
      <c r="P294" s="362" t="s">
        <v>31</v>
      </c>
      <c r="Q294" s="363"/>
      <c r="R294" s="364"/>
      <c r="S294" s="350" t="s">
        <v>844</v>
      </c>
      <c r="T294" s="359" t="s">
        <v>760</v>
      </c>
      <c r="U294" s="359"/>
      <c r="V294" s="350" t="s">
        <v>761</v>
      </c>
      <c r="W294" s="350" t="s">
        <v>21</v>
      </c>
    </row>
    <row r="295" s="255" customFormat="true" ht="25.5" spans="1:23">
      <c r="A295" s="350">
        <f>MAX(A$2:A294)+1</f>
        <v>237</v>
      </c>
      <c r="B295" s="350">
        <v>210103010</v>
      </c>
      <c r="C295" s="351" t="s">
        <v>908</v>
      </c>
      <c r="D295" s="352" t="s">
        <v>909</v>
      </c>
      <c r="E295" s="350" t="s">
        <v>908</v>
      </c>
      <c r="F295" s="350"/>
      <c r="G295" s="350"/>
      <c r="H295" s="359" t="s">
        <v>39</v>
      </c>
      <c r="I295" s="359" t="s">
        <v>842</v>
      </c>
      <c r="J295" s="362">
        <v>30</v>
      </c>
      <c r="K295" s="363"/>
      <c r="L295" s="364"/>
      <c r="M295" s="362">
        <v>30</v>
      </c>
      <c r="N295" s="363"/>
      <c r="O295" s="364"/>
      <c r="P295" s="362" t="s">
        <v>31</v>
      </c>
      <c r="Q295" s="363"/>
      <c r="R295" s="364"/>
      <c r="S295" s="350"/>
      <c r="T295" s="359" t="s">
        <v>760</v>
      </c>
      <c r="U295" s="359"/>
      <c r="V295" s="350" t="s">
        <v>761</v>
      </c>
      <c r="W295" s="350" t="s">
        <v>21</v>
      </c>
    </row>
    <row r="296" s="255" customFormat="true" ht="25.5" spans="1:23">
      <c r="A296" s="350">
        <f>MAX(A$2:A295)+1</f>
        <v>238</v>
      </c>
      <c r="B296" s="350" t="s">
        <v>910</v>
      </c>
      <c r="C296" s="351" t="s">
        <v>844</v>
      </c>
      <c r="D296" s="352" t="s">
        <v>909</v>
      </c>
      <c r="E296" s="350" t="s">
        <v>908</v>
      </c>
      <c r="F296" s="350"/>
      <c r="G296" s="350"/>
      <c r="H296" s="359" t="s">
        <v>39</v>
      </c>
      <c r="I296" s="359" t="s">
        <v>40</v>
      </c>
      <c r="J296" s="362">
        <v>15</v>
      </c>
      <c r="K296" s="363"/>
      <c r="L296" s="364"/>
      <c r="M296" s="362">
        <v>15</v>
      </c>
      <c r="N296" s="363"/>
      <c r="O296" s="364"/>
      <c r="P296" s="362" t="s">
        <v>31</v>
      </c>
      <c r="Q296" s="363"/>
      <c r="R296" s="364"/>
      <c r="S296" s="350" t="s">
        <v>844</v>
      </c>
      <c r="T296" s="359" t="s">
        <v>760</v>
      </c>
      <c r="U296" s="359"/>
      <c r="V296" s="350" t="s">
        <v>761</v>
      </c>
      <c r="W296" s="350" t="s">
        <v>21</v>
      </c>
    </row>
    <row r="297" s="255" customFormat="true" ht="25.5" spans="1:23">
      <c r="A297" s="350">
        <f>MAX(A$2:A296)+1</f>
        <v>239</v>
      </c>
      <c r="B297" s="350">
        <v>210103011</v>
      </c>
      <c r="C297" s="351" t="s">
        <v>911</v>
      </c>
      <c r="D297" s="352" t="s">
        <v>912</v>
      </c>
      <c r="E297" s="350" t="s">
        <v>911</v>
      </c>
      <c r="F297" s="350"/>
      <c r="G297" s="350"/>
      <c r="H297" s="359" t="s">
        <v>39</v>
      </c>
      <c r="I297" s="359" t="s">
        <v>40</v>
      </c>
      <c r="J297" s="362">
        <v>30</v>
      </c>
      <c r="K297" s="363"/>
      <c r="L297" s="364"/>
      <c r="M297" s="362">
        <v>30</v>
      </c>
      <c r="N297" s="363"/>
      <c r="O297" s="364"/>
      <c r="P297" s="362" t="s">
        <v>31</v>
      </c>
      <c r="Q297" s="363"/>
      <c r="R297" s="364"/>
      <c r="S297" s="350"/>
      <c r="T297" s="359" t="s">
        <v>760</v>
      </c>
      <c r="U297" s="359"/>
      <c r="V297" s="350" t="s">
        <v>761</v>
      </c>
      <c r="W297" s="350" t="s">
        <v>21</v>
      </c>
    </row>
    <row r="298" s="255" customFormat="true" ht="25.5" spans="1:23">
      <c r="A298" s="350">
        <f>MAX(A$2:A297)+1</f>
        <v>240</v>
      </c>
      <c r="B298" s="350">
        <v>210103012</v>
      </c>
      <c r="C298" s="351" t="s">
        <v>913</v>
      </c>
      <c r="D298" s="352" t="s">
        <v>914</v>
      </c>
      <c r="E298" s="350" t="s">
        <v>913</v>
      </c>
      <c r="F298" s="350"/>
      <c r="G298" s="350"/>
      <c r="H298" s="359" t="s">
        <v>39</v>
      </c>
      <c r="I298" s="359" t="s">
        <v>40</v>
      </c>
      <c r="J298" s="362">
        <v>30</v>
      </c>
      <c r="K298" s="363"/>
      <c r="L298" s="364"/>
      <c r="M298" s="362">
        <v>30</v>
      </c>
      <c r="N298" s="363"/>
      <c r="O298" s="364"/>
      <c r="P298" s="362" t="s">
        <v>31</v>
      </c>
      <c r="Q298" s="363"/>
      <c r="R298" s="364"/>
      <c r="S298" s="350"/>
      <c r="T298" s="359" t="s">
        <v>760</v>
      </c>
      <c r="U298" s="359"/>
      <c r="V298" s="350" t="s">
        <v>761</v>
      </c>
      <c r="W298" s="350" t="s">
        <v>21</v>
      </c>
    </row>
    <row r="299" s="255" customFormat="true" ht="25.5" spans="1:23">
      <c r="A299" s="350">
        <f>MAX(A$2:A298)+1</f>
        <v>241</v>
      </c>
      <c r="B299" s="350">
        <v>210103013</v>
      </c>
      <c r="C299" s="351" t="s">
        <v>915</v>
      </c>
      <c r="D299" s="352" t="s">
        <v>916</v>
      </c>
      <c r="E299" s="350" t="s">
        <v>915</v>
      </c>
      <c r="F299" s="350" t="s">
        <v>917</v>
      </c>
      <c r="G299" s="350"/>
      <c r="H299" s="359" t="s">
        <v>39</v>
      </c>
      <c r="I299" s="359" t="s">
        <v>40</v>
      </c>
      <c r="J299" s="362">
        <v>60</v>
      </c>
      <c r="K299" s="363"/>
      <c r="L299" s="364"/>
      <c r="M299" s="362">
        <v>60</v>
      </c>
      <c r="N299" s="363"/>
      <c r="O299" s="364"/>
      <c r="P299" s="362" t="s">
        <v>31</v>
      </c>
      <c r="Q299" s="363"/>
      <c r="R299" s="364"/>
      <c r="S299" s="350"/>
      <c r="T299" s="359" t="s">
        <v>760</v>
      </c>
      <c r="U299" s="359"/>
      <c r="V299" s="350" t="s">
        <v>761</v>
      </c>
      <c r="W299" s="350" t="s">
        <v>21</v>
      </c>
    </row>
    <row r="300" s="255" customFormat="true" ht="25.5" spans="1:23">
      <c r="A300" s="350">
        <f>MAX(A$2:A299)+1</f>
        <v>242</v>
      </c>
      <c r="B300" s="350">
        <v>210103014</v>
      </c>
      <c r="C300" s="351" t="s">
        <v>918</v>
      </c>
      <c r="D300" s="352" t="s">
        <v>919</v>
      </c>
      <c r="E300" s="350" t="s">
        <v>918</v>
      </c>
      <c r="F300" s="350" t="s">
        <v>920</v>
      </c>
      <c r="G300" s="350"/>
      <c r="H300" s="359" t="s">
        <v>39</v>
      </c>
      <c r="I300" s="359" t="s">
        <v>40</v>
      </c>
      <c r="J300" s="362">
        <v>60</v>
      </c>
      <c r="K300" s="363"/>
      <c r="L300" s="364"/>
      <c r="M300" s="362">
        <v>60</v>
      </c>
      <c r="N300" s="363"/>
      <c r="O300" s="364"/>
      <c r="P300" s="362" t="s">
        <v>31</v>
      </c>
      <c r="Q300" s="363"/>
      <c r="R300" s="364"/>
      <c r="S300" s="350"/>
      <c r="T300" s="359" t="s">
        <v>760</v>
      </c>
      <c r="U300" s="359"/>
      <c r="V300" s="350" t="s">
        <v>761</v>
      </c>
      <c r="W300" s="350" t="s">
        <v>21</v>
      </c>
    </row>
    <row r="301" s="255" customFormat="true" ht="25.5" spans="1:23">
      <c r="A301" s="350">
        <f>MAX(A$2:A300)+1</f>
        <v>243</v>
      </c>
      <c r="B301" s="350">
        <v>210103015</v>
      </c>
      <c r="C301" s="351" t="s">
        <v>921</v>
      </c>
      <c r="D301" s="352" t="s">
        <v>922</v>
      </c>
      <c r="E301" s="350" t="s">
        <v>921</v>
      </c>
      <c r="F301" s="350"/>
      <c r="G301" s="350"/>
      <c r="H301" s="359" t="s">
        <v>39</v>
      </c>
      <c r="I301" s="359" t="s">
        <v>40</v>
      </c>
      <c r="J301" s="362">
        <v>80</v>
      </c>
      <c r="K301" s="363"/>
      <c r="L301" s="364"/>
      <c r="M301" s="362">
        <v>80</v>
      </c>
      <c r="N301" s="363"/>
      <c r="O301" s="364"/>
      <c r="P301" s="362" t="s">
        <v>31</v>
      </c>
      <c r="Q301" s="363"/>
      <c r="R301" s="364"/>
      <c r="S301" s="350"/>
      <c r="T301" s="359" t="s">
        <v>760</v>
      </c>
      <c r="U301" s="359"/>
      <c r="V301" s="350" t="s">
        <v>761</v>
      </c>
      <c r="W301" s="350" t="s">
        <v>21</v>
      </c>
    </row>
    <row r="302" s="255" customFormat="true" ht="25.5" spans="1:23">
      <c r="A302" s="350">
        <f>MAX(A$2:A301)+1</f>
        <v>244</v>
      </c>
      <c r="B302" s="350">
        <v>210103016</v>
      </c>
      <c r="C302" s="351" t="s">
        <v>923</v>
      </c>
      <c r="D302" s="352" t="s">
        <v>924</v>
      </c>
      <c r="E302" s="350" t="s">
        <v>923</v>
      </c>
      <c r="F302" s="350" t="s">
        <v>925</v>
      </c>
      <c r="G302" s="350"/>
      <c r="H302" s="359" t="s">
        <v>39</v>
      </c>
      <c r="I302" s="359" t="s">
        <v>40</v>
      </c>
      <c r="J302" s="362">
        <v>50</v>
      </c>
      <c r="K302" s="363"/>
      <c r="L302" s="364"/>
      <c r="M302" s="362">
        <v>50</v>
      </c>
      <c r="N302" s="363"/>
      <c r="O302" s="364"/>
      <c r="P302" s="362" t="s">
        <v>31</v>
      </c>
      <c r="Q302" s="363"/>
      <c r="R302" s="364"/>
      <c r="S302" s="350"/>
      <c r="T302" s="359" t="s">
        <v>760</v>
      </c>
      <c r="U302" s="359"/>
      <c r="V302" s="350" t="s">
        <v>761</v>
      </c>
      <c r="W302" s="350" t="s">
        <v>21</v>
      </c>
    </row>
    <row r="303" s="255" customFormat="true" ht="25.5" spans="1:23">
      <c r="A303" s="350">
        <f>MAX(A$2:A302)+1</f>
        <v>245</v>
      </c>
      <c r="B303" s="350">
        <v>210103017</v>
      </c>
      <c r="C303" s="351" t="s">
        <v>926</v>
      </c>
      <c r="D303" s="352" t="s">
        <v>927</v>
      </c>
      <c r="E303" s="350" t="s">
        <v>926</v>
      </c>
      <c r="F303" s="350" t="s">
        <v>928</v>
      </c>
      <c r="G303" s="350"/>
      <c r="H303" s="359" t="s">
        <v>39</v>
      </c>
      <c r="I303" s="359" t="s">
        <v>40</v>
      </c>
      <c r="J303" s="362">
        <v>55</v>
      </c>
      <c r="K303" s="363"/>
      <c r="L303" s="364"/>
      <c r="M303" s="362">
        <v>55</v>
      </c>
      <c r="N303" s="363"/>
      <c r="O303" s="364"/>
      <c r="P303" s="362" t="s">
        <v>31</v>
      </c>
      <c r="Q303" s="363"/>
      <c r="R303" s="364"/>
      <c r="S303" s="350"/>
      <c r="T303" s="359" t="s">
        <v>760</v>
      </c>
      <c r="U303" s="359"/>
      <c r="V303" s="350" t="s">
        <v>761</v>
      </c>
      <c r="W303" s="350" t="s">
        <v>21</v>
      </c>
    </row>
    <row r="304" s="255" customFormat="true" ht="25.5" spans="1:23">
      <c r="A304" s="350">
        <f>MAX(A$2:A303)+1</f>
        <v>246</v>
      </c>
      <c r="B304" s="350">
        <v>210103018</v>
      </c>
      <c r="C304" s="351" t="s">
        <v>929</v>
      </c>
      <c r="D304" s="352" t="s">
        <v>930</v>
      </c>
      <c r="E304" s="350" t="s">
        <v>929</v>
      </c>
      <c r="F304" s="350"/>
      <c r="G304" s="350"/>
      <c r="H304" s="359" t="s">
        <v>39</v>
      </c>
      <c r="I304" s="359" t="s">
        <v>40</v>
      </c>
      <c r="J304" s="362">
        <v>60</v>
      </c>
      <c r="K304" s="363"/>
      <c r="L304" s="364"/>
      <c r="M304" s="362">
        <v>60</v>
      </c>
      <c r="N304" s="363"/>
      <c r="O304" s="364"/>
      <c r="P304" s="362" t="s">
        <v>31</v>
      </c>
      <c r="Q304" s="363"/>
      <c r="R304" s="364"/>
      <c r="S304" s="350"/>
      <c r="T304" s="359" t="s">
        <v>760</v>
      </c>
      <c r="U304" s="359"/>
      <c r="V304" s="350" t="s">
        <v>761</v>
      </c>
      <c r="W304" s="350" t="s">
        <v>21</v>
      </c>
    </row>
    <row r="305" s="255" customFormat="true" ht="25.5" spans="1:23">
      <c r="A305" s="350">
        <f>MAX(A$2:A304)+1</f>
        <v>247</v>
      </c>
      <c r="B305" s="350">
        <v>210103019</v>
      </c>
      <c r="C305" s="351" t="s">
        <v>931</v>
      </c>
      <c r="D305" s="352" t="s">
        <v>932</v>
      </c>
      <c r="E305" s="350" t="s">
        <v>931</v>
      </c>
      <c r="F305" s="350"/>
      <c r="G305" s="350"/>
      <c r="H305" s="359" t="s">
        <v>39</v>
      </c>
      <c r="I305" s="359" t="s">
        <v>40</v>
      </c>
      <c r="J305" s="362">
        <v>50</v>
      </c>
      <c r="K305" s="363"/>
      <c r="L305" s="364"/>
      <c r="M305" s="362">
        <v>50</v>
      </c>
      <c r="N305" s="363"/>
      <c r="O305" s="364"/>
      <c r="P305" s="362" t="s">
        <v>31</v>
      </c>
      <c r="Q305" s="363"/>
      <c r="R305" s="364"/>
      <c r="S305" s="350"/>
      <c r="T305" s="359" t="s">
        <v>760</v>
      </c>
      <c r="U305" s="359"/>
      <c r="V305" s="350" t="s">
        <v>761</v>
      </c>
      <c r="W305" s="350" t="s">
        <v>21</v>
      </c>
    </row>
    <row r="306" s="255" customFormat="true" ht="25.5" spans="1:23">
      <c r="A306" s="350">
        <f>MAX(A$2:A305)+1</f>
        <v>248</v>
      </c>
      <c r="B306" s="350">
        <v>210103020</v>
      </c>
      <c r="C306" s="351" t="s">
        <v>933</v>
      </c>
      <c r="D306" s="352" t="s">
        <v>934</v>
      </c>
      <c r="E306" s="350" t="s">
        <v>933</v>
      </c>
      <c r="F306" s="350"/>
      <c r="G306" s="350"/>
      <c r="H306" s="359" t="s">
        <v>39</v>
      </c>
      <c r="I306" s="359" t="s">
        <v>40</v>
      </c>
      <c r="J306" s="362">
        <v>40</v>
      </c>
      <c r="K306" s="363"/>
      <c r="L306" s="364"/>
      <c r="M306" s="362">
        <v>40</v>
      </c>
      <c r="N306" s="363"/>
      <c r="O306" s="364"/>
      <c r="P306" s="362" t="s">
        <v>31</v>
      </c>
      <c r="Q306" s="363"/>
      <c r="R306" s="364"/>
      <c r="S306" s="350"/>
      <c r="T306" s="359" t="s">
        <v>760</v>
      </c>
      <c r="U306" s="359"/>
      <c r="V306" s="350" t="s">
        <v>761</v>
      </c>
      <c r="W306" s="350" t="s">
        <v>21</v>
      </c>
    </row>
    <row r="307" s="253" customFormat="true" ht="25.5" hidden="true" spans="1:23">
      <c r="A307" s="270">
        <f>MAX(A$2:A306)+1</f>
        <v>249</v>
      </c>
      <c r="B307" s="270">
        <v>210103021</v>
      </c>
      <c r="C307" s="373" t="s">
        <v>935</v>
      </c>
      <c r="D307" s="271" t="s">
        <v>936</v>
      </c>
      <c r="E307" s="270" t="s">
        <v>935</v>
      </c>
      <c r="F307" s="270" t="s">
        <v>937</v>
      </c>
      <c r="G307" s="270"/>
      <c r="H307" s="283" t="s">
        <v>44</v>
      </c>
      <c r="I307" s="283" t="s">
        <v>40</v>
      </c>
      <c r="J307" s="297">
        <v>1050</v>
      </c>
      <c r="K307" s="303"/>
      <c r="L307" s="304"/>
      <c r="M307" s="297">
        <v>1050</v>
      </c>
      <c r="N307" s="303"/>
      <c r="O307" s="304"/>
      <c r="P307" s="289" t="s">
        <v>31</v>
      </c>
      <c r="Q307" s="290"/>
      <c r="R307" s="291"/>
      <c r="S307" s="270"/>
      <c r="T307" s="377"/>
      <c r="U307" s="377"/>
      <c r="V307" s="270"/>
      <c r="W307" s="270" t="s">
        <v>938</v>
      </c>
    </row>
    <row r="308" s="253" customFormat="true" ht="25.5" hidden="true" spans="1:23">
      <c r="A308" s="270">
        <f>MAX(A$2:A307)+1</f>
        <v>250</v>
      </c>
      <c r="B308" s="270">
        <v>210103022</v>
      </c>
      <c r="C308" s="374" t="s">
        <v>939</v>
      </c>
      <c r="D308" s="271" t="s">
        <v>940</v>
      </c>
      <c r="E308" s="270" t="s">
        <v>939</v>
      </c>
      <c r="F308" s="270"/>
      <c r="G308" s="270"/>
      <c r="H308" s="283" t="s">
        <v>44</v>
      </c>
      <c r="I308" s="283" t="s">
        <v>40</v>
      </c>
      <c r="J308" s="289">
        <v>180</v>
      </c>
      <c r="K308" s="290"/>
      <c r="L308" s="291"/>
      <c r="M308" s="289">
        <v>180</v>
      </c>
      <c r="N308" s="290"/>
      <c r="O308" s="291"/>
      <c r="P308" s="289" t="s">
        <v>31</v>
      </c>
      <c r="Q308" s="290"/>
      <c r="R308" s="291"/>
      <c r="S308" s="270"/>
      <c r="T308" s="283"/>
      <c r="U308" s="283"/>
      <c r="V308" s="270"/>
      <c r="W308" s="270" t="s">
        <v>21</v>
      </c>
    </row>
    <row r="309" s="255" customFormat="true" ht="25.5" spans="1:23">
      <c r="A309" s="350">
        <f>MAX(A$2:A308)+1</f>
        <v>251</v>
      </c>
      <c r="B309" s="350">
        <v>210103023</v>
      </c>
      <c r="C309" s="351" t="s">
        <v>941</v>
      </c>
      <c r="D309" s="352" t="s">
        <v>942</v>
      </c>
      <c r="E309" s="350" t="s">
        <v>941</v>
      </c>
      <c r="F309" s="350"/>
      <c r="G309" s="350"/>
      <c r="H309" s="359" t="s">
        <v>39</v>
      </c>
      <c r="I309" s="359" t="s">
        <v>40</v>
      </c>
      <c r="J309" s="362">
        <v>30</v>
      </c>
      <c r="K309" s="363"/>
      <c r="L309" s="364"/>
      <c r="M309" s="362">
        <v>30</v>
      </c>
      <c r="N309" s="363"/>
      <c r="O309" s="364"/>
      <c r="P309" s="362" t="s">
        <v>31</v>
      </c>
      <c r="Q309" s="363"/>
      <c r="R309" s="364"/>
      <c r="S309" s="350"/>
      <c r="T309" s="359" t="s">
        <v>760</v>
      </c>
      <c r="U309" s="359"/>
      <c r="V309" s="350" t="s">
        <v>761</v>
      </c>
      <c r="W309" s="350" t="s">
        <v>21</v>
      </c>
    </row>
    <row r="310" s="255" customFormat="true" ht="25.5" spans="1:23">
      <c r="A310" s="350">
        <f>MAX(A$2:A309)+1</f>
        <v>252</v>
      </c>
      <c r="B310" s="350">
        <v>210103024</v>
      </c>
      <c r="C310" s="351" t="s">
        <v>943</v>
      </c>
      <c r="D310" s="352" t="s">
        <v>944</v>
      </c>
      <c r="E310" s="350" t="s">
        <v>943</v>
      </c>
      <c r="F310" s="350"/>
      <c r="G310" s="350"/>
      <c r="H310" s="359" t="s">
        <v>39</v>
      </c>
      <c r="I310" s="359" t="s">
        <v>40</v>
      </c>
      <c r="J310" s="362">
        <v>50</v>
      </c>
      <c r="K310" s="363"/>
      <c r="L310" s="364"/>
      <c r="M310" s="362">
        <v>50</v>
      </c>
      <c r="N310" s="363"/>
      <c r="O310" s="364"/>
      <c r="P310" s="362" t="s">
        <v>31</v>
      </c>
      <c r="Q310" s="363"/>
      <c r="R310" s="364"/>
      <c r="S310" s="350"/>
      <c r="T310" s="359" t="s">
        <v>760</v>
      </c>
      <c r="U310" s="359"/>
      <c r="V310" s="350" t="s">
        <v>761</v>
      </c>
      <c r="W310" s="350" t="s">
        <v>21</v>
      </c>
    </row>
    <row r="311" s="255" customFormat="true" ht="25.5" spans="1:23">
      <c r="A311" s="350">
        <f>MAX(A$2:A310)+1</f>
        <v>253</v>
      </c>
      <c r="B311" s="350">
        <v>210103025</v>
      </c>
      <c r="C311" s="351" t="s">
        <v>945</v>
      </c>
      <c r="D311" s="352" t="s">
        <v>946</v>
      </c>
      <c r="E311" s="350" t="s">
        <v>945</v>
      </c>
      <c r="F311" s="350"/>
      <c r="G311" s="350"/>
      <c r="H311" s="359" t="s">
        <v>39</v>
      </c>
      <c r="I311" s="359" t="s">
        <v>40</v>
      </c>
      <c r="J311" s="362">
        <v>50</v>
      </c>
      <c r="K311" s="363"/>
      <c r="L311" s="364"/>
      <c r="M311" s="362">
        <v>50</v>
      </c>
      <c r="N311" s="363"/>
      <c r="O311" s="364"/>
      <c r="P311" s="362" t="s">
        <v>31</v>
      </c>
      <c r="Q311" s="363"/>
      <c r="R311" s="364"/>
      <c r="S311" s="350"/>
      <c r="T311" s="359" t="s">
        <v>760</v>
      </c>
      <c r="U311" s="359"/>
      <c r="V311" s="350" t="s">
        <v>761</v>
      </c>
      <c r="W311" s="350" t="s">
        <v>21</v>
      </c>
    </row>
    <row r="312" s="255" customFormat="true" ht="25.5" spans="1:23">
      <c r="A312" s="350">
        <f>MAX(A$2:A311)+1</f>
        <v>254</v>
      </c>
      <c r="B312" s="350">
        <v>210103026</v>
      </c>
      <c r="C312" s="351" t="s">
        <v>947</v>
      </c>
      <c r="D312" s="352" t="s">
        <v>948</v>
      </c>
      <c r="E312" s="350" t="s">
        <v>947</v>
      </c>
      <c r="F312" s="350"/>
      <c r="G312" s="350"/>
      <c r="H312" s="359" t="s">
        <v>39</v>
      </c>
      <c r="I312" s="359" t="s">
        <v>842</v>
      </c>
      <c r="J312" s="362">
        <v>80</v>
      </c>
      <c r="K312" s="363"/>
      <c r="L312" s="364"/>
      <c r="M312" s="362">
        <v>80</v>
      </c>
      <c r="N312" s="363"/>
      <c r="O312" s="364"/>
      <c r="P312" s="362" t="s">
        <v>31</v>
      </c>
      <c r="Q312" s="363"/>
      <c r="R312" s="364"/>
      <c r="S312" s="350"/>
      <c r="T312" s="359" t="s">
        <v>760</v>
      </c>
      <c r="U312" s="359"/>
      <c r="V312" s="350" t="s">
        <v>761</v>
      </c>
      <c r="W312" s="350" t="s">
        <v>21</v>
      </c>
    </row>
    <row r="313" s="255" customFormat="true" ht="25.5" spans="1:23">
      <c r="A313" s="350">
        <f>MAX(A$2:A312)+1</f>
        <v>255</v>
      </c>
      <c r="B313" s="350">
        <v>210103027</v>
      </c>
      <c r="C313" s="351" t="s">
        <v>949</v>
      </c>
      <c r="D313" s="352" t="s">
        <v>950</v>
      </c>
      <c r="E313" s="350" t="s">
        <v>949</v>
      </c>
      <c r="F313" s="350"/>
      <c r="G313" s="350"/>
      <c r="H313" s="359" t="s">
        <v>39</v>
      </c>
      <c r="I313" s="359" t="s">
        <v>40</v>
      </c>
      <c r="J313" s="362">
        <v>30</v>
      </c>
      <c r="K313" s="363"/>
      <c r="L313" s="364"/>
      <c r="M313" s="362">
        <v>30</v>
      </c>
      <c r="N313" s="363"/>
      <c r="O313" s="364"/>
      <c r="P313" s="362" t="s">
        <v>31</v>
      </c>
      <c r="Q313" s="363"/>
      <c r="R313" s="364"/>
      <c r="S313" s="350"/>
      <c r="T313" s="359" t="s">
        <v>760</v>
      </c>
      <c r="U313" s="359"/>
      <c r="V313" s="350" t="s">
        <v>761</v>
      </c>
      <c r="W313" s="350" t="s">
        <v>21</v>
      </c>
    </row>
    <row r="314" s="255" customFormat="true" ht="25.5" spans="1:23">
      <c r="A314" s="350">
        <f>MAX(A$2:A313)+1</f>
        <v>256</v>
      </c>
      <c r="B314" s="350">
        <v>210103028</v>
      </c>
      <c r="C314" s="351" t="s">
        <v>951</v>
      </c>
      <c r="D314" s="352" t="s">
        <v>952</v>
      </c>
      <c r="E314" s="350" t="s">
        <v>951</v>
      </c>
      <c r="F314" s="350"/>
      <c r="G314" s="350"/>
      <c r="H314" s="359" t="s">
        <v>39</v>
      </c>
      <c r="I314" s="359" t="s">
        <v>40</v>
      </c>
      <c r="J314" s="362">
        <v>20</v>
      </c>
      <c r="K314" s="363"/>
      <c r="L314" s="364"/>
      <c r="M314" s="362">
        <v>20</v>
      </c>
      <c r="N314" s="363"/>
      <c r="O314" s="364"/>
      <c r="P314" s="362" t="s">
        <v>31</v>
      </c>
      <c r="Q314" s="363"/>
      <c r="R314" s="364"/>
      <c r="S314" s="350"/>
      <c r="T314" s="359" t="s">
        <v>760</v>
      </c>
      <c r="U314" s="359"/>
      <c r="V314" s="350" t="s">
        <v>761</v>
      </c>
      <c r="W314" s="350" t="s">
        <v>21</v>
      </c>
    </row>
    <row r="315" s="255" customFormat="true" ht="25.5" spans="1:23">
      <c r="A315" s="350">
        <f>MAX(A$2:A314)+1</f>
        <v>257</v>
      </c>
      <c r="B315" s="350">
        <v>210103029</v>
      </c>
      <c r="C315" s="351" t="s">
        <v>953</v>
      </c>
      <c r="D315" s="352" t="s">
        <v>954</v>
      </c>
      <c r="E315" s="350" t="s">
        <v>953</v>
      </c>
      <c r="F315" s="350"/>
      <c r="G315" s="350"/>
      <c r="H315" s="359" t="s">
        <v>39</v>
      </c>
      <c r="I315" s="359" t="s">
        <v>842</v>
      </c>
      <c r="J315" s="362">
        <v>20</v>
      </c>
      <c r="K315" s="363"/>
      <c r="L315" s="364"/>
      <c r="M315" s="362">
        <v>20</v>
      </c>
      <c r="N315" s="363"/>
      <c r="O315" s="364"/>
      <c r="P315" s="362" t="s">
        <v>31</v>
      </c>
      <c r="Q315" s="363"/>
      <c r="R315" s="364"/>
      <c r="S315" s="350"/>
      <c r="T315" s="359" t="s">
        <v>760</v>
      </c>
      <c r="U315" s="359"/>
      <c r="V315" s="350" t="s">
        <v>761</v>
      </c>
      <c r="W315" s="350" t="s">
        <v>21</v>
      </c>
    </row>
    <row r="316" s="255" customFormat="true" ht="25.5" spans="1:23">
      <c r="A316" s="350">
        <f>MAX(A$2:A315)+1</f>
        <v>258</v>
      </c>
      <c r="B316" s="350">
        <v>210103030</v>
      </c>
      <c r="C316" s="351" t="s">
        <v>955</v>
      </c>
      <c r="D316" s="352" t="s">
        <v>956</v>
      </c>
      <c r="E316" s="350" t="s">
        <v>955</v>
      </c>
      <c r="F316" s="350"/>
      <c r="G316" s="350"/>
      <c r="H316" s="359" t="s">
        <v>39</v>
      </c>
      <c r="I316" s="359" t="s">
        <v>40</v>
      </c>
      <c r="J316" s="362">
        <v>20</v>
      </c>
      <c r="K316" s="363"/>
      <c r="L316" s="364"/>
      <c r="M316" s="362">
        <v>20</v>
      </c>
      <c r="N316" s="363"/>
      <c r="O316" s="364"/>
      <c r="P316" s="362" t="s">
        <v>31</v>
      </c>
      <c r="Q316" s="363"/>
      <c r="R316" s="364"/>
      <c r="S316" s="350"/>
      <c r="T316" s="359" t="s">
        <v>760</v>
      </c>
      <c r="U316" s="359"/>
      <c r="V316" s="350" t="s">
        <v>761</v>
      </c>
      <c r="W316" s="350" t="s">
        <v>21</v>
      </c>
    </row>
    <row r="317" s="255" customFormat="true" ht="25.5" spans="1:23">
      <c r="A317" s="350">
        <f>MAX(A$2:A316)+1</f>
        <v>259</v>
      </c>
      <c r="B317" s="350">
        <v>210103031</v>
      </c>
      <c r="C317" s="351" t="s">
        <v>957</v>
      </c>
      <c r="D317" s="352" t="s">
        <v>958</v>
      </c>
      <c r="E317" s="350" t="s">
        <v>957</v>
      </c>
      <c r="F317" s="350"/>
      <c r="G317" s="350"/>
      <c r="H317" s="359" t="s">
        <v>39</v>
      </c>
      <c r="I317" s="359" t="s">
        <v>40</v>
      </c>
      <c r="J317" s="362">
        <v>25</v>
      </c>
      <c r="K317" s="363"/>
      <c r="L317" s="364"/>
      <c r="M317" s="362">
        <v>25</v>
      </c>
      <c r="N317" s="363"/>
      <c r="O317" s="364"/>
      <c r="P317" s="362" t="s">
        <v>31</v>
      </c>
      <c r="Q317" s="363"/>
      <c r="R317" s="364"/>
      <c r="S317" s="350"/>
      <c r="T317" s="359" t="s">
        <v>760</v>
      </c>
      <c r="U317" s="359"/>
      <c r="V317" s="350" t="s">
        <v>761</v>
      </c>
      <c r="W317" s="350" t="s">
        <v>21</v>
      </c>
    </row>
    <row r="318" s="255" customFormat="true" ht="25.5" spans="1:23">
      <c r="A318" s="350">
        <f>MAX(A$2:A317)+1</f>
        <v>260</v>
      </c>
      <c r="B318" s="350">
        <v>210103032</v>
      </c>
      <c r="C318" s="351" t="s">
        <v>959</v>
      </c>
      <c r="D318" s="352" t="s">
        <v>960</v>
      </c>
      <c r="E318" s="350" t="s">
        <v>959</v>
      </c>
      <c r="F318" s="350"/>
      <c r="G318" s="350"/>
      <c r="H318" s="359" t="s">
        <v>39</v>
      </c>
      <c r="I318" s="359" t="s">
        <v>961</v>
      </c>
      <c r="J318" s="362">
        <v>20</v>
      </c>
      <c r="K318" s="363"/>
      <c r="L318" s="364"/>
      <c r="M318" s="362">
        <v>20</v>
      </c>
      <c r="N318" s="363"/>
      <c r="O318" s="364"/>
      <c r="P318" s="362" t="s">
        <v>31</v>
      </c>
      <c r="Q318" s="363"/>
      <c r="R318" s="364"/>
      <c r="S318" s="350"/>
      <c r="T318" s="359" t="s">
        <v>760</v>
      </c>
      <c r="U318" s="359"/>
      <c r="V318" s="350" t="s">
        <v>761</v>
      </c>
      <c r="W318" s="350" t="s">
        <v>21</v>
      </c>
    </row>
    <row r="319" s="255" customFormat="true" ht="25.5" spans="1:23">
      <c r="A319" s="350">
        <f>MAX(A$2:A318)+1</f>
        <v>261</v>
      </c>
      <c r="B319" s="350">
        <v>210103033</v>
      </c>
      <c r="C319" s="351" t="s">
        <v>962</v>
      </c>
      <c r="D319" s="352" t="s">
        <v>963</v>
      </c>
      <c r="E319" s="350" t="s">
        <v>962</v>
      </c>
      <c r="F319" s="350"/>
      <c r="G319" s="350"/>
      <c r="H319" s="359" t="s">
        <v>39</v>
      </c>
      <c r="I319" s="359" t="s">
        <v>40</v>
      </c>
      <c r="J319" s="362">
        <v>30</v>
      </c>
      <c r="K319" s="363"/>
      <c r="L319" s="364"/>
      <c r="M319" s="362">
        <v>30</v>
      </c>
      <c r="N319" s="363"/>
      <c r="O319" s="364"/>
      <c r="P319" s="362" t="s">
        <v>31</v>
      </c>
      <c r="Q319" s="363"/>
      <c r="R319" s="364"/>
      <c r="S319" s="350"/>
      <c r="T319" s="359" t="s">
        <v>760</v>
      </c>
      <c r="U319" s="359"/>
      <c r="V319" s="350" t="s">
        <v>761</v>
      </c>
      <c r="W319" s="350" t="s">
        <v>21</v>
      </c>
    </row>
    <row r="320" s="255" customFormat="true" ht="25.5" spans="1:23">
      <c r="A320" s="350">
        <f>MAX(A$2:A319)+1</f>
        <v>262</v>
      </c>
      <c r="B320" s="350">
        <v>210103034</v>
      </c>
      <c r="C320" s="351" t="s">
        <v>964</v>
      </c>
      <c r="D320" s="352" t="s">
        <v>965</v>
      </c>
      <c r="E320" s="350" t="s">
        <v>964</v>
      </c>
      <c r="F320" s="350"/>
      <c r="G320" s="350"/>
      <c r="H320" s="359" t="s">
        <v>39</v>
      </c>
      <c r="I320" s="359" t="s">
        <v>966</v>
      </c>
      <c r="J320" s="362">
        <v>40</v>
      </c>
      <c r="K320" s="363"/>
      <c r="L320" s="364"/>
      <c r="M320" s="362">
        <v>40</v>
      </c>
      <c r="N320" s="363"/>
      <c r="O320" s="364"/>
      <c r="P320" s="362" t="s">
        <v>31</v>
      </c>
      <c r="Q320" s="363"/>
      <c r="R320" s="364"/>
      <c r="S320" s="350"/>
      <c r="T320" s="359" t="s">
        <v>760</v>
      </c>
      <c r="U320" s="359"/>
      <c r="V320" s="350" t="s">
        <v>761</v>
      </c>
      <c r="W320" s="350" t="s">
        <v>21</v>
      </c>
    </row>
    <row r="321" s="255" customFormat="true" ht="25.5" spans="1:23">
      <c r="A321" s="350">
        <f>MAX(A$2:A320)+1</f>
        <v>263</v>
      </c>
      <c r="B321" s="350">
        <v>210103035</v>
      </c>
      <c r="C321" s="378" t="s">
        <v>967</v>
      </c>
      <c r="D321" s="352" t="s">
        <v>968</v>
      </c>
      <c r="E321" s="350" t="s">
        <v>967</v>
      </c>
      <c r="F321" s="350" t="s">
        <v>969</v>
      </c>
      <c r="G321" s="350"/>
      <c r="H321" s="383" t="s">
        <v>39</v>
      </c>
      <c r="I321" s="359" t="s">
        <v>961</v>
      </c>
      <c r="J321" s="362">
        <v>270</v>
      </c>
      <c r="K321" s="363"/>
      <c r="L321" s="364"/>
      <c r="M321" s="362">
        <v>270</v>
      </c>
      <c r="N321" s="363"/>
      <c r="O321" s="364"/>
      <c r="P321" s="362" t="s">
        <v>31</v>
      </c>
      <c r="Q321" s="363"/>
      <c r="R321" s="364"/>
      <c r="S321" s="350"/>
      <c r="T321" s="359" t="s">
        <v>760</v>
      </c>
      <c r="U321" s="359"/>
      <c r="V321" s="350" t="s">
        <v>761</v>
      </c>
      <c r="W321" s="350" t="s">
        <v>21</v>
      </c>
    </row>
    <row r="322" s="252" customFormat="true" ht="204" hidden="true" spans="1:23">
      <c r="A322" s="270"/>
      <c r="B322" s="270">
        <v>2102</v>
      </c>
      <c r="C322" s="270" t="s">
        <v>970</v>
      </c>
      <c r="D322" s="270"/>
      <c r="E322" s="270"/>
      <c r="F322" s="270" t="s">
        <v>971</v>
      </c>
      <c r="G322" s="270" t="s">
        <v>972</v>
      </c>
      <c r="H322" s="283"/>
      <c r="I322" s="283"/>
      <c r="J322" s="289"/>
      <c r="K322" s="290"/>
      <c r="L322" s="291"/>
      <c r="M322" s="289"/>
      <c r="N322" s="290"/>
      <c r="O322" s="291"/>
      <c r="P322" s="289"/>
      <c r="Q322" s="290"/>
      <c r="R322" s="291"/>
      <c r="S322" s="270" t="s">
        <v>973</v>
      </c>
      <c r="T322" s="283"/>
      <c r="U322" s="283"/>
      <c r="V322" s="283"/>
      <c r="W322" s="270" t="s">
        <v>974</v>
      </c>
    </row>
    <row r="323" s="255" customFormat="true" ht="27" spans="1:23">
      <c r="A323" s="350">
        <f>MAX(A$2:A322)+1</f>
        <v>264</v>
      </c>
      <c r="B323" s="350" t="s">
        <v>975</v>
      </c>
      <c r="C323" s="378" t="s">
        <v>976</v>
      </c>
      <c r="D323" s="352" t="s">
        <v>977</v>
      </c>
      <c r="E323" s="350" t="s">
        <v>978</v>
      </c>
      <c r="F323" s="350"/>
      <c r="G323" s="350"/>
      <c r="H323" s="359" t="s">
        <v>44</v>
      </c>
      <c r="I323" s="359" t="s">
        <v>979</v>
      </c>
      <c r="J323" s="362">
        <v>30</v>
      </c>
      <c r="K323" s="363"/>
      <c r="L323" s="364"/>
      <c r="M323" s="362">
        <v>30</v>
      </c>
      <c r="N323" s="363"/>
      <c r="O323" s="364"/>
      <c r="P323" s="362" t="s">
        <v>31</v>
      </c>
      <c r="Q323" s="363"/>
      <c r="R323" s="364"/>
      <c r="S323" s="376" t="s">
        <v>976</v>
      </c>
      <c r="T323" s="359" t="s">
        <v>760</v>
      </c>
      <c r="U323" s="359"/>
      <c r="V323" s="350" t="s">
        <v>761</v>
      </c>
      <c r="W323" s="350" t="s">
        <v>21</v>
      </c>
    </row>
    <row r="324" s="255" customFormat="true" ht="25.5" spans="1:23">
      <c r="A324" s="350">
        <f>MAX(A$2:A323)+1</f>
        <v>265</v>
      </c>
      <c r="B324" s="350">
        <v>210200001</v>
      </c>
      <c r="C324" s="350" t="s">
        <v>980</v>
      </c>
      <c r="D324" s="352" t="s">
        <v>981</v>
      </c>
      <c r="E324" s="350" t="s">
        <v>980</v>
      </c>
      <c r="F324" s="350" t="s">
        <v>982</v>
      </c>
      <c r="G324" s="350"/>
      <c r="H324" s="359" t="s">
        <v>44</v>
      </c>
      <c r="I324" s="359" t="s">
        <v>979</v>
      </c>
      <c r="J324" s="362">
        <v>245</v>
      </c>
      <c r="K324" s="363"/>
      <c r="L324" s="364"/>
      <c r="M324" s="362">
        <v>200</v>
      </c>
      <c r="N324" s="363"/>
      <c r="O324" s="364"/>
      <c r="P324" s="362" t="s">
        <v>31</v>
      </c>
      <c r="Q324" s="363"/>
      <c r="R324" s="364"/>
      <c r="S324" s="350"/>
      <c r="T324" s="359" t="s">
        <v>760</v>
      </c>
      <c r="U324" s="359"/>
      <c r="V324" s="350" t="s">
        <v>761</v>
      </c>
      <c r="W324" s="350" t="s">
        <v>21</v>
      </c>
    </row>
    <row r="325" s="255" customFormat="true" ht="25.5" spans="1:23">
      <c r="A325" s="350">
        <f>MAX(A$2:A324)+1</f>
        <v>266</v>
      </c>
      <c r="B325" s="350" t="s">
        <v>983</v>
      </c>
      <c r="C325" s="350" t="s">
        <v>980</v>
      </c>
      <c r="D325" s="352" t="s">
        <v>981</v>
      </c>
      <c r="E325" s="350" t="s">
        <v>980</v>
      </c>
      <c r="F325" s="350" t="s">
        <v>984</v>
      </c>
      <c r="G325" s="350"/>
      <c r="H325" s="359" t="s">
        <v>44</v>
      </c>
      <c r="I325" s="359" t="s">
        <v>979</v>
      </c>
      <c r="J325" s="362">
        <v>350</v>
      </c>
      <c r="K325" s="363"/>
      <c r="L325" s="364"/>
      <c r="M325" s="362">
        <v>280</v>
      </c>
      <c r="N325" s="363"/>
      <c r="O325" s="364"/>
      <c r="P325" s="362" t="s">
        <v>31</v>
      </c>
      <c r="Q325" s="363"/>
      <c r="R325" s="364"/>
      <c r="S325" s="350"/>
      <c r="T325" s="359" t="s">
        <v>760</v>
      </c>
      <c r="U325" s="359"/>
      <c r="V325" s="350" t="s">
        <v>761</v>
      </c>
      <c r="W325" s="350" t="s">
        <v>21</v>
      </c>
    </row>
    <row r="326" s="255" customFormat="true" ht="25.5" spans="1:23">
      <c r="A326" s="350">
        <f>MAX(A$2:A325)+1</f>
        <v>267</v>
      </c>
      <c r="B326" s="350" t="s">
        <v>985</v>
      </c>
      <c r="C326" s="350" t="s">
        <v>980</v>
      </c>
      <c r="D326" s="352" t="s">
        <v>981</v>
      </c>
      <c r="E326" s="350" t="s">
        <v>980</v>
      </c>
      <c r="F326" s="350" t="s">
        <v>986</v>
      </c>
      <c r="G326" s="350"/>
      <c r="H326" s="359" t="s">
        <v>44</v>
      </c>
      <c r="I326" s="359" t="s">
        <v>979</v>
      </c>
      <c r="J326" s="362">
        <v>450</v>
      </c>
      <c r="K326" s="363"/>
      <c r="L326" s="364"/>
      <c r="M326" s="362">
        <v>360</v>
      </c>
      <c r="N326" s="363"/>
      <c r="O326" s="364"/>
      <c r="P326" s="362" t="s">
        <v>31</v>
      </c>
      <c r="Q326" s="363"/>
      <c r="R326" s="364"/>
      <c r="S326" s="350"/>
      <c r="T326" s="359" t="s">
        <v>760</v>
      </c>
      <c r="U326" s="359"/>
      <c r="V326" s="350" t="s">
        <v>761</v>
      </c>
      <c r="W326" s="350" t="s">
        <v>21</v>
      </c>
    </row>
    <row r="327" s="255" customFormat="true" ht="25.5" spans="1:23">
      <c r="A327" s="350">
        <f>MAX(A$2:A326)+1</f>
        <v>268</v>
      </c>
      <c r="B327" s="350" t="s">
        <v>987</v>
      </c>
      <c r="C327" s="350" t="s">
        <v>980</v>
      </c>
      <c r="D327" s="352" t="s">
        <v>981</v>
      </c>
      <c r="E327" s="350" t="s">
        <v>980</v>
      </c>
      <c r="F327" s="350" t="s">
        <v>988</v>
      </c>
      <c r="G327" s="350"/>
      <c r="H327" s="359" t="s">
        <v>44</v>
      </c>
      <c r="I327" s="359" t="s">
        <v>979</v>
      </c>
      <c r="J327" s="362">
        <v>570</v>
      </c>
      <c r="K327" s="363"/>
      <c r="L327" s="364"/>
      <c r="M327" s="362">
        <v>455</v>
      </c>
      <c r="N327" s="363"/>
      <c r="O327" s="364"/>
      <c r="P327" s="362" t="s">
        <v>31</v>
      </c>
      <c r="Q327" s="363"/>
      <c r="R327" s="364"/>
      <c r="S327" s="350" t="s">
        <v>989</v>
      </c>
      <c r="T327" s="359" t="s">
        <v>760</v>
      </c>
      <c r="U327" s="359"/>
      <c r="V327" s="350" t="s">
        <v>761</v>
      </c>
      <c r="W327" s="350" t="s">
        <v>21</v>
      </c>
    </row>
    <row r="328" s="255" customFormat="true" ht="25.5" spans="1:23">
      <c r="A328" s="350">
        <f>MAX(A$2:A327)+1</f>
        <v>269</v>
      </c>
      <c r="B328" s="350">
        <v>210200002</v>
      </c>
      <c r="C328" s="350" t="s">
        <v>990</v>
      </c>
      <c r="D328" s="352" t="s">
        <v>991</v>
      </c>
      <c r="E328" s="350" t="s">
        <v>990</v>
      </c>
      <c r="F328" s="350" t="s">
        <v>982</v>
      </c>
      <c r="G328" s="350"/>
      <c r="H328" s="359" t="s">
        <v>44</v>
      </c>
      <c r="I328" s="359" t="s">
        <v>979</v>
      </c>
      <c r="J328" s="362">
        <v>270</v>
      </c>
      <c r="K328" s="363"/>
      <c r="L328" s="364"/>
      <c r="M328" s="362">
        <v>220</v>
      </c>
      <c r="N328" s="363"/>
      <c r="O328" s="364"/>
      <c r="P328" s="362" t="s">
        <v>31</v>
      </c>
      <c r="Q328" s="363"/>
      <c r="R328" s="364"/>
      <c r="S328" s="350"/>
      <c r="T328" s="359" t="s">
        <v>760</v>
      </c>
      <c r="U328" s="359"/>
      <c r="V328" s="350" t="s">
        <v>761</v>
      </c>
      <c r="W328" s="350" t="s">
        <v>21</v>
      </c>
    </row>
    <row r="329" s="255" customFormat="true" ht="25.5" spans="1:23">
      <c r="A329" s="350">
        <f>MAX(A$2:A328)+1</f>
        <v>270</v>
      </c>
      <c r="B329" s="350" t="s">
        <v>992</v>
      </c>
      <c r="C329" s="350" t="s">
        <v>990</v>
      </c>
      <c r="D329" s="352" t="s">
        <v>991</v>
      </c>
      <c r="E329" s="350" t="s">
        <v>990</v>
      </c>
      <c r="F329" s="350" t="s">
        <v>984</v>
      </c>
      <c r="G329" s="350"/>
      <c r="H329" s="359" t="s">
        <v>44</v>
      </c>
      <c r="I329" s="359" t="s">
        <v>979</v>
      </c>
      <c r="J329" s="362">
        <v>390</v>
      </c>
      <c r="K329" s="363"/>
      <c r="L329" s="364"/>
      <c r="M329" s="362">
        <v>310</v>
      </c>
      <c r="N329" s="363"/>
      <c r="O329" s="364"/>
      <c r="P329" s="362" t="s">
        <v>31</v>
      </c>
      <c r="Q329" s="363"/>
      <c r="R329" s="364"/>
      <c r="S329" s="350"/>
      <c r="T329" s="359" t="s">
        <v>760</v>
      </c>
      <c r="U329" s="359"/>
      <c r="V329" s="350" t="s">
        <v>761</v>
      </c>
      <c r="W329" s="350" t="s">
        <v>21</v>
      </c>
    </row>
    <row r="330" s="255" customFormat="true" ht="25.5" spans="1:23">
      <c r="A330" s="350">
        <f>MAX(A$2:A329)+1</f>
        <v>271</v>
      </c>
      <c r="B330" s="350" t="s">
        <v>993</v>
      </c>
      <c r="C330" s="350" t="s">
        <v>990</v>
      </c>
      <c r="D330" s="352" t="s">
        <v>991</v>
      </c>
      <c r="E330" s="350" t="s">
        <v>990</v>
      </c>
      <c r="F330" s="350" t="s">
        <v>986</v>
      </c>
      <c r="G330" s="350"/>
      <c r="H330" s="359" t="s">
        <v>44</v>
      </c>
      <c r="I330" s="359" t="s">
        <v>979</v>
      </c>
      <c r="J330" s="362">
        <v>490</v>
      </c>
      <c r="K330" s="363"/>
      <c r="L330" s="364"/>
      <c r="M330" s="362">
        <v>390</v>
      </c>
      <c r="N330" s="363"/>
      <c r="O330" s="364"/>
      <c r="P330" s="362" t="s">
        <v>31</v>
      </c>
      <c r="Q330" s="363"/>
      <c r="R330" s="364"/>
      <c r="S330" s="350"/>
      <c r="T330" s="359" t="s">
        <v>760</v>
      </c>
      <c r="U330" s="359"/>
      <c r="V330" s="350" t="s">
        <v>761</v>
      </c>
      <c r="W330" s="350" t="s">
        <v>21</v>
      </c>
    </row>
    <row r="331" s="255" customFormat="true" ht="25.5" spans="1:23">
      <c r="A331" s="350">
        <f>MAX(A$2:A330)+1</f>
        <v>272</v>
      </c>
      <c r="B331" s="350" t="s">
        <v>994</v>
      </c>
      <c r="C331" s="350" t="s">
        <v>990</v>
      </c>
      <c r="D331" s="352" t="s">
        <v>991</v>
      </c>
      <c r="E331" s="350" t="s">
        <v>990</v>
      </c>
      <c r="F331" s="350" t="s">
        <v>988</v>
      </c>
      <c r="G331" s="350"/>
      <c r="H331" s="359" t="s">
        <v>44</v>
      </c>
      <c r="I331" s="359" t="s">
        <v>979</v>
      </c>
      <c r="J331" s="362">
        <v>690</v>
      </c>
      <c r="K331" s="363"/>
      <c r="L331" s="364"/>
      <c r="M331" s="362">
        <v>550</v>
      </c>
      <c r="N331" s="363"/>
      <c r="O331" s="364"/>
      <c r="P331" s="362" t="s">
        <v>31</v>
      </c>
      <c r="Q331" s="363"/>
      <c r="R331" s="364"/>
      <c r="S331" s="350" t="s">
        <v>989</v>
      </c>
      <c r="T331" s="359" t="s">
        <v>760</v>
      </c>
      <c r="U331" s="359"/>
      <c r="V331" s="350" t="s">
        <v>761</v>
      </c>
      <c r="W331" s="350" t="s">
        <v>21</v>
      </c>
    </row>
    <row r="332" s="255" customFormat="true" ht="140.25" spans="1:23">
      <c r="A332" s="350">
        <f>MAX(A$2:A331)+1</f>
        <v>273</v>
      </c>
      <c r="B332" s="350">
        <v>210200003</v>
      </c>
      <c r="C332" s="379" t="s">
        <v>995</v>
      </c>
      <c r="D332" s="352" t="s">
        <v>996</v>
      </c>
      <c r="E332" s="350" t="s">
        <v>997</v>
      </c>
      <c r="F332" s="379" t="s">
        <v>998</v>
      </c>
      <c r="G332" s="379"/>
      <c r="H332" s="359" t="s">
        <v>44</v>
      </c>
      <c r="I332" s="387" t="s">
        <v>999</v>
      </c>
      <c r="J332" s="362">
        <v>50</v>
      </c>
      <c r="K332" s="363"/>
      <c r="L332" s="364"/>
      <c r="M332" s="362">
        <v>50</v>
      </c>
      <c r="N332" s="363"/>
      <c r="O332" s="364"/>
      <c r="P332" s="362" t="s">
        <v>31</v>
      </c>
      <c r="Q332" s="363"/>
      <c r="R332" s="364"/>
      <c r="S332" s="379" t="s">
        <v>1000</v>
      </c>
      <c r="T332" s="359" t="s">
        <v>760</v>
      </c>
      <c r="U332" s="387"/>
      <c r="V332" s="350" t="s">
        <v>761</v>
      </c>
      <c r="W332" s="350" t="s">
        <v>1001</v>
      </c>
    </row>
    <row r="333" s="253" customFormat="true" ht="25.5" hidden="true" spans="1:23">
      <c r="A333" s="270">
        <f>MAX(A$2:A332)+1</f>
        <v>274</v>
      </c>
      <c r="B333" s="270">
        <v>210200009</v>
      </c>
      <c r="C333" s="270" t="s">
        <v>1002</v>
      </c>
      <c r="D333" s="271" t="s">
        <v>1003</v>
      </c>
      <c r="E333" s="270" t="s">
        <v>1002</v>
      </c>
      <c r="F333" s="270"/>
      <c r="G333" s="270"/>
      <c r="H333" s="283" t="s">
        <v>44</v>
      </c>
      <c r="I333" s="283" t="s">
        <v>40</v>
      </c>
      <c r="J333" s="289">
        <v>390</v>
      </c>
      <c r="K333" s="290"/>
      <c r="L333" s="291"/>
      <c r="M333" s="289">
        <v>310</v>
      </c>
      <c r="N333" s="290"/>
      <c r="O333" s="291"/>
      <c r="P333" s="289" t="s">
        <v>31</v>
      </c>
      <c r="Q333" s="290"/>
      <c r="R333" s="291"/>
      <c r="S333" s="270"/>
      <c r="T333" s="283"/>
      <c r="U333" s="283"/>
      <c r="V333" s="270"/>
      <c r="W333" s="270" t="s">
        <v>21</v>
      </c>
    </row>
    <row r="334" s="255" customFormat="true" ht="63.75" spans="1:23">
      <c r="A334" s="350">
        <f>MAX(A$2:A333)+1</f>
        <v>275</v>
      </c>
      <c r="B334" s="380">
        <v>210200011</v>
      </c>
      <c r="C334" s="381" t="s">
        <v>1004</v>
      </c>
      <c r="D334" s="382" t="s">
        <v>1005</v>
      </c>
      <c r="E334" s="350" t="s">
        <v>1006</v>
      </c>
      <c r="F334" s="350" t="s">
        <v>1007</v>
      </c>
      <c r="G334" s="384"/>
      <c r="H334" s="385" t="s">
        <v>29</v>
      </c>
      <c r="I334" s="388" t="s">
        <v>40</v>
      </c>
      <c r="J334" s="362" t="s">
        <v>70</v>
      </c>
      <c r="K334" s="363"/>
      <c r="L334" s="364"/>
      <c r="M334" s="362" t="s">
        <v>70</v>
      </c>
      <c r="N334" s="363"/>
      <c r="O334" s="364"/>
      <c r="P334" s="389" t="s">
        <v>70</v>
      </c>
      <c r="Q334" s="390"/>
      <c r="R334" s="391"/>
      <c r="S334" s="376" t="s">
        <v>1008</v>
      </c>
      <c r="T334" s="359" t="s">
        <v>760</v>
      </c>
      <c r="U334" s="359"/>
      <c r="V334" s="350" t="s">
        <v>761</v>
      </c>
      <c r="W334" s="350" t="s">
        <v>21</v>
      </c>
    </row>
    <row r="335" s="252" customFormat="true" ht="300" hidden="true" customHeight="true" spans="1:23">
      <c r="A335" s="270"/>
      <c r="B335" s="270">
        <v>2103</v>
      </c>
      <c r="C335" s="336" t="s">
        <v>1009</v>
      </c>
      <c r="D335" s="270"/>
      <c r="E335" s="270"/>
      <c r="F335" s="336" t="s">
        <v>971</v>
      </c>
      <c r="G335" s="336" t="s">
        <v>1010</v>
      </c>
      <c r="H335" s="283"/>
      <c r="I335" s="377"/>
      <c r="J335" s="289"/>
      <c r="K335" s="290"/>
      <c r="L335" s="291"/>
      <c r="M335" s="289"/>
      <c r="N335" s="290"/>
      <c r="O335" s="291"/>
      <c r="P335" s="289"/>
      <c r="Q335" s="290"/>
      <c r="R335" s="291"/>
      <c r="S335" s="392" t="s">
        <v>1011</v>
      </c>
      <c r="T335" s="283"/>
      <c r="U335" s="377"/>
      <c r="V335" s="283"/>
      <c r="W335" s="270" t="s">
        <v>1012</v>
      </c>
    </row>
    <row r="336" s="255" customFormat="true" ht="54" spans="1:23">
      <c r="A336" s="350">
        <f>MAX(A$2:A335)+1</f>
        <v>276</v>
      </c>
      <c r="B336" s="350" t="s">
        <v>1013</v>
      </c>
      <c r="C336" s="376" t="s">
        <v>1014</v>
      </c>
      <c r="D336" s="352" t="s">
        <v>1015</v>
      </c>
      <c r="E336" s="350" t="s">
        <v>1016</v>
      </c>
      <c r="F336" s="350"/>
      <c r="G336" s="350"/>
      <c r="H336" s="359" t="s">
        <v>44</v>
      </c>
      <c r="I336" s="359" t="s">
        <v>979</v>
      </c>
      <c r="J336" s="362">
        <v>14</v>
      </c>
      <c r="K336" s="363"/>
      <c r="L336" s="364"/>
      <c r="M336" s="362">
        <v>11</v>
      </c>
      <c r="N336" s="363"/>
      <c r="O336" s="364"/>
      <c r="P336" s="362" t="s">
        <v>31</v>
      </c>
      <c r="Q336" s="363"/>
      <c r="R336" s="364"/>
      <c r="S336" s="376" t="s">
        <v>1014</v>
      </c>
      <c r="T336" s="359" t="s">
        <v>760</v>
      </c>
      <c r="U336" s="359"/>
      <c r="V336" s="350" t="s">
        <v>761</v>
      </c>
      <c r="W336" s="350" t="s">
        <v>21</v>
      </c>
    </row>
    <row r="337" s="255" customFormat="true" ht="25.5" spans="1:23">
      <c r="A337" s="350">
        <f>MAX(A$2:A336)+1</f>
        <v>277</v>
      </c>
      <c r="B337" s="350">
        <v>210300001</v>
      </c>
      <c r="C337" s="350" t="s">
        <v>1017</v>
      </c>
      <c r="D337" s="352" t="s">
        <v>1018</v>
      </c>
      <c r="E337" s="350" t="s">
        <v>1019</v>
      </c>
      <c r="F337" s="350"/>
      <c r="G337" s="350"/>
      <c r="H337" s="359" t="s">
        <v>44</v>
      </c>
      <c r="I337" s="359" t="s">
        <v>979</v>
      </c>
      <c r="J337" s="362">
        <v>80</v>
      </c>
      <c r="K337" s="363"/>
      <c r="L337" s="364"/>
      <c r="M337" s="362">
        <v>65</v>
      </c>
      <c r="N337" s="363"/>
      <c r="O337" s="364"/>
      <c r="P337" s="362" t="s">
        <v>31</v>
      </c>
      <c r="Q337" s="363"/>
      <c r="R337" s="364"/>
      <c r="S337" s="350"/>
      <c r="T337" s="359" t="s">
        <v>760</v>
      </c>
      <c r="U337" s="359"/>
      <c r="V337" s="350" t="s">
        <v>761</v>
      </c>
      <c r="W337" s="350" t="s">
        <v>21</v>
      </c>
    </row>
    <row r="338" s="255" customFormat="true" ht="38.25" spans="1:23">
      <c r="A338" s="350">
        <f>MAX(A$2:A337)+1</f>
        <v>278</v>
      </c>
      <c r="B338" s="350" t="s">
        <v>1020</v>
      </c>
      <c r="C338" s="350" t="s">
        <v>1021</v>
      </c>
      <c r="D338" s="353" t="s">
        <v>1015</v>
      </c>
      <c r="E338" s="350" t="s">
        <v>1016</v>
      </c>
      <c r="F338" s="350"/>
      <c r="G338" s="350"/>
      <c r="H338" s="359" t="s">
        <v>44</v>
      </c>
      <c r="I338" s="359" t="s">
        <v>979</v>
      </c>
      <c r="J338" s="362">
        <v>140</v>
      </c>
      <c r="K338" s="363"/>
      <c r="L338" s="364"/>
      <c r="M338" s="362">
        <v>110</v>
      </c>
      <c r="N338" s="363"/>
      <c r="O338" s="364"/>
      <c r="P338" s="362" t="s">
        <v>31</v>
      </c>
      <c r="Q338" s="363"/>
      <c r="R338" s="364"/>
      <c r="S338" s="350"/>
      <c r="T338" s="359" t="s">
        <v>760</v>
      </c>
      <c r="U338" s="394"/>
      <c r="V338" s="350" t="s">
        <v>761</v>
      </c>
      <c r="W338" s="350" t="s">
        <v>21</v>
      </c>
    </row>
    <row r="339" s="255" customFormat="true" ht="38.25" spans="1:23">
      <c r="A339" s="350">
        <f>MAX(A$2:A338)+1</f>
        <v>279</v>
      </c>
      <c r="B339" s="350" t="s">
        <v>1022</v>
      </c>
      <c r="C339" s="350" t="s">
        <v>1023</v>
      </c>
      <c r="D339" s="352" t="s">
        <v>1015</v>
      </c>
      <c r="E339" s="350" t="s">
        <v>1016</v>
      </c>
      <c r="F339" s="350"/>
      <c r="G339" s="350"/>
      <c r="H339" s="359" t="s">
        <v>44</v>
      </c>
      <c r="I339" s="359" t="s">
        <v>979</v>
      </c>
      <c r="J339" s="362">
        <v>220</v>
      </c>
      <c r="K339" s="363"/>
      <c r="L339" s="364"/>
      <c r="M339" s="362">
        <v>180</v>
      </c>
      <c r="N339" s="363"/>
      <c r="O339" s="364"/>
      <c r="P339" s="362" t="s">
        <v>31</v>
      </c>
      <c r="Q339" s="363"/>
      <c r="R339" s="364"/>
      <c r="S339" s="350" t="s">
        <v>1024</v>
      </c>
      <c r="T339" s="359" t="s">
        <v>760</v>
      </c>
      <c r="U339" s="359"/>
      <c r="V339" s="350" t="s">
        <v>761</v>
      </c>
      <c r="W339" s="350" t="s">
        <v>21</v>
      </c>
    </row>
    <row r="340" s="255" customFormat="true" ht="25.5" spans="1:23">
      <c r="A340" s="350">
        <f>MAX(A$2:A339)+1</f>
        <v>280</v>
      </c>
      <c r="B340" s="350">
        <v>210300002</v>
      </c>
      <c r="C340" s="350" t="s">
        <v>1025</v>
      </c>
      <c r="D340" s="352" t="s">
        <v>1026</v>
      </c>
      <c r="E340" s="350" t="s">
        <v>1027</v>
      </c>
      <c r="F340" s="350"/>
      <c r="G340" s="350"/>
      <c r="H340" s="359" t="s">
        <v>44</v>
      </c>
      <c r="I340" s="359" t="s">
        <v>979</v>
      </c>
      <c r="J340" s="362">
        <v>120</v>
      </c>
      <c r="K340" s="363"/>
      <c r="L340" s="364"/>
      <c r="M340" s="362">
        <v>100</v>
      </c>
      <c r="N340" s="363"/>
      <c r="O340" s="364"/>
      <c r="P340" s="362" t="s">
        <v>31</v>
      </c>
      <c r="Q340" s="363"/>
      <c r="R340" s="364"/>
      <c r="S340" s="350"/>
      <c r="T340" s="359" t="s">
        <v>760</v>
      </c>
      <c r="U340" s="359"/>
      <c r="V340" s="350" t="s">
        <v>761</v>
      </c>
      <c r="W340" s="350" t="s">
        <v>21</v>
      </c>
    </row>
    <row r="341" s="255" customFormat="true" ht="25.5" spans="1:23">
      <c r="A341" s="350">
        <f>MAX(A$2:A340)+1</f>
        <v>281</v>
      </c>
      <c r="B341" s="350" t="s">
        <v>1028</v>
      </c>
      <c r="C341" s="350" t="s">
        <v>1029</v>
      </c>
      <c r="D341" s="352" t="s">
        <v>1026</v>
      </c>
      <c r="E341" s="350" t="s">
        <v>1027</v>
      </c>
      <c r="F341" s="350"/>
      <c r="G341" s="350"/>
      <c r="H341" s="359" t="s">
        <v>44</v>
      </c>
      <c r="I341" s="359" t="s">
        <v>979</v>
      </c>
      <c r="J341" s="362">
        <v>200</v>
      </c>
      <c r="K341" s="363"/>
      <c r="L341" s="364"/>
      <c r="M341" s="362">
        <v>160</v>
      </c>
      <c r="N341" s="363"/>
      <c r="O341" s="364"/>
      <c r="P341" s="362" t="s">
        <v>31</v>
      </c>
      <c r="Q341" s="363"/>
      <c r="R341" s="364"/>
      <c r="S341" s="350"/>
      <c r="T341" s="359" t="s">
        <v>760</v>
      </c>
      <c r="U341" s="359"/>
      <c r="V341" s="350" t="s">
        <v>761</v>
      </c>
      <c r="W341" s="350" t="s">
        <v>21</v>
      </c>
    </row>
    <row r="342" s="255" customFormat="true" ht="38.25" spans="1:23">
      <c r="A342" s="350">
        <f>MAX(A$2:A341)+1</f>
        <v>282</v>
      </c>
      <c r="B342" s="350" t="s">
        <v>1030</v>
      </c>
      <c r="C342" s="350" t="s">
        <v>1031</v>
      </c>
      <c r="D342" s="352" t="s">
        <v>1015</v>
      </c>
      <c r="E342" s="350" t="s">
        <v>1016</v>
      </c>
      <c r="F342" s="350"/>
      <c r="G342" s="350"/>
      <c r="H342" s="359" t="s">
        <v>44</v>
      </c>
      <c r="I342" s="359" t="s">
        <v>979</v>
      </c>
      <c r="J342" s="362">
        <v>300</v>
      </c>
      <c r="K342" s="363"/>
      <c r="L342" s="364"/>
      <c r="M342" s="362">
        <v>240</v>
      </c>
      <c r="N342" s="363"/>
      <c r="O342" s="364"/>
      <c r="P342" s="362" t="s">
        <v>31</v>
      </c>
      <c r="Q342" s="363"/>
      <c r="R342" s="364"/>
      <c r="S342" s="350" t="s">
        <v>1024</v>
      </c>
      <c r="T342" s="359" t="s">
        <v>760</v>
      </c>
      <c r="U342" s="359"/>
      <c r="V342" s="350" t="s">
        <v>761</v>
      </c>
      <c r="W342" s="350" t="s">
        <v>21</v>
      </c>
    </row>
    <row r="343" s="255" customFormat="true" ht="38.25" spans="1:23">
      <c r="A343" s="350">
        <f>MAX(A$2:A342)+1</f>
        <v>283</v>
      </c>
      <c r="B343" s="350">
        <v>210300004</v>
      </c>
      <c r="C343" s="350" t="s">
        <v>1032</v>
      </c>
      <c r="D343" s="352" t="s">
        <v>1033</v>
      </c>
      <c r="E343" s="350" t="s">
        <v>1034</v>
      </c>
      <c r="F343" s="350" t="s">
        <v>1035</v>
      </c>
      <c r="G343" s="350"/>
      <c r="H343" s="359" t="s">
        <v>44</v>
      </c>
      <c r="I343" s="359" t="s">
        <v>40</v>
      </c>
      <c r="J343" s="362">
        <v>90</v>
      </c>
      <c r="K343" s="363"/>
      <c r="L343" s="364"/>
      <c r="M343" s="362">
        <v>70</v>
      </c>
      <c r="N343" s="363"/>
      <c r="O343" s="364"/>
      <c r="P343" s="362" t="s">
        <v>31</v>
      </c>
      <c r="Q343" s="363"/>
      <c r="R343" s="364"/>
      <c r="S343" s="350"/>
      <c r="T343" s="359" t="s">
        <v>760</v>
      </c>
      <c r="U343" s="359"/>
      <c r="V343" s="350" t="s">
        <v>761</v>
      </c>
      <c r="W343" s="350" t="s">
        <v>21</v>
      </c>
    </row>
    <row r="344" s="253" customFormat="true" ht="25.5" hidden="true" spans="1:23">
      <c r="A344" s="270">
        <f>MAX(A$2:A343)+1</f>
        <v>284</v>
      </c>
      <c r="B344" s="270">
        <v>210300005</v>
      </c>
      <c r="C344" s="270" t="s">
        <v>1036</v>
      </c>
      <c r="D344" s="271" t="s">
        <v>1037</v>
      </c>
      <c r="E344" s="270" t="s">
        <v>1036</v>
      </c>
      <c r="F344" s="270"/>
      <c r="G344" s="270"/>
      <c r="H344" s="283" t="s">
        <v>44</v>
      </c>
      <c r="I344" s="283" t="s">
        <v>40</v>
      </c>
      <c r="J344" s="289">
        <v>180</v>
      </c>
      <c r="K344" s="290"/>
      <c r="L344" s="291"/>
      <c r="M344" s="289">
        <v>150</v>
      </c>
      <c r="N344" s="290"/>
      <c r="O344" s="291"/>
      <c r="P344" s="289" t="s">
        <v>31</v>
      </c>
      <c r="Q344" s="290"/>
      <c r="R344" s="291"/>
      <c r="S344" s="270"/>
      <c r="T344" s="283"/>
      <c r="U344" s="283"/>
      <c r="V344" s="270"/>
      <c r="W344" s="270" t="s">
        <v>21</v>
      </c>
    </row>
    <row r="345" s="252" customFormat="true" ht="25.5" hidden="true" spans="1:23">
      <c r="A345" s="270"/>
      <c r="B345" s="270">
        <v>2104</v>
      </c>
      <c r="C345" s="270" t="s">
        <v>1038</v>
      </c>
      <c r="D345" s="270"/>
      <c r="E345" s="270"/>
      <c r="F345" s="270"/>
      <c r="G345" s="270"/>
      <c r="H345" s="283"/>
      <c r="I345" s="283"/>
      <c r="J345" s="289"/>
      <c r="K345" s="290"/>
      <c r="L345" s="291"/>
      <c r="M345" s="289"/>
      <c r="N345" s="290"/>
      <c r="O345" s="291"/>
      <c r="P345" s="289"/>
      <c r="Q345" s="290"/>
      <c r="R345" s="291"/>
      <c r="S345" s="270"/>
      <c r="T345" s="283"/>
      <c r="U345" s="283"/>
      <c r="V345" s="270"/>
      <c r="W345" s="270" t="s">
        <v>21</v>
      </c>
    </row>
    <row r="346" s="253" customFormat="true" ht="25.5" hidden="true" spans="1:23">
      <c r="A346" s="270">
        <f>MAX(A$2:A345)+1</f>
        <v>285</v>
      </c>
      <c r="B346" s="270">
        <v>210400001</v>
      </c>
      <c r="C346" s="270" t="s">
        <v>1039</v>
      </c>
      <c r="D346" s="271" t="s">
        <v>1040</v>
      </c>
      <c r="E346" s="270" t="s">
        <v>1039</v>
      </c>
      <c r="F346" s="270" t="s">
        <v>1041</v>
      </c>
      <c r="G346" s="270"/>
      <c r="H346" s="283" t="s">
        <v>29</v>
      </c>
      <c r="I346" s="283" t="s">
        <v>40</v>
      </c>
      <c r="J346" s="289">
        <v>40</v>
      </c>
      <c r="K346" s="290"/>
      <c r="L346" s="291"/>
      <c r="M346" s="289">
        <v>40</v>
      </c>
      <c r="N346" s="290"/>
      <c r="O346" s="291"/>
      <c r="P346" s="289" t="s">
        <v>31</v>
      </c>
      <c r="Q346" s="290"/>
      <c r="R346" s="291"/>
      <c r="S346" s="270"/>
      <c r="T346" s="283"/>
      <c r="U346" s="283"/>
      <c r="V346" s="270"/>
      <c r="W346" s="270" t="s">
        <v>21</v>
      </c>
    </row>
    <row r="347" s="252" customFormat="true" ht="25.5" hidden="true" spans="1:23">
      <c r="A347" s="270"/>
      <c r="B347" s="270">
        <v>2105</v>
      </c>
      <c r="C347" s="270" t="s">
        <v>1042</v>
      </c>
      <c r="D347" s="270"/>
      <c r="E347" s="270"/>
      <c r="F347" s="270"/>
      <c r="G347" s="270"/>
      <c r="H347" s="283"/>
      <c r="I347" s="283"/>
      <c r="J347" s="289"/>
      <c r="K347" s="290"/>
      <c r="L347" s="291"/>
      <c r="M347" s="289"/>
      <c r="N347" s="290"/>
      <c r="O347" s="291"/>
      <c r="P347" s="289"/>
      <c r="Q347" s="290"/>
      <c r="R347" s="291"/>
      <c r="S347" s="270"/>
      <c r="T347" s="283"/>
      <c r="U347" s="283"/>
      <c r="V347" s="270"/>
      <c r="W347" s="270" t="s">
        <v>21</v>
      </c>
    </row>
    <row r="348" s="253" customFormat="true" ht="25.5" hidden="true" spans="1:23">
      <c r="A348" s="270">
        <f>MAX(A$2:A347)+1</f>
        <v>286</v>
      </c>
      <c r="B348" s="270">
        <v>210500001</v>
      </c>
      <c r="C348" s="270" t="s">
        <v>1043</v>
      </c>
      <c r="D348" s="271" t="s">
        <v>1044</v>
      </c>
      <c r="E348" s="270" t="s">
        <v>1043</v>
      </c>
      <c r="F348" s="270"/>
      <c r="G348" s="270"/>
      <c r="H348" s="283" t="s">
        <v>39</v>
      </c>
      <c r="I348" s="283" t="s">
        <v>765</v>
      </c>
      <c r="J348" s="289">
        <v>30</v>
      </c>
      <c r="K348" s="290"/>
      <c r="L348" s="291"/>
      <c r="M348" s="289">
        <v>30</v>
      </c>
      <c r="N348" s="290"/>
      <c r="O348" s="291"/>
      <c r="P348" s="289" t="s">
        <v>31</v>
      </c>
      <c r="Q348" s="290"/>
      <c r="R348" s="291"/>
      <c r="S348" s="270"/>
      <c r="T348" s="283"/>
      <c r="U348" s="283"/>
      <c r="V348" s="270"/>
      <c r="W348" s="270" t="s">
        <v>21</v>
      </c>
    </row>
    <row r="349" s="253" customFormat="true" ht="25.5" hidden="true" spans="1:23">
      <c r="A349" s="270">
        <f>MAX(A$2:A348)+1</f>
        <v>287</v>
      </c>
      <c r="B349" s="270">
        <v>210500002</v>
      </c>
      <c r="C349" s="270" t="s">
        <v>1045</v>
      </c>
      <c r="D349" s="271" t="s">
        <v>1046</v>
      </c>
      <c r="E349" s="270" t="s">
        <v>1045</v>
      </c>
      <c r="F349" s="270"/>
      <c r="G349" s="270"/>
      <c r="H349" s="283" t="s">
        <v>39</v>
      </c>
      <c r="I349" s="283" t="s">
        <v>842</v>
      </c>
      <c r="J349" s="289">
        <v>40</v>
      </c>
      <c r="K349" s="290"/>
      <c r="L349" s="291"/>
      <c r="M349" s="289">
        <v>40</v>
      </c>
      <c r="N349" s="290"/>
      <c r="O349" s="291"/>
      <c r="P349" s="289" t="s">
        <v>31</v>
      </c>
      <c r="Q349" s="290"/>
      <c r="R349" s="291"/>
      <c r="S349" s="270"/>
      <c r="T349" s="283"/>
      <c r="U349" s="283"/>
      <c r="V349" s="270"/>
      <c r="W349" s="270" t="s">
        <v>21</v>
      </c>
    </row>
    <row r="350" s="252" customFormat="true" ht="76.5" hidden="true" spans="1:23">
      <c r="A350" s="270"/>
      <c r="B350" s="270">
        <v>22</v>
      </c>
      <c r="C350" s="270" t="s">
        <v>1047</v>
      </c>
      <c r="D350" s="270"/>
      <c r="E350" s="270"/>
      <c r="F350" s="270"/>
      <c r="G350" s="270" t="s">
        <v>1048</v>
      </c>
      <c r="H350" s="283"/>
      <c r="I350" s="283"/>
      <c r="J350" s="289"/>
      <c r="K350" s="290"/>
      <c r="L350" s="291"/>
      <c r="M350" s="289"/>
      <c r="N350" s="290"/>
      <c r="O350" s="291"/>
      <c r="P350" s="289"/>
      <c r="Q350" s="290"/>
      <c r="R350" s="291"/>
      <c r="S350" s="270"/>
      <c r="T350" s="283"/>
      <c r="U350" s="283"/>
      <c r="V350" s="270"/>
      <c r="W350" s="270" t="s">
        <v>21</v>
      </c>
    </row>
    <row r="351" s="252" customFormat="true" ht="25.5" hidden="true" spans="1:23">
      <c r="A351" s="270"/>
      <c r="B351" s="270">
        <v>2201</v>
      </c>
      <c r="C351" s="270" t="s">
        <v>1049</v>
      </c>
      <c r="D351" s="270"/>
      <c r="E351" s="270"/>
      <c r="F351" s="270"/>
      <c r="G351" s="270" t="s">
        <v>1050</v>
      </c>
      <c r="H351" s="283"/>
      <c r="I351" s="283"/>
      <c r="J351" s="289"/>
      <c r="K351" s="290"/>
      <c r="L351" s="291"/>
      <c r="M351" s="289"/>
      <c r="N351" s="290"/>
      <c r="O351" s="291"/>
      <c r="P351" s="289"/>
      <c r="Q351" s="290"/>
      <c r="R351" s="291"/>
      <c r="S351" s="270"/>
      <c r="T351" s="283"/>
      <c r="U351" s="283"/>
      <c r="V351" s="270"/>
      <c r="W351" s="270" t="s">
        <v>21</v>
      </c>
    </row>
    <row r="352" s="253" customFormat="true" ht="25.5" hidden="true" spans="1:23">
      <c r="A352" s="270">
        <f>MAX(A$2:A351)+1</f>
        <v>288</v>
      </c>
      <c r="B352" s="270">
        <v>220100001</v>
      </c>
      <c r="C352" s="270" t="s">
        <v>1051</v>
      </c>
      <c r="D352" s="271" t="s">
        <v>1052</v>
      </c>
      <c r="E352" s="270" t="s">
        <v>1051</v>
      </c>
      <c r="F352" s="270"/>
      <c r="G352" s="270"/>
      <c r="H352" s="283" t="s">
        <v>39</v>
      </c>
      <c r="I352" s="283" t="s">
        <v>765</v>
      </c>
      <c r="J352" s="289">
        <v>2</v>
      </c>
      <c r="K352" s="290"/>
      <c r="L352" s="291"/>
      <c r="M352" s="289">
        <v>2</v>
      </c>
      <c r="N352" s="290"/>
      <c r="O352" s="291"/>
      <c r="P352" s="289" t="s">
        <v>31</v>
      </c>
      <c r="Q352" s="290"/>
      <c r="R352" s="291"/>
      <c r="S352" s="270"/>
      <c r="T352" s="283"/>
      <c r="U352" s="283"/>
      <c r="V352" s="270"/>
      <c r="W352" s="270" t="s">
        <v>21</v>
      </c>
    </row>
    <row r="353" s="253" customFormat="true" ht="25.5" hidden="true" spans="1:23">
      <c r="A353" s="270">
        <f>MAX(A$2:A352)+1</f>
        <v>289</v>
      </c>
      <c r="B353" s="270">
        <v>220100002</v>
      </c>
      <c r="C353" s="270" t="s">
        <v>1053</v>
      </c>
      <c r="D353" s="271" t="s">
        <v>1054</v>
      </c>
      <c r="E353" s="270" t="s">
        <v>1053</v>
      </c>
      <c r="F353" s="270"/>
      <c r="G353" s="270"/>
      <c r="H353" s="283" t="s">
        <v>39</v>
      </c>
      <c r="I353" s="283" t="s">
        <v>40</v>
      </c>
      <c r="J353" s="289">
        <v>6</v>
      </c>
      <c r="K353" s="290"/>
      <c r="L353" s="291"/>
      <c r="M353" s="289">
        <v>6</v>
      </c>
      <c r="N353" s="290"/>
      <c r="O353" s="291"/>
      <c r="P353" s="289" t="s">
        <v>31</v>
      </c>
      <c r="Q353" s="290"/>
      <c r="R353" s="291"/>
      <c r="S353" s="270"/>
      <c r="T353" s="283"/>
      <c r="U353" s="283"/>
      <c r="V353" s="270"/>
      <c r="W353" s="270" t="s">
        <v>21</v>
      </c>
    </row>
    <row r="354" s="253" customFormat="true" ht="25.5" hidden="true" spans="1:23">
      <c r="A354" s="270">
        <f>MAX(A$2:A353)+1</f>
        <v>290</v>
      </c>
      <c r="B354" s="270">
        <v>220100003</v>
      </c>
      <c r="C354" s="270" t="s">
        <v>1055</v>
      </c>
      <c r="D354" s="271" t="s">
        <v>1056</v>
      </c>
      <c r="E354" s="270" t="s">
        <v>1055</v>
      </c>
      <c r="F354" s="270"/>
      <c r="G354" s="270"/>
      <c r="H354" s="283" t="s">
        <v>39</v>
      </c>
      <c r="I354" s="283" t="s">
        <v>842</v>
      </c>
      <c r="J354" s="289">
        <v>6</v>
      </c>
      <c r="K354" s="290"/>
      <c r="L354" s="291"/>
      <c r="M354" s="289">
        <v>6</v>
      </c>
      <c r="N354" s="290"/>
      <c r="O354" s="291"/>
      <c r="P354" s="289" t="s">
        <v>31</v>
      </c>
      <c r="Q354" s="290"/>
      <c r="R354" s="291"/>
      <c r="S354" s="270"/>
      <c r="T354" s="283"/>
      <c r="U354" s="283"/>
      <c r="V354" s="270"/>
      <c r="W354" s="270" t="s">
        <v>21</v>
      </c>
    </row>
    <row r="355" s="252" customFormat="true" ht="25.5" hidden="true" spans="1:23">
      <c r="A355" s="270"/>
      <c r="B355" s="270">
        <v>2202</v>
      </c>
      <c r="C355" s="270" t="s">
        <v>1057</v>
      </c>
      <c r="D355" s="270"/>
      <c r="E355" s="270"/>
      <c r="F355" s="270"/>
      <c r="G355" s="270" t="s">
        <v>1058</v>
      </c>
      <c r="H355" s="283"/>
      <c r="I355" s="283"/>
      <c r="J355" s="289"/>
      <c r="K355" s="290"/>
      <c r="L355" s="291"/>
      <c r="M355" s="289"/>
      <c r="N355" s="290"/>
      <c r="O355" s="291"/>
      <c r="P355" s="289"/>
      <c r="Q355" s="290"/>
      <c r="R355" s="291"/>
      <c r="S355" s="270"/>
      <c r="T355" s="283"/>
      <c r="U355" s="283"/>
      <c r="V355" s="270"/>
      <c r="W355" s="270" t="s">
        <v>21</v>
      </c>
    </row>
    <row r="356" s="252" customFormat="true" ht="25.5" hidden="true" spans="1:23">
      <c r="A356" s="270"/>
      <c r="B356" s="270">
        <v>220201</v>
      </c>
      <c r="C356" s="270" t="s">
        <v>1059</v>
      </c>
      <c r="D356" s="270"/>
      <c r="E356" s="270"/>
      <c r="F356" s="270"/>
      <c r="G356" s="270"/>
      <c r="H356" s="283"/>
      <c r="I356" s="283"/>
      <c r="J356" s="289"/>
      <c r="K356" s="290"/>
      <c r="L356" s="291"/>
      <c r="M356" s="289"/>
      <c r="N356" s="290"/>
      <c r="O356" s="291"/>
      <c r="P356" s="289"/>
      <c r="Q356" s="290"/>
      <c r="R356" s="291"/>
      <c r="S356" s="270"/>
      <c r="T356" s="283"/>
      <c r="U356" s="283"/>
      <c r="V356" s="270"/>
      <c r="W356" s="270" t="s">
        <v>21</v>
      </c>
    </row>
    <row r="357" s="253" customFormat="true" ht="25.5" hidden="true" spans="1:23">
      <c r="A357" s="270">
        <f>MAX(A$2:A356)+1</f>
        <v>291</v>
      </c>
      <c r="B357" s="270">
        <v>220201001</v>
      </c>
      <c r="C357" s="270" t="s">
        <v>1060</v>
      </c>
      <c r="D357" s="271" t="s">
        <v>1061</v>
      </c>
      <c r="E357" s="270" t="s">
        <v>1060</v>
      </c>
      <c r="F357" s="270"/>
      <c r="G357" s="270"/>
      <c r="H357" s="283" t="s">
        <v>39</v>
      </c>
      <c r="I357" s="283" t="s">
        <v>1062</v>
      </c>
      <c r="J357" s="289">
        <v>10</v>
      </c>
      <c r="K357" s="290"/>
      <c r="L357" s="291"/>
      <c r="M357" s="289">
        <v>10</v>
      </c>
      <c r="N357" s="290"/>
      <c r="O357" s="291"/>
      <c r="P357" s="289" t="s">
        <v>31</v>
      </c>
      <c r="Q357" s="290"/>
      <c r="R357" s="291"/>
      <c r="S357" s="270"/>
      <c r="T357" s="283"/>
      <c r="U357" s="283"/>
      <c r="V357" s="270"/>
      <c r="W357" s="270" t="s">
        <v>21</v>
      </c>
    </row>
    <row r="358" s="253" customFormat="true" ht="25.5" hidden="true" spans="1:23">
      <c r="A358" s="270">
        <f>MAX(A$2:A357)+1</f>
        <v>292</v>
      </c>
      <c r="B358" s="270" t="s">
        <v>1063</v>
      </c>
      <c r="C358" s="270" t="s">
        <v>1064</v>
      </c>
      <c r="D358" s="271" t="s">
        <v>1061</v>
      </c>
      <c r="E358" s="270" t="s">
        <v>1060</v>
      </c>
      <c r="F358" s="270"/>
      <c r="G358" s="270"/>
      <c r="H358" s="283" t="s">
        <v>39</v>
      </c>
      <c r="I358" s="283" t="s">
        <v>40</v>
      </c>
      <c r="J358" s="289">
        <v>5</v>
      </c>
      <c r="K358" s="290"/>
      <c r="L358" s="291"/>
      <c r="M358" s="289">
        <v>5</v>
      </c>
      <c r="N358" s="290"/>
      <c r="O358" s="291"/>
      <c r="P358" s="289" t="s">
        <v>31</v>
      </c>
      <c r="Q358" s="290"/>
      <c r="R358" s="291"/>
      <c r="S358" s="270" t="s">
        <v>1064</v>
      </c>
      <c r="T358" s="283"/>
      <c r="U358" s="283"/>
      <c r="V358" s="270"/>
      <c r="W358" s="270" t="s">
        <v>21</v>
      </c>
    </row>
    <row r="359" s="253" customFormat="true" ht="127.5" hidden="true" spans="1:23">
      <c r="A359" s="270">
        <f>MAX(A$2:A358)+1</f>
        <v>293</v>
      </c>
      <c r="B359" s="270">
        <v>220201002</v>
      </c>
      <c r="C359" s="270" t="s">
        <v>1065</v>
      </c>
      <c r="D359" s="271" t="s">
        <v>1066</v>
      </c>
      <c r="E359" s="270" t="s">
        <v>1065</v>
      </c>
      <c r="F359" s="374" t="s">
        <v>1067</v>
      </c>
      <c r="G359" s="270"/>
      <c r="H359" s="283" t="s">
        <v>39</v>
      </c>
      <c r="I359" s="283" t="s">
        <v>40</v>
      </c>
      <c r="J359" s="289">
        <v>30</v>
      </c>
      <c r="K359" s="290"/>
      <c r="L359" s="291"/>
      <c r="M359" s="289">
        <v>30</v>
      </c>
      <c r="N359" s="290"/>
      <c r="O359" s="291"/>
      <c r="P359" s="289" t="s">
        <v>31</v>
      </c>
      <c r="Q359" s="290"/>
      <c r="R359" s="291"/>
      <c r="S359" s="270"/>
      <c r="T359" s="283"/>
      <c r="U359" s="283"/>
      <c r="V359" s="270"/>
      <c r="W359" s="270" t="s">
        <v>21</v>
      </c>
    </row>
    <row r="360" s="253" customFormat="true" ht="25.5" hidden="true" spans="1:23">
      <c r="A360" s="270">
        <f>MAX(A$2:A359)+1</f>
        <v>294</v>
      </c>
      <c r="B360" s="270">
        <v>220201003</v>
      </c>
      <c r="C360" s="270" t="s">
        <v>1068</v>
      </c>
      <c r="D360" s="271" t="s">
        <v>1069</v>
      </c>
      <c r="E360" s="270" t="s">
        <v>1068</v>
      </c>
      <c r="F360" s="270" t="s">
        <v>1070</v>
      </c>
      <c r="G360" s="270"/>
      <c r="H360" s="283" t="s">
        <v>39</v>
      </c>
      <c r="I360" s="283" t="s">
        <v>40</v>
      </c>
      <c r="J360" s="289">
        <v>30</v>
      </c>
      <c r="K360" s="290"/>
      <c r="L360" s="291"/>
      <c r="M360" s="289">
        <v>30</v>
      </c>
      <c r="N360" s="290"/>
      <c r="O360" s="291"/>
      <c r="P360" s="289" t="s">
        <v>31</v>
      </c>
      <c r="Q360" s="290"/>
      <c r="R360" s="291"/>
      <c r="S360" s="270"/>
      <c r="T360" s="283"/>
      <c r="U360" s="283"/>
      <c r="V360" s="270"/>
      <c r="W360" s="270" t="s">
        <v>21</v>
      </c>
    </row>
    <row r="361" s="253" customFormat="true" ht="25.5" hidden="true" spans="1:23">
      <c r="A361" s="270">
        <f>MAX(A$2:A360)+1</f>
        <v>295</v>
      </c>
      <c r="B361" s="270">
        <v>220201004</v>
      </c>
      <c r="C361" s="270" t="s">
        <v>1071</v>
      </c>
      <c r="D361" s="271" t="s">
        <v>1072</v>
      </c>
      <c r="E361" s="270" t="s">
        <v>1071</v>
      </c>
      <c r="F361" s="270" t="s">
        <v>1073</v>
      </c>
      <c r="G361" s="270"/>
      <c r="H361" s="283" t="s">
        <v>39</v>
      </c>
      <c r="I361" s="283" t="s">
        <v>40</v>
      </c>
      <c r="J361" s="289">
        <v>25</v>
      </c>
      <c r="K361" s="290"/>
      <c r="L361" s="291"/>
      <c r="M361" s="289">
        <v>25</v>
      </c>
      <c r="N361" s="290"/>
      <c r="O361" s="291"/>
      <c r="P361" s="289" t="s">
        <v>31</v>
      </c>
      <c r="Q361" s="290"/>
      <c r="R361" s="291"/>
      <c r="S361" s="270"/>
      <c r="T361" s="283"/>
      <c r="U361" s="283"/>
      <c r="V361" s="270"/>
      <c r="W361" s="270" t="s">
        <v>21</v>
      </c>
    </row>
    <row r="362" s="253" customFormat="true" ht="25.5" hidden="true" spans="1:23">
      <c r="A362" s="270">
        <f>MAX(A$2:A361)+1</f>
        <v>296</v>
      </c>
      <c r="B362" s="270">
        <v>220201005</v>
      </c>
      <c r="C362" s="270" t="s">
        <v>1074</v>
      </c>
      <c r="D362" s="271" t="s">
        <v>1075</v>
      </c>
      <c r="E362" s="270" t="s">
        <v>1074</v>
      </c>
      <c r="F362" s="270" t="s">
        <v>1076</v>
      </c>
      <c r="G362" s="270"/>
      <c r="H362" s="283" t="s">
        <v>39</v>
      </c>
      <c r="I362" s="283" t="s">
        <v>40</v>
      </c>
      <c r="J362" s="289">
        <v>30</v>
      </c>
      <c r="K362" s="290"/>
      <c r="L362" s="291"/>
      <c r="M362" s="289">
        <v>30</v>
      </c>
      <c r="N362" s="290"/>
      <c r="O362" s="291"/>
      <c r="P362" s="289" t="s">
        <v>31</v>
      </c>
      <c r="Q362" s="290"/>
      <c r="R362" s="291"/>
      <c r="S362" s="270"/>
      <c r="T362" s="283"/>
      <c r="U362" s="283"/>
      <c r="V362" s="270"/>
      <c r="W362" s="270" t="s">
        <v>21</v>
      </c>
    </row>
    <row r="363" s="253" customFormat="true" ht="25.5" hidden="true" spans="1:23">
      <c r="A363" s="270">
        <f>MAX(A$2:A362)+1</f>
        <v>297</v>
      </c>
      <c r="B363" s="270">
        <v>220201006</v>
      </c>
      <c r="C363" s="270" t="s">
        <v>1077</v>
      </c>
      <c r="D363" s="271" t="s">
        <v>1078</v>
      </c>
      <c r="E363" s="270" t="s">
        <v>1077</v>
      </c>
      <c r="F363" s="270" t="s">
        <v>1079</v>
      </c>
      <c r="G363" s="270" t="s">
        <v>1080</v>
      </c>
      <c r="H363" s="283" t="s">
        <v>44</v>
      </c>
      <c r="I363" s="283" t="s">
        <v>40</v>
      </c>
      <c r="J363" s="289">
        <v>30</v>
      </c>
      <c r="K363" s="290"/>
      <c r="L363" s="291"/>
      <c r="M363" s="289">
        <v>30</v>
      </c>
      <c r="N363" s="290"/>
      <c r="O363" s="291"/>
      <c r="P363" s="289" t="s">
        <v>31</v>
      </c>
      <c r="Q363" s="290"/>
      <c r="R363" s="291"/>
      <c r="S363" s="270"/>
      <c r="T363" s="283"/>
      <c r="U363" s="283"/>
      <c r="V363" s="270"/>
      <c r="W363" s="270" t="s">
        <v>21</v>
      </c>
    </row>
    <row r="364" s="253" customFormat="true" ht="89.25" hidden="true" spans="1:23">
      <c r="A364" s="270">
        <f>MAX(A$2:A363)+1</f>
        <v>298</v>
      </c>
      <c r="B364" s="270">
        <v>220201007</v>
      </c>
      <c r="C364" s="270" t="s">
        <v>1081</v>
      </c>
      <c r="D364" s="271" t="s">
        <v>1082</v>
      </c>
      <c r="E364" s="270" t="s">
        <v>1081</v>
      </c>
      <c r="F364" s="270"/>
      <c r="G364" s="270"/>
      <c r="H364" s="283" t="s">
        <v>39</v>
      </c>
      <c r="I364" s="283" t="s">
        <v>765</v>
      </c>
      <c r="J364" s="289">
        <v>25</v>
      </c>
      <c r="K364" s="290"/>
      <c r="L364" s="291"/>
      <c r="M364" s="289">
        <v>25</v>
      </c>
      <c r="N364" s="290"/>
      <c r="O364" s="291"/>
      <c r="P364" s="289" t="s">
        <v>31</v>
      </c>
      <c r="Q364" s="290"/>
      <c r="R364" s="291"/>
      <c r="S364" s="374" t="s">
        <v>1083</v>
      </c>
      <c r="T364" s="283"/>
      <c r="U364" s="283"/>
      <c r="V364" s="270"/>
      <c r="W364" s="270" t="s">
        <v>21</v>
      </c>
    </row>
    <row r="365" s="253" customFormat="true" ht="25.5" hidden="true" spans="1:23">
      <c r="A365" s="270">
        <f>MAX(A$2:A364)+1</f>
        <v>299</v>
      </c>
      <c r="B365" s="270">
        <v>220201008</v>
      </c>
      <c r="C365" s="270" t="s">
        <v>1084</v>
      </c>
      <c r="D365" s="271" t="s">
        <v>1085</v>
      </c>
      <c r="E365" s="270" t="s">
        <v>1084</v>
      </c>
      <c r="F365" s="270" t="s">
        <v>1086</v>
      </c>
      <c r="G365" s="270"/>
      <c r="H365" s="283" t="s">
        <v>39</v>
      </c>
      <c r="I365" s="283" t="s">
        <v>774</v>
      </c>
      <c r="J365" s="289">
        <v>30</v>
      </c>
      <c r="K365" s="290"/>
      <c r="L365" s="291"/>
      <c r="M365" s="289">
        <v>30</v>
      </c>
      <c r="N365" s="290"/>
      <c r="O365" s="291"/>
      <c r="P365" s="289" t="s">
        <v>31</v>
      </c>
      <c r="Q365" s="290"/>
      <c r="R365" s="291"/>
      <c r="S365" s="270" t="s">
        <v>1087</v>
      </c>
      <c r="T365" s="283"/>
      <c r="U365" s="283"/>
      <c r="V365" s="270"/>
      <c r="W365" s="270" t="s">
        <v>21</v>
      </c>
    </row>
    <row r="366" s="253" customFormat="true" ht="25.5" hidden="true" spans="1:23">
      <c r="A366" s="270">
        <f>MAX(A$2:A365)+1</f>
        <v>300</v>
      </c>
      <c r="B366" s="270">
        <v>220201009</v>
      </c>
      <c r="C366" s="270" t="s">
        <v>1088</v>
      </c>
      <c r="D366" s="271" t="s">
        <v>1089</v>
      </c>
      <c r="E366" s="270" t="s">
        <v>1088</v>
      </c>
      <c r="F366" s="270"/>
      <c r="G366" s="270"/>
      <c r="H366" s="283" t="s">
        <v>39</v>
      </c>
      <c r="I366" s="283" t="s">
        <v>40</v>
      </c>
      <c r="J366" s="289">
        <v>50</v>
      </c>
      <c r="K366" s="290"/>
      <c r="L366" s="291"/>
      <c r="M366" s="289">
        <v>50</v>
      </c>
      <c r="N366" s="290"/>
      <c r="O366" s="291"/>
      <c r="P366" s="289" t="s">
        <v>31</v>
      </c>
      <c r="Q366" s="290"/>
      <c r="R366" s="291"/>
      <c r="S366" s="270"/>
      <c r="T366" s="283"/>
      <c r="U366" s="283"/>
      <c r="V366" s="270"/>
      <c r="W366" s="270" t="s">
        <v>21</v>
      </c>
    </row>
    <row r="367" s="252" customFormat="true" ht="25.5" hidden="true" spans="1:23">
      <c r="A367" s="270"/>
      <c r="B367" s="270">
        <v>220202</v>
      </c>
      <c r="C367" s="270" t="s">
        <v>1090</v>
      </c>
      <c r="D367" s="270"/>
      <c r="E367" s="270"/>
      <c r="F367" s="270"/>
      <c r="G367" s="270"/>
      <c r="H367" s="283"/>
      <c r="I367" s="283"/>
      <c r="J367" s="289"/>
      <c r="K367" s="290"/>
      <c r="L367" s="291"/>
      <c r="M367" s="289"/>
      <c r="N367" s="290"/>
      <c r="O367" s="291"/>
      <c r="P367" s="289"/>
      <c r="Q367" s="290"/>
      <c r="R367" s="291"/>
      <c r="S367" s="270"/>
      <c r="T367" s="283"/>
      <c r="U367" s="283"/>
      <c r="V367" s="270"/>
      <c r="W367" s="270" t="s">
        <v>21</v>
      </c>
    </row>
    <row r="368" s="253" customFormat="true" ht="25.5" hidden="true" spans="1:23">
      <c r="A368" s="270">
        <f>MAX(A$2:A367)+1</f>
        <v>301</v>
      </c>
      <c r="B368" s="270">
        <v>220202001</v>
      </c>
      <c r="C368" s="270" t="s">
        <v>1091</v>
      </c>
      <c r="D368" s="271" t="s">
        <v>1092</v>
      </c>
      <c r="E368" s="270" t="s">
        <v>1091</v>
      </c>
      <c r="F368" s="270" t="s">
        <v>1093</v>
      </c>
      <c r="G368" s="270"/>
      <c r="H368" s="283" t="s">
        <v>39</v>
      </c>
      <c r="I368" s="283" t="s">
        <v>40</v>
      </c>
      <c r="J368" s="289">
        <v>35</v>
      </c>
      <c r="K368" s="290"/>
      <c r="L368" s="291"/>
      <c r="M368" s="289">
        <v>35</v>
      </c>
      <c r="N368" s="290"/>
      <c r="O368" s="291"/>
      <c r="P368" s="289" t="s">
        <v>31</v>
      </c>
      <c r="Q368" s="290"/>
      <c r="R368" s="291"/>
      <c r="S368" s="270"/>
      <c r="T368" s="283"/>
      <c r="U368" s="283"/>
      <c r="V368" s="270"/>
      <c r="W368" s="270" t="s">
        <v>21</v>
      </c>
    </row>
    <row r="369" s="253" customFormat="true" ht="25.5" hidden="true" spans="1:23">
      <c r="A369" s="270">
        <f>MAX(A$2:A368)+1</f>
        <v>302</v>
      </c>
      <c r="B369" s="270">
        <v>220202002</v>
      </c>
      <c r="C369" s="270" t="s">
        <v>1094</v>
      </c>
      <c r="D369" s="271" t="s">
        <v>1095</v>
      </c>
      <c r="E369" s="270" t="s">
        <v>1094</v>
      </c>
      <c r="F369" s="270" t="s">
        <v>1096</v>
      </c>
      <c r="G369" s="270"/>
      <c r="H369" s="283" t="s">
        <v>39</v>
      </c>
      <c r="I369" s="283" t="s">
        <v>40</v>
      </c>
      <c r="J369" s="289">
        <v>30</v>
      </c>
      <c r="K369" s="290"/>
      <c r="L369" s="291"/>
      <c r="M369" s="289">
        <v>30</v>
      </c>
      <c r="N369" s="290"/>
      <c r="O369" s="291"/>
      <c r="P369" s="289" t="s">
        <v>31</v>
      </c>
      <c r="Q369" s="290"/>
      <c r="R369" s="291"/>
      <c r="S369" s="270"/>
      <c r="T369" s="283"/>
      <c r="U369" s="283"/>
      <c r="V369" s="270"/>
      <c r="W369" s="270" t="s">
        <v>21</v>
      </c>
    </row>
    <row r="370" s="253" customFormat="true" ht="25.5" hidden="true" spans="1:23">
      <c r="A370" s="270">
        <f>MAX(A$2:A369)+1</f>
        <v>303</v>
      </c>
      <c r="B370" s="270">
        <v>220202003</v>
      </c>
      <c r="C370" s="270" t="s">
        <v>1097</v>
      </c>
      <c r="D370" s="271" t="s">
        <v>1098</v>
      </c>
      <c r="E370" s="270" t="s">
        <v>1097</v>
      </c>
      <c r="F370" s="270"/>
      <c r="G370" s="270"/>
      <c r="H370" s="285" t="s">
        <v>39</v>
      </c>
      <c r="I370" s="283" t="s">
        <v>40</v>
      </c>
      <c r="J370" s="289">
        <v>60</v>
      </c>
      <c r="K370" s="290"/>
      <c r="L370" s="291"/>
      <c r="M370" s="289">
        <v>60</v>
      </c>
      <c r="N370" s="290"/>
      <c r="O370" s="291"/>
      <c r="P370" s="289" t="s">
        <v>31</v>
      </c>
      <c r="Q370" s="290"/>
      <c r="R370" s="291"/>
      <c r="S370" s="270"/>
      <c r="T370" s="283"/>
      <c r="U370" s="283"/>
      <c r="V370" s="270"/>
      <c r="W370" s="270" t="s">
        <v>21</v>
      </c>
    </row>
    <row r="371" s="253" customFormat="true" ht="25.5" hidden="true" spans="1:23">
      <c r="A371" s="270">
        <f>MAX(A$2:A370)+1</f>
        <v>304</v>
      </c>
      <c r="B371" s="270">
        <v>220202004</v>
      </c>
      <c r="C371" s="270" t="s">
        <v>1099</v>
      </c>
      <c r="D371" s="271" t="s">
        <v>1100</v>
      </c>
      <c r="E371" s="270" t="s">
        <v>1101</v>
      </c>
      <c r="F371" s="270"/>
      <c r="G371" s="270"/>
      <c r="H371" s="283" t="s">
        <v>29</v>
      </c>
      <c r="I371" s="283" t="s">
        <v>40</v>
      </c>
      <c r="J371" s="289" t="s">
        <v>70</v>
      </c>
      <c r="K371" s="290"/>
      <c r="L371" s="291"/>
      <c r="M371" s="289" t="s">
        <v>70</v>
      </c>
      <c r="N371" s="290"/>
      <c r="O371" s="291"/>
      <c r="P371" s="298" t="s">
        <v>70</v>
      </c>
      <c r="Q371" s="305"/>
      <c r="R371" s="306"/>
      <c r="S371" s="393" t="s">
        <v>1008</v>
      </c>
      <c r="T371" s="283"/>
      <c r="U371" s="283"/>
      <c r="V371" s="270"/>
      <c r="W371" s="270" t="s">
        <v>21</v>
      </c>
    </row>
    <row r="372" s="252" customFormat="true" ht="25.5" hidden="true" spans="1:23">
      <c r="A372" s="270"/>
      <c r="B372" s="270">
        <v>220203</v>
      </c>
      <c r="C372" s="270" t="s">
        <v>1102</v>
      </c>
      <c r="D372" s="270"/>
      <c r="E372" s="270"/>
      <c r="F372" s="270"/>
      <c r="G372" s="270"/>
      <c r="H372" s="283"/>
      <c r="I372" s="283"/>
      <c r="J372" s="289"/>
      <c r="K372" s="290"/>
      <c r="L372" s="291"/>
      <c r="M372" s="289"/>
      <c r="N372" s="290"/>
      <c r="O372" s="291"/>
      <c r="P372" s="289"/>
      <c r="Q372" s="290"/>
      <c r="R372" s="291"/>
      <c r="S372" s="270"/>
      <c r="T372" s="283"/>
      <c r="U372" s="283"/>
      <c r="V372" s="270"/>
      <c r="W372" s="270" t="s">
        <v>21</v>
      </c>
    </row>
    <row r="373" s="253" customFormat="true" ht="25.5" hidden="true" spans="1:23">
      <c r="A373" s="270">
        <f>MAX(A$2:A372)+1</f>
        <v>305</v>
      </c>
      <c r="B373" s="270">
        <v>220203001</v>
      </c>
      <c r="C373" s="270" t="s">
        <v>1103</v>
      </c>
      <c r="D373" s="271" t="s">
        <v>1104</v>
      </c>
      <c r="E373" s="270" t="s">
        <v>1103</v>
      </c>
      <c r="F373" s="270" t="s">
        <v>1105</v>
      </c>
      <c r="G373" s="270"/>
      <c r="H373" s="283" t="s">
        <v>39</v>
      </c>
      <c r="I373" s="283" t="s">
        <v>40</v>
      </c>
      <c r="J373" s="289">
        <v>25</v>
      </c>
      <c r="K373" s="290"/>
      <c r="L373" s="291"/>
      <c r="M373" s="289">
        <v>25</v>
      </c>
      <c r="N373" s="290"/>
      <c r="O373" s="291"/>
      <c r="P373" s="289" t="s">
        <v>31</v>
      </c>
      <c r="Q373" s="290"/>
      <c r="R373" s="291"/>
      <c r="S373" s="270"/>
      <c r="T373" s="283"/>
      <c r="U373" s="283"/>
      <c r="V373" s="270"/>
      <c r="W373" s="270" t="s">
        <v>21</v>
      </c>
    </row>
    <row r="374" s="253" customFormat="true" ht="25.5" hidden="true" spans="1:23">
      <c r="A374" s="270">
        <f>MAX(A$2:A373)+1</f>
        <v>306</v>
      </c>
      <c r="B374" s="270">
        <v>220203002</v>
      </c>
      <c r="C374" s="270" t="s">
        <v>1106</v>
      </c>
      <c r="D374" s="271" t="s">
        <v>1107</v>
      </c>
      <c r="E374" s="270" t="s">
        <v>1106</v>
      </c>
      <c r="F374" s="270" t="s">
        <v>1105</v>
      </c>
      <c r="G374" s="270"/>
      <c r="H374" s="283" t="s">
        <v>39</v>
      </c>
      <c r="I374" s="283" t="s">
        <v>40</v>
      </c>
      <c r="J374" s="289">
        <v>25</v>
      </c>
      <c r="K374" s="290"/>
      <c r="L374" s="291"/>
      <c r="M374" s="289">
        <v>25</v>
      </c>
      <c r="N374" s="290"/>
      <c r="O374" s="291"/>
      <c r="P374" s="289" t="s">
        <v>31</v>
      </c>
      <c r="Q374" s="290"/>
      <c r="R374" s="291"/>
      <c r="S374" s="270"/>
      <c r="T374" s="283"/>
      <c r="U374" s="283"/>
      <c r="V374" s="270"/>
      <c r="W374" s="270" t="s">
        <v>21</v>
      </c>
    </row>
    <row r="375" s="253" customFormat="true" ht="25.5" hidden="true" spans="1:23">
      <c r="A375" s="270">
        <f>MAX(A$2:A374)+1</f>
        <v>307</v>
      </c>
      <c r="B375" s="270">
        <v>220203003</v>
      </c>
      <c r="C375" s="270" t="s">
        <v>1108</v>
      </c>
      <c r="D375" s="271" t="s">
        <v>1109</v>
      </c>
      <c r="E375" s="270" t="s">
        <v>1108</v>
      </c>
      <c r="F375" s="270" t="s">
        <v>1105</v>
      </c>
      <c r="G375" s="270"/>
      <c r="H375" s="283" t="s">
        <v>39</v>
      </c>
      <c r="I375" s="283" t="s">
        <v>40</v>
      </c>
      <c r="J375" s="289">
        <v>25</v>
      </c>
      <c r="K375" s="290"/>
      <c r="L375" s="291"/>
      <c r="M375" s="289">
        <v>25</v>
      </c>
      <c r="N375" s="290"/>
      <c r="O375" s="291"/>
      <c r="P375" s="289" t="s">
        <v>31</v>
      </c>
      <c r="Q375" s="290"/>
      <c r="R375" s="291"/>
      <c r="S375" s="270"/>
      <c r="T375" s="283"/>
      <c r="U375" s="283"/>
      <c r="V375" s="270"/>
      <c r="W375" s="270" t="s">
        <v>21</v>
      </c>
    </row>
    <row r="376" s="253" customFormat="true" ht="38.25" hidden="true" spans="1:23">
      <c r="A376" s="270">
        <f>MAX(A$2:A375)+1</f>
        <v>308</v>
      </c>
      <c r="B376" s="270">
        <v>220203004</v>
      </c>
      <c r="C376" s="270" t="s">
        <v>1110</v>
      </c>
      <c r="D376" s="271" t="s">
        <v>1111</v>
      </c>
      <c r="E376" s="270" t="s">
        <v>1110</v>
      </c>
      <c r="F376" s="270" t="s">
        <v>1112</v>
      </c>
      <c r="G376" s="270"/>
      <c r="H376" s="283" t="s">
        <v>1113</v>
      </c>
      <c r="I376" s="283" t="s">
        <v>40</v>
      </c>
      <c r="J376" s="289">
        <v>30</v>
      </c>
      <c r="K376" s="290"/>
      <c r="L376" s="291"/>
      <c r="M376" s="289">
        <v>30</v>
      </c>
      <c r="N376" s="290"/>
      <c r="O376" s="291"/>
      <c r="P376" s="289" t="s">
        <v>31</v>
      </c>
      <c r="Q376" s="290"/>
      <c r="R376" s="291"/>
      <c r="S376" s="270" t="s">
        <v>1114</v>
      </c>
      <c r="T376" s="283"/>
      <c r="U376" s="283"/>
      <c r="V376" s="270"/>
      <c r="W376" s="270" t="s">
        <v>21</v>
      </c>
    </row>
    <row r="377" s="253" customFormat="true" ht="25.5" hidden="true" spans="1:23">
      <c r="A377" s="270">
        <f>MAX(A$2:A376)+1</f>
        <v>309</v>
      </c>
      <c r="B377" s="270">
        <v>220203005</v>
      </c>
      <c r="C377" s="270" t="s">
        <v>1115</v>
      </c>
      <c r="D377" s="271" t="s">
        <v>1116</v>
      </c>
      <c r="E377" s="270" t="s">
        <v>1115</v>
      </c>
      <c r="F377" s="270"/>
      <c r="G377" s="270"/>
      <c r="H377" s="283" t="s">
        <v>39</v>
      </c>
      <c r="I377" s="283" t="s">
        <v>40</v>
      </c>
      <c r="J377" s="289">
        <v>25</v>
      </c>
      <c r="K377" s="290"/>
      <c r="L377" s="291"/>
      <c r="M377" s="289">
        <v>25</v>
      </c>
      <c r="N377" s="290"/>
      <c r="O377" s="291"/>
      <c r="P377" s="289" t="s">
        <v>31</v>
      </c>
      <c r="Q377" s="290"/>
      <c r="R377" s="291"/>
      <c r="S377" s="270"/>
      <c r="T377" s="283"/>
      <c r="U377" s="283"/>
      <c r="V377" s="270"/>
      <c r="W377" s="270" t="s">
        <v>21</v>
      </c>
    </row>
    <row r="378" s="252" customFormat="true" ht="25.5" hidden="true" spans="1:23">
      <c r="A378" s="270"/>
      <c r="B378" s="270">
        <v>2203</v>
      </c>
      <c r="C378" s="270" t="s">
        <v>1117</v>
      </c>
      <c r="D378" s="270"/>
      <c r="E378" s="270"/>
      <c r="F378" s="270"/>
      <c r="G378" s="270" t="s">
        <v>1058</v>
      </c>
      <c r="H378" s="283"/>
      <c r="I378" s="283"/>
      <c r="J378" s="289"/>
      <c r="K378" s="290"/>
      <c r="L378" s="291"/>
      <c r="M378" s="289"/>
      <c r="N378" s="290"/>
      <c r="O378" s="291"/>
      <c r="P378" s="289"/>
      <c r="Q378" s="290"/>
      <c r="R378" s="291"/>
      <c r="S378" s="270"/>
      <c r="T378" s="283"/>
      <c r="U378" s="283"/>
      <c r="V378" s="270"/>
      <c r="W378" s="270" t="s">
        <v>21</v>
      </c>
    </row>
    <row r="379" s="252" customFormat="true" ht="25.5" hidden="true" spans="1:23">
      <c r="A379" s="270"/>
      <c r="B379" s="270">
        <v>220301</v>
      </c>
      <c r="C379" s="270" t="s">
        <v>1118</v>
      </c>
      <c r="D379" s="270"/>
      <c r="E379" s="270"/>
      <c r="F379" s="270"/>
      <c r="G379" s="270"/>
      <c r="H379" s="283"/>
      <c r="I379" s="283"/>
      <c r="J379" s="289"/>
      <c r="K379" s="290"/>
      <c r="L379" s="291"/>
      <c r="M379" s="289"/>
      <c r="N379" s="290"/>
      <c r="O379" s="291"/>
      <c r="P379" s="289"/>
      <c r="Q379" s="290"/>
      <c r="R379" s="291"/>
      <c r="S379" s="270"/>
      <c r="T379" s="283"/>
      <c r="U379" s="283"/>
      <c r="V379" s="270"/>
      <c r="W379" s="270" t="s">
        <v>21</v>
      </c>
    </row>
    <row r="380" s="253" customFormat="true" ht="165.75" hidden="true" spans="1:23">
      <c r="A380" s="270">
        <f>MAX(A$2:A379)+1</f>
        <v>310</v>
      </c>
      <c r="B380" s="270">
        <v>220301001</v>
      </c>
      <c r="C380" s="336" t="s">
        <v>1119</v>
      </c>
      <c r="D380" s="271" t="s">
        <v>1120</v>
      </c>
      <c r="E380" s="270" t="s">
        <v>1119</v>
      </c>
      <c r="F380" s="386" t="s">
        <v>1121</v>
      </c>
      <c r="G380" s="336"/>
      <c r="H380" s="285" t="s">
        <v>1122</v>
      </c>
      <c r="I380" s="377" t="s">
        <v>979</v>
      </c>
      <c r="J380" s="289">
        <v>70</v>
      </c>
      <c r="K380" s="290"/>
      <c r="L380" s="291"/>
      <c r="M380" s="289">
        <v>60</v>
      </c>
      <c r="N380" s="290"/>
      <c r="O380" s="291"/>
      <c r="P380" s="289" t="s">
        <v>31</v>
      </c>
      <c r="Q380" s="290"/>
      <c r="R380" s="291"/>
      <c r="S380" s="336" t="s">
        <v>1114</v>
      </c>
      <c r="T380" s="283"/>
      <c r="U380" s="377"/>
      <c r="V380" s="283"/>
      <c r="W380" s="270" t="s">
        <v>1123</v>
      </c>
    </row>
    <row r="381" s="253" customFormat="true" ht="77" hidden="true" customHeight="true" spans="1:23">
      <c r="A381" s="270">
        <f>MAX(A$2:A380)+1</f>
        <v>311</v>
      </c>
      <c r="B381" s="270">
        <v>220301002</v>
      </c>
      <c r="C381" s="270" t="s">
        <v>1124</v>
      </c>
      <c r="D381" s="271" t="s">
        <v>1125</v>
      </c>
      <c r="E381" s="270" t="s">
        <v>1124</v>
      </c>
      <c r="F381" s="284"/>
      <c r="G381" s="284"/>
      <c r="H381" s="283" t="s">
        <v>44</v>
      </c>
      <c r="I381" s="283" t="s">
        <v>765</v>
      </c>
      <c r="J381" s="289">
        <v>70</v>
      </c>
      <c r="K381" s="290"/>
      <c r="L381" s="291"/>
      <c r="M381" s="289">
        <v>60</v>
      </c>
      <c r="N381" s="290"/>
      <c r="O381" s="291"/>
      <c r="P381" s="289" t="s">
        <v>31</v>
      </c>
      <c r="Q381" s="290"/>
      <c r="R381" s="291"/>
      <c r="S381" s="284" t="s">
        <v>1126</v>
      </c>
      <c r="T381" s="283"/>
      <c r="U381" s="283"/>
      <c r="V381" s="270"/>
      <c r="W381" s="270" t="s">
        <v>310</v>
      </c>
    </row>
    <row r="382" s="252" customFormat="true" ht="25.5" hidden="true" spans="1:23">
      <c r="A382" s="270"/>
      <c r="B382" s="270">
        <v>220302</v>
      </c>
      <c r="C382" s="270" t="s">
        <v>1127</v>
      </c>
      <c r="D382" s="270"/>
      <c r="E382" s="270"/>
      <c r="F382" s="270"/>
      <c r="G382" s="270"/>
      <c r="H382" s="283"/>
      <c r="I382" s="283"/>
      <c r="J382" s="289"/>
      <c r="K382" s="290"/>
      <c r="L382" s="291"/>
      <c r="M382" s="289"/>
      <c r="N382" s="290"/>
      <c r="O382" s="291"/>
      <c r="P382" s="289"/>
      <c r="Q382" s="290"/>
      <c r="R382" s="291"/>
      <c r="S382" s="270"/>
      <c r="T382" s="283"/>
      <c r="U382" s="283"/>
      <c r="V382" s="270"/>
      <c r="W382" s="270" t="s">
        <v>21</v>
      </c>
    </row>
    <row r="383" s="253" customFormat="true" ht="25.5" hidden="true" spans="1:23">
      <c r="A383" s="270">
        <f>MAX(A$2:A382)+1</f>
        <v>312</v>
      </c>
      <c r="B383" s="270">
        <v>220302001</v>
      </c>
      <c r="C383" s="270" t="s">
        <v>1128</v>
      </c>
      <c r="D383" s="271" t="s">
        <v>1129</v>
      </c>
      <c r="E383" s="270" t="s">
        <v>1128</v>
      </c>
      <c r="F383" s="270"/>
      <c r="G383" s="270"/>
      <c r="H383" s="283" t="s">
        <v>44</v>
      </c>
      <c r="I383" s="283" t="s">
        <v>40</v>
      </c>
      <c r="J383" s="289">
        <v>60</v>
      </c>
      <c r="K383" s="290"/>
      <c r="L383" s="291"/>
      <c r="M383" s="289">
        <v>50</v>
      </c>
      <c r="N383" s="290"/>
      <c r="O383" s="291"/>
      <c r="P383" s="289" t="s">
        <v>31</v>
      </c>
      <c r="Q383" s="290"/>
      <c r="R383" s="291"/>
      <c r="S383" s="270"/>
      <c r="T383" s="283"/>
      <c r="U383" s="283"/>
      <c r="V383" s="270"/>
      <c r="W383" s="270" t="s">
        <v>21</v>
      </c>
    </row>
    <row r="384" s="253" customFormat="true" ht="25.5" hidden="true" spans="1:23">
      <c r="A384" s="270">
        <f>MAX(A$2:A383)+1</f>
        <v>313</v>
      </c>
      <c r="B384" s="270">
        <v>220302002</v>
      </c>
      <c r="C384" s="270" t="s">
        <v>1130</v>
      </c>
      <c r="D384" s="271" t="s">
        <v>1131</v>
      </c>
      <c r="E384" s="270" t="s">
        <v>1130</v>
      </c>
      <c r="F384" s="270"/>
      <c r="G384" s="270"/>
      <c r="H384" s="283" t="s">
        <v>44</v>
      </c>
      <c r="I384" s="283" t="s">
        <v>40</v>
      </c>
      <c r="J384" s="289">
        <v>60</v>
      </c>
      <c r="K384" s="290"/>
      <c r="L384" s="291"/>
      <c r="M384" s="289">
        <v>50</v>
      </c>
      <c r="N384" s="290"/>
      <c r="O384" s="291"/>
      <c r="P384" s="289" t="s">
        <v>31</v>
      </c>
      <c r="Q384" s="290"/>
      <c r="R384" s="291"/>
      <c r="S384" s="270"/>
      <c r="T384" s="283"/>
      <c r="U384" s="283"/>
      <c r="V384" s="270"/>
      <c r="W384" s="270" t="s">
        <v>21</v>
      </c>
    </row>
    <row r="385" s="253" customFormat="true" ht="38.25" hidden="true" spans="1:23">
      <c r="A385" s="270">
        <f>MAX(A$2:A384)+1</f>
        <v>314</v>
      </c>
      <c r="B385" s="270">
        <v>220302003</v>
      </c>
      <c r="C385" s="270" t="s">
        <v>1132</v>
      </c>
      <c r="D385" s="271" t="s">
        <v>1133</v>
      </c>
      <c r="E385" s="270" t="s">
        <v>1132</v>
      </c>
      <c r="F385" s="270" t="s">
        <v>1134</v>
      </c>
      <c r="G385" s="270"/>
      <c r="H385" s="283" t="s">
        <v>44</v>
      </c>
      <c r="I385" s="283" t="s">
        <v>1135</v>
      </c>
      <c r="J385" s="289">
        <v>55</v>
      </c>
      <c r="K385" s="290"/>
      <c r="L385" s="291"/>
      <c r="M385" s="289">
        <v>45</v>
      </c>
      <c r="N385" s="290"/>
      <c r="O385" s="291"/>
      <c r="P385" s="289" t="s">
        <v>31</v>
      </c>
      <c r="Q385" s="290"/>
      <c r="R385" s="291"/>
      <c r="S385" s="270"/>
      <c r="T385" s="283"/>
      <c r="U385" s="283"/>
      <c r="V385" s="270"/>
      <c r="W385" s="270" t="s">
        <v>21</v>
      </c>
    </row>
    <row r="386" s="253" customFormat="true" ht="25.5" hidden="true" spans="1:23">
      <c r="A386" s="270">
        <f>MAX(A$2:A385)+1</f>
        <v>315</v>
      </c>
      <c r="B386" s="270">
        <v>220302004</v>
      </c>
      <c r="C386" s="270" t="s">
        <v>1136</v>
      </c>
      <c r="D386" s="271" t="s">
        <v>1137</v>
      </c>
      <c r="E386" s="270" t="s">
        <v>1136</v>
      </c>
      <c r="F386" s="270"/>
      <c r="G386" s="270"/>
      <c r="H386" s="283" t="s">
        <v>44</v>
      </c>
      <c r="I386" s="283" t="s">
        <v>363</v>
      </c>
      <c r="J386" s="289">
        <v>55</v>
      </c>
      <c r="K386" s="290"/>
      <c r="L386" s="291"/>
      <c r="M386" s="289">
        <v>45</v>
      </c>
      <c r="N386" s="290"/>
      <c r="O386" s="291"/>
      <c r="P386" s="289" t="s">
        <v>31</v>
      </c>
      <c r="Q386" s="290"/>
      <c r="R386" s="291"/>
      <c r="S386" s="270"/>
      <c r="T386" s="283"/>
      <c r="U386" s="283"/>
      <c r="V386" s="270"/>
      <c r="W386" s="270" t="s">
        <v>21</v>
      </c>
    </row>
    <row r="387" s="253" customFormat="true" ht="25.5" hidden="true" spans="1:23">
      <c r="A387" s="270">
        <f>MAX(A$2:A386)+1</f>
        <v>316</v>
      </c>
      <c r="B387" s="270">
        <v>220302005</v>
      </c>
      <c r="C387" s="270" t="s">
        <v>1138</v>
      </c>
      <c r="D387" s="271" t="s">
        <v>1139</v>
      </c>
      <c r="E387" s="270" t="s">
        <v>1138</v>
      </c>
      <c r="F387" s="270"/>
      <c r="G387" s="270"/>
      <c r="H387" s="283" t="s">
        <v>44</v>
      </c>
      <c r="I387" s="283" t="s">
        <v>363</v>
      </c>
      <c r="J387" s="289">
        <v>60</v>
      </c>
      <c r="K387" s="290"/>
      <c r="L387" s="291"/>
      <c r="M387" s="289">
        <v>50</v>
      </c>
      <c r="N387" s="290"/>
      <c r="O387" s="291"/>
      <c r="P387" s="289" t="s">
        <v>31</v>
      </c>
      <c r="Q387" s="290"/>
      <c r="R387" s="291"/>
      <c r="S387" s="270"/>
      <c r="T387" s="283"/>
      <c r="U387" s="283"/>
      <c r="V387" s="270"/>
      <c r="W387" s="270" t="s">
        <v>21</v>
      </c>
    </row>
    <row r="388" s="253" customFormat="true" ht="25.5" hidden="true" spans="1:23">
      <c r="A388" s="270">
        <f>MAX(A$2:A387)+1</f>
        <v>317</v>
      </c>
      <c r="B388" s="270">
        <v>220302006</v>
      </c>
      <c r="C388" s="270" t="s">
        <v>1140</v>
      </c>
      <c r="D388" s="271" t="s">
        <v>1141</v>
      </c>
      <c r="E388" s="270" t="s">
        <v>1140</v>
      </c>
      <c r="F388" s="270"/>
      <c r="G388" s="270"/>
      <c r="H388" s="283" t="s">
        <v>44</v>
      </c>
      <c r="I388" s="283" t="s">
        <v>1142</v>
      </c>
      <c r="J388" s="289">
        <v>55</v>
      </c>
      <c r="K388" s="290"/>
      <c r="L388" s="291"/>
      <c r="M388" s="289">
        <v>45</v>
      </c>
      <c r="N388" s="290"/>
      <c r="O388" s="291"/>
      <c r="P388" s="289" t="s">
        <v>31</v>
      </c>
      <c r="Q388" s="290"/>
      <c r="R388" s="291"/>
      <c r="S388" s="270"/>
      <c r="T388" s="283"/>
      <c r="U388" s="283"/>
      <c r="V388" s="270"/>
      <c r="W388" s="270" t="s">
        <v>21</v>
      </c>
    </row>
    <row r="389" s="253" customFormat="true" ht="25.5" hidden="true" spans="1:23">
      <c r="A389" s="270">
        <f>MAX(A$2:A388)+1</f>
        <v>318</v>
      </c>
      <c r="B389" s="270">
        <v>220302007</v>
      </c>
      <c r="C389" s="270" t="s">
        <v>1143</v>
      </c>
      <c r="D389" s="271" t="s">
        <v>1144</v>
      </c>
      <c r="E389" s="270" t="s">
        <v>1143</v>
      </c>
      <c r="F389" s="270"/>
      <c r="G389" s="270"/>
      <c r="H389" s="283" t="s">
        <v>44</v>
      </c>
      <c r="I389" s="283" t="s">
        <v>40</v>
      </c>
      <c r="J389" s="289">
        <v>55</v>
      </c>
      <c r="K389" s="290"/>
      <c r="L389" s="291"/>
      <c r="M389" s="289">
        <v>45</v>
      </c>
      <c r="N389" s="290"/>
      <c r="O389" s="291"/>
      <c r="P389" s="289" t="s">
        <v>31</v>
      </c>
      <c r="Q389" s="290"/>
      <c r="R389" s="291"/>
      <c r="S389" s="270"/>
      <c r="T389" s="283"/>
      <c r="U389" s="283"/>
      <c r="V389" s="270"/>
      <c r="W389" s="270" t="s">
        <v>21</v>
      </c>
    </row>
    <row r="390" s="253" customFormat="true" ht="25.5" hidden="true" spans="1:23">
      <c r="A390" s="270">
        <f>MAX(A$2:A389)+1</f>
        <v>319</v>
      </c>
      <c r="B390" s="270">
        <v>220302008</v>
      </c>
      <c r="C390" s="270" t="s">
        <v>1145</v>
      </c>
      <c r="D390" s="271" t="s">
        <v>1146</v>
      </c>
      <c r="E390" s="270" t="s">
        <v>1145</v>
      </c>
      <c r="F390" s="270"/>
      <c r="G390" s="270"/>
      <c r="H390" s="283" t="s">
        <v>44</v>
      </c>
      <c r="I390" s="283" t="s">
        <v>40</v>
      </c>
      <c r="J390" s="289">
        <v>60</v>
      </c>
      <c r="K390" s="290"/>
      <c r="L390" s="291"/>
      <c r="M390" s="289">
        <v>50</v>
      </c>
      <c r="N390" s="290"/>
      <c r="O390" s="291"/>
      <c r="P390" s="289" t="s">
        <v>31</v>
      </c>
      <c r="Q390" s="290"/>
      <c r="R390" s="291"/>
      <c r="S390" s="270"/>
      <c r="T390" s="283"/>
      <c r="U390" s="283"/>
      <c r="V390" s="270"/>
      <c r="W390" s="270" t="s">
        <v>21</v>
      </c>
    </row>
    <row r="391" s="253" customFormat="true" ht="25.5" hidden="true" spans="1:23">
      <c r="A391" s="270">
        <f>MAX(A$2:A390)+1</f>
        <v>320</v>
      </c>
      <c r="B391" s="270">
        <v>220302009</v>
      </c>
      <c r="C391" s="270" t="s">
        <v>1147</v>
      </c>
      <c r="D391" s="271" t="s">
        <v>1148</v>
      </c>
      <c r="E391" s="270" t="s">
        <v>1147</v>
      </c>
      <c r="F391" s="270" t="s">
        <v>1149</v>
      </c>
      <c r="G391" s="270"/>
      <c r="H391" s="283" t="s">
        <v>29</v>
      </c>
      <c r="I391" s="283" t="s">
        <v>40</v>
      </c>
      <c r="J391" s="289">
        <v>60</v>
      </c>
      <c r="K391" s="290"/>
      <c r="L391" s="291"/>
      <c r="M391" s="289">
        <v>50</v>
      </c>
      <c r="N391" s="290"/>
      <c r="O391" s="291"/>
      <c r="P391" s="289" t="s">
        <v>31</v>
      </c>
      <c r="Q391" s="290"/>
      <c r="R391" s="291"/>
      <c r="S391" s="270"/>
      <c r="T391" s="283"/>
      <c r="U391" s="283"/>
      <c r="V391" s="270"/>
      <c r="W391" s="270" t="s">
        <v>21</v>
      </c>
    </row>
    <row r="392" s="253" customFormat="true" ht="25.5" hidden="true" spans="1:23">
      <c r="A392" s="270">
        <f>MAX(A$2:A391)+1</f>
        <v>321</v>
      </c>
      <c r="B392" s="270">
        <v>220302010</v>
      </c>
      <c r="C392" s="270" t="s">
        <v>1150</v>
      </c>
      <c r="D392" s="271" t="s">
        <v>1151</v>
      </c>
      <c r="E392" s="270" t="s">
        <v>1150</v>
      </c>
      <c r="F392" s="270" t="s">
        <v>1152</v>
      </c>
      <c r="G392" s="270"/>
      <c r="H392" s="283" t="s">
        <v>29</v>
      </c>
      <c r="I392" s="283" t="s">
        <v>40</v>
      </c>
      <c r="J392" s="289">
        <v>80</v>
      </c>
      <c r="K392" s="290"/>
      <c r="L392" s="291"/>
      <c r="M392" s="289">
        <v>65</v>
      </c>
      <c r="N392" s="290"/>
      <c r="O392" s="291"/>
      <c r="P392" s="289" t="s">
        <v>31</v>
      </c>
      <c r="Q392" s="290"/>
      <c r="R392" s="291"/>
      <c r="S392" s="270"/>
      <c r="T392" s="283"/>
      <c r="U392" s="283"/>
      <c r="V392" s="270"/>
      <c r="W392" s="270" t="s">
        <v>21</v>
      </c>
    </row>
    <row r="393" s="253" customFormat="true" ht="25.5" hidden="true" spans="1:23">
      <c r="A393" s="270">
        <f>MAX(A$2:A392)+1</f>
        <v>322</v>
      </c>
      <c r="B393" s="270">
        <v>220302011</v>
      </c>
      <c r="C393" s="270" t="s">
        <v>1153</v>
      </c>
      <c r="D393" s="271" t="s">
        <v>1154</v>
      </c>
      <c r="E393" s="270" t="s">
        <v>1153</v>
      </c>
      <c r="F393" s="270" t="s">
        <v>1155</v>
      </c>
      <c r="G393" s="270"/>
      <c r="H393" s="283" t="s">
        <v>44</v>
      </c>
      <c r="I393" s="283" t="s">
        <v>40</v>
      </c>
      <c r="J393" s="289">
        <v>55</v>
      </c>
      <c r="K393" s="290"/>
      <c r="L393" s="291"/>
      <c r="M393" s="289">
        <v>45</v>
      </c>
      <c r="N393" s="290"/>
      <c r="O393" s="291"/>
      <c r="P393" s="289" t="s">
        <v>31</v>
      </c>
      <c r="Q393" s="290"/>
      <c r="R393" s="291"/>
      <c r="S393" s="270"/>
      <c r="T393" s="283"/>
      <c r="U393" s="283"/>
      <c r="V393" s="270"/>
      <c r="W393" s="270" t="s">
        <v>21</v>
      </c>
    </row>
    <row r="394" s="253" customFormat="true" ht="25.5" hidden="true" spans="1:23">
      <c r="A394" s="270">
        <f>MAX(A$2:A393)+1</f>
        <v>323</v>
      </c>
      <c r="B394" s="270">
        <v>220302012</v>
      </c>
      <c r="C394" s="270" t="s">
        <v>1156</v>
      </c>
      <c r="D394" s="271" t="s">
        <v>1157</v>
      </c>
      <c r="E394" s="270" t="s">
        <v>1156</v>
      </c>
      <c r="F394" s="270"/>
      <c r="G394" s="270"/>
      <c r="H394" s="283" t="s">
        <v>1122</v>
      </c>
      <c r="I394" s="283" t="s">
        <v>40</v>
      </c>
      <c r="J394" s="289">
        <v>130</v>
      </c>
      <c r="K394" s="290"/>
      <c r="L394" s="291"/>
      <c r="M394" s="289">
        <v>105</v>
      </c>
      <c r="N394" s="290"/>
      <c r="O394" s="291"/>
      <c r="P394" s="289" t="s">
        <v>31</v>
      </c>
      <c r="Q394" s="290"/>
      <c r="R394" s="291"/>
      <c r="S394" s="270" t="s">
        <v>1114</v>
      </c>
      <c r="T394" s="283"/>
      <c r="U394" s="283"/>
      <c r="V394" s="270"/>
      <c r="W394" s="270" t="s">
        <v>21</v>
      </c>
    </row>
    <row r="395" s="253" customFormat="true" ht="25.5" hidden="true" spans="1:23">
      <c r="A395" s="270">
        <f>MAX(A$2:A394)+1</f>
        <v>324</v>
      </c>
      <c r="B395" s="270">
        <v>220302013</v>
      </c>
      <c r="C395" s="270" t="s">
        <v>1158</v>
      </c>
      <c r="D395" s="271" t="s">
        <v>1159</v>
      </c>
      <c r="E395" s="270" t="s">
        <v>1158</v>
      </c>
      <c r="F395" s="325"/>
      <c r="G395" s="270"/>
      <c r="H395" s="283" t="s">
        <v>44</v>
      </c>
      <c r="I395" s="283" t="s">
        <v>40</v>
      </c>
      <c r="J395" s="289">
        <v>44</v>
      </c>
      <c r="K395" s="290"/>
      <c r="L395" s="291"/>
      <c r="M395" s="289">
        <v>44</v>
      </c>
      <c r="N395" s="290"/>
      <c r="O395" s="291"/>
      <c r="P395" s="298" t="s">
        <v>31</v>
      </c>
      <c r="Q395" s="305"/>
      <c r="R395" s="306"/>
      <c r="S395" s="270"/>
      <c r="T395" s="283"/>
      <c r="U395" s="283"/>
      <c r="V395" s="270"/>
      <c r="W395" s="270" t="s">
        <v>310</v>
      </c>
    </row>
    <row r="396" s="253" customFormat="true" ht="38.25" hidden="true" spans="1:23">
      <c r="A396" s="270">
        <f>MAX(A$2:A395)+1</f>
        <v>325</v>
      </c>
      <c r="B396" s="270">
        <v>220302014</v>
      </c>
      <c r="C396" s="270" t="s">
        <v>1160</v>
      </c>
      <c r="D396" s="271" t="s">
        <v>1161</v>
      </c>
      <c r="E396" s="270" t="s">
        <v>1160</v>
      </c>
      <c r="F396" s="325" t="s">
        <v>1162</v>
      </c>
      <c r="G396" s="270"/>
      <c r="H396" s="283" t="s">
        <v>44</v>
      </c>
      <c r="I396" s="283" t="s">
        <v>40</v>
      </c>
      <c r="J396" s="289">
        <v>240</v>
      </c>
      <c r="K396" s="290"/>
      <c r="L396" s="291"/>
      <c r="M396" s="289">
        <v>240</v>
      </c>
      <c r="N396" s="290"/>
      <c r="O396" s="291"/>
      <c r="P396" s="298" t="s">
        <v>31</v>
      </c>
      <c r="Q396" s="305"/>
      <c r="R396" s="306"/>
      <c r="S396" s="270"/>
      <c r="T396" s="283"/>
      <c r="U396" s="283"/>
      <c r="V396" s="270"/>
      <c r="W396" s="270" t="s">
        <v>310</v>
      </c>
    </row>
    <row r="397" s="252" customFormat="true" ht="51" hidden="true" spans="1:23">
      <c r="A397" s="270"/>
      <c r="B397" s="270">
        <v>2204</v>
      </c>
      <c r="C397" s="270" t="s">
        <v>1163</v>
      </c>
      <c r="D397" s="270"/>
      <c r="E397" s="270"/>
      <c r="F397" s="270" t="s">
        <v>1164</v>
      </c>
      <c r="G397" s="270" t="s">
        <v>1058</v>
      </c>
      <c r="H397" s="283"/>
      <c r="I397" s="283"/>
      <c r="J397" s="289"/>
      <c r="K397" s="290"/>
      <c r="L397" s="291"/>
      <c r="M397" s="289"/>
      <c r="N397" s="290"/>
      <c r="O397" s="291"/>
      <c r="P397" s="289"/>
      <c r="Q397" s="290"/>
      <c r="R397" s="291"/>
      <c r="S397" s="270"/>
      <c r="T397" s="283"/>
      <c r="U397" s="283"/>
      <c r="V397" s="270"/>
      <c r="W397" s="270" t="s">
        <v>21</v>
      </c>
    </row>
    <row r="398" s="253" customFormat="true" ht="25.5" hidden="true" spans="1:23">
      <c r="A398" s="270">
        <f>MAX(A$2:A397)+1</f>
        <v>326</v>
      </c>
      <c r="B398" s="270">
        <v>220400001</v>
      </c>
      <c r="C398" s="270" t="s">
        <v>1165</v>
      </c>
      <c r="D398" s="271" t="s">
        <v>1166</v>
      </c>
      <c r="E398" s="270" t="s">
        <v>1165</v>
      </c>
      <c r="F398" s="270"/>
      <c r="G398" s="270"/>
      <c r="H398" s="283" t="s">
        <v>44</v>
      </c>
      <c r="I398" s="283" t="s">
        <v>40</v>
      </c>
      <c r="J398" s="289">
        <v>100</v>
      </c>
      <c r="K398" s="290"/>
      <c r="L398" s="291"/>
      <c r="M398" s="289">
        <v>100</v>
      </c>
      <c r="N398" s="290"/>
      <c r="O398" s="291"/>
      <c r="P398" s="289" t="s">
        <v>31</v>
      </c>
      <c r="Q398" s="290"/>
      <c r="R398" s="291"/>
      <c r="S398" s="270"/>
      <c r="T398" s="283"/>
      <c r="U398" s="283"/>
      <c r="V398" s="270"/>
      <c r="W398" s="270" t="s">
        <v>21</v>
      </c>
    </row>
    <row r="399" s="253" customFormat="true" ht="38.25" hidden="true" spans="1:23">
      <c r="A399" s="270">
        <f>MAX(A$2:A398)+1</f>
        <v>327</v>
      </c>
      <c r="B399" s="270">
        <v>220400002</v>
      </c>
      <c r="C399" s="270" t="s">
        <v>1167</v>
      </c>
      <c r="D399" s="271" t="s">
        <v>1168</v>
      </c>
      <c r="E399" s="270" t="s">
        <v>1169</v>
      </c>
      <c r="F399" s="270" t="s">
        <v>1170</v>
      </c>
      <c r="G399" s="270"/>
      <c r="H399" s="283" t="s">
        <v>44</v>
      </c>
      <c r="I399" s="283" t="s">
        <v>1171</v>
      </c>
      <c r="J399" s="289">
        <v>30</v>
      </c>
      <c r="K399" s="290"/>
      <c r="L399" s="291"/>
      <c r="M399" s="289">
        <v>30</v>
      </c>
      <c r="N399" s="290"/>
      <c r="O399" s="291"/>
      <c r="P399" s="289" t="s">
        <v>31</v>
      </c>
      <c r="Q399" s="290"/>
      <c r="R399" s="291"/>
      <c r="S399" s="270"/>
      <c r="T399" s="283"/>
      <c r="U399" s="283"/>
      <c r="V399" s="270"/>
      <c r="W399" s="270" t="s">
        <v>21</v>
      </c>
    </row>
    <row r="400" s="253" customFormat="true" ht="25.5" hidden="true" spans="1:23">
      <c r="A400" s="270">
        <f>MAX(A$2:A399)+1</f>
        <v>328</v>
      </c>
      <c r="B400" s="270">
        <v>220400003</v>
      </c>
      <c r="C400" s="270" t="s">
        <v>1172</v>
      </c>
      <c r="D400" s="271" t="s">
        <v>1173</v>
      </c>
      <c r="E400" s="270" t="s">
        <v>1172</v>
      </c>
      <c r="F400" s="270"/>
      <c r="G400" s="270"/>
      <c r="H400" s="283" t="s">
        <v>44</v>
      </c>
      <c r="I400" s="283" t="s">
        <v>40</v>
      </c>
      <c r="J400" s="289" t="s">
        <v>31</v>
      </c>
      <c r="K400" s="290"/>
      <c r="L400" s="291"/>
      <c r="M400" s="289" t="s">
        <v>31</v>
      </c>
      <c r="N400" s="290"/>
      <c r="O400" s="291"/>
      <c r="P400" s="289" t="s">
        <v>31</v>
      </c>
      <c r="Q400" s="290"/>
      <c r="R400" s="291"/>
      <c r="S400" s="270"/>
      <c r="T400" s="283"/>
      <c r="U400" s="283"/>
      <c r="V400" s="270"/>
      <c r="W400" s="270" t="s">
        <v>21</v>
      </c>
    </row>
    <row r="401" s="252" customFormat="true" ht="25.5" hidden="true" spans="1:23">
      <c r="A401" s="270"/>
      <c r="B401" s="270">
        <v>2205</v>
      </c>
      <c r="C401" s="270" t="s">
        <v>1174</v>
      </c>
      <c r="D401" s="270"/>
      <c r="E401" s="270"/>
      <c r="F401" s="270"/>
      <c r="G401" s="270"/>
      <c r="H401" s="283"/>
      <c r="I401" s="283"/>
      <c r="J401" s="289"/>
      <c r="K401" s="290"/>
      <c r="L401" s="291"/>
      <c r="M401" s="289"/>
      <c r="N401" s="290"/>
      <c r="O401" s="291"/>
      <c r="P401" s="289"/>
      <c r="Q401" s="290"/>
      <c r="R401" s="291"/>
      <c r="S401" s="270"/>
      <c r="T401" s="283"/>
      <c r="U401" s="283"/>
      <c r="V401" s="270"/>
      <c r="W401" s="270" t="s">
        <v>21</v>
      </c>
    </row>
    <row r="402" s="253" customFormat="true" ht="25.5" hidden="true" spans="1:23">
      <c r="A402" s="270">
        <f>MAX(A$2:A401)+1</f>
        <v>329</v>
      </c>
      <c r="B402" s="270">
        <v>220500001</v>
      </c>
      <c r="C402" s="270" t="s">
        <v>1175</v>
      </c>
      <c r="D402" s="271" t="s">
        <v>1176</v>
      </c>
      <c r="E402" s="270" t="s">
        <v>1175</v>
      </c>
      <c r="F402" s="270"/>
      <c r="G402" s="270"/>
      <c r="H402" s="283" t="s">
        <v>29</v>
      </c>
      <c r="I402" s="283" t="s">
        <v>1062</v>
      </c>
      <c r="J402" s="289">
        <v>40</v>
      </c>
      <c r="K402" s="290"/>
      <c r="L402" s="291"/>
      <c r="M402" s="289">
        <v>40</v>
      </c>
      <c r="N402" s="290"/>
      <c r="O402" s="291"/>
      <c r="P402" s="289" t="s">
        <v>31</v>
      </c>
      <c r="Q402" s="290"/>
      <c r="R402" s="291"/>
      <c r="S402" s="270"/>
      <c r="T402" s="283"/>
      <c r="U402" s="283"/>
      <c r="V402" s="270"/>
      <c r="W402" s="270" t="s">
        <v>21</v>
      </c>
    </row>
    <row r="403" s="253" customFormat="true" ht="25.5" hidden="true" spans="1:23">
      <c r="A403" s="270">
        <f>MAX(A$2:A402)+1</f>
        <v>330</v>
      </c>
      <c r="B403" s="270">
        <v>220500002</v>
      </c>
      <c r="C403" s="270" t="s">
        <v>1177</v>
      </c>
      <c r="D403" s="271" t="s">
        <v>1178</v>
      </c>
      <c r="E403" s="270" t="s">
        <v>1177</v>
      </c>
      <c r="F403" s="270"/>
      <c r="G403" s="270"/>
      <c r="H403" s="283" t="s">
        <v>29</v>
      </c>
      <c r="I403" s="283" t="s">
        <v>765</v>
      </c>
      <c r="J403" s="289">
        <v>15</v>
      </c>
      <c r="K403" s="290"/>
      <c r="L403" s="291"/>
      <c r="M403" s="289">
        <v>15</v>
      </c>
      <c r="N403" s="290"/>
      <c r="O403" s="291"/>
      <c r="P403" s="289" t="s">
        <v>31</v>
      </c>
      <c r="Q403" s="290"/>
      <c r="R403" s="291"/>
      <c r="S403" s="270"/>
      <c r="T403" s="283"/>
      <c r="U403" s="283"/>
      <c r="V403" s="270"/>
      <c r="W403" s="270" t="s">
        <v>21</v>
      </c>
    </row>
    <row r="404" s="252" customFormat="true" ht="25.5" hidden="true" spans="1:23">
      <c r="A404" s="270"/>
      <c r="B404" s="270">
        <v>2206</v>
      </c>
      <c r="C404" s="270" t="s">
        <v>1179</v>
      </c>
      <c r="D404" s="270"/>
      <c r="E404" s="270"/>
      <c r="F404" s="270"/>
      <c r="G404" s="270" t="s">
        <v>1058</v>
      </c>
      <c r="H404" s="283"/>
      <c r="I404" s="283"/>
      <c r="J404" s="289"/>
      <c r="K404" s="290"/>
      <c r="L404" s="291"/>
      <c r="M404" s="289"/>
      <c r="N404" s="290"/>
      <c r="O404" s="291"/>
      <c r="P404" s="289"/>
      <c r="Q404" s="290"/>
      <c r="R404" s="291"/>
      <c r="S404" s="270"/>
      <c r="T404" s="283"/>
      <c r="U404" s="283"/>
      <c r="V404" s="270"/>
      <c r="W404" s="270" t="s">
        <v>21</v>
      </c>
    </row>
    <row r="405" s="253" customFormat="true" ht="25.5" hidden="true" spans="1:23">
      <c r="A405" s="270">
        <f>MAX(A$2:A404)+1</f>
        <v>331</v>
      </c>
      <c r="B405" s="270">
        <v>220600001</v>
      </c>
      <c r="C405" s="270" t="s">
        <v>1180</v>
      </c>
      <c r="D405" s="271" t="s">
        <v>1181</v>
      </c>
      <c r="E405" s="270" t="s">
        <v>1180</v>
      </c>
      <c r="F405" s="270" t="s">
        <v>1182</v>
      </c>
      <c r="G405" s="270"/>
      <c r="H405" s="283" t="s">
        <v>39</v>
      </c>
      <c r="I405" s="283" t="s">
        <v>40</v>
      </c>
      <c r="J405" s="289">
        <v>10</v>
      </c>
      <c r="K405" s="290"/>
      <c r="L405" s="291"/>
      <c r="M405" s="289">
        <v>10</v>
      </c>
      <c r="N405" s="290"/>
      <c r="O405" s="291"/>
      <c r="P405" s="289" t="s">
        <v>31</v>
      </c>
      <c r="Q405" s="290"/>
      <c r="R405" s="291"/>
      <c r="S405" s="270"/>
      <c r="T405" s="283"/>
      <c r="U405" s="283"/>
      <c r="V405" s="270"/>
      <c r="W405" s="270" t="s">
        <v>21</v>
      </c>
    </row>
    <row r="406" s="253" customFormat="true" ht="63.75" hidden="true" spans="1:23">
      <c r="A406" s="270">
        <f>MAX(A$2:A405)+1</f>
        <v>332</v>
      </c>
      <c r="B406" s="270">
        <v>220600002</v>
      </c>
      <c r="C406" s="270" t="s">
        <v>1183</v>
      </c>
      <c r="D406" s="271" t="s">
        <v>1184</v>
      </c>
      <c r="E406" s="270" t="s">
        <v>1185</v>
      </c>
      <c r="F406" s="284" t="s">
        <v>1186</v>
      </c>
      <c r="G406" s="284"/>
      <c r="H406" s="283" t="s">
        <v>39</v>
      </c>
      <c r="I406" s="283" t="s">
        <v>40</v>
      </c>
      <c r="J406" s="289">
        <v>50</v>
      </c>
      <c r="K406" s="290"/>
      <c r="L406" s="291"/>
      <c r="M406" s="289">
        <v>50</v>
      </c>
      <c r="N406" s="290"/>
      <c r="O406" s="291"/>
      <c r="P406" s="289" t="s">
        <v>31</v>
      </c>
      <c r="Q406" s="290"/>
      <c r="R406" s="291"/>
      <c r="S406" s="284"/>
      <c r="T406" s="283"/>
      <c r="U406" s="283"/>
      <c r="V406" s="270"/>
      <c r="W406" s="270" t="s">
        <v>310</v>
      </c>
    </row>
    <row r="407" s="253" customFormat="true" ht="51" hidden="true" spans="1:23">
      <c r="A407" s="270">
        <f>MAX(A$2:A406)+1</f>
        <v>333</v>
      </c>
      <c r="B407" s="270">
        <v>220600003</v>
      </c>
      <c r="C407" s="270" t="s">
        <v>1187</v>
      </c>
      <c r="D407" s="271" t="s">
        <v>1188</v>
      </c>
      <c r="E407" s="270" t="s">
        <v>1187</v>
      </c>
      <c r="F407" s="270" t="s">
        <v>1189</v>
      </c>
      <c r="G407" s="270"/>
      <c r="H407" s="283" t="s">
        <v>44</v>
      </c>
      <c r="I407" s="283" t="s">
        <v>40</v>
      </c>
      <c r="J407" s="289">
        <v>120</v>
      </c>
      <c r="K407" s="290"/>
      <c r="L407" s="291"/>
      <c r="M407" s="289">
        <v>120</v>
      </c>
      <c r="N407" s="290"/>
      <c r="O407" s="291"/>
      <c r="P407" s="289" t="s">
        <v>31</v>
      </c>
      <c r="Q407" s="290"/>
      <c r="R407" s="291"/>
      <c r="S407" s="270"/>
      <c r="T407" s="283"/>
      <c r="U407" s="283"/>
      <c r="V407" s="270"/>
      <c r="W407" s="270" t="s">
        <v>21</v>
      </c>
    </row>
    <row r="408" s="253" customFormat="true" ht="25.5" hidden="true" spans="1:23">
      <c r="A408" s="270">
        <f>MAX(A$2:A407)+1</f>
        <v>334</v>
      </c>
      <c r="B408" s="270">
        <v>220600004</v>
      </c>
      <c r="C408" s="270" t="s">
        <v>1190</v>
      </c>
      <c r="D408" s="271" t="s">
        <v>1191</v>
      </c>
      <c r="E408" s="270" t="s">
        <v>1190</v>
      </c>
      <c r="F408" s="270" t="s">
        <v>1192</v>
      </c>
      <c r="G408" s="270"/>
      <c r="H408" s="283" t="s">
        <v>44</v>
      </c>
      <c r="I408" s="283" t="s">
        <v>40</v>
      </c>
      <c r="J408" s="289">
        <v>100</v>
      </c>
      <c r="K408" s="290"/>
      <c r="L408" s="291"/>
      <c r="M408" s="289">
        <v>100</v>
      </c>
      <c r="N408" s="290"/>
      <c r="O408" s="291"/>
      <c r="P408" s="289" t="s">
        <v>31</v>
      </c>
      <c r="Q408" s="290"/>
      <c r="R408" s="291"/>
      <c r="S408" s="270"/>
      <c r="T408" s="283"/>
      <c r="U408" s="283"/>
      <c r="V408" s="270"/>
      <c r="W408" s="270" t="s">
        <v>21</v>
      </c>
    </row>
    <row r="409" s="253" customFormat="true" ht="38.25" hidden="true" spans="1:23">
      <c r="A409" s="270">
        <f>MAX(A$2:A408)+1</f>
        <v>335</v>
      </c>
      <c r="B409" s="270">
        <v>220600005</v>
      </c>
      <c r="C409" s="270" t="s">
        <v>1193</v>
      </c>
      <c r="D409" s="271" t="s">
        <v>1194</v>
      </c>
      <c r="E409" s="270" t="s">
        <v>1193</v>
      </c>
      <c r="F409" s="270" t="s">
        <v>1195</v>
      </c>
      <c r="G409" s="270"/>
      <c r="H409" s="283" t="s">
        <v>44</v>
      </c>
      <c r="I409" s="283" t="s">
        <v>40</v>
      </c>
      <c r="J409" s="289">
        <v>200</v>
      </c>
      <c r="K409" s="290"/>
      <c r="L409" s="291"/>
      <c r="M409" s="289">
        <v>200</v>
      </c>
      <c r="N409" s="290"/>
      <c r="O409" s="291"/>
      <c r="P409" s="289" t="s">
        <v>31</v>
      </c>
      <c r="Q409" s="290"/>
      <c r="R409" s="291"/>
      <c r="S409" s="270"/>
      <c r="T409" s="283"/>
      <c r="U409" s="283"/>
      <c r="V409" s="270"/>
      <c r="W409" s="270" t="s">
        <v>21</v>
      </c>
    </row>
    <row r="410" s="253" customFormat="true" ht="25.5" hidden="true" spans="1:23">
      <c r="A410" s="270">
        <f>MAX(A$2:A409)+1</f>
        <v>336</v>
      </c>
      <c r="B410" s="270">
        <v>220600006</v>
      </c>
      <c r="C410" s="270" t="s">
        <v>1196</v>
      </c>
      <c r="D410" s="271" t="s">
        <v>1197</v>
      </c>
      <c r="E410" s="270" t="s">
        <v>1196</v>
      </c>
      <c r="F410" s="284" t="s">
        <v>1198</v>
      </c>
      <c r="G410" s="284"/>
      <c r="H410" s="283" t="s">
        <v>44</v>
      </c>
      <c r="I410" s="283" t="s">
        <v>40</v>
      </c>
      <c r="J410" s="289">
        <v>200</v>
      </c>
      <c r="K410" s="290"/>
      <c r="L410" s="291"/>
      <c r="M410" s="289">
        <v>200</v>
      </c>
      <c r="N410" s="290"/>
      <c r="O410" s="291"/>
      <c r="P410" s="289" t="s">
        <v>31</v>
      </c>
      <c r="Q410" s="290"/>
      <c r="R410" s="291"/>
      <c r="S410" s="284"/>
      <c r="T410" s="283"/>
      <c r="U410" s="283"/>
      <c r="V410" s="270"/>
      <c r="W410" s="270" t="s">
        <v>310</v>
      </c>
    </row>
    <row r="411" s="253" customFormat="true" ht="25.5" hidden="true" spans="1:23">
      <c r="A411" s="270">
        <f>MAX(A$2:A410)+1</f>
        <v>337</v>
      </c>
      <c r="B411" s="270">
        <v>220600007</v>
      </c>
      <c r="C411" s="270" t="s">
        <v>1199</v>
      </c>
      <c r="D411" s="271" t="s">
        <v>1200</v>
      </c>
      <c r="E411" s="270" t="s">
        <v>1199</v>
      </c>
      <c r="F411" s="270"/>
      <c r="G411" s="270"/>
      <c r="H411" s="283" t="s">
        <v>44</v>
      </c>
      <c r="I411" s="283" t="s">
        <v>40</v>
      </c>
      <c r="J411" s="289">
        <v>150</v>
      </c>
      <c r="K411" s="290"/>
      <c r="L411" s="291"/>
      <c r="M411" s="289">
        <v>150</v>
      </c>
      <c r="N411" s="290"/>
      <c r="O411" s="291"/>
      <c r="P411" s="289" t="s">
        <v>31</v>
      </c>
      <c r="Q411" s="290"/>
      <c r="R411" s="291"/>
      <c r="S411" s="270"/>
      <c r="T411" s="283"/>
      <c r="U411" s="283"/>
      <c r="V411" s="270"/>
      <c r="W411" s="270" t="s">
        <v>21</v>
      </c>
    </row>
    <row r="412" s="253" customFormat="true" ht="51" hidden="true" spans="1:23">
      <c r="A412" s="270">
        <f>MAX(A$2:A411)+1</f>
        <v>338</v>
      </c>
      <c r="B412" s="270">
        <v>220600008</v>
      </c>
      <c r="C412" s="270" t="s">
        <v>1201</v>
      </c>
      <c r="D412" s="271" t="s">
        <v>1202</v>
      </c>
      <c r="E412" s="270" t="s">
        <v>1201</v>
      </c>
      <c r="F412" s="270" t="s">
        <v>1203</v>
      </c>
      <c r="G412" s="270"/>
      <c r="H412" s="283" t="s">
        <v>29</v>
      </c>
      <c r="I412" s="283" t="s">
        <v>40</v>
      </c>
      <c r="J412" s="289">
        <v>100</v>
      </c>
      <c r="K412" s="290"/>
      <c r="L412" s="291"/>
      <c r="M412" s="289">
        <v>100</v>
      </c>
      <c r="N412" s="290"/>
      <c r="O412" s="291"/>
      <c r="P412" s="289" t="s">
        <v>31</v>
      </c>
      <c r="Q412" s="290"/>
      <c r="R412" s="291"/>
      <c r="S412" s="270"/>
      <c r="T412" s="283"/>
      <c r="U412" s="283"/>
      <c r="V412" s="270"/>
      <c r="W412" s="270" t="s">
        <v>21</v>
      </c>
    </row>
    <row r="413" s="253" customFormat="true" ht="51" hidden="true" spans="1:23">
      <c r="A413" s="270">
        <f>MAX(A$2:A412)+1</f>
        <v>339</v>
      </c>
      <c r="B413" s="270">
        <v>220600009</v>
      </c>
      <c r="C413" s="270" t="s">
        <v>1204</v>
      </c>
      <c r="D413" s="271" t="s">
        <v>1205</v>
      </c>
      <c r="E413" s="270" t="s">
        <v>1204</v>
      </c>
      <c r="F413" s="270" t="s">
        <v>1206</v>
      </c>
      <c r="G413" s="270" t="s">
        <v>327</v>
      </c>
      <c r="H413" s="283" t="s">
        <v>44</v>
      </c>
      <c r="I413" s="283" t="s">
        <v>40</v>
      </c>
      <c r="J413" s="289">
        <v>150</v>
      </c>
      <c r="K413" s="290"/>
      <c r="L413" s="291"/>
      <c r="M413" s="289">
        <v>150</v>
      </c>
      <c r="N413" s="290"/>
      <c r="O413" s="291"/>
      <c r="P413" s="289" t="s">
        <v>31</v>
      </c>
      <c r="Q413" s="290"/>
      <c r="R413" s="291"/>
      <c r="S413" s="270"/>
      <c r="T413" s="283"/>
      <c r="U413" s="283"/>
      <c r="V413" s="270"/>
      <c r="W413" s="270" t="s">
        <v>21</v>
      </c>
    </row>
    <row r="414" s="253" customFormat="true" ht="114.75" hidden="true" spans="1:23">
      <c r="A414" s="270">
        <f>MAX(A$2:A413)+1</f>
        <v>340</v>
      </c>
      <c r="B414" s="270">
        <v>220600010</v>
      </c>
      <c r="C414" s="270" t="s">
        <v>1207</v>
      </c>
      <c r="D414" s="271" t="s">
        <v>1208</v>
      </c>
      <c r="E414" s="270" t="s">
        <v>1207</v>
      </c>
      <c r="F414" s="270" t="s">
        <v>1209</v>
      </c>
      <c r="G414" s="270"/>
      <c r="H414" s="283" t="s">
        <v>44</v>
      </c>
      <c r="I414" s="283" t="s">
        <v>40</v>
      </c>
      <c r="J414" s="289">
        <v>65</v>
      </c>
      <c r="K414" s="290"/>
      <c r="L414" s="291"/>
      <c r="M414" s="289">
        <v>65</v>
      </c>
      <c r="N414" s="290"/>
      <c r="O414" s="291"/>
      <c r="P414" s="289" t="s">
        <v>31</v>
      </c>
      <c r="Q414" s="290"/>
      <c r="R414" s="291"/>
      <c r="S414" s="270" t="s">
        <v>1210</v>
      </c>
      <c r="T414" s="283"/>
      <c r="U414" s="283"/>
      <c r="V414" s="270"/>
      <c r="W414" s="270" t="s">
        <v>21</v>
      </c>
    </row>
    <row r="415" s="252" customFormat="true" ht="25.5" hidden="true" spans="1:23">
      <c r="A415" s="270"/>
      <c r="B415" s="270">
        <v>2207</v>
      </c>
      <c r="C415" s="270" t="s">
        <v>1211</v>
      </c>
      <c r="D415" s="270"/>
      <c r="E415" s="270"/>
      <c r="F415" s="270"/>
      <c r="G415" s="270"/>
      <c r="H415" s="283"/>
      <c r="I415" s="283"/>
      <c r="J415" s="289"/>
      <c r="K415" s="290"/>
      <c r="L415" s="291"/>
      <c r="M415" s="289"/>
      <c r="N415" s="290"/>
      <c r="O415" s="291"/>
      <c r="P415" s="289"/>
      <c r="Q415" s="290"/>
      <c r="R415" s="291"/>
      <c r="S415" s="270"/>
      <c r="T415" s="283"/>
      <c r="U415" s="283"/>
      <c r="V415" s="270"/>
      <c r="W415" s="270" t="s">
        <v>21</v>
      </c>
    </row>
    <row r="416" s="253" customFormat="true" ht="25.5" hidden="true" spans="1:23">
      <c r="A416" s="270">
        <f>MAX(A$2:A415)+1</f>
        <v>341</v>
      </c>
      <c r="B416" s="270">
        <v>220700001</v>
      </c>
      <c r="C416" s="270" t="s">
        <v>1212</v>
      </c>
      <c r="D416" s="271" t="s">
        <v>1213</v>
      </c>
      <c r="E416" s="270" t="s">
        <v>1212</v>
      </c>
      <c r="F416" s="270"/>
      <c r="G416" s="270"/>
      <c r="H416" s="283" t="s">
        <v>44</v>
      </c>
      <c r="I416" s="283" t="s">
        <v>1214</v>
      </c>
      <c r="J416" s="289">
        <v>50</v>
      </c>
      <c r="K416" s="290"/>
      <c r="L416" s="291"/>
      <c r="M416" s="289">
        <v>50</v>
      </c>
      <c r="N416" s="290"/>
      <c r="O416" s="291"/>
      <c r="P416" s="289" t="s">
        <v>31</v>
      </c>
      <c r="Q416" s="290"/>
      <c r="R416" s="291"/>
      <c r="S416" s="270"/>
      <c r="T416" s="283"/>
      <c r="U416" s="283"/>
      <c r="V416" s="270"/>
      <c r="W416" s="270" t="s">
        <v>21</v>
      </c>
    </row>
    <row r="417" s="253" customFormat="true" ht="25.5" hidden="true" spans="1:23">
      <c r="A417" s="270">
        <f>MAX(A$2:A416)+1</f>
        <v>342</v>
      </c>
      <c r="B417" s="270">
        <v>220700002</v>
      </c>
      <c r="C417" s="270" t="s">
        <v>1215</v>
      </c>
      <c r="D417" s="271" t="s">
        <v>1216</v>
      </c>
      <c r="E417" s="270" t="s">
        <v>1215</v>
      </c>
      <c r="F417" s="270"/>
      <c r="G417" s="270"/>
      <c r="H417" s="283" t="s">
        <v>44</v>
      </c>
      <c r="I417" s="283" t="s">
        <v>40</v>
      </c>
      <c r="J417" s="289">
        <v>50</v>
      </c>
      <c r="K417" s="290"/>
      <c r="L417" s="291"/>
      <c r="M417" s="289">
        <v>50</v>
      </c>
      <c r="N417" s="290"/>
      <c r="O417" s="291"/>
      <c r="P417" s="289" t="s">
        <v>31</v>
      </c>
      <c r="Q417" s="290"/>
      <c r="R417" s="291"/>
      <c r="S417" s="270" t="s">
        <v>1217</v>
      </c>
      <c r="T417" s="283"/>
      <c r="U417" s="283"/>
      <c r="V417" s="270"/>
      <c r="W417" s="270" t="s">
        <v>21</v>
      </c>
    </row>
    <row r="418" s="253" customFormat="true" ht="25.5" hidden="true" spans="1:23">
      <c r="A418" s="270">
        <f>MAX(A$2:A417)+1</f>
        <v>343</v>
      </c>
      <c r="B418" s="270">
        <v>220700003</v>
      </c>
      <c r="C418" s="270" t="s">
        <v>1218</v>
      </c>
      <c r="D418" s="271" t="s">
        <v>1219</v>
      </c>
      <c r="E418" s="270" t="s">
        <v>1218</v>
      </c>
      <c r="F418" s="270"/>
      <c r="G418" s="270"/>
      <c r="H418" s="283" t="s">
        <v>44</v>
      </c>
      <c r="I418" s="283" t="s">
        <v>40</v>
      </c>
      <c r="J418" s="289">
        <v>50</v>
      </c>
      <c r="K418" s="290"/>
      <c r="L418" s="291"/>
      <c r="M418" s="289">
        <v>50</v>
      </c>
      <c r="N418" s="290"/>
      <c r="O418" s="291"/>
      <c r="P418" s="289" t="s">
        <v>31</v>
      </c>
      <c r="Q418" s="290"/>
      <c r="R418" s="291"/>
      <c r="S418" s="270" t="s">
        <v>1220</v>
      </c>
      <c r="T418" s="283"/>
      <c r="U418" s="283"/>
      <c r="V418" s="270"/>
      <c r="W418" s="270" t="s">
        <v>21</v>
      </c>
    </row>
    <row r="419" s="253" customFormat="true" ht="25.5" hidden="true" spans="1:23">
      <c r="A419" s="270">
        <f>MAX(A$2:A418)+1</f>
        <v>344</v>
      </c>
      <c r="B419" s="270">
        <v>220700004</v>
      </c>
      <c r="C419" s="270" t="s">
        <v>1221</v>
      </c>
      <c r="D419" s="271" t="s">
        <v>1222</v>
      </c>
      <c r="E419" s="270" t="s">
        <v>1221</v>
      </c>
      <c r="F419" s="270"/>
      <c r="G419" s="270"/>
      <c r="H419" s="283" t="s">
        <v>44</v>
      </c>
      <c r="I419" s="283" t="s">
        <v>40</v>
      </c>
      <c r="J419" s="289">
        <v>50</v>
      </c>
      <c r="K419" s="290"/>
      <c r="L419" s="291"/>
      <c r="M419" s="289">
        <v>50</v>
      </c>
      <c r="N419" s="290"/>
      <c r="O419" s="291"/>
      <c r="P419" s="289" t="s">
        <v>31</v>
      </c>
      <c r="Q419" s="290"/>
      <c r="R419" s="291"/>
      <c r="S419" s="270"/>
      <c r="T419" s="283"/>
      <c r="U419" s="283"/>
      <c r="V419" s="270"/>
      <c r="W419" s="270" t="s">
        <v>21</v>
      </c>
    </row>
    <row r="420" s="253" customFormat="true" ht="25.5" hidden="true" spans="1:23">
      <c r="A420" s="270">
        <f>MAX(A$2:A419)+1</f>
        <v>345</v>
      </c>
      <c r="B420" s="270">
        <v>220700005</v>
      </c>
      <c r="C420" s="270" t="s">
        <v>1223</v>
      </c>
      <c r="D420" s="271" t="s">
        <v>1224</v>
      </c>
      <c r="E420" s="270" t="s">
        <v>1223</v>
      </c>
      <c r="F420" s="270"/>
      <c r="G420" s="270"/>
      <c r="H420" s="283" t="s">
        <v>44</v>
      </c>
      <c r="I420" s="283" t="s">
        <v>40</v>
      </c>
      <c r="J420" s="289">
        <v>50</v>
      </c>
      <c r="K420" s="290"/>
      <c r="L420" s="291"/>
      <c r="M420" s="289">
        <v>50</v>
      </c>
      <c r="N420" s="290"/>
      <c r="O420" s="291"/>
      <c r="P420" s="289" t="s">
        <v>31</v>
      </c>
      <c r="Q420" s="290"/>
      <c r="R420" s="291"/>
      <c r="S420" s="270"/>
      <c r="T420" s="283"/>
      <c r="U420" s="283"/>
      <c r="V420" s="270"/>
      <c r="W420" s="270" t="s">
        <v>21</v>
      </c>
    </row>
    <row r="421" s="253" customFormat="true" ht="25.5" hidden="true" spans="1:23">
      <c r="A421" s="270">
        <f>MAX(A$2:A420)+1</f>
        <v>346</v>
      </c>
      <c r="B421" s="270">
        <v>220700006</v>
      </c>
      <c r="C421" s="270" t="s">
        <v>1225</v>
      </c>
      <c r="D421" s="271" t="s">
        <v>1226</v>
      </c>
      <c r="E421" s="270" t="s">
        <v>1225</v>
      </c>
      <c r="F421" s="270"/>
      <c r="G421" s="270"/>
      <c r="H421" s="283" t="s">
        <v>44</v>
      </c>
      <c r="I421" s="283" t="s">
        <v>40</v>
      </c>
      <c r="J421" s="289">
        <v>50</v>
      </c>
      <c r="K421" s="290"/>
      <c r="L421" s="291"/>
      <c r="M421" s="289">
        <v>50</v>
      </c>
      <c r="N421" s="290"/>
      <c r="O421" s="291"/>
      <c r="P421" s="289" t="s">
        <v>31</v>
      </c>
      <c r="Q421" s="290"/>
      <c r="R421" s="291"/>
      <c r="S421" s="270"/>
      <c r="T421" s="283"/>
      <c r="U421" s="283"/>
      <c r="V421" s="270"/>
      <c r="W421" s="270" t="s">
        <v>21</v>
      </c>
    </row>
    <row r="422" s="253" customFormat="true" ht="25.5" hidden="true" spans="1:23">
      <c r="A422" s="270">
        <f>MAX(A$2:A421)+1</f>
        <v>347</v>
      </c>
      <c r="B422" s="270">
        <v>220700007</v>
      </c>
      <c r="C422" s="270" t="s">
        <v>1227</v>
      </c>
      <c r="D422" s="271" t="s">
        <v>1228</v>
      </c>
      <c r="E422" s="270" t="s">
        <v>1227</v>
      </c>
      <c r="F422" s="270" t="s">
        <v>1229</v>
      </c>
      <c r="G422" s="270" t="s">
        <v>1230</v>
      </c>
      <c r="H422" s="283" t="s">
        <v>44</v>
      </c>
      <c r="I422" s="283" t="s">
        <v>40</v>
      </c>
      <c r="J422" s="289">
        <v>150</v>
      </c>
      <c r="K422" s="290"/>
      <c r="L422" s="291"/>
      <c r="M422" s="289">
        <v>150</v>
      </c>
      <c r="N422" s="290"/>
      <c r="O422" s="291"/>
      <c r="P422" s="289" t="s">
        <v>31</v>
      </c>
      <c r="Q422" s="290"/>
      <c r="R422" s="291"/>
      <c r="S422" s="270" t="s">
        <v>1231</v>
      </c>
      <c r="T422" s="283"/>
      <c r="U422" s="283"/>
      <c r="V422" s="270"/>
      <c r="W422" s="270" t="s">
        <v>21</v>
      </c>
    </row>
    <row r="423" s="253" customFormat="true" ht="76.5" hidden="true" spans="1:23">
      <c r="A423" s="270">
        <f>MAX(A$2:A422)+1</f>
        <v>348</v>
      </c>
      <c r="B423" s="270">
        <v>220700009</v>
      </c>
      <c r="C423" s="270" t="s">
        <v>1232</v>
      </c>
      <c r="D423" s="271" t="s">
        <v>1233</v>
      </c>
      <c r="E423" s="270" t="s">
        <v>1232</v>
      </c>
      <c r="F423" s="325" t="s">
        <v>1234</v>
      </c>
      <c r="G423" s="270"/>
      <c r="H423" s="283" t="s">
        <v>44</v>
      </c>
      <c r="I423" s="283" t="s">
        <v>40</v>
      </c>
      <c r="J423" s="289">
        <v>90</v>
      </c>
      <c r="K423" s="290"/>
      <c r="L423" s="291"/>
      <c r="M423" s="289">
        <v>90</v>
      </c>
      <c r="N423" s="290"/>
      <c r="O423" s="291"/>
      <c r="P423" s="298" t="s">
        <v>31</v>
      </c>
      <c r="Q423" s="305"/>
      <c r="R423" s="306"/>
      <c r="S423" s="270"/>
      <c r="T423" s="283"/>
      <c r="U423" s="283"/>
      <c r="V423" s="270"/>
      <c r="W423" s="270" t="s">
        <v>310</v>
      </c>
    </row>
    <row r="424" s="253" customFormat="true" ht="51" hidden="true" spans="1:23">
      <c r="A424" s="270">
        <f>MAX(A$2:A423)+1</f>
        <v>349</v>
      </c>
      <c r="B424" s="270">
        <v>220700012</v>
      </c>
      <c r="C424" s="270" t="s">
        <v>1235</v>
      </c>
      <c r="D424" s="271" t="s">
        <v>1236</v>
      </c>
      <c r="E424" s="270" t="s">
        <v>1235</v>
      </c>
      <c r="F424" s="325" t="s">
        <v>1237</v>
      </c>
      <c r="G424" s="270"/>
      <c r="H424" s="283" t="s">
        <v>44</v>
      </c>
      <c r="I424" s="283" t="s">
        <v>40</v>
      </c>
      <c r="J424" s="289">
        <v>85</v>
      </c>
      <c r="K424" s="290"/>
      <c r="L424" s="291"/>
      <c r="M424" s="289">
        <v>85</v>
      </c>
      <c r="N424" s="290"/>
      <c r="O424" s="291"/>
      <c r="P424" s="298" t="s">
        <v>31</v>
      </c>
      <c r="Q424" s="305"/>
      <c r="R424" s="306"/>
      <c r="S424" s="270"/>
      <c r="T424" s="283"/>
      <c r="U424" s="283"/>
      <c r="V424" s="270"/>
      <c r="W424" s="270" t="s">
        <v>310</v>
      </c>
    </row>
    <row r="425" s="252" customFormat="true" ht="25.5" hidden="true" spans="1:23">
      <c r="A425" s="270"/>
      <c r="B425" s="270">
        <v>2208</v>
      </c>
      <c r="C425" s="270" t="s">
        <v>1238</v>
      </c>
      <c r="D425" s="270"/>
      <c r="E425" s="270"/>
      <c r="F425" s="270"/>
      <c r="G425" s="270"/>
      <c r="H425" s="283"/>
      <c r="I425" s="283"/>
      <c r="J425" s="289"/>
      <c r="K425" s="290"/>
      <c r="L425" s="291"/>
      <c r="M425" s="289"/>
      <c r="N425" s="290"/>
      <c r="O425" s="291"/>
      <c r="P425" s="289"/>
      <c r="Q425" s="290"/>
      <c r="R425" s="291"/>
      <c r="S425" s="270"/>
      <c r="T425" s="283"/>
      <c r="U425" s="283"/>
      <c r="V425" s="270"/>
      <c r="W425" s="270" t="s">
        <v>21</v>
      </c>
    </row>
    <row r="426" s="253" customFormat="true" ht="25.5" hidden="true" spans="1:23">
      <c r="A426" s="270">
        <f>MAX(A$2:A425)+1</f>
        <v>350</v>
      </c>
      <c r="B426" s="270">
        <v>220800001</v>
      </c>
      <c r="C426" s="270" t="s">
        <v>1239</v>
      </c>
      <c r="D426" s="271" t="s">
        <v>1240</v>
      </c>
      <c r="E426" s="270" t="s">
        <v>1239</v>
      </c>
      <c r="F426" s="270"/>
      <c r="G426" s="270"/>
      <c r="H426" s="283" t="s">
        <v>29</v>
      </c>
      <c r="I426" s="283" t="s">
        <v>1241</v>
      </c>
      <c r="J426" s="289">
        <v>10</v>
      </c>
      <c r="K426" s="290"/>
      <c r="L426" s="291"/>
      <c r="M426" s="289">
        <v>10</v>
      </c>
      <c r="N426" s="290"/>
      <c r="O426" s="291"/>
      <c r="P426" s="289" t="s">
        <v>31</v>
      </c>
      <c r="Q426" s="290"/>
      <c r="R426" s="291"/>
      <c r="S426" s="270"/>
      <c r="T426" s="283"/>
      <c r="U426" s="283"/>
      <c r="V426" s="270"/>
      <c r="W426" s="270" t="s">
        <v>21</v>
      </c>
    </row>
    <row r="427" s="253" customFormat="true" ht="25.5" hidden="true" spans="1:23">
      <c r="A427" s="270">
        <f>MAX(A$2:A426)+1</f>
        <v>351</v>
      </c>
      <c r="B427" s="270">
        <v>220800002</v>
      </c>
      <c r="C427" s="270" t="s">
        <v>1242</v>
      </c>
      <c r="D427" s="271" t="s">
        <v>1243</v>
      </c>
      <c r="E427" s="270" t="s">
        <v>1242</v>
      </c>
      <c r="F427" s="270"/>
      <c r="G427" s="270"/>
      <c r="H427" s="283" t="s">
        <v>29</v>
      </c>
      <c r="I427" s="283" t="s">
        <v>1241</v>
      </c>
      <c r="J427" s="289">
        <v>15</v>
      </c>
      <c r="K427" s="290"/>
      <c r="L427" s="291"/>
      <c r="M427" s="289">
        <v>15</v>
      </c>
      <c r="N427" s="290"/>
      <c r="O427" s="291"/>
      <c r="P427" s="289" t="s">
        <v>31</v>
      </c>
      <c r="Q427" s="290"/>
      <c r="R427" s="291"/>
      <c r="S427" s="270"/>
      <c r="T427" s="283"/>
      <c r="U427" s="283"/>
      <c r="V427" s="270"/>
      <c r="W427" s="270" t="s">
        <v>21</v>
      </c>
    </row>
    <row r="428" s="253" customFormat="true" ht="25.5" hidden="true" spans="1:23">
      <c r="A428" s="270">
        <f>MAX(A$2:A427)+1</f>
        <v>352</v>
      </c>
      <c r="B428" s="270">
        <v>220800003</v>
      </c>
      <c r="C428" s="270" t="s">
        <v>1244</v>
      </c>
      <c r="D428" s="271" t="s">
        <v>1245</v>
      </c>
      <c r="E428" s="270" t="s">
        <v>1244</v>
      </c>
      <c r="F428" s="270"/>
      <c r="G428" s="270"/>
      <c r="H428" s="283" t="s">
        <v>29</v>
      </c>
      <c r="I428" s="283" t="s">
        <v>1241</v>
      </c>
      <c r="J428" s="289">
        <v>10</v>
      </c>
      <c r="K428" s="290"/>
      <c r="L428" s="291"/>
      <c r="M428" s="289">
        <v>10</v>
      </c>
      <c r="N428" s="290"/>
      <c r="O428" s="291"/>
      <c r="P428" s="289" t="s">
        <v>31</v>
      </c>
      <c r="Q428" s="290"/>
      <c r="R428" s="291"/>
      <c r="S428" s="270"/>
      <c r="T428" s="283"/>
      <c r="U428" s="283"/>
      <c r="V428" s="270"/>
      <c r="W428" s="270" t="s">
        <v>21</v>
      </c>
    </row>
    <row r="429" s="253" customFormat="true" ht="25.5" hidden="true" spans="1:23">
      <c r="A429" s="270">
        <f>MAX(A$2:A428)+1</f>
        <v>353</v>
      </c>
      <c r="B429" s="270">
        <v>220800004</v>
      </c>
      <c r="C429" s="270" t="s">
        <v>1246</v>
      </c>
      <c r="D429" s="336" t="s">
        <v>1247</v>
      </c>
      <c r="E429" s="270" t="s">
        <v>1246</v>
      </c>
      <c r="F429" s="270"/>
      <c r="G429" s="270"/>
      <c r="H429" s="283" t="s">
        <v>29</v>
      </c>
      <c r="I429" s="283" t="s">
        <v>1241</v>
      </c>
      <c r="J429" s="289">
        <v>40</v>
      </c>
      <c r="K429" s="290"/>
      <c r="L429" s="291"/>
      <c r="M429" s="289">
        <v>40</v>
      </c>
      <c r="N429" s="290"/>
      <c r="O429" s="291"/>
      <c r="P429" s="289" t="s">
        <v>31</v>
      </c>
      <c r="Q429" s="290"/>
      <c r="R429" s="291"/>
      <c r="S429" s="270"/>
      <c r="T429" s="283"/>
      <c r="U429" s="283"/>
      <c r="V429" s="270"/>
      <c r="W429" s="270" t="s">
        <v>21</v>
      </c>
    </row>
    <row r="430" s="253" customFormat="true" ht="25.5" hidden="true" spans="1:23">
      <c r="A430" s="270">
        <f>MAX(A$2:A429)+1</f>
        <v>354</v>
      </c>
      <c r="B430" s="270">
        <v>220800006</v>
      </c>
      <c r="C430" s="270" t="s">
        <v>1248</v>
      </c>
      <c r="D430" s="271" t="s">
        <v>1249</v>
      </c>
      <c r="E430" s="270" t="s">
        <v>1248</v>
      </c>
      <c r="F430" s="270"/>
      <c r="G430" s="270"/>
      <c r="H430" s="283" t="s">
        <v>29</v>
      </c>
      <c r="I430" s="283" t="s">
        <v>1241</v>
      </c>
      <c r="J430" s="289">
        <v>15</v>
      </c>
      <c r="K430" s="290"/>
      <c r="L430" s="291"/>
      <c r="M430" s="289">
        <v>15</v>
      </c>
      <c r="N430" s="290"/>
      <c r="O430" s="291"/>
      <c r="P430" s="289" t="s">
        <v>31</v>
      </c>
      <c r="Q430" s="290"/>
      <c r="R430" s="291"/>
      <c r="S430" s="270"/>
      <c r="T430" s="283"/>
      <c r="U430" s="283"/>
      <c r="V430" s="270"/>
      <c r="W430" s="270" t="s">
        <v>21</v>
      </c>
    </row>
    <row r="431" s="253" customFormat="true" ht="25.5" hidden="true" spans="1:23">
      <c r="A431" s="270">
        <f>MAX(A$2:A430)+1</f>
        <v>355</v>
      </c>
      <c r="B431" s="270">
        <v>220800007</v>
      </c>
      <c r="C431" s="270" t="s">
        <v>1250</v>
      </c>
      <c r="D431" s="271" t="s">
        <v>1251</v>
      </c>
      <c r="E431" s="270" t="s">
        <v>1250</v>
      </c>
      <c r="F431" s="270" t="s">
        <v>1252</v>
      </c>
      <c r="G431" s="270"/>
      <c r="H431" s="283" t="s">
        <v>29</v>
      </c>
      <c r="I431" s="283" t="s">
        <v>40</v>
      </c>
      <c r="J431" s="289">
        <v>40</v>
      </c>
      <c r="K431" s="290"/>
      <c r="L431" s="291"/>
      <c r="M431" s="289">
        <v>40</v>
      </c>
      <c r="N431" s="290"/>
      <c r="O431" s="291"/>
      <c r="P431" s="289" t="s">
        <v>31</v>
      </c>
      <c r="Q431" s="290"/>
      <c r="R431" s="291"/>
      <c r="S431" s="270"/>
      <c r="T431" s="283"/>
      <c r="U431" s="283"/>
      <c r="V431" s="270"/>
      <c r="W431" s="270" t="s">
        <v>21</v>
      </c>
    </row>
    <row r="432" s="253" customFormat="true" ht="38.25" hidden="true" spans="1:23">
      <c r="A432" s="270">
        <f>MAX(A$2:A431)+1</f>
        <v>356</v>
      </c>
      <c r="B432" s="270">
        <v>220800008</v>
      </c>
      <c r="C432" s="270" t="s">
        <v>1253</v>
      </c>
      <c r="D432" s="271" t="s">
        <v>1254</v>
      </c>
      <c r="E432" s="270" t="s">
        <v>1255</v>
      </c>
      <c r="F432" s="270" t="s">
        <v>1256</v>
      </c>
      <c r="G432" s="270"/>
      <c r="H432" s="283" t="s">
        <v>1122</v>
      </c>
      <c r="I432" s="283" t="s">
        <v>40</v>
      </c>
      <c r="J432" s="289">
        <v>15</v>
      </c>
      <c r="K432" s="290"/>
      <c r="L432" s="291"/>
      <c r="M432" s="289">
        <v>15</v>
      </c>
      <c r="N432" s="290"/>
      <c r="O432" s="291"/>
      <c r="P432" s="289" t="s">
        <v>31</v>
      </c>
      <c r="Q432" s="290"/>
      <c r="R432" s="291"/>
      <c r="S432" s="270" t="s">
        <v>1114</v>
      </c>
      <c r="T432" s="283"/>
      <c r="U432" s="283"/>
      <c r="V432" s="270"/>
      <c r="W432" s="270" t="s">
        <v>21</v>
      </c>
    </row>
    <row r="433" s="253" customFormat="true" ht="38.25" hidden="true" spans="1:23">
      <c r="A433" s="270">
        <f>MAX(A$2:A432)+1</f>
        <v>357</v>
      </c>
      <c r="B433" s="270">
        <v>220800009</v>
      </c>
      <c r="C433" s="270" t="s">
        <v>1257</v>
      </c>
      <c r="D433" s="271" t="s">
        <v>1249</v>
      </c>
      <c r="E433" s="270" t="s">
        <v>1248</v>
      </c>
      <c r="F433" s="270" t="s">
        <v>1258</v>
      </c>
      <c r="G433" s="270"/>
      <c r="H433" s="283" t="s">
        <v>44</v>
      </c>
      <c r="I433" s="283" t="s">
        <v>1241</v>
      </c>
      <c r="J433" s="289">
        <v>20</v>
      </c>
      <c r="K433" s="290"/>
      <c r="L433" s="291"/>
      <c r="M433" s="289">
        <v>20</v>
      </c>
      <c r="N433" s="290"/>
      <c r="O433" s="291"/>
      <c r="P433" s="289" t="s">
        <v>31</v>
      </c>
      <c r="Q433" s="290"/>
      <c r="R433" s="291"/>
      <c r="S433" s="270" t="s">
        <v>1259</v>
      </c>
      <c r="T433" s="283"/>
      <c r="U433" s="283"/>
      <c r="V433" s="270"/>
      <c r="W433" s="270" t="s">
        <v>21</v>
      </c>
    </row>
    <row r="434" s="252" customFormat="true" ht="63.75" hidden="true" spans="1:23">
      <c r="A434" s="270"/>
      <c r="B434" s="270">
        <v>23</v>
      </c>
      <c r="C434" s="270" t="s">
        <v>1260</v>
      </c>
      <c r="D434" s="270"/>
      <c r="E434" s="270"/>
      <c r="F434" s="270" t="s">
        <v>1261</v>
      </c>
      <c r="G434" s="270" t="s">
        <v>1262</v>
      </c>
      <c r="H434" s="283"/>
      <c r="I434" s="283"/>
      <c r="J434" s="289"/>
      <c r="K434" s="290"/>
      <c r="L434" s="291"/>
      <c r="M434" s="289"/>
      <c r="N434" s="290"/>
      <c r="O434" s="291"/>
      <c r="P434" s="289"/>
      <c r="Q434" s="290"/>
      <c r="R434" s="291"/>
      <c r="S434" s="270" t="s">
        <v>1263</v>
      </c>
      <c r="T434" s="283"/>
      <c r="U434" s="283"/>
      <c r="V434" s="270"/>
      <c r="W434" s="270" t="s">
        <v>21</v>
      </c>
    </row>
    <row r="435" s="252" customFormat="true" ht="25.5" hidden="true" spans="1:23">
      <c r="A435" s="270"/>
      <c r="B435" s="270">
        <v>2301</v>
      </c>
      <c r="C435" s="270" t="s">
        <v>1264</v>
      </c>
      <c r="D435" s="270"/>
      <c r="E435" s="270"/>
      <c r="F435" s="270" t="s">
        <v>1265</v>
      </c>
      <c r="G435" s="270"/>
      <c r="H435" s="283"/>
      <c r="I435" s="283"/>
      <c r="J435" s="289"/>
      <c r="K435" s="290"/>
      <c r="L435" s="291"/>
      <c r="M435" s="289"/>
      <c r="N435" s="290"/>
      <c r="O435" s="291"/>
      <c r="P435" s="289"/>
      <c r="Q435" s="290"/>
      <c r="R435" s="291"/>
      <c r="S435" s="270"/>
      <c r="T435" s="283"/>
      <c r="U435" s="283"/>
      <c r="V435" s="270"/>
      <c r="W435" s="270" t="s">
        <v>21</v>
      </c>
    </row>
    <row r="436" s="255" customFormat="true" ht="25.5" spans="1:23">
      <c r="A436" s="350">
        <f>MAX(A$2:A435)+1</f>
        <v>358</v>
      </c>
      <c r="B436" s="350">
        <v>230100001</v>
      </c>
      <c r="C436" s="350" t="s">
        <v>1266</v>
      </c>
      <c r="D436" s="352" t="s">
        <v>1267</v>
      </c>
      <c r="E436" s="350" t="s">
        <v>1266</v>
      </c>
      <c r="F436" s="350" t="s">
        <v>1268</v>
      </c>
      <c r="G436" s="350"/>
      <c r="H436" s="359" t="s">
        <v>44</v>
      </c>
      <c r="I436" s="359" t="s">
        <v>1269</v>
      </c>
      <c r="J436" s="362">
        <v>6</v>
      </c>
      <c r="K436" s="363"/>
      <c r="L436" s="364"/>
      <c r="M436" s="362">
        <v>6</v>
      </c>
      <c r="N436" s="363"/>
      <c r="O436" s="364"/>
      <c r="P436" s="362" t="s">
        <v>31</v>
      </c>
      <c r="Q436" s="363"/>
      <c r="R436" s="364"/>
      <c r="S436" s="350"/>
      <c r="T436" s="359" t="s">
        <v>760</v>
      </c>
      <c r="U436" s="359"/>
      <c r="V436" s="350" t="s">
        <v>761</v>
      </c>
      <c r="W436" s="350" t="s">
        <v>21</v>
      </c>
    </row>
    <row r="437" s="255" customFormat="true" ht="38.25" spans="1:23">
      <c r="A437" s="350">
        <f>MAX(A$2:A436)+1</f>
        <v>359</v>
      </c>
      <c r="B437" s="350" t="s">
        <v>1270</v>
      </c>
      <c r="C437" s="351" t="s">
        <v>1271</v>
      </c>
      <c r="D437" s="353" t="s">
        <v>1272</v>
      </c>
      <c r="E437" s="350" t="s">
        <v>1273</v>
      </c>
      <c r="F437" s="350"/>
      <c r="G437" s="350"/>
      <c r="H437" s="359" t="s">
        <v>44</v>
      </c>
      <c r="I437" s="359" t="s">
        <v>1274</v>
      </c>
      <c r="J437" s="362">
        <v>5</v>
      </c>
      <c r="K437" s="363"/>
      <c r="L437" s="364"/>
      <c r="M437" s="362">
        <v>5</v>
      </c>
      <c r="N437" s="363"/>
      <c r="O437" s="364"/>
      <c r="P437" s="362" t="s">
        <v>31</v>
      </c>
      <c r="Q437" s="363"/>
      <c r="R437" s="364"/>
      <c r="S437" s="351" t="s">
        <v>1275</v>
      </c>
      <c r="T437" s="359" t="s">
        <v>760</v>
      </c>
      <c r="U437" s="359"/>
      <c r="V437" s="350" t="s">
        <v>761</v>
      </c>
      <c r="W437" s="350" t="s">
        <v>21</v>
      </c>
    </row>
    <row r="438" s="255" customFormat="true" ht="25.5" spans="1:23">
      <c r="A438" s="350">
        <f>MAX(A$2:A437)+1</f>
        <v>360</v>
      </c>
      <c r="B438" s="350">
        <v>230100002</v>
      </c>
      <c r="C438" s="350" t="s">
        <v>1276</v>
      </c>
      <c r="D438" s="352" t="s">
        <v>1277</v>
      </c>
      <c r="E438" s="350" t="s">
        <v>1276</v>
      </c>
      <c r="F438" s="350"/>
      <c r="G438" s="350"/>
      <c r="H438" s="359" t="s">
        <v>44</v>
      </c>
      <c r="I438" s="359" t="s">
        <v>1278</v>
      </c>
      <c r="J438" s="362">
        <v>6</v>
      </c>
      <c r="K438" s="363"/>
      <c r="L438" s="364"/>
      <c r="M438" s="362">
        <v>6</v>
      </c>
      <c r="N438" s="363"/>
      <c r="O438" s="364"/>
      <c r="P438" s="362" t="s">
        <v>31</v>
      </c>
      <c r="Q438" s="363"/>
      <c r="R438" s="364"/>
      <c r="S438" s="350"/>
      <c r="T438" s="359" t="s">
        <v>760</v>
      </c>
      <c r="U438" s="359"/>
      <c r="V438" s="350" t="s">
        <v>761</v>
      </c>
      <c r="W438" s="350" t="s">
        <v>21</v>
      </c>
    </row>
    <row r="439" s="255" customFormat="true" ht="25.5" spans="1:23">
      <c r="A439" s="350">
        <f>MAX(A$2:A438)+1</f>
        <v>361</v>
      </c>
      <c r="B439" s="350" t="s">
        <v>1279</v>
      </c>
      <c r="C439" s="351" t="s">
        <v>1280</v>
      </c>
      <c r="D439" s="352" t="s">
        <v>1277</v>
      </c>
      <c r="E439" s="350" t="s">
        <v>1276</v>
      </c>
      <c r="F439" s="350"/>
      <c r="G439" s="350"/>
      <c r="H439" s="359" t="s">
        <v>44</v>
      </c>
      <c r="I439" s="359" t="s">
        <v>1278</v>
      </c>
      <c r="J439" s="362">
        <v>5</v>
      </c>
      <c r="K439" s="363"/>
      <c r="L439" s="364"/>
      <c r="M439" s="362">
        <v>5</v>
      </c>
      <c r="N439" s="363"/>
      <c r="O439" s="364"/>
      <c r="P439" s="362" t="s">
        <v>31</v>
      </c>
      <c r="Q439" s="363"/>
      <c r="R439" s="364"/>
      <c r="S439" s="354" t="s">
        <v>1280</v>
      </c>
      <c r="T439" s="359" t="s">
        <v>760</v>
      </c>
      <c r="U439" s="359"/>
      <c r="V439" s="350" t="s">
        <v>761</v>
      </c>
      <c r="W439" s="350" t="s">
        <v>21</v>
      </c>
    </row>
    <row r="440" s="252" customFormat="true" ht="51" hidden="true" spans="1:23">
      <c r="A440" s="270"/>
      <c r="B440" s="270">
        <v>2302</v>
      </c>
      <c r="C440" s="270" t="s">
        <v>1281</v>
      </c>
      <c r="D440" s="270"/>
      <c r="E440" s="270"/>
      <c r="F440" s="270" t="s">
        <v>1282</v>
      </c>
      <c r="G440" s="270"/>
      <c r="H440" s="283"/>
      <c r="I440" s="283"/>
      <c r="J440" s="289"/>
      <c r="K440" s="290"/>
      <c r="L440" s="291"/>
      <c r="M440" s="289"/>
      <c r="N440" s="290"/>
      <c r="O440" s="291"/>
      <c r="P440" s="289"/>
      <c r="Q440" s="290"/>
      <c r="R440" s="291"/>
      <c r="S440" s="270"/>
      <c r="T440" s="283"/>
      <c r="U440" s="283"/>
      <c r="V440" s="270"/>
      <c r="W440" s="270" t="s">
        <v>21</v>
      </c>
    </row>
    <row r="441" s="255" customFormat="true" ht="25.5" spans="1:23">
      <c r="A441" s="350">
        <f>MAX(A$2:A440)+1</f>
        <v>362</v>
      </c>
      <c r="B441" s="350" t="s">
        <v>1283</v>
      </c>
      <c r="C441" s="351" t="s">
        <v>1284</v>
      </c>
      <c r="D441" s="352" t="s">
        <v>1285</v>
      </c>
      <c r="E441" s="350" t="s">
        <v>1284</v>
      </c>
      <c r="F441" s="350"/>
      <c r="G441" s="350"/>
      <c r="H441" s="359" t="s">
        <v>44</v>
      </c>
      <c r="I441" s="359" t="s">
        <v>40</v>
      </c>
      <c r="J441" s="362">
        <v>20</v>
      </c>
      <c r="K441" s="363"/>
      <c r="L441" s="364"/>
      <c r="M441" s="362">
        <v>20</v>
      </c>
      <c r="N441" s="363"/>
      <c r="O441" s="364"/>
      <c r="P441" s="362" t="s">
        <v>31</v>
      </c>
      <c r="Q441" s="363"/>
      <c r="R441" s="364"/>
      <c r="S441" s="351" t="s">
        <v>1286</v>
      </c>
      <c r="T441" s="359" t="s">
        <v>760</v>
      </c>
      <c r="U441" s="359"/>
      <c r="V441" s="350" t="s">
        <v>761</v>
      </c>
      <c r="W441" s="350" t="s">
        <v>21</v>
      </c>
    </row>
    <row r="442" s="255" customFormat="true" ht="25.5" spans="1:23">
      <c r="A442" s="350">
        <f>MAX(A$2:A441)+1</f>
        <v>363</v>
      </c>
      <c r="B442" s="350">
        <v>230200001</v>
      </c>
      <c r="C442" s="350" t="s">
        <v>1287</v>
      </c>
      <c r="D442" s="352" t="s">
        <v>1288</v>
      </c>
      <c r="E442" s="350" t="s">
        <v>1287</v>
      </c>
      <c r="F442" s="350"/>
      <c r="G442" s="350"/>
      <c r="H442" s="359" t="s">
        <v>44</v>
      </c>
      <c r="I442" s="359" t="s">
        <v>40</v>
      </c>
      <c r="J442" s="362">
        <v>40</v>
      </c>
      <c r="K442" s="363"/>
      <c r="L442" s="364"/>
      <c r="M442" s="362">
        <v>40</v>
      </c>
      <c r="N442" s="363"/>
      <c r="O442" s="364"/>
      <c r="P442" s="362" t="s">
        <v>31</v>
      </c>
      <c r="Q442" s="363"/>
      <c r="R442" s="364"/>
      <c r="S442" s="350"/>
      <c r="T442" s="359" t="s">
        <v>760</v>
      </c>
      <c r="U442" s="359"/>
      <c r="V442" s="350" t="s">
        <v>761</v>
      </c>
      <c r="W442" s="350" t="s">
        <v>21</v>
      </c>
    </row>
    <row r="443" s="255" customFormat="true" ht="25.5" spans="1:23">
      <c r="A443" s="350">
        <f>MAX(A$2:A442)+1</f>
        <v>364</v>
      </c>
      <c r="B443" s="350" t="s">
        <v>1289</v>
      </c>
      <c r="C443" s="350" t="s">
        <v>1287</v>
      </c>
      <c r="D443" s="352" t="s">
        <v>1288</v>
      </c>
      <c r="E443" s="350" t="s">
        <v>1287</v>
      </c>
      <c r="F443" s="350"/>
      <c r="G443" s="350"/>
      <c r="H443" s="359" t="s">
        <v>44</v>
      </c>
      <c r="I443" s="359" t="s">
        <v>40</v>
      </c>
      <c r="J443" s="362">
        <v>300</v>
      </c>
      <c r="K443" s="363"/>
      <c r="L443" s="364"/>
      <c r="M443" s="362">
        <v>300</v>
      </c>
      <c r="N443" s="363"/>
      <c r="O443" s="364"/>
      <c r="P443" s="362" t="s">
        <v>31</v>
      </c>
      <c r="Q443" s="363"/>
      <c r="R443" s="364"/>
      <c r="S443" s="350" t="s">
        <v>1290</v>
      </c>
      <c r="T443" s="359" t="s">
        <v>760</v>
      </c>
      <c r="U443" s="359"/>
      <c r="V443" s="350" t="s">
        <v>761</v>
      </c>
      <c r="W443" s="350" t="s">
        <v>21</v>
      </c>
    </row>
    <row r="444" s="255" customFormat="true" ht="25.5" spans="1:23">
      <c r="A444" s="350">
        <f>MAX(A$2:A443)+1</f>
        <v>365</v>
      </c>
      <c r="B444" s="350">
        <v>230200002</v>
      </c>
      <c r="C444" s="350" t="s">
        <v>1291</v>
      </c>
      <c r="D444" s="352" t="s">
        <v>1292</v>
      </c>
      <c r="E444" s="350" t="s">
        <v>1291</v>
      </c>
      <c r="F444" s="350"/>
      <c r="G444" s="350"/>
      <c r="H444" s="359" t="s">
        <v>44</v>
      </c>
      <c r="I444" s="359" t="s">
        <v>1293</v>
      </c>
      <c r="J444" s="362">
        <v>100</v>
      </c>
      <c r="K444" s="363"/>
      <c r="L444" s="364"/>
      <c r="M444" s="362">
        <v>100</v>
      </c>
      <c r="N444" s="363"/>
      <c r="O444" s="364"/>
      <c r="P444" s="362" t="s">
        <v>31</v>
      </c>
      <c r="Q444" s="363"/>
      <c r="R444" s="364"/>
      <c r="S444" s="350"/>
      <c r="T444" s="359" t="s">
        <v>760</v>
      </c>
      <c r="U444" s="359"/>
      <c r="V444" s="350" t="s">
        <v>761</v>
      </c>
      <c r="W444" s="350" t="s">
        <v>21</v>
      </c>
    </row>
    <row r="445" s="255" customFormat="true" ht="25.5" spans="1:23">
      <c r="A445" s="350">
        <f>MAX(A$2:A444)+1</f>
        <v>366</v>
      </c>
      <c r="B445" s="350" t="s">
        <v>1294</v>
      </c>
      <c r="C445" s="351" t="s">
        <v>1295</v>
      </c>
      <c r="D445" s="352" t="s">
        <v>1296</v>
      </c>
      <c r="E445" s="350" t="s">
        <v>1295</v>
      </c>
      <c r="F445" s="350"/>
      <c r="G445" s="350"/>
      <c r="H445" s="359" t="s">
        <v>44</v>
      </c>
      <c r="I445" s="359" t="s">
        <v>1297</v>
      </c>
      <c r="J445" s="362">
        <v>10</v>
      </c>
      <c r="K445" s="363"/>
      <c r="L445" s="364"/>
      <c r="M445" s="362">
        <v>10</v>
      </c>
      <c r="N445" s="363"/>
      <c r="O445" s="364"/>
      <c r="P445" s="362" t="s">
        <v>31</v>
      </c>
      <c r="Q445" s="363"/>
      <c r="R445" s="364"/>
      <c r="S445" s="351" t="s">
        <v>1298</v>
      </c>
      <c r="T445" s="359" t="s">
        <v>760</v>
      </c>
      <c r="U445" s="359"/>
      <c r="V445" s="350" t="s">
        <v>761</v>
      </c>
      <c r="W445" s="350" t="s">
        <v>21</v>
      </c>
    </row>
    <row r="446" s="255" customFormat="true" ht="25.5" spans="1:23">
      <c r="A446" s="350">
        <f>MAX(A$2:A445)+1</f>
        <v>367</v>
      </c>
      <c r="B446" s="350">
        <v>230200003</v>
      </c>
      <c r="C446" s="350" t="s">
        <v>1299</v>
      </c>
      <c r="D446" s="352" t="s">
        <v>1300</v>
      </c>
      <c r="E446" s="350" t="s">
        <v>1299</v>
      </c>
      <c r="F446" s="350"/>
      <c r="G446" s="350"/>
      <c r="H446" s="359" t="s">
        <v>44</v>
      </c>
      <c r="I446" s="359" t="s">
        <v>40</v>
      </c>
      <c r="J446" s="362">
        <v>200</v>
      </c>
      <c r="K446" s="363"/>
      <c r="L446" s="364"/>
      <c r="M446" s="362">
        <v>200</v>
      </c>
      <c r="N446" s="363"/>
      <c r="O446" s="364"/>
      <c r="P446" s="362" t="s">
        <v>31</v>
      </c>
      <c r="Q446" s="363"/>
      <c r="R446" s="364"/>
      <c r="S446" s="350"/>
      <c r="T446" s="359" t="s">
        <v>760</v>
      </c>
      <c r="U446" s="359"/>
      <c r="V446" s="350" t="s">
        <v>761</v>
      </c>
      <c r="W446" s="350" t="s">
        <v>21</v>
      </c>
    </row>
    <row r="447" s="255" customFormat="true" ht="25.5" spans="1:23">
      <c r="A447" s="350">
        <f>MAX(A$2:A446)+1</f>
        <v>368</v>
      </c>
      <c r="B447" s="350">
        <v>230200004</v>
      </c>
      <c r="C447" s="350" t="s">
        <v>1301</v>
      </c>
      <c r="D447" s="352" t="s">
        <v>1302</v>
      </c>
      <c r="E447" s="350" t="s">
        <v>1301</v>
      </c>
      <c r="F447" s="350"/>
      <c r="G447" s="350"/>
      <c r="H447" s="359" t="s">
        <v>44</v>
      </c>
      <c r="I447" s="359" t="s">
        <v>40</v>
      </c>
      <c r="J447" s="362">
        <v>50</v>
      </c>
      <c r="K447" s="363"/>
      <c r="L447" s="364"/>
      <c r="M447" s="362">
        <v>50</v>
      </c>
      <c r="N447" s="363"/>
      <c r="O447" s="364"/>
      <c r="P447" s="362" t="s">
        <v>31</v>
      </c>
      <c r="Q447" s="363"/>
      <c r="R447" s="364"/>
      <c r="S447" s="350"/>
      <c r="T447" s="359" t="s">
        <v>760</v>
      </c>
      <c r="U447" s="359"/>
      <c r="V447" s="350" t="s">
        <v>761</v>
      </c>
      <c r="W447" s="350" t="s">
        <v>21</v>
      </c>
    </row>
    <row r="448" s="255" customFormat="true" ht="25.5" spans="1:23">
      <c r="A448" s="350">
        <f>MAX(A$2:A447)+1</f>
        <v>369</v>
      </c>
      <c r="B448" s="350">
        <v>230200005</v>
      </c>
      <c r="C448" s="350" t="s">
        <v>1303</v>
      </c>
      <c r="D448" s="352" t="s">
        <v>1304</v>
      </c>
      <c r="E448" s="350" t="s">
        <v>1303</v>
      </c>
      <c r="F448" s="350"/>
      <c r="G448" s="350"/>
      <c r="H448" s="359" t="s">
        <v>44</v>
      </c>
      <c r="I448" s="359" t="s">
        <v>40</v>
      </c>
      <c r="J448" s="362">
        <v>20</v>
      </c>
      <c r="K448" s="363"/>
      <c r="L448" s="364"/>
      <c r="M448" s="362">
        <v>20</v>
      </c>
      <c r="N448" s="363"/>
      <c r="O448" s="364"/>
      <c r="P448" s="362" t="s">
        <v>31</v>
      </c>
      <c r="Q448" s="363"/>
      <c r="R448" s="364"/>
      <c r="S448" s="350"/>
      <c r="T448" s="359" t="s">
        <v>760</v>
      </c>
      <c r="U448" s="359"/>
      <c r="V448" s="350" t="s">
        <v>761</v>
      </c>
      <c r="W448" s="350" t="s">
        <v>21</v>
      </c>
    </row>
    <row r="449" s="255" customFormat="true" ht="25.5" spans="1:23">
      <c r="A449" s="350">
        <f>MAX(A$2:A448)+1</f>
        <v>370</v>
      </c>
      <c r="B449" s="350">
        <v>230200006</v>
      </c>
      <c r="C449" s="350" t="s">
        <v>1305</v>
      </c>
      <c r="D449" s="352" t="s">
        <v>1306</v>
      </c>
      <c r="E449" s="350" t="s">
        <v>1305</v>
      </c>
      <c r="F449" s="350"/>
      <c r="G449" s="350"/>
      <c r="H449" s="359" t="s">
        <v>44</v>
      </c>
      <c r="I449" s="359" t="s">
        <v>1278</v>
      </c>
      <c r="J449" s="362">
        <v>80</v>
      </c>
      <c r="K449" s="363"/>
      <c r="L449" s="364"/>
      <c r="M449" s="362">
        <v>80</v>
      </c>
      <c r="N449" s="363"/>
      <c r="O449" s="364"/>
      <c r="P449" s="362" t="s">
        <v>31</v>
      </c>
      <c r="Q449" s="363"/>
      <c r="R449" s="364"/>
      <c r="S449" s="350"/>
      <c r="T449" s="359" t="s">
        <v>760</v>
      </c>
      <c r="U449" s="359"/>
      <c r="V449" s="350" t="s">
        <v>761</v>
      </c>
      <c r="W449" s="350" t="s">
        <v>21</v>
      </c>
    </row>
    <row r="450" s="255" customFormat="true" ht="25.5" spans="1:23">
      <c r="A450" s="350">
        <f>MAX(A$2:A449)+1</f>
        <v>371</v>
      </c>
      <c r="B450" s="350" t="s">
        <v>1307</v>
      </c>
      <c r="C450" s="351" t="s">
        <v>1295</v>
      </c>
      <c r="D450" s="352" t="s">
        <v>1308</v>
      </c>
      <c r="E450" s="350" t="s">
        <v>1309</v>
      </c>
      <c r="F450" s="350"/>
      <c r="G450" s="350"/>
      <c r="H450" s="359" t="s">
        <v>44</v>
      </c>
      <c r="I450" s="359" t="s">
        <v>1297</v>
      </c>
      <c r="J450" s="362">
        <v>20</v>
      </c>
      <c r="K450" s="363"/>
      <c r="L450" s="364"/>
      <c r="M450" s="362">
        <v>20</v>
      </c>
      <c r="N450" s="363"/>
      <c r="O450" s="364"/>
      <c r="P450" s="362" t="s">
        <v>31</v>
      </c>
      <c r="Q450" s="363"/>
      <c r="R450" s="364"/>
      <c r="S450" s="351" t="s">
        <v>1310</v>
      </c>
      <c r="T450" s="359" t="s">
        <v>760</v>
      </c>
      <c r="U450" s="359"/>
      <c r="V450" s="350" t="s">
        <v>761</v>
      </c>
      <c r="W450" s="350" t="s">
        <v>21</v>
      </c>
    </row>
    <row r="451" s="255" customFormat="true" ht="25.5" spans="1:23">
      <c r="A451" s="350">
        <f>MAX(A$2:A450)+1</f>
        <v>372</v>
      </c>
      <c r="B451" s="350">
        <v>230200007</v>
      </c>
      <c r="C451" s="350" t="s">
        <v>1311</v>
      </c>
      <c r="D451" s="352" t="s">
        <v>1312</v>
      </c>
      <c r="E451" s="350" t="s">
        <v>1311</v>
      </c>
      <c r="F451" s="350"/>
      <c r="G451" s="350"/>
      <c r="H451" s="359" t="s">
        <v>44</v>
      </c>
      <c r="I451" s="359" t="s">
        <v>40</v>
      </c>
      <c r="J451" s="362">
        <v>100</v>
      </c>
      <c r="K451" s="363"/>
      <c r="L451" s="364"/>
      <c r="M451" s="362">
        <v>100</v>
      </c>
      <c r="N451" s="363"/>
      <c r="O451" s="364"/>
      <c r="P451" s="362" t="s">
        <v>31</v>
      </c>
      <c r="Q451" s="363"/>
      <c r="R451" s="364"/>
      <c r="S451" s="350"/>
      <c r="T451" s="359" t="s">
        <v>760</v>
      </c>
      <c r="U451" s="359"/>
      <c r="V451" s="350" t="s">
        <v>761</v>
      </c>
      <c r="W451" s="350" t="s">
        <v>21</v>
      </c>
    </row>
    <row r="452" s="255" customFormat="true" ht="25.5" spans="1:23">
      <c r="A452" s="350">
        <f>MAX(A$2:A451)+1</f>
        <v>373</v>
      </c>
      <c r="B452" s="350">
        <v>230200008</v>
      </c>
      <c r="C452" s="350" t="s">
        <v>1313</v>
      </c>
      <c r="D452" s="352" t="s">
        <v>1314</v>
      </c>
      <c r="E452" s="350" t="s">
        <v>1313</v>
      </c>
      <c r="F452" s="350"/>
      <c r="G452" s="350"/>
      <c r="H452" s="359" t="s">
        <v>44</v>
      </c>
      <c r="I452" s="359" t="s">
        <v>40</v>
      </c>
      <c r="J452" s="362">
        <v>100</v>
      </c>
      <c r="K452" s="363"/>
      <c r="L452" s="364"/>
      <c r="M452" s="362">
        <v>100</v>
      </c>
      <c r="N452" s="363"/>
      <c r="O452" s="364"/>
      <c r="P452" s="362" t="s">
        <v>31</v>
      </c>
      <c r="Q452" s="363"/>
      <c r="R452" s="364"/>
      <c r="S452" s="350"/>
      <c r="T452" s="359" t="s">
        <v>760</v>
      </c>
      <c r="U452" s="359"/>
      <c r="V452" s="350" t="s">
        <v>761</v>
      </c>
      <c r="W452" s="350" t="s">
        <v>21</v>
      </c>
    </row>
    <row r="453" s="255" customFormat="true" ht="25.5" spans="1:23">
      <c r="A453" s="350">
        <f>MAX(A$2:A452)+1</f>
        <v>374</v>
      </c>
      <c r="B453" s="350">
        <v>230200009</v>
      </c>
      <c r="C453" s="350" t="s">
        <v>1315</v>
      </c>
      <c r="D453" s="352" t="s">
        <v>1316</v>
      </c>
      <c r="E453" s="350" t="s">
        <v>1315</v>
      </c>
      <c r="F453" s="350"/>
      <c r="G453" s="350"/>
      <c r="H453" s="359" t="s">
        <v>44</v>
      </c>
      <c r="I453" s="359" t="s">
        <v>40</v>
      </c>
      <c r="J453" s="362" t="s">
        <v>31</v>
      </c>
      <c r="K453" s="363"/>
      <c r="L453" s="364"/>
      <c r="M453" s="362" t="s">
        <v>31</v>
      </c>
      <c r="N453" s="363"/>
      <c r="O453" s="364"/>
      <c r="P453" s="362" t="s">
        <v>31</v>
      </c>
      <c r="Q453" s="363"/>
      <c r="R453" s="364"/>
      <c r="S453" s="350"/>
      <c r="T453" s="359" t="s">
        <v>760</v>
      </c>
      <c r="U453" s="359"/>
      <c r="V453" s="350" t="s">
        <v>761</v>
      </c>
      <c r="W453" s="350" t="s">
        <v>21</v>
      </c>
    </row>
    <row r="454" s="255" customFormat="true" ht="25.5" spans="1:23">
      <c r="A454" s="350">
        <f>MAX(A$2:A453)+1</f>
        <v>375</v>
      </c>
      <c r="B454" s="350">
        <v>230200010</v>
      </c>
      <c r="C454" s="350" t="s">
        <v>1317</v>
      </c>
      <c r="D454" s="352" t="s">
        <v>1318</v>
      </c>
      <c r="E454" s="350" t="s">
        <v>1317</v>
      </c>
      <c r="F454" s="350"/>
      <c r="G454" s="350"/>
      <c r="H454" s="359" t="s">
        <v>44</v>
      </c>
      <c r="I454" s="359" t="s">
        <v>1319</v>
      </c>
      <c r="J454" s="362" t="s">
        <v>31</v>
      </c>
      <c r="K454" s="363"/>
      <c r="L454" s="364"/>
      <c r="M454" s="362" t="s">
        <v>31</v>
      </c>
      <c r="N454" s="363"/>
      <c r="O454" s="364"/>
      <c r="P454" s="362" t="s">
        <v>31</v>
      </c>
      <c r="Q454" s="363"/>
      <c r="R454" s="364"/>
      <c r="S454" s="350"/>
      <c r="T454" s="359" t="s">
        <v>760</v>
      </c>
      <c r="U454" s="359"/>
      <c r="V454" s="350" t="s">
        <v>761</v>
      </c>
      <c r="W454" s="350" t="s">
        <v>21</v>
      </c>
    </row>
    <row r="455" s="255" customFormat="true" ht="25.5" spans="1:23">
      <c r="A455" s="350">
        <f>MAX(A$2:A454)+1</f>
        <v>376</v>
      </c>
      <c r="B455" s="350">
        <v>230200011</v>
      </c>
      <c r="C455" s="350" t="s">
        <v>1320</v>
      </c>
      <c r="D455" s="352" t="s">
        <v>1321</v>
      </c>
      <c r="E455" s="350" t="s">
        <v>1320</v>
      </c>
      <c r="F455" s="350"/>
      <c r="G455" s="350"/>
      <c r="H455" s="359" t="s">
        <v>44</v>
      </c>
      <c r="I455" s="359" t="s">
        <v>40</v>
      </c>
      <c r="J455" s="362">
        <v>200</v>
      </c>
      <c r="K455" s="363"/>
      <c r="L455" s="364"/>
      <c r="M455" s="362">
        <v>200</v>
      </c>
      <c r="N455" s="363"/>
      <c r="O455" s="364"/>
      <c r="P455" s="362" t="s">
        <v>31</v>
      </c>
      <c r="Q455" s="363"/>
      <c r="R455" s="364"/>
      <c r="S455" s="350"/>
      <c r="T455" s="359" t="s">
        <v>760</v>
      </c>
      <c r="U455" s="359"/>
      <c r="V455" s="350" t="s">
        <v>761</v>
      </c>
      <c r="W455" s="350" t="s">
        <v>21</v>
      </c>
    </row>
    <row r="456" s="255" customFormat="true" ht="25.5" spans="1:23">
      <c r="A456" s="350">
        <f>MAX(A$2:A455)+1</f>
        <v>377</v>
      </c>
      <c r="B456" s="350">
        <v>230200012</v>
      </c>
      <c r="C456" s="350" t="s">
        <v>1322</v>
      </c>
      <c r="D456" s="352" t="s">
        <v>1323</v>
      </c>
      <c r="E456" s="350" t="s">
        <v>1322</v>
      </c>
      <c r="F456" s="350"/>
      <c r="G456" s="350"/>
      <c r="H456" s="359" t="s">
        <v>44</v>
      </c>
      <c r="I456" s="359" t="s">
        <v>1324</v>
      </c>
      <c r="J456" s="362">
        <v>200</v>
      </c>
      <c r="K456" s="363"/>
      <c r="L456" s="364"/>
      <c r="M456" s="362">
        <v>200</v>
      </c>
      <c r="N456" s="363"/>
      <c r="O456" s="364"/>
      <c r="P456" s="362" t="s">
        <v>31</v>
      </c>
      <c r="Q456" s="363"/>
      <c r="R456" s="364"/>
      <c r="S456" s="350"/>
      <c r="T456" s="359" t="s">
        <v>760</v>
      </c>
      <c r="U456" s="359"/>
      <c r="V456" s="350" t="s">
        <v>761</v>
      </c>
      <c r="W456" s="350" t="s">
        <v>21</v>
      </c>
    </row>
    <row r="457" s="255" customFormat="true" ht="25.5" spans="1:23">
      <c r="A457" s="350">
        <f>MAX(A$2:A456)+1</f>
        <v>378</v>
      </c>
      <c r="B457" s="350" t="s">
        <v>1325</v>
      </c>
      <c r="C457" s="351" t="s">
        <v>1295</v>
      </c>
      <c r="D457" s="352" t="s">
        <v>1326</v>
      </c>
      <c r="E457" s="350" t="s">
        <v>1327</v>
      </c>
      <c r="F457" s="350"/>
      <c r="G457" s="350"/>
      <c r="H457" s="359" t="s">
        <v>44</v>
      </c>
      <c r="I457" s="359" t="s">
        <v>1297</v>
      </c>
      <c r="J457" s="362">
        <v>30</v>
      </c>
      <c r="K457" s="363"/>
      <c r="L457" s="364"/>
      <c r="M457" s="362">
        <v>30</v>
      </c>
      <c r="N457" s="363"/>
      <c r="O457" s="364"/>
      <c r="P457" s="362" t="s">
        <v>31</v>
      </c>
      <c r="Q457" s="363"/>
      <c r="R457" s="364"/>
      <c r="S457" s="351" t="s">
        <v>1328</v>
      </c>
      <c r="T457" s="359" t="s">
        <v>760</v>
      </c>
      <c r="U457" s="359"/>
      <c r="V457" s="350" t="s">
        <v>761</v>
      </c>
      <c r="W457" s="350" t="s">
        <v>21</v>
      </c>
    </row>
    <row r="458" s="255" customFormat="true" ht="25.5" spans="1:23">
      <c r="A458" s="350">
        <f>MAX(A$2:A457)+1</f>
        <v>379</v>
      </c>
      <c r="B458" s="350">
        <v>230200013</v>
      </c>
      <c r="C458" s="350" t="s">
        <v>1329</v>
      </c>
      <c r="D458" s="352" t="s">
        <v>1330</v>
      </c>
      <c r="E458" s="350" t="s">
        <v>1329</v>
      </c>
      <c r="F458" s="350" t="s">
        <v>1331</v>
      </c>
      <c r="G458" s="350"/>
      <c r="H458" s="359" t="s">
        <v>44</v>
      </c>
      <c r="I458" s="359" t="s">
        <v>1324</v>
      </c>
      <c r="J458" s="362">
        <v>200</v>
      </c>
      <c r="K458" s="363"/>
      <c r="L458" s="364"/>
      <c r="M458" s="362">
        <v>200</v>
      </c>
      <c r="N458" s="363"/>
      <c r="O458" s="364"/>
      <c r="P458" s="362" t="s">
        <v>31</v>
      </c>
      <c r="Q458" s="363"/>
      <c r="R458" s="364"/>
      <c r="S458" s="350"/>
      <c r="T458" s="359" t="s">
        <v>760</v>
      </c>
      <c r="U458" s="359"/>
      <c r="V458" s="350" t="s">
        <v>761</v>
      </c>
      <c r="W458" s="350" t="s">
        <v>21</v>
      </c>
    </row>
    <row r="459" s="255" customFormat="true" ht="25.5" spans="1:23">
      <c r="A459" s="350">
        <f>MAX(A$2:A458)+1</f>
        <v>380</v>
      </c>
      <c r="B459" s="350" t="s">
        <v>1332</v>
      </c>
      <c r="C459" s="351" t="s">
        <v>1295</v>
      </c>
      <c r="D459" s="352" t="s">
        <v>1333</v>
      </c>
      <c r="E459" s="350" t="s">
        <v>1334</v>
      </c>
      <c r="F459" s="350"/>
      <c r="G459" s="350"/>
      <c r="H459" s="359" t="s">
        <v>44</v>
      </c>
      <c r="I459" s="359" t="s">
        <v>1297</v>
      </c>
      <c r="J459" s="362">
        <v>30</v>
      </c>
      <c r="K459" s="363"/>
      <c r="L459" s="364"/>
      <c r="M459" s="362">
        <v>30</v>
      </c>
      <c r="N459" s="363"/>
      <c r="O459" s="364"/>
      <c r="P459" s="362" t="s">
        <v>31</v>
      </c>
      <c r="Q459" s="363"/>
      <c r="R459" s="364"/>
      <c r="S459" s="351" t="s">
        <v>1328</v>
      </c>
      <c r="T459" s="359" t="s">
        <v>760</v>
      </c>
      <c r="U459" s="359"/>
      <c r="V459" s="350" t="s">
        <v>761</v>
      </c>
      <c r="W459" s="350" t="s">
        <v>21</v>
      </c>
    </row>
    <row r="460" s="255" customFormat="true" ht="25.5" spans="1:23">
      <c r="A460" s="350">
        <f>MAX(A$2:A459)+1</f>
        <v>381</v>
      </c>
      <c r="B460" s="350">
        <v>230200014</v>
      </c>
      <c r="C460" s="350" t="s">
        <v>1335</v>
      </c>
      <c r="D460" s="352" t="s">
        <v>1336</v>
      </c>
      <c r="E460" s="350" t="s">
        <v>1335</v>
      </c>
      <c r="F460" s="350"/>
      <c r="G460" s="350"/>
      <c r="H460" s="359" t="s">
        <v>44</v>
      </c>
      <c r="I460" s="359" t="s">
        <v>1324</v>
      </c>
      <c r="J460" s="362">
        <v>200</v>
      </c>
      <c r="K460" s="363"/>
      <c r="L460" s="364"/>
      <c r="M460" s="362">
        <v>200</v>
      </c>
      <c r="N460" s="363"/>
      <c r="O460" s="364"/>
      <c r="P460" s="362" t="s">
        <v>31</v>
      </c>
      <c r="Q460" s="363"/>
      <c r="R460" s="364"/>
      <c r="S460" s="350"/>
      <c r="T460" s="359" t="s">
        <v>760</v>
      </c>
      <c r="U460" s="359"/>
      <c r="V460" s="350" t="s">
        <v>761</v>
      </c>
      <c r="W460" s="350" t="s">
        <v>21</v>
      </c>
    </row>
    <row r="461" s="255" customFormat="true" ht="38.25" spans="1:23">
      <c r="A461" s="350">
        <f>MAX(A$2:A460)+1</f>
        <v>382</v>
      </c>
      <c r="B461" s="350" t="s">
        <v>1337</v>
      </c>
      <c r="C461" s="351" t="s">
        <v>1295</v>
      </c>
      <c r="D461" s="352" t="s">
        <v>1338</v>
      </c>
      <c r="E461" s="350" t="s">
        <v>1339</v>
      </c>
      <c r="F461" s="350"/>
      <c r="G461" s="350"/>
      <c r="H461" s="359" t="s">
        <v>44</v>
      </c>
      <c r="I461" s="359" t="s">
        <v>1297</v>
      </c>
      <c r="J461" s="362">
        <v>30</v>
      </c>
      <c r="K461" s="363"/>
      <c r="L461" s="364"/>
      <c r="M461" s="362">
        <v>30</v>
      </c>
      <c r="N461" s="363"/>
      <c r="O461" s="364"/>
      <c r="P461" s="362" t="s">
        <v>31</v>
      </c>
      <c r="Q461" s="363"/>
      <c r="R461" s="364"/>
      <c r="S461" s="351" t="s">
        <v>1328</v>
      </c>
      <c r="T461" s="359" t="s">
        <v>760</v>
      </c>
      <c r="U461" s="359"/>
      <c r="V461" s="350" t="s">
        <v>761</v>
      </c>
      <c r="W461" s="350" t="s">
        <v>21</v>
      </c>
    </row>
    <row r="462" s="255" customFormat="true" ht="25.5" spans="1:23">
      <c r="A462" s="350">
        <f>MAX(A$2:A461)+1</f>
        <v>383</v>
      </c>
      <c r="B462" s="350">
        <v>230200015</v>
      </c>
      <c r="C462" s="350" t="s">
        <v>1340</v>
      </c>
      <c r="D462" s="352" t="s">
        <v>1341</v>
      </c>
      <c r="E462" s="350" t="s">
        <v>1340</v>
      </c>
      <c r="F462" s="350" t="s">
        <v>1331</v>
      </c>
      <c r="G462" s="350"/>
      <c r="H462" s="359" t="s">
        <v>44</v>
      </c>
      <c r="I462" s="359" t="s">
        <v>1324</v>
      </c>
      <c r="J462" s="362">
        <v>200</v>
      </c>
      <c r="K462" s="363"/>
      <c r="L462" s="364"/>
      <c r="M462" s="362">
        <v>200</v>
      </c>
      <c r="N462" s="363"/>
      <c r="O462" s="364"/>
      <c r="P462" s="362" t="s">
        <v>31</v>
      </c>
      <c r="Q462" s="363"/>
      <c r="R462" s="364"/>
      <c r="S462" s="350"/>
      <c r="T462" s="359" t="s">
        <v>760</v>
      </c>
      <c r="U462" s="359"/>
      <c r="V462" s="350" t="s">
        <v>761</v>
      </c>
      <c r="W462" s="350" t="s">
        <v>21</v>
      </c>
    </row>
    <row r="463" s="255" customFormat="true" ht="38.25" spans="1:23">
      <c r="A463" s="350">
        <f>MAX(A$2:A462)+1</f>
        <v>384</v>
      </c>
      <c r="B463" s="350" t="s">
        <v>1342</v>
      </c>
      <c r="C463" s="351" t="s">
        <v>1295</v>
      </c>
      <c r="D463" s="352" t="s">
        <v>1343</v>
      </c>
      <c r="E463" s="350" t="s">
        <v>1344</v>
      </c>
      <c r="F463" s="350"/>
      <c r="G463" s="350"/>
      <c r="H463" s="359" t="s">
        <v>44</v>
      </c>
      <c r="I463" s="359" t="s">
        <v>1297</v>
      </c>
      <c r="J463" s="362">
        <v>30</v>
      </c>
      <c r="K463" s="363"/>
      <c r="L463" s="364"/>
      <c r="M463" s="362">
        <v>30</v>
      </c>
      <c r="N463" s="363"/>
      <c r="O463" s="364"/>
      <c r="P463" s="362" t="s">
        <v>31</v>
      </c>
      <c r="Q463" s="363"/>
      <c r="R463" s="364"/>
      <c r="S463" s="351" t="s">
        <v>1328</v>
      </c>
      <c r="T463" s="359" t="s">
        <v>760</v>
      </c>
      <c r="U463" s="359"/>
      <c r="V463" s="350" t="s">
        <v>761</v>
      </c>
      <c r="W463" s="350" t="s">
        <v>21</v>
      </c>
    </row>
    <row r="464" s="255" customFormat="true" ht="25.5" spans="1:23">
      <c r="A464" s="350">
        <f>MAX(A$2:A463)+1</f>
        <v>385</v>
      </c>
      <c r="B464" s="350">
        <v>230200016</v>
      </c>
      <c r="C464" s="350" t="s">
        <v>1345</v>
      </c>
      <c r="D464" s="352" t="s">
        <v>1346</v>
      </c>
      <c r="E464" s="350" t="s">
        <v>1345</v>
      </c>
      <c r="F464" s="350" t="s">
        <v>1347</v>
      </c>
      <c r="G464" s="350"/>
      <c r="H464" s="359" t="s">
        <v>44</v>
      </c>
      <c r="I464" s="359" t="s">
        <v>40</v>
      </c>
      <c r="J464" s="362">
        <v>200</v>
      </c>
      <c r="K464" s="363"/>
      <c r="L464" s="364"/>
      <c r="M464" s="362">
        <v>200</v>
      </c>
      <c r="N464" s="363"/>
      <c r="O464" s="364"/>
      <c r="P464" s="362" t="s">
        <v>31</v>
      </c>
      <c r="Q464" s="363"/>
      <c r="R464" s="364"/>
      <c r="S464" s="350"/>
      <c r="T464" s="359" t="s">
        <v>760</v>
      </c>
      <c r="U464" s="359"/>
      <c r="V464" s="350" t="s">
        <v>761</v>
      </c>
      <c r="W464" s="350" t="s">
        <v>21</v>
      </c>
    </row>
    <row r="465" s="255" customFormat="true" ht="38.25" spans="1:23">
      <c r="A465" s="350">
        <f>MAX(A$2:A464)+1</f>
        <v>386</v>
      </c>
      <c r="B465" s="350" t="s">
        <v>1348</v>
      </c>
      <c r="C465" s="351" t="s">
        <v>1349</v>
      </c>
      <c r="D465" s="352" t="s">
        <v>1346</v>
      </c>
      <c r="E465" s="350" t="s">
        <v>1345</v>
      </c>
      <c r="F465" s="350"/>
      <c r="G465" s="350"/>
      <c r="H465" s="359" t="s">
        <v>44</v>
      </c>
      <c r="I465" s="359" t="s">
        <v>40</v>
      </c>
      <c r="J465" s="362">
        <v>100</v>
      </c>
      <c r="K465" s="363"/>
      <c r="L465" s="364"/>
      <c r="M465" s="362">
        <v>100</v>
      </c>
      <c r="N465" s="363"/>
      <c r="O465" s="364"/>
      <c r="P465" s="362" t="s">
        <v>31</v>
      </c>
      <c r="Q465" s="363"/>
      <c r="R465" s="364"/>
      <c r="S465" s="350" t="s">
        <v>1350</v>
      </c>
      <c r="T465" s="359" t="s">
        <v>760</v>
      </c>
      <c r="U465" s="359"/>
      <c r="V465" s="350" t="s">
        <v>761</v>
      </c>
      <c r="W465" s="350" t="s">
        <v>21</v>
      </c>
    </row>
    <row r="466" s="255" customFormat="true" ht="25.5" spans="1:23">
      <c r="A466" s="350">
        <f>MAX(A$2:A465)+1</f>
        <v>387</v>
      </c>
      <c r="B466" s="350">
        <v>230200017</v>
      </c>
      <c r="C466" s="350" t="s">
        <v>1351</v>
      </c>
      <c r="D466" s="352" t="s">
        <v>1352</v>
      </c>
      <c r="E466" s="350" t="s">
        <v>1351</v>
      </c>
      <c r="F466" s="350"/>
      <c r="G466" s="350"/>
      <c r="H466" s="359" t="s">
        <v>44</v>
      </c>
      <c r="I466" s="359" t="s">
        <v>1324</v>
      </c>
      <c r="J466" s="362">
        <v>200</v>
      </c>
      <c r="K466" s="363"/>
      <c r="L466" s="364"/>
      <c r="M466" s="362">
        <v>200</v>
      </c>
      <c r="N466" s="363"/>
      <c r="O466" s="364"/>
      <c r="P466" s="362" t="s">
        <v>31</v>
      </c>
      <c r="Q466" s="363"/>
      <c r="R466" s="364"/>
      <c r="S466" s="350"/>
      <c r="T466" s="359" t="s">
        <v>760</v>
      </c>
      <c r="U466" s="359"/>
      <c r="V466" s="350" t="s">
        <v>761</v>
      </c>
      <c r="W466" s="350" t="s">
        <v>21</v>
      </c>
    </row>
    <row r="467" s="255" customFormat="true" ht="27" spans="1:23">
      <c r="A467" s="350">
        <f>MAX(A$2:A466)+1</f>
        <v>388</v>
      </c>
      <c r="B467" s="350" t="s">
        <v>1353</v>
      </c>
      <c r="C467" s="351" t="s">
        <v>1295</v>
      </c>
      <c r="D467" s="352" t="s">
        <v>1354</v>
      </c>
      <c r="E467" s="350" t="s">
        <v>1355</v>
      </c>
      <c r="F467" s="350"/>
      <c r="G467" s="350"/>
      <c r="H467" s="359" t="s">
        <v>44</v>
      </c>
      <c r="I467" s="359" t="s">
        <v>1297</v>
      </c>
      <c r="J467" s="362">
        <v>30</v>
      </c>
      <c r="K467" s="363"/>
      <c r="L467" s="364"/>
      <c r="M467" s="362">
        <v>30</v>
      </c>
      <c r="N467" s="363"/>
      <c r="O467" s="364"/>
      <c r="P467" s="362" t="s">
        <v>31</v>
      </c>
      <c r="Q467" s="363"/>
      <c r="R467" s="364"/>
      <c r="S467" s="354" t="s">
        <v>1328</v>
      </c>
      <c r="T467" s="359" t="s">
        <v>760</v>
      </c>
      <c r="U467" s="359"/>
      <c r="V467" s="350" t="s">
        <v>761</v>
      </c>
      <c r="W467" s="350" t="s">
        <v>21</v>
      </c>
    </row>
    <row r="468" s="255" customFormat="true" ht="25.5" spans="1:23">
      <c r="A468" s="350">
        <f>MAX(A$2:A467)+1</f>
        <v>389</v>
      </c>
      <c r="B468" s="350">
        <v>230200018</v>
      </c>
      <c r="C468" s="350" t="s">
        <v>1356</v>
      </c>
      <c r="D468" s="352" t="s">
        <v>1357</v>
      </c>
      <c r="E468" s="350" t="s">
        <v>1356</v>
      </c>
      <c r="F468" s="350" t="s">
        <v>1331</v>
      </c>
      <c r="G468" s="350"/>
      <c r="H468" s="359" t="s">
        <v>44</v>
      </c>
      <c r="I468" s="359" t="s">
        <v>1324</v>
      </c>
      <c r="J468" s="362">
        <v>200</v>
      </c>
      <c r="K468" s="363"/>
      <c r="L468" s="364"/>
      <c r="M468" s="362">
        <v>200</v>
      </c>
      <c r="N468" s="363"/>
      <c r="O468" s="364"/>
      <c r="P468" s="362" t="s">
        <v>31</v>
      </c>
      <c r="Q468" s="363"/>
      <c r="R468" s="364"/>
      <c r="S468" s="350"/>
      <c r="T468" s="359" t="s">
        <v>760</v>
      </c>
      <c r="U468" s="359"/>
      <c r="V468" s="350" t="s">
        <v>761</v>
      </c>
      <c r="W468" s="350" t="s">
        <v>21</v>
      </c>
    </row>
    <row r="469" s="255" customFormat="true" ht="38.25" spans="1:23">
      <c r="A469" s="350">
        <f>MAX(A$2:A468)+1</f>
        <v>390</v>
      </c>
      <c r="B469" s="350" t="s">
        <v>1358</v>
      </c>
      <c r="C469" s="351" t="s">
        <v>1295</v>
      </c>
      <c r="D469" s="352" t="s">
        <v>1359</v>
      </c>
      <c r="E469" s="350" t="s">
        <v>1360</v>
      </c>
      <c r="F469" s="350"/>
      <c r="G469" s="350"/>
      <c r="H469" s="359" t="s">
        <v>44</v>
      </c>
      <c r="I469" s="359" t="s">
        <v>1297</v>
      </c>
      <c r="J469" s="362">
        <v>30</v>
      </c>
      <c r="K469" s="363"/>
      <c r="L469" s="364"/>
      <c r="M469" s="362">
        <v>30</v>
      </c>
      <c r="N469" s="363"/>
      <c r="O469" s="364"/>
      <c r="P469" s="362" t="s">
        <v>31</v>
      </c>
      <c r="Q469" s="363"/>
      <c r="R469" s="364"/>
      <c r="S469" s="354" t="s">
        <v>1328</v>
      </c>
      <c r="T469" s="359" t="s">
        <v>760</v>
      </c>
      <c r="U469" s="359"/>
      <c r="V469" s="350" t="s">
        <v>761</v>
      </c>
      <c r="W469" s="350" t="s">
        <v>21</v>
      </c>
    </row>
    <row r="470" s="255" customFormat="true" ht="25.5" spans="1:23">
      <c r="A470" s="350">
        <f>MAX(A$2:A469)+1</f>
        <v>391</v>
      </c>
      <c r="B470" s="350">
        <v>230200019</v>
      </c>
      <c r="C470" s="350" t="s">
        <v>1361</v>
      </c>
      <c r="D470" s="352" t="s">
        <v>1362</v>
      </c>
      <c r="E470" s="350" t="s">
        <v>1361</v>
      </c>
      <c r="F470" s="350"/>
      <c r="G470" s="350"/>
      <c r="H470" s="359" t="s">
        <v>44</v>
      </c>
      <c r="I470" s="359" t="s">
        <v>1324</v>
      </c>
      <c r="J470" s="362">
        <v>130</v>
      </c>
      <c r="K470" s="363"/>
      <c r="L470" s="364"/>
      <c r="M470" s="362">
        <v>130</v>
      </c>
      <c r="N470" s="363"/>
      <c r="O470" s="364"/>
      <c r="P470" s="362" t="s">
        <v>31</v>
      </c>
      <c r="Q470" s="363"/>
      <c r="R470" s="364"/>
      <c r="S470" s="350"/>
      <c r="T470" s="359" t="s">
        <v>760</v>
      </c>
      <c r="U470" s="359"/>
      <c r="V470" s="350" t="s">
        <v>761</v>
      </c>
      <c r="W470" s="350" t="s">
        <v>21</v>
      </c>
    </row>
    <row r="471" s="255" customFormat="true" ht="27" spans="1:23">
      <c r="A471" s="350">
        <f>MAX(A$2:A470)+1</f>
        <v>392</v>
      </c>
      <c r="B471" s="350" t="s">
        <v>1363</v>
      </c>
      <c r="C471" s="351" t="s">
        <v>1295</v>
      </c>
      <c r="D471" s="352" t="s">
        <v>1364</v>
      </c>
      <c r="E471" s="350" t="s">
        <v>1365</v>
      </c>
      <c r="F471" s="350"/>
      <c r="G471" s="350"/>
      <c r="H471" s="359" t="s">
        <v>44</v>
      </c>
      <c r="I471" s="359" t="s">
        <v>1297</v>
      </c>
      <c r="J471" s="362">
        <v>20</v>
      </c>
      <c r="K471" s="363"/>
      <c r="L471" s="364"/>
      <c r="M471" s="362">
        <v>20</v>
      </c>
      <c r="N471" s="363"/>
      <c r="O471" s="364"/>
      <c r="P471" s="362" t="s">
        <v>31</v>
      </c>
      <c r="Q471" s="363"/>
      <c r="R471" s="364"/>
      <c r="S471" s="354" t="s">
        <v>1310</v>
      </c>
      <c r="T471" s="359" t="s">
        <v>760</v>
      </c>
      <c r="U471" s="359"/>
      <c r="V471" s="350" t="s">
        <v>761</v>
      </c>
      <c r="W471" s="350" t="s">
        <v>21</v>
      </c>
    </row>
    <row r="472" s="255" customFormat="true" ht="25.5" spans="1:23">
      <c r="A472" s="350">
        <f>MAX(A$2:A471)+1</f>
        <v>393</v>
      </c>
      <c r="B472" s="350">
        <v>230200020</v>
      </c>
      <c r="C472" s="350" t="s">
        <v>1366</v>
      </c>
      <c r="D472" s="352" t="s">
        <v>1367</v>
      </c>
      <c r="E472" s="350" t="s">
        <v>1366</v>
      </c>
      <c r="F472" s="350"/>
      <c r="G472" s="350"/>
      <c r="H472" s="359" t="s">
        <v>44</v>
      </c>
      <c r="I472" s="359" t="s">
        <v>40</v>
      </c>
      <c r="J472" s="362">
        <v>130</v>
      </c>
      <c r="K472" s="363"/>
      <c r="L472" s="364"/>
      <c r="M472" s="362">
        <v>130</v>
      </c>
      <c r="N472" s="363"/>
      <c r="O472" s="364"/>
      <c r="P472" s="362" t="s">
        <v>31</v>
      </c>
      <c r="Q472" s="363"/>
      <c r="R472" s="364"/>
      <c r="S472" s="350"/>
      <c r="T472" s="359" t="s">
        <v>760</v>
      </c>
      <c r="U472" s="359"/>
      <c r="V472" s="350" t="s">
        <v>761</v>
      </c>
      <c r="W472" s="350" t="s">
        <v>21</v>
      </c>
    </row>
    <row r="473" s="255" customFormat="true" ht="25.5" spans="1:23">
      <c r="A473" s="350">
        <f>MAX(A$2:A472)+1</f>
        <v>394</v>
      </c>
      <c r="B473" s="350">
        <v>230200021</v>
      </c>
      <c r="C473" s="350" t="s">
        <v>1368</v>
      </c>
      <c r="D473" s="352" t="s">
        <v>1369</v>
      </c>
      <c r="E473" s="350" t="s">
        <v>1368</v>
      </c>
      <c r="F473" s="350"/>
      <c r="G473" s="350"/>
      <c r="H473" s="359" t="s">
        <v>44</v>
      </c>
      <c r="I473" s="359" t="s">
        <v>40</v>
      </c>
      <c r="J473" s="362">
        <v>200</v>
      </c>
      <c r="K473" s="363"/>
      <c r="L473" s="364"/>
      <c r="M473" s="362">
        <v>200</v>
      </c>
      <c r="N473" s="363"/>
      <c r="O473" s="364"/>
      <c r="P473" s="362" t="s">
        <v>31</v>
      </c>
      <c r="Q473" s="363"/>
      <c r="R473" s="364"/>
      <c r="S473" s="350"/>
      <c r="T473" s="359" t="s">
        <v>760</v>
      </c>
      <c r="U473" s="359"/>
      <c r="V473" s="350" t="s">
        <v>761</v>
      </c>
      <c r="W473" s="350" t="s">
        <v>21</v>
      </c>
    </row>
    <row r="474" s="255" customFormat="true" ht="25.5" spans="1:23">
      <c r="A474" s="350">
        <f>MAX(A$2:A473)+1</f>
        <v>395</v>
      </c>
      <c r="B474" s="350">
        <v>230200022</v>
      </c>
      <c r="C474" s="350" t="s">
        <v>1370</v>
      </c>
      <c r="D474" s="352" t="s">
        <v>1371</v>
      </c>
      <c r="E474" s="350" t="s">
        <v>1370</v>
      </c>
      <c r="F474" s="350"/>
      <c r="G474" s="350"/>
      <c r="H474" s="359" t="s">
        <v>44</v>
      </c>
      <c r="I474" s="359" t="s">
        <v>40</v>
      </c>
      <c r="J474" s="362">
        <v>200</v>
      </c>
      <c r="K474" s="363"/>
      <c r="L474" s="364"/>
      <c r="M474" s="362">
        <v>200</v>
      </c>
      <c r="N474" s="363"/>
      <c r="O474" s="364"/>
      <c r="P474" s="362" t="s">
        <v>31</v>
      </c>
      <c r="Q474" s="363"/>
      <c r="R474" s="364"/>
      <c r="S474" s="350"/>
      <c r="T474" s="359" t="s">
        <v>760</v>
      </c>
      <c r="U474" s="359"/>
      <c r="V474" s="350" t="s">
        <v>761</v>
      </c>
      <c r="W474" s="350" t="s">
        <v>21</v>
      </c>
    </row>
    <row r="475" s="255" customFormat="true" ht="25.5" spans="1:23">
      <c r="A475" s="350">
        <f>MAX(A$2:A474)+1</f>
        <v>396</v>
      </c>
      <c r="B475" s="350">
        <v>230200023</v>
      </c>
      <c r="C475" s="350" t="s">
        <v>1372</v>
      </c>
      <c r="D475" s="352" t="s">
        <v>1373</v>
      </c>
      <c r="E475" s="350" t="s">
        <v>1372</v>
      </c>
      <c r="F475" s="350"/>
      <c r="G475" s="350"/>
      <c r="H475" s="359" t="s">
        <v>44</v>
      </c>
      <c r="I475" s="359" t="s">
        <v>40</v>
      </c>
      <c r="J475" s="362">
        <v>200</v>
      </c>
      <c r="K475" s="363"/>
      <c r="L475" s="364"/>
      <c r="M475" s="362">
        <v>200</v>
      </c>
      <c r="N475" s="363"/>
      <c r="O475" s="364"/>
      <c r="P475" s="362" t="s">
        <v>31</v>
      </c>
      <c r="Q475" s="363"/>
      <c r="R475" s="364"/>
      <c r="S475" s="350"/>
      <c r="T475" s="359" t="s">
        <v>760</v>
      </c>
      <c r="U475" s="359"/>
      <c r="V475" s="350" t="s">
        <v>761</v>
      </c>
      <c r="W475" s="350" t="s">
        <v>21</v>
      </c>
    </row>
    <row r="476" s="255" customFormat="true" ht="25.5" spans="1:23">
      <c r="A476" s="350">
        <f>MAX(A$2:A475)+1</f>
        <v>397</v>
      </c>
      <c r="B476" s="350">
        <v>230200024</v>
      </c>
      <c r="C476" s="350" t="s">
        <v>1374</v>
      </c>
      <c r="D476" s="352" t="s">
        <v>1375</v>
      </c>
      <c r="E476" s="350" t="s">
        <v>1374</v>
      </c>
      <c r="F476" s="350"/>
      <c r="G476" s="350"/>
      <c r="H476" s="359" t="s">
        <v>44</v>
      </c>
      <c r="I476" s="359" t="s">
        <v>1297</v>
      </c>
      <c r="J476" s="362">
        <v>100</v>
      </c>
      <c r="K476" s="363"/>
      <c r="L476" s="364"/>
      <c r="M476" s="362">
        <v>100</v>
      </c>
      <c r="N476" s="363"/>
      <c r="O476" s="364"/>
      <c r="P476" s="362" t="s">
        <v>31</v>
      </c>
      <c r="Q476" s="363"/>
      <c r="R476" s="364"/>
      <c r="S476" s="350"/>
      <c r="T476" s="359" t="s">
        <v>760</v>
      </c>
      <c r="U476" s="359"/>
      <c r="V476" s="350" t="s">
        <v>761</v>
      </c>
      <c r="W476" s="350" t="s">
        <v>21</v>
      </c>
    </row>
    <row r="477" s="255" customFormat="true" ht="27" spans="1:23">
      <c r="A477" s="350">
        <f>MAX(A$2:A476)+1</f>
        <v>398</v>
      </c>
      <c r="B477" s="350" t="s">
        <v>1376</v>
      </c>
      <c r="C477" s="351" t="s">
        <v>1295</v>
      </c>
      <c r="D477" s="352" t="s">
        <v>1377</v>
      </c>
      <c r="E477" s="350" t="s">
        <v>1295</v>
      </c>
      <c r="F477" s="350"/>
      <c r="G477" s="350"/>
      <c r="H477" s="359" t="s">
        <v>44</v>
      </c>
      <c r="I477" s="359" t="s">
        <v>1297</v>
      </c>
      <c r="J477" s="362">
        <v>20</v>
      </c>
      <c r="K477" s="363"/>
      <c r="L477" s="364"/>
      <c r="M477" s="362">
        <v>20</v>
      </c>
      <c r="N477" s="363"/>
      <c r="O477" s="364"/>
      <c r="P477" s="362" t="s">
        <v>31</v>
      </c>
      <c r="Q477" s="363"/>
      <c r="R477" s="364"/>
      <c r="S477" s="354" t="s">
        <v>1310</v>
      </c>
      <c r="T477" s="359" t="s">
        <v>760</v>
      </c>
      <c r="U477" s="359"/>
      <c r="V477" s="350" t="s">
        <v>761</v>
      </c>
      <c r="W477" s="350" t="s">
        <v>21</v>
      </c>
    </row>
    <row r="478" s="255" customFormat="true" ht="25.5" spans="1:23">
      <c r="A478" s="350">
        <f>MAX(A$2:A477)+1</f>
        <v>399</v>
      </c>
      <c r="B478" s="350">
        <v>230200025</v>
      </c>
      <c r="C478" s="350" t="s">
        <v>1378</v>
      </c>
      <c r="D478" s="352" t="s">
        <v>1379</v>
      </c>
      <c r="E478" s="350" t="s">
        <v>1378</v>
      </c>
      <c r="F478" s="350"/>
      <c r="G478" s="350"/>
      <c r="H478" s="359" t="s">
        <v>44</v>
      </c>
      <c r="I478" s="359" t="s">
        <v>1380</v>
      </c>
      <c r="J478" s="362">
        <v>100</v>
      </c>
      <c r="K478" s="363"/>
      <c r="L478" s="364"/>
      <c r="M478" s="362">
        <v>100</v>
      </c>
      <c r="N478" s="363"/>
      <c r="O478" s="364"/>
      <c r="P478" s="362" t="s">
        <v>31</v>
      </c>
      <c r="Q478" s="363"/>
      <c r="R478" s="364"/>
      <c r="S478" s="350"/>
      <c r="T478" s="359" t="s">
        <v>760</v>
      </c>
      <c r="U478" s="359"/>
      <c r="V478" s="350" t="s">
        <v>761</v>
      </c>
      <c r="W478" s="350" t="s">
        <v>21</v>
      </c>
    </row>
    <row r="479" s="255" customFormat="true" ht="27" spans="1:23">
      <c r="A479" s="350">
        <f>MAX(A$2:A478)+1</f>
        <v>400</v>
      </c>
      <c r="B479" s="350" t="s">
        <v>1381</v>
      </c>
      <c r="C479" s="351" t="s">
        <v>1295</v>
      </c>
      <c r="D479" s="352" t="s">
        <v>1382</v>
      </c>
      <c r="E479" s="350" t="s">
        <v>1295</v>
      </c>
      <c r="F479" s="350"/>
      <c r="G479" s="350"/>
      <c r="H479" s="359" t="s">
        <v>44</v>
      </c>
      <c r="I479" s="359" t="s">
        <v>1297</v>
      </c>
      <c r="J479" s="362">
        <v>30</v>
      </c>
      <c r="K479" s="363"/>
      <c r="L479" s="364"/>
      <c r="M479" s="362">
        <v>30</v>
      </c>
      <c r="N479" s="363"/>
      <c r="O479" s="364"/>
      <c r="P479" s="362" t="s">
        <v>31</v>
      </c>
      <c r="Q479" s="363"/>
      <c r="R479" s="364"/>
      <c r="S479" s="354" t="s">
        <v>1328</v>
      </c>
      <c r="T479" s="359" t="s">
        <v>760</v>
      </c>
      <c r="U479" s="359"/>
      <c r="V479" s="350" t="s">
        <v>761</v>
      </c>
      <c r="W479" s="350" t="s">
        <v>21</v>
      </c>
    </row>
    <row r="480" s="255" customFormat="true" ht="25.5" spans="1:23">
      <c r="A480" s="350">
        <f>MAX(A$2:A479)+1</f>
        <v>401</v>
      </c>
      <c r="B480" s="350">
        <v>230200026</v>
      </c>
      <c r="C480" s="350" t="s">
        <v>1383</v>
      </c>
      <c r="D480" s="352" t="s">
        <v>1384</v>
      </c>
      <c r="E480" s="350" t="s">
        <v>1383</v>
      </c>
      <c r="F480" s="350" t="s">
        <v>1385</v>
      </c>
      <c r="G480" s="350" t="s">
        <v>1386</v>
      </c>
      <c r="H480" s="359" t="s">
        <v>44</v>
      </c>
      <c r="I480" s="359" t="s">
        <v>1380</v>
      </c>
      <c r="J480" s="362">
        <v>200</v>
      </c>
      <c r="K480" s="363"/>
      <c r="L480" s="364"/>
      <c r="M480" s="362">
        <v>200</v>
      </c>
      <c r="N480" s="363"/>
      <c r="O480" s="364"/>
      <c r="P480" s="362" t="s">
        <v>31</v>
      </c>
      <c r="Q480" s="363"/>
      <c r="R480" s="364"/>
      <c r="S480" s="350"/>
      <c r="T480" s="359" t="s">
        <v>760</v>
      </c>
      <c r="U480" s="359"/>
      <c r="V480" s="350" t="s">
        <v>761</v>
      </c>
      <c r="W480" s="350" t="s">
        <v>21</v>
      </c>
    </row>
    <row r="481" s="255" customFormat="true" ht="38.25" spans="1:23">
      <c r="A481" s="350">
        <f>MAX(A$2:A480)+1</f>
        <v>402</v>
      </c>
      <c r="B481" s="350" t="s">
        <v>1387</v>
      </c>
      <c r="C481" s="351" t="s">
        <v>1295</v>
      </c>
      <c r="D481" s="352" t="s">
        <v>1388</v>
      </c>
      <c r="E481" s="350" t="s">
        <v>1389</v>
      </c>
      <c r="F481" s="350"/>
      <c r="G481" s="350"/>
      <c r="H481" s="359" t="s">
        <v>44</v>
      </c>
      <c r="I481" s="359" t="s">
        <v>1297</v>
      </c>
      <c r="J481" s="362">
        <v>30</v>
      </c>
      <c r="K481" s="363"/>
      <c r="L481" s="364"/>
      <c r="M481" s="362">
        <v>30</v>
      </c>
      <c r="N481" s="363"/>
      <c r="O481" s="364"/>
      <c r="P481" s="362" t="s">
        <v>31</v>
      </c>
      <c r="Q481" s="363"/>
      <c r="R481" s="364"/>
      <c r="S481" s="354" t="s">
        <v>1328</v>
      </c>
      <c r="T481" s="359" t="s">
        <v>760</v>
      </c>
      <c r="U481" s="359"/>
      <c r="V481" s="350" t="s">
        <v>761</v>
      </c>
      <c r="W481" s="350" t="s">
        <v>21</v>
      </c>
    </row>
    <row r="482" s="255" customFormat="true" ht="25.5" spans="1:23">
      <c r="A482" s="350">
        <f>MAX(A$2:A481)+1</f>
        <v>403</v>
      </c>
      <c r="B482" s="350">
        <v>230200027</v>
      </c>
      <c r="C482" s="350" t="s">
        <v>1390</v>
      </c>
      <c r="D482" s="352" t="s">
        <v>1391</v>
      </c>
      <c r="E482" s="350" t="s">
        <v>1390</v>
      </c>
      <c r="F482" s="350"/>
      <c r="G482" s="350"/>
      <c r="H482" s="359" t="s">
        <v>44</v>
      </c>
      <c r="I482" s="359" t="s">
        <v>1324</v>
      </c>
      <c r="J482" s="362">
        <v>100</v>
      </c>
      <c r="K482" s="363"/>
      <c r="L482" s="364"/>
      <c r="M482" s="362">
        <v>100</v>
      </c>
      <c r="N482" s="363"/>
      <c r="O482" s="364"/>
      <c r="P482" s="362" t="s">
        <v>31</v>
      </c>
      <c r="Q482" s="363"/>
      <c r="R482" s="364"/>
      <c r="S482" s="350"/>
      <c r="T482" s="359" t="s">
        <v>760</v>
      </c>
      <c r="U482" s="359"/>
      <c r="V482" s="350" t="s">
        <v>761</v>
      </c>
      <c r="W482" s="350" t="s">
        <v>21</v>
      </c>
    </row>
    <row r="483" s="255" customFormat="true" ht="25.5" spans="1:23">
      <c r="A483" s="350">
        <f>MAX(A$2:A482)+1</f>
        <v>404</v>
      </c>
      <c r="B483" s="350">
        <v>230200028</v>
      </c>
      <c r="C483" s="350" t="s">
        <v>1392</v>
      </c>
      <c r="D483" s="352" t="s">
        <v>1393</v>
      </c>
      <c r="E483" s="350" t="s">
        <v>1392</v>
      </c>
      <c r="F483" s="350"/>
      <c r="G483" s="350"/>
      <c r="H483" s="359" t="s">
        <v>44</v>
      </c>
      <c r="I483" s="359" t="s">
        <v>40</v>
      </c>
      <c r="J483" s="362">
        <v>100</v>
      </c>
      <c r="K483" s="363"/>
      <c r="L483" s="364"/>
      <c r="M483" s="362">
        <v>100</v>
      </c>
      <c r="N483" s="363"/>
      <c r="O483" s="364"/>
      <c r="P483" s="362" t="s">
        <v>31</v>
      </c>
      <c r="Q483" s="363"/>
      <c r="R483" s="364"/>
      <c r="S483" s="350"/>
      <c r="T483" s="359" t="s">
        <v>760</v>
      </c>
      <c r="U483" s="359"/>
      <c r="V483" s="350" t="s">
        <v>761</v>
      </c>
      <c r="W483" s="350" t="s">
        <v>21</v>
      </c>
    </row>
    <row r="484" s="255" customFormat="true" ht="25.5" spans="1:23">
      <c r="A484" s="350">
        <f>MAX(A$2:A483)+1</f>
        <v>405</v>
      </c>
      <c r="B484" s="350">
        <v>230200029</v>
      </c>
      <c r="C484" s="350" t="s">
        <v>1394</v>
      </c>
      <c r="D484" s="352" t="s">
        <v>1395</v>
      </c>
      <c r="E484" s="350" t="s">
        <v>1394</v>
      </c>
      <c r="F484" s="350"/>
      <c r="G484" s="350"/>
      <c r="H484" s="359" t="s">
        <v>29</v>
      </c>
      <c r="I484" s="359" t="s">
        <v>40</v>
      </c>
      <c r="J484" s="362">
        <v>100</v>
      </c>
      <c r="K484" s="363"/>
      <c r="L484" s="364"/>
      <c r="M484" s="362">
        <v>100</v>
      </c>
      <c r="N484" s="363"/>
      <c r="O484" s="364"/>
      <c r="P484" s="362" t="s">
        <v>31</v>
      </c>
      <c r="Q484" s="363"/>
      <c r="R484" s="364"/>
      <c r="S484" s="350"/>
      <c r="T484" s="359" t="s">
        <v>760</v>
      </c>
      <c r="U484" s="359"/>
      <c r="V484" s="350" t="s">
        <v>761</v>
      </c>
      <c r="W484" s="350" t="s">
        <v>21</v>
      </c>
    </row>
    <row r="485" s="255" customFormat="true" ht="25.5" spans="1:23">
      <c r="A485" s="350">
        <f>MAX(A$2:A484)+1</f>
        <v>406</v>
      </c>
      <c r="B485" s="350">
        <v>230200030</v>
      </c>
      <c r="C485" s="350" t="s">
        <v>1396</v>
      </c>
      <c r="D485" s="352" t="s">
        <v>1397</v>
      </c>
      <c r="E485" s="350" t="s">
        <v>1396</v>
      </c>
      <c r="F485" s="350"/>
      <c r="G485" s="350"/>
      <c r="H485" s="359" t="s">
        <v>29</v>
      </c>
      <c r="I485" s="359" t="s">
        <v>40</v>
      </c>
      <c r="J485" s="362">
        <v>200</v>
      </c>
      <c r="K485" s="363"/>
      <c r="L485" s="364"/>
      <c r="M485" s="362">
        <v>200</v>
      </c>
      <c r="N485" s="363"/>
      <c r="O485" s="364"/>
      <c r="P485" s="362" t="s">
        <v>31</v>
      </c>
      <c r="Q485" s="363"/>
      <c r="R485" s="364"/>
      <c r="S485" s="350"/>
      <c r="T485" s="359" t="s">
        <v>760</v>
      </c>
      <c r="U485" s="359"/>
      <c r="V485" s="350" t="s">
        <v>761</v>
      </c>
      <c r="W485" s="350" t="s">
        <v>21</v>
      </c>
    </row>
    <row r="486" s="255" customFormat="true" ht="25.5" spans="1:23">
      <c r="A486" s="350">
        <f>MAX(A$2:A485)+1</f>
        <v>407</v>
      </c>
      <c r="B486" s="350">
        <v>230200031</v>
      </c>
      <c r="C486" s="350" t="s">
        <v>1398</v>
      </c>
      <c r="D486" s="352" t="s">
        <v>1399</v>
      </c>
      <c r="E486" s="350" t="s">
        <v>1398</v>
      </c>
      <c r="F486" s="350"/>
      <c r="G486" s="350"/>
      <c r="H486" s="359" t="s">
        <v>44</v>
      </c>
      <c r="I486" s="359" t="s">
        <v>40</v>
      </c>
      <c r="J486" s="362">
        <v>200</v>
      </c>
      <c r="K486" s="363"/>
      <c r="L486" s="364"/>
      <c r="M486" s="362">
        <v>200</v>
      </c>
      <c r="N486" s="363"/>
      <c r="O486" s="364"/>
      <c r="P486" s="362" t="s">
        <v>31</v>
      </c>
      <c r="Q486" s="363"/>
      <c r="R486" s="364"/>
      <c r="S486" s="350"/>
      <c r="T486" s="359" t="s">
        <v>760</v>
      </c>
      <c r="U486" s="359"/>
      <c r="V486" s="350" t="s">
        <v>761</v>
      </c>
      <c r="W486" s="350" t="s">
        <v>21</v>
      </c>
    </row>
    <row r="487" s="255" customFormat="true" ht="25.5" spans="1:23">
      <c r="A487" s="350">
        <f>MAX(A$2:A486)+1</f>
        <v>408</v>
      </c>
      <c r="B487" s="350">
        <v>230200032</v>
      </c>
      <c r="C487" s="350" t="s">
        <v>1400</v>
      </c>
      <c r="D487" s="352" t="s">
        <v>1401</v>
      </c>
      <c r="E487" s="350" t="s">
        <v>1400</v>
      </c>
      <c r="F487" s="350"/>
      <c r="G487" s="350"/>
      <c r="H487" s="359" t="s">
        <v>44</v>
      </c>
      <c r="I487" s="359" t="s">
        <v>40</v>
      </c>
      <c r="J487" s="362">
        <v>200</v>
      </c>
      <c r="K487" s="363"/>
      <c r="L487" s="364"/>
      <c r="M487" s="362">
        <v>200</v>
      </c>
      <c r="N487" s="363"/>
      <c r="O487" s="364"/>
      <c r="P487" s="362" t="s">
        <v>31</v>
      </c>
      <c r="Q487" s="363"/>
      <c r="R487" s="364"/>
      <c r="S487" s="350"/>
      <c r="T487" s="359" t="s">
        <v>760</v>
      </c>
      <c r="U487" s="359"/>
      <c r="V487" s="350" t="s">
        <v>761</v>
      </c>
      <c r="W487" s="350" t="s">
        <v>21</v>
      </c>
    </row>
    <row r="488" s="255" customFormat="true" ht="25.5" spans="1:23">
      <c r="A488" s="350">
        <f>MAX(A$2:A487)+1</f>
        <v>409</v>
      </c>
      <c r="B488" s="350" t="s">
        <v>1402</v>
      </c>
      <c r="C488" s="350" t="s">
        <v>1403</v>
      </c>
      <c r="D488" s="352" t="s">
        <v>1404</v>
      </c>
      <c r="E488" s="350" t="s">
        <v>1405</v>
      </c>
      <c r="F488" s="350"/>
      <c r="G488" s="350"/>
      <c r="H488" s="359" t="s">
        <v>44</v>
      </c>
      <c r="I488" s="359" t="s">
        <v>40</v>
      </c>
      <c r="J488" s="362">
        <v>20</v>
      </c>
      <c r="K488" s="363"/>
      <c r="L488" s="364"/>
      <c r="M488" s="362">
        <v>20</v>
      </c>
      <c r="N488" s="363"/>
      <c r="O488" s="364"/>
      <c r="P488" s="362" t="s">
        <v>31</v>
      </c>
      <c r="Q488" s="363"/>
      <c r="R488" s="364"/>
      <c r="S488" s="354" t="s">
        <v>1403</v>
      </c>
      <c r="T488" s="359" t="s">
        <v>760</v>
      </c>
      <c r="U488" s="359"/>
      <c r="V488" s="350" t="s">
        <v>761</v>
      </c>
      <c r="W488" s="350" t="s">
        <v>21</v>
      </c>
    </row>
    <row r="489" s="255" customFormat="true" ht="25.5" spans="1:23">
      <c r="A489" s="350">
        <f>MAX(A$2:A488)+1</f>
        <v>410</v>
      </c>
      <c r="B489" s="350">
        <v>230200033</v>
      </c>
      <c r="C489" s="350" t="s">
        <v>1406</v>
      </c>
      <c r="D489" s="352" t="s">
        <v>1407</v>
      </c>
      <c r="E489" s="350" t="s">
        <v>1406</v>
      </c>
      <c r="F489" s="350"/>
      <c r="G489" s="350"/>
      <c r="H489" s="359" t="s">
        <v>44</v>
      </c>
      <c r="I489" s="359" t="s">
        <v>40</v>
      </c>
      <c r="J489" s="362">
        <v>200</v>
      </c>
      <c r="K489" s="363"/>
      <c r="L489" s="364"/>
      <c r="M489" s="362">
        <v>200</v>
      </c>
      <c r="N489" s="363"/>
      <c r="O489" s="364"/>
      <c r="P489" s="362" t="s">
        <v>31</v>
      </c>
      <c r="Q489" s="363"/>
      <c r="R489" s="364"/>
      <c r="S489" s="350"/>
      <c r="T489" s="359" t="s">
        <v>760</v>
      </c>
      <c r="U489" s="359"/>
      <c r="V489" s="350" t="s">
        <v>761</v>
      </c>
      <c r="W489" s="350" t="s">
        <v>21</v>
      </c>
    </row>
    <row r="490" s="255" customFormat="true" ht="25.5" spans="1:23">
      <c r="A490" s="350">
        <f>MAX(A$2:A489)+1</f>
        <v>411</v>
      </c>
      <c r="B490" s="350">
        <v>230200034</v>
      </c>
      <c r="C490" s="350" t="s">
        <v>1408</v>
      </c>
      <c r="D490" s="352" t="s">
        <v>1409</v>
      </c>
      <c r="E490" s="350" t="s">
        <v>1408</v>
      </c>
      <c r="F490" s="350"/>
      <c r="G490" s="350"/>
      <c r="H490" s="359" t="s">
        <v>44</v>
      </c>
      <c r="I490" s="359" t="s">
        <v>188</v>
      </c>
      <c r="J490" s="362">
        <v>200</v>
      </c>
      <c r="K490" s="363"/>
      <c r="L490" s="364"/>
      <c r="M490" s="362">
        <v>200</v>
      </c>
      <c r="N490" s="363"/>
      <c r="O490" s="364"/>
      <c r="P490" s="362" t="s">
        <v>31</v>
      </c>
      <c r="Q490" s="363"/>
      <c r="R490" s="364"/>
      <c r="S490" s="350"/>
      <c r="T490" s="359" t="s">
        <v>760</v>
      </c>
      <c r="U490" s="359"/>
      <c r="V490" s="350" t="s">
        <v>761</v>
      </c>
      <c r="W490" s="350" t="s">
        <v>21</v>
      </c>
    </row>
    <row r="491" s="255" customFormat="true" ht="25.5" spans="1:23">
      <c r="A491" s="350">
        <f>MAX(A$2:A490)+1</f>
        <v>412</v>
      </c>
      <c r="B491" s="350" t="s">
        <v>1410</v>
      </c>
      <c r="C491" s="351" t="s">
        <v>1411</v>
      </c>
      <c r="D491" s="352" t="s">
        <v>1412</v>
      </c>
      <c r="E491" s="350" t="s">
        <v>1413</v>
      </c>
      <c r="F491" s="350"/>
      <c r="G491" s="350"/>
      <c r="H491" s="359" t="s">
        <v>44</v>
      </c>
      <c r="I491" s="359" t="s">
        <v>40</v>
      </c>
      <c r="J491" s="362">
        <v>20</v>
      </c>
      <c r="K491" s="363"/>
      <c r="L491" s="364"/>
      <c r="M491" s="362">
        <v>20</v>
      </c>
      <c r="N491" s="363"/>
      <c r="O491" s="364"/>
      <c r="P491" s="362" t="s">
        <v>31</v>
      </c>
      <c r="Q491" s="363"/>
      <c r="R491" s="364"/>
      <c r="S491" s="354" t="s">
        <v>1411</v>
      </c>
      <c r="T491" s="359" t="s">
        <v>760</v>
      </c>
      <c r="U491" s="359"/>
      <c r="V491" s="350" t="s">
        <v>761</v>
      </c>
      <c r="W491" s="350" t="s">
        <v>21</v>
      </c>
    </row>
    <row r="492" s="255" customFormat="true" ht="25.5" spans="1:23">
      <c r="A492" s="350">
        <f>MAX(A$2:A491)+1</f>
        <v>413</v>
      </c>
      <c r="B492" s="350">
        <v>230200035</v>
      </c>
      <c r="C492" s="350" t="s">
        <v>1414</v>
      </c>
      <c r="D492" s="352" t="s">
        <v>1415</v>
      </c>
      <c r="E492" s="350" t="s">
        <v>1414</v>
      </c>
      <c r="F492" s="350"/>
      <c r="G492" s="350"/>
      <c r="H492" s="359" t="s">
        <v>44</v>
      </c>
      <c r="I492" s="359" t="s">
        <v>1324</v>
      </c>
      <c r="J492" s="362">
        <v>100</v>
      </c>
      <c r="K492" s="363"/>
      <c r="L492" s="364"/>
      <c r="M492" s="362">
        <v>100</v>
      </c>
      <c r="N492" s="363"/>
      <c r="O492" s="364"/>
      <c r="P492" s="362" t="s">
        <v>31</v>
      </c>
      <c r="Q492" s="363"/>
      <c r="R492" s="364"/>
      <c r="S492" s="350"/>
      <c r="T492" s="359" t="s">
        <v>760</v>
      </c>
      <c r="U492" s="359"/>
      <c r="V492" s="350" t="s">
        <v>761</v>
      </c>
      <c r="W492" s="350" t="s">
        <v>21</v>
      </c>
    </row>
    <row r="493" s="255" customFormat="true" ht="25.5" spans="1:23">
      <c r="A493" s="350">
        <f>MAX(A$2:A492)+1</f>
        <v>414</v>
      </c>
      <c r="B493" s="350" t="s">
        <v>1416</v>
      </c>
      <c r="C493" s="351" t="s">
        <v>1295</v>
      </c>
      <c r="D493" s="352" t="s">
        <v>1417</v>
      </c>
      <c r="E493" s="350" t="s">
        <v>1418</v>
      </c>
      <c r="F493" s="350"/>
      <c r="G493" s="350"/>
      <c r="H493" s="359" t="s">
        <v>44</v>
      </c>
      <c r="I493" s="359" t="s">
        <v>1297</v>
      </c>
      <c r="J493" s="362">
        <v>20</v>
      </c>
      <c r="K493" s="363"/>
      <c r="L493" s="364"/>
      <c r="M493" s="362">
        <v>20</v>
      </c>
      <c r="N493" s="363"/>
      <c r="O493" s="364"/>
      <c r="P493" s="362" t="s">
        <v>31</v>
      </c>
      <c r="Q493" s="363"/>
      <c r="R493" s="364"/>
      <c r="S493" s="354" t="s">
        <v>1295</v>
      </c>
      <c r="T493" s="359" t="s">
        <v>760</v>
      </c>
      <c r="U493" s="359"/>
      <c r="V493" s="350" t="s">
        <v>761</v>
      </c>
      <c r="W493" s="350" t="s">
        <v>21</v>
      </c>
    </row>
    <row r="494" s="255" customFormat="true" ht="25.5" spans="1:23">
      <c r="A494" s="350">
        <f>MAX(A$2:A493)+1</f>
        <v>415</v>
      </c>
      <c r="B494" s="350">
        <v>230200036</v>
      </c>
      <c r="C494" s="350" t="s">
        <v>1419</v>
      </c>
      <c r="D494" s="352" t="s">
        <v>1420</v>
      </c>
      <c r="E494" s="350" t="s">
        <v>1419</v>
      </c>
      <c r="F494" s="350"/>
      <c r="G494" s="350"/>
      <c r="H494" s="359" t="s">
        <v>44</v>
      </c>
      <c r="I494" s="359" t="s">
        <v>40</v>
      </c>
      <c r="J494" s="362">
        <v>100</v>
      </c>
      <c r="K494" s="363"/>
      <c r="L494" s="364"/>
      <c r="M494" s="362">
        <v>100</v>
      </c>
      <c r="N494" s="363"/>
      <c r="O494" s="364"/>
      <c r="P494" s="362" t="s">
        <v>31</v>
      </c>
      <c r="Q494" s="363"/>
      <c r="R494" s="364"/>
      <c r="S494" s="350"/>
      <c r="T494" s="359" t="s">
        <v>760</v>
      </c>
      <c r="U494" s="359"/>
      <c r="V494" s="350" t="s">
        <v>761</v>
      </c>
      <c r="W494" s="350" t="s">
        <v>21</v>
      </c>
    </row>
    <row r="495" s="255" customFormat="true" ht="25.5" spans="1:23">
      <c r="A495" s="350">
        <f>MAX(A$2:A494)+1</f>
        <v>416</v>
      </c>
      <c r="B495" s="350">
        <v>230200037</v>
      </c>
      <c r="C495" s="350" t="s">
        <v>1421</v>
      </c>
      <c r="D495" s="352" t="s">
        <v>1422</v>
      </c>
      <c r="E495" s="350" t="s">
        <v>1421</v>
      </c>
      <c r="F495" s="350"/>
      <c r="G495" s="350"/>
      <c r="H495" s="359" t="s">
        <v>44</v>
      </c>
      <c r="I495" s="359" t="s">
        <v>1319</v>
      </c>
      <c r="J495" s="362">
        <v>100</v>
      </c>
      <c r="K495" s="363"/>
      <c r="L495" s="364"/>
      <c r="M495" s="362">
        <v>100</v>
      </c>
      <c r="N495" s="363"/>
      <c r="O495" s="364"/>
      <c r="P495" s="362" t="s">
        <v>31</v>
      </c>
      <c r="Q495" s="363"/>
      <c r="R495" s="364"/>
      <c r="S495" s="350"/>
      <c r="T495" s="359" t="s">
        <v>760</v>
      </c>
      <c r="U495" s="359"/>
      <c r="V495" s="350" t="s">
        <v>761</v>
      </c>
      <c r="W495" s="350" t="s">
        <v>21</v>
      </c>
    </row>
    <row r="496" s="255" customFormat="true" ht="27" spans="1:23">
      <c r="A496" s="350">
        <f>MAX(A$2:A495)+1</f>
        <v>417</v>
      </c>
      <c r="B496" s="350" t="s">
        <v>1423</v>
      </c>
      <c r="C496" s="351" t="s">
        <v>1424</v>
      </c>
      <c r="D496" s="353" t="s">
        <v>1422</v>
      </c>
      <c r="E496" s="350" t="s">
        <v>1421</v>
      </c>
      <c r="F496" s="350"/>
      <c r="G496" s="350"/>
      <c r="H496" s="359" t="s">
        <v>44</v>
      </c>
      <c r="I496" s="359" t="s">
        <v>1425</v>
      </c>
      <c r="J496" s="362">
        <v>20</v>
      </c>
      <c r="K496" s="363"/>
      <c r="L496" s="364"/>
      <c r="M496" s="362">
        <v>20</v>
      </c>
      <c r="N496" s="363"/>
      <c r="O496" s="364"/>
      <c r="P496" s="362" t="s">
        <v>31</v>
      </c>
      <c r="Q496" s="363"/>
      <c r="R496" s="364"/>
      <c r="S496" s="354" t="s">
        <v>1426</v>
      </c>
      <c r="T496" s="359" t="s">
        <v>760</v>
      </c>
      <c r="U496" s="359"/>
      <c r="V496" s="350" t="s">
        <v>761</v>
      </c>
      <c r="W496" s="350" t="s">
        <v>21</v>
      </c>
    </row>
    <row r="497" s="255" customFormat="true" ht="25.5" spans="1:23">
      <c r="A497" s="350">
        <f>MAX(A$2:A496)+1</f>
        <v>418</v>
      </c>
      <c r="B497" s="350">
        <v>230200038</v>
      </c>
      <c r="C497" s="350" t="s">
        <v>1427</v>
      </c>
      <c r="D497" s="352" t="s">
        <v>1428</v>
      </c>
      <c r="E497" s="350" t="s">
        <v>1427</v>
      </c>
      <c r="F497" s="350"/>
      <c r="G497" s="350"/>
      <c r="H497" s="359" t="s">
        <v>44</v>
      </c>
      <c r="I497" s="359" t="s">
        <v>188</v>
      </c>
      <c r="J497" s="362">
        <v>200</v>
      </c>
      <c r="K497" s="363"/>
      <c r="L497" s="364"/>
      <c r="M497" s="362">
        <v>200</v>
      </c>
      <c r="N497" s="363"/>
      <c r="O497" s="364"/>
      <c r="P497" s="362" t="s">
        <v>31</v>
      </c>
      <c r="Q497" s="363"/>
      <c r="R497" s="364"/>
      <c r="S497" s="350"/>
      <c r="T497" s="359" t="s">
        <v>760</v>
      </c>
      <c r="U497" s="359"/>
      <c r="V497" s="350" t="s">
        <v>761</v>
      </c>
      <c r="W497" s="350" t="s">
        <v>21</v>
      </c>
    </row>
    <row r="498" s="255" customFormat="true" ht="25.5" spans="1:23">
      <c r="A498" s="350">
        <f>MAX(A$2:A497)+1</f>
        <v>419</v>
      </c>
      <c r="B498" s="350" t="s">
        <v>1429</v>
      </c>
      <c r="C498" s="351" t="s">
        <v>1411</v>
      </c>
      <c r="D498" s="352" t="s">
        <v>1430</v>
      </c>
      <c r="E498" s="350" t="s">
        <v>1431</v>
      </c>
      <c r="F498" s="350" t="s">
        <v>1411</v>
      </c>
      <c r="G498" s="350"/>
      <c r="H498" s="359" t="s">
        <v>44</v>
      </c>
      <c r="I498" s="359" t="s">
        <v>40</v>
      </c>
      <c r="J498" s="362">
        <v>20</v>
      </c>
      <c r="K498" s="363"/>
      <c r="L498" s="364"/>
      <c r="M498" s="362">
        <v>20</v>
      </c>
      <c r="N498" s="363"/>
      <c r="O498" s="364"/>
      <c r="P498" s="362" t="s">
        <v>31</v>
      </c>
      <c r="Q498" s="363"/>
      <c r="R498" s="364"/>
      <c r="S498" s="354" t="s">
        <v>1411</v>
      </c>
      <c r="T498" s="359" t="s">
        <v>760</v>
      </c>
      <c r="U498" s="359"/>
      <c r="V498" s="350" t="s">
        <v>761</v>
      </c>
      <c r="W498" s="350" t="s">
        <v>21</v>
      </c>
    </row>
    <row r="499" s="255" customFormat="true" ht="25.5" spans="1:23">
      <c r="A499" s="350">
        <f>MAX(A$2:A498)+1</f>
        <v>420</v>
      </c>
      <c r="B499" s="350">
        <v>230200039</v>
      </c>
      <c r="C499" s="350" t="s">
        <v>1432</v>
      </c>
      <c r="D499" s="352" t="s">
        <v>1433</v>
      </c>
      <c r="E499" s="350" t="s">
        <v>1432</v>
      </c>
      <c r="F499" s="350"/>
      <c r="G499" s="350"/>
      <c r="H499" s="359" t="s">
        <v>44</v>
      </c>
      <c r="I499" s="359" t="s">
        <v>40</v>
      </c>
      <c r="J499" s="362">
        <v>100</v>
      </c>
      <c r="K499" s="363"/>
      <c r="L499" s="364"/>
      <c r="M499" s="362">
        <v>100</v>
      </c>
      <c r="N499" s="363"/>
      <c r="O499" s="364"/>
      <c r="P499" s="362" t="s">
        <v>31</v>
      </c>
      <c r="Q499" s="363"/>
      <c r="R499" s="364"/>
      <c r="S499" s="350"/>
      <c r="T499" s="359" t="s">
        <v>760</v>
      </c>
      <c r="U499" s="359"/>
      <c r="V499" s="350" t="s">
        <v>761</v>
      </c>
      <c r="W499" s="350" t="s">
        <v>21</v>
      </c>
    </row>
    <row r="500" s="255" customFormat="true" ht="25.5" spans="1:23">
      <c r="A500" s="350">
        <f>MAX(A$2:A499)+1</f>
        <v>421</v>
      </c>
      <c r="B500" s="350">
        <v>230200040</v>
      </c>
      <c r="C500" s="350" t="s">
        <v>1434</v>
      </c>
      <c r="D500" s="352" t="s">
        <v>1435</v>
      </c>
      <c r="E500" s="350" t="s">
        <v>1434</v>
      </c>
      <c r="F500" s="350"/>
      <c r="G500" s="350"/>
      <c r="H500" s="359" t="s">
        <v>44</v>
      </c>
      <c r="I500" s="359" t="s">
        <v>40</v>
      </c>
      <c r="J500" s="362" t="s">
        <v>31</v>
      </c>
      <c r="K500" s="363"/>
      <c r="L500" s="364"/>
      <c r="M500" s="362" t="s">
        <v>31</v>
      </c>
      <c r="N500" s="363"/>
      <c r="O500" s="364"/>
      <c r="P500" s="362" t="s">
        <v>31</v>
      </c>
      <c r="Q500" s="363"/>
      <c r="R500" s="364"/>
      <c r="S500" s="350"/>
      <c r="T500" s="359" t="s">
        <v>760</v>
      </c>
      <c r="U500" s="359"/>
      <c r="V500" s="350" t="s">
        <v>761</v>
      </c>
      <c r="W500" s="350" t="s">
        <v>21</v>
      </c>
    </row>
    <row r="501" s="255" customFormat="true" ht="25.5" spans="1:23">
      <c r="A501" s="350">
        <f>MAX(A$2:A500)+1</f>
        <v>422</v>
      </c>
      <c r="B501" s="350">
        <v>230200041</v>
      </c>
      <c r="C501" s="350" t="s">
        <v>1436</v>
      </c>
      <c r="D501" s="352" t="s">
        <v>1437</v>
      </c>
      <c r="E501" s="350" t="s">
        <v>1436</v>
      </c>
      <c r="F501" s="350"/>
      <c r="G501" s="350"/>
      <c r="H501" s="359" t="s">
        <v>44</v>
      </c>
      <c r="I501" s="359" t="s">
        <v>40</v>
      </c>
      <c r="J501" s="362" t="s">
        <v>31</v>
      </c>
      <c r="K501" s="363"/>
      <c r="L501" s="364"/>
      <c r="M501" s="362" t="s">
        <v>31</v>
      </c>
      <c r="N501" s="363"/>
      <c r="O501" s="364"/>
      <c r="P501" s="362" t="s">
        <v>31</v>
      </c>
      <c r="Q501" s="363"/>
      <c r="R501" s="364"/>
      <c r="S501" s="350"/>
      <c r="T501" s="359" t="s">
        <v>760</v>
      </c>
      <c r="U501" s="359"/>
      <c r="V501" s="350" t="s">
        <v>761</v>
      </c>
      <c r="W501" s="350" t="s">
        <v>21</v>
      </c>
    </row>
    <row r="502" s="255" customFormat="true" ht="25.5" spans="1:23">
      <c r="A502" s="350">
        <f>MAX(A$2:A501)+1</f>
        <v>423</v>
      </c>
      <c r="B502" s="350">
        <v>230200042</v>
      </c>
      <c r="C502" s="350" t="s">
        <v>1438</v>
      </c>
      <c r="D502" s="352" t="s">
        <v>1439</v>
      </c>
      <c r="E502" s="350" t="s">
        <v>1438</v>
      </c>
      <c r="F502" s="350"/>
      <c r="G502" s="350"/>
      <c r="H502" s="359" t="s">
        <v>44</v>
      </c>
      <c r="I502" s="359" t="s">
        <v>40</v>
      </c>
      <c r="J502" s="362" t="s">
        <v>31</v>
      </c>
      <c r="K502" s="363"/>
      <c r="L502" s="364"/>
      <c r="M502" s="362" t="s">
        <v>31</v>
      </c>
      <c r="N502" s="363"/>
      <c r="O502" s="364"/>
      <c r="P502" s="362" t="s">
        <v>31</v>
      </c>
      <c r="Q502" s="363"/>
      <c r="R502" s="364"/>
      <c r="S502" s="350"/>
      <c r="T502" s="359" t="s">
        <v>760</v>
      </c>
      <c r="U502" s="359"/>
      <c r="V502" s="350" t="s">
        <v>761</v>
      </c>
      <c r="W502" s="350" t="s">
        <v>21</v>
      </c>
    </row>
    <row r="503" s="255" customFormat="true" ht="25.5" spans="1:23">
      <c r="A503" s="350">
        <f>MAX(A$2:A502)+1</f>
        <v>424</v>
      </c>
      <c r="B503" s="350">
        <v>230200043</v>
      </c>
      <c r="C503" s="350" t="s">
        <v>1440</v>
      </c>
      <c r="D503" s="352" t="s">
        <v>1441</v>
      </c>
      <c r="E503" s="350" t="s">
        <v>1440</v>
      </c>
      <c r="F503" s="350" t="s">
        <v>1442</v>
      </c>
      <c r="G503" s="350"/>
      <c r="H503" s="359" t="s">
        <v>29</v>
      </c>
      <c r="I503" s="359" t="s">
        <v>1443</v>
      </c>
      <c r="J503" s="362">
        <v>200</v>
      </c>
      <c r="K503" s="363"/>
      <c r="L503" s="364"/>
      <c r="M503" s="362">
        <v>200</v>
      </c>
      <c r="N503" s="363"/>
      <c r="O503" s="364"/>
      <c r="P503" s="362" t="s">
        <v>31</v>
      </c>
      <c r="Q503" s="363"/>
      <c r="R503" s="364"/>
      <c r="S503" s="350"/>
      <c r="T503" s="359" t="s">
        <v>760</v>
      </c>
      <c r="U503" s="359"/>
      <c r="V503" s="350" t="s">
        <v>761</v>
      </c>
      <c r="W503" s="350" t="s">
        <v>21</v>
      </c>
    </row>
    <row r="504" s="255" customFormat="true" ht="27" spans="1:23">
      <c r="A504" s="350">
        <f>MAX(A$2:A503)+1</f>
        <v>425</v>
      </c>
      <c r="B504" s="350" t="s">
        <v>1444</v>
      </c>
      <c r="C504" s="351" t="s">
        <v>1295</v>
      </c>
      <c r="D504" s="352" t="s">
        <v>1445</v>
      </c>
      <c r="E504" s="350" t="s">
        <v>1446</v>
      </c>
      <c r="F504" s="350"/>
      <c r="G504" s="350"/>
      <c r="H504" s="359" t="s">
        <v>29</v>
      </c>
      <c r="I504" s="359" t="s">
        <v>1297</v>
      </c>
      <c r="J504" s="362">
        <v>30</v>
      </c>
      <c r="K504" s="363"/>
      <c r="L504" s="364"/>
      <c r="M504" s="362">
        <v>30</v>
      </c>
      <c r="N504" s="363"/>
      <c r="O504" s="364"/>
      <c r="P504" s="362" t="s">
        <v>31</v>
      </c>
      <c r="Q504" s="363"/>
      <c r="R504" s="364"/>
      <c r="S504" s="354" t="s">
        <v>1328</v>
      </c>
      <c r="T504" s="359" t="s">
        <v>760</v>
      </c>
      <c r="U504" s="359"/>
      <c r="V504" s="350" t="s">
        <v>761</v>
      </c>
      <c r="W504" s="350" t="s">
        <v>21</v>
      </c>
    </row>
    <row r="505" s="255" customFormat="true" ht="25.5" spans="1:23">
      <c r="A505" s="350">
        <f>MAX(A$2:A504)+1</f>
        <v>426</v>
      </c>
      <c r="B505" s="350" t="s">
        <v>1447</v>
      </c>
      <c r="C505" s="354" t="s">
        <v>1448</v>
      </c>
      <c r="D505" s="352" t="s">
        <v>1449</v>
      </c>
      <c r="E505" s="350" t="s">
        <v>1450</v>
      </c>
      <c r="F505" s="350"/>
      <c r="G505" s="350"/>
      <c r="H505" s="359" t="s">
        <v>29</v>
      </c>
      <c r="I505" s="359" t="s">
        <v>40</v>
      </c>
      <c r="J505" s="362">
        <v>20</v>
      </c>
      <c r="K505" s="363"/>
      <c r="L505" s="364"/>
      <c r="M505" s="362">
        <v>20</v>
      </c>
      <c r="N505" s="363"/>
      <c r="O505" s="364"/>
      <c r="P505" s="362" t="s">
        <v>31</v>
      </c>
      <c r="Q505" s="363"/>
      <c r="R505" s="364"/>
      <c r="S505" s="354" t="s">
        <v>1448</v>
      </c>
      <c r="T505" s="359" t="s">
        <v>760</v>
      </c>
      <c r="U505" s="359"/>
      <c r="V505" s="350" t="s">
        <v>761</v>
      </c>
      <c r="W505" s="350" t="s">
        <v>21</v>
      </c>
    </row>
    <row r="506" s="255" customFormat="true" ht="38.25" spans="1:23">
      <c r="A506" s="350">
        <f>MAX(A$2:A505)+1</f>
        <v>427</v>
      </c>
      <c r="B506" s="350">
        <v>230200044</v>
      </c>
      <c r="C506" s="350" t="s">
        <v>1451</v>
      </c>
      <c r="D506" s="352" t="s">
        <v>1452</v>
      </c>
      <c r="E506" s="350" t="s">
        <v>1451</v>
      </c>
      <c r="F506" s="350" t="s">
        <v>1442</v>
      </c>
      <c r="G506" s="350"/>
      <c r="H506" s="359" t="s">
        <v>44</v>
      </c>
      <c r="I506" s="359" t="s">
        <v>1453</v>
      </c>
      <c r="J506" s="362" t="s">
        <v>31</v>
      </c>
      <c r="K506" s="363"/>
      <c r="L506" s="364"/>
      <c r="M506" s="362" t="s">
        <v>31</v>
      </c>
      <c r="N506" s="363"/>
      <c r="O506" s="364"/>
      <c r="P506" s="362" t="s">
        <v>31</v>
      </c>
      <c r="Q506" s="363"/>
      <c r="R506" s="364"/>
      <c r="S506" s="350"/>
      <c r="T506" s="359" t="s">
        <v>760</v>
      </c>
      <c r="U506" s="359"/>
      <c r="V506" s="350" t="s">
        <v>761</v>
      </c>
      <c r="W506" s="350" t="s">
        <v>21</v>
      </c>
    </row>
    <row r="507" s="255" customFormat="true" ht="25.5" spans="1:23">
      <c r="A507" s="350">
        <f>MAX(A$2:A506)+1</f>
        <v>428</v>
      </c>
      <c r="B507" s="350">
        <v>230200045</v>
      </c>
      <c r="C507" s="350" t="s">
        <v>1454</v>
      </c>
      <c r="D507" s="352" t="s">
        <v>1455</v>
      </c>
      <c r="E507" s="350" t="s">
        <v>1454</v>
      </c>
      <c r="F507" s="350" t="s">
        <v>1456</v>
      </c>
      <c r="G507" s="350"/>
      <c r="H507" s="359" t="s">
        <v>44</v>
      </c>
      <c r="I507" s="359" t="s">
        <v>40</v>
      </c>
      <c r="J507" s="362">
        <v>180</v>
      </c>
      <c r="K507" s="363"/>
      <c r="L507" s="364"/>
      <c r="M507" s="362">
        <v>180</v>
      </c>
      <c r="N507" s="363"/>
      <c r="O507" s="364"/>
      <c r="P507" s="362" t="s">
        <v>31</v>
      </c>
      <c r="Q507" s="363"/>
      <c r="R507" s="364"/>
      <c r="S507" s="350"/>
      <c r="T507" s="359" t="s">
        <v>760</v>
      </c>
      <c r="U507" s="359"/>
      <c r="V507" s="350" t="s">
        <v>761</v>
      </c>
      <c r="W507" s="350" t="s">
        <v>21</v>
      </c>
    </row>
    <row r="508" s="255" customFormat="true" ht="25.5" spans="1:23">
      <c r="A508" s="350">
        <f>MAX(A$2:A507)+1</f>
        <v>429</v>
      </c>
      <c r="B508" s="350" t="s">
        <v>1457</v>
      </c>
      <c r="C508" s="351" t="s">
        <v>1458</v>
      </c>
      <c r="D508" s="352" t="s">
        <v>1455</v>
      </c>
      <c r="E508" s="350" t="s">
        <v>1454</v>
      </c>
      <c r="F508" s="350"/>
      <c r="G508" s="350"/>
      <c r="H508" s="359" t="s">
        <v>44</v>
      </c>
      <c r="I508" s="359" t="s">
        <v>40</v>
      </c>
      <c r="J508" s="362">
        <v>120</v>
      </c>
      <c r="K508" s="363"/>
      <c r="L508" s="364"/>
      <c r="M508" s="362">
        <v>120</v>
      </c>
      <c r="N508" s="363"/>
      <c r="O508" s="364"/>
      <c r="P508" s="362" t="s">
        <v>31</v>
      </c>
      <c r="Q508" s="363"/>
      <c r="R508" s="364"/>
      <c r="S508" s="354" t="s">
        <v>1459</v>
      </c>
      <c r="T508" s="359" t="s">
        <v>760</v>
      </c>
      <c r="U508" s="359"/>
      <c r="V508" s="350" t="s">
        <v>761</v>
      </c>
      <c r="W508" s="350" t="s">
        <v>21</v>
      </c>
    </row>
    <row r="509" s="255" customFormat="true" ht="25.5" spans="1:23">
      <c r="A509" s="350">
        <f>MAX(A$2:A508)+1</f>
        <v>430</v>
      </c>
      <c r="B509" s="350" t="s">
        <v>1460</v>
      </c>
      <c r="C509" s="351" t="s">
        <v>1448</v>
      </c>
      <c r="D509" s="352" t="s">
        <v>1461</v>
      </c>
      <c r="E509" s="350" t="s">
        <v>1462</v>
      </c>
      <c r="F509" s="350"/>
      <c r="G509" s="350"/>
      <c r="H509" s="359" t="s">
        <v>44</v>
      </c>
      <c r="I509" s="359" t="s">
        <v>40</v>
      </c>
      <c r="J509" s="362">
        <v>20</v>
      </c>
      <c r="K509" s="363"/>
      <c r="L509" s="364"/>
      <c r="M509" s="362">
        <v>20</v>
      </c>
      <c r="N509" s="363"/>
      <c r="O509" s="364"/>
      <c r="P509" s="362" t="s">
        <v>31</v>
      </c>
      <c r="Q509" s="363"/>
      <c r="R509" s="364"/>
      <c r="S509" s="354" t="s">
        <v>1448</v>
      </c>
      <c r="T509" s="359" t="s">
        <v>760</v>
      </c>
      <c r="U509" s="359"/>
      <c r="V509" s="350" t="s">
        <v>761</v>
      </c>
      <c r="W509" s="350" t="s">
        <v>21</v>
      </c>
    </row>
    <row r="510" s="255" customFormat="true" ht="38.25" spans="1:23">
      <c r="A510" s="350">
        <f>MAX(A$2:A509)+1</f>
        <v>431</v>
      </c>
      <c r="B510" s="350">
        <v>230200046</v>
      </c>
      <c r="C510" s="350" t="s">
        <v>1463</v>
      </c>
      <c r="D510" s="352" t="s">
        <v>1464</v>
      </c>
      <c r="E510" s="350" t="s">
        <v>1463</v>
      </c>
      <c r="F510" s="350"/>
      <c r="G510" s="350"/>
      <c r="H510" s="359" t="s">
        <v>44</v>
      </c>
      <c r="I510" s="359" t="s">
        <v>40</v>
      </c>
      <c r="J510" s="362">
        <v>200</v>
      </c>
      <c r="K510" s="363"/>
      <c r="L510" s="364"/>
      <c r="M510" s="362">
        <v>200</v>
      </c>
      <c r="N510" s="363"/>
      <c r="O510" s="364"/>
      <c r="P510" s="362" t="s">
        <v>31</v>
      </c>
      <c r="Q510" s="363"/>
      <c r="R510" s="364"/>
      <c r="S510" s="350"/>
      <c r="T510" s="359" t="s">
        <v>760</v>
      </c>
      <c r="U510" s="359"/>
      <c r="V510" s="350" t="s">
        <v>761</v>
      </c>
      <c r="W510" s="350" t="s">
        <v>21</v>
      </c>
    </row>
    <row r="511" s="255" customFormat="true" ht="38.25" spans="1:23">
      <c r="A511" s="350">
        <f>MAX(A$2:A510)+1</f>
        <v>432</v>
      </c>
      <c r="B511" s="350">
        <v>230200047</v>
      </c>
      <c r="C511" s="350" t="s">
        <v>1465</v>
      </c>
      <c r="D511" s="352" t="s">
        <v>1466</v>
      </c>
      <c r="E511" s="350" t="s">
        <v>1465</v>
      </c>
      <c r="F511" s="350"/>
      <c r="G511" s="350"/>
      <c r="H511" s="359" t="s">
        <v>44</v>
      </c>
      <c r="I511" s="359" t="s">
        <v>40</v>
      </c>
      <c r="J511" s="362">
        <v>200</v>
      </c>
      <c r="K511" s="363"/>
      <c r="L511" s="364"/>
      <c r="M511" s="362">
        <v>200</v>
      </c>
      <c r="N511" s="363"/>
      <c r="O511" s="364"/>
      <c r="P511" s="362" t="s">
        <v>31</v>
      </c>
      <c r="Q511" s="363"/>
      <c r="R511" s="364"/>
      <c r="S511" s="350"/>
      <c r="T511" s="359" t="s">
        <v>760</v>
      </c>
      <c r="U511" s="359"/>
      <c r="V511" s="350" t="s">
        <v>761</v>
      </c>
      <c r="W511" s="350" t="s">
        <v>21</v>
      </c>
    </row>
    <row r="512" s="255" customFormat="true" ht="25.5" spans="1:23">
      <c r="A512" s="350">
        <f>MAX(A$2:A511)+1</f>
        <v>433</v>
      </c>
      <c r="B512" s="350">
        <v>230200048</v>
      </c>
      <c r="C512" s="350" t="s">
        <v>1467</v>
      </c>
      <c r="D512" s="352" t="s">
        <v>1468</v>
      </c>
      <c r="E512" s="350" t="s">
        <v>1467</v>
      </c>
      <c r="F512" s="350"/>
      <c r="G512" s="350"/>
      <c r="H512" s="359" t="s">
        <v>44</v>
      </c>
      <c r="I512" s="359" t="s">
        <v>40</v>
      </c>
      <c r="J512" s="362">
        <v>200</v>
      </c>
      <c r="K512" s="363"/>
      <c r="L512" s="364"/>
      <c r="M512" s="362">
        <v>200</v>
      </c>
      <c r="N512" s="363"/>
      <c r="O512" s="364"/>
      <c r="P512" s="362" t="s">
        <v>31</v>
      </c>
      <c r="Q512" s="363"/>
      <c r="R512" s="364"/>
      <c r="S512" s="350"/>
      <c r="T512" s="359" t="s">
        <v>760</v>
      </c>
      <c r="U512" s="359"/>
      <c r="V512" s="350" t="s">
        <v>761</v>
      </c>
      <c r="W512" s="350" t="s">
        <v>21</v>
      </c>
    </row>
    <row r="513" s="255" customFormat="true" ht="25.5" spans="1:23">
      <c r="A513" s="350">
        <f>MAX(A$2:A512)+1</f>
        <v>434</v>
      </c>
      <c r="B513" s="350">
        <v>230200049</v>
      </c>
      <c r="C513" s="350" t="s">
        <v>1469</v>
      </c>
      <c r="D513" s="352" t="s">
        <v>1470</v>
      </c>
      <c r="E513" s="350" t="s">
        <v>1469</v>
      </c>
      <c r="F513" s="350"/>
      <c r="G513" s="350"/>
      <c r="H513" s="359" t="s">
        <v>44</v>
      </c>
      <c r="I513" s="359" t="s">
        <v>1471</v>
      </c>
      <c r="J513" s="362">
        <v>100</v>
      </c>
      <c r="K513" s="363"/>
      <c r="L513" s="364"/>
      <c r="M513" s="362">
        <v>100</v>
      </c>
      <c r="N513" s="363"/>
      <c r="O513" s="364"/>
      <c r="P513" s="362" t="s">
        <v>31</v>
      </c>
      <c r="Q513" s="363"/>
      <c r="R513" s="364"/>
      <c r="S513" s="350"/>
      <c r="T513" s="359" t="s">
        <v>760</v>
      </c>
      <c r="U513" s="359"/>
      <c r="V513" s="350" t="s">
        <v>761</v>
      </c>
      <c r="W513" s="350" t="s">
        <v>21</v>
      </c>
    </row>
    <row r="514" s="255" customFormat="true" ht="27" spans="1:23">
      <c r="A514" s="350">
        <f>MAX(A$2:A513)+1</f>
        <v>435</v>
      </c>
      <c r="B514" s="350" t="s">
        <v>1472</v>
      </c>
      <c r="C514" s="354" t="s">
        <v>1295</v>
      </c>
      <c r="D514" s="352" t="s">
        <v>1473</v>
      </c>
      <c r="E514" s="350" t="s">
        <v>1474</v>
      </c>
      <c r="F514" s="350"/>
      <c r="G514" s="350"/>
      <c r="H514" s="359" t="s">
        <v>44</v>
      </c>
      <c r="I514" s="359" t="s">
        <v>1297</v>
      </c>
      <c r="J514" s="362">
        <v>20</v>
      </c>
      <c r="K514" s="363"/>
      <c r="L514" s="364"/>
      <c r="M514" s="362">
        <v>20</v>
      </c>
      <c r="N514" s="363"/>
      <c r="O514" s="364"/>
      <c r="P514" s="362" t="s">
        <v>31</v>
      </c>
      <c r="Q514" s="363"/>
      <c r="R514" s="364"/>
      <c r="S514" s="354" t="s">
        <v>1310</v>
      </c>
      <c r="T514" s="359" t="s">
        <v>760</v>
      </c>
      <c r="U514" s="359"/>
      <c r="V514" s="350" t="s">
        <v>761</v>
      </c>
      <c r="W514" s="350" t="s">
        <v>21</v>
      </c>
    </row>
    <row r="515" s="255" customFormat="true" ht="25.5" spans="1:23">
      <c r="A515" s="350">
        <f>MAX(A$2:A514)+1</f>
        <v>436</v>
      </c>
      <c r="B515" s="350">
        <v>230200050</v>
      </c>
      <c r="C515" s="350" t="s">
        <v>1475</v>
      </c>
      <c r="D515" s="352" t="s">
        <v>1476</v>
      </c>
      <c r="E515" s="350" t="s">
        <v>1475</v>
      </c>
      <c r="F515" s="350" t="s">
        <v>1477</v>
      </c>
      <c r="G515" s="350"/>
      <c r="H515" s="359" t="s">
        <v>44</v>
      </c>
      <c r="I515" s="359" t="s">
        <v>40</v>
      </c>
      <c r="J515" s="362">
        <v>100</v>
      </c>
      <c r="K515" s="363"/>
      <c r="L515" s="364"/>
      <c r="M515" s="362">
        <v>100</v>
      </c>
      <c r="N515" s="363"/>
      <c r="O515" s="364"/>
      <c r="P515" s="362" t="s">
        <v>31</v>
      </c>
      <c r="Q515" s="363"/>
      <c r="R515" s="364"/>
      <c r="S515" s="350"/>
      <c r="T515" s="359" t="s">
        <v>760</v>
      </c>
      <c r="U515" s="359"/>
      <c r="V515" s="350" t="s">
        <v>761</v>
      </c>
      <c r="W515" s="350" t="s">
        <v>21</v>
      </c>
    </row>
    <row r="516" s="255" customFormat="true" ht="25.5" spans="1:23">
      <c r="A516" s="350">
        <f>MAX(A$2:A515)+1</f>
        <v>437</v>
      </c>
      <c r="B516" s="350">
        <v>230200051</v>
      </c>
      <c r="C516" s="350" t="s">
        <v>1478</v>
      </c>
      <c r="D516" s="352" t="s">
        <v>1479</v>
      </c>
      <c r="E516" s="350" t="s">
        <v>1478</v>
      </c>
      <c r="F516" s="350"/>
      <c r="G516" s="350"/>
      <c r="H516" s="359" t="s">
        <v>44</v>
      </c>
      <c r="I516" s="359" t="s">
        <v>40</v>
      </c>
      <c r="J516" s="362">
        <v>120</v>
      </c>
      <c r="K516" s="363"/>
      <c r="L516" s="364"/>
      <c r="M516" s="362">
        <v>120</v>
      </c>
      <c r="N516" s="363"/>
      <c r="O516" s="364"/>
      <c r="P516" s="362" t="s">
        <v>31</v>
      </c>
      <c r="Q516" s="363"/>
      <c r="R516" s="364"/>
      <c r="S516" s="350"/>
      <c r="T516" s="359" t="s">
        <v>760</v>
      </c>
      <c r="U516" s="359"/>
      <c r="V516" s="350" t="s">
        <v>761</v>
      </c>
      <c r="W516" s="350" t="s">
        <v>21</v>
      </c>
    </row>
    <row r="517" s="255" customFormat="true" ht="25.5" spans="1:23">
      <c r="A517" s="350">
        <f>MAX(A$2:A516)+1</f>
        <v>438</v>
      </c>
      <c r="B517" s="350">
        <v>230200052</v>
      </c>
      <c r="C517" s="350" t="s">
        <v>1480</v>
      </c>
      <c r="D517" s="352" t="s">
        <v>1481</v>
      </c>
      <c r="E517" s="350" t="s">
        <v>1480</v>
      </c>
      <c r="F517" s="350"/>
      <c r="G517" s="350"/>
      <c r="H517" s="359" t="s">
        <v>44</v>
      </c>
      <c r="I517" s="359" t="s">
        <v>40</v>
      </c>
      <c r="J517" s="362">
        <v>120</v>
      </c>
      <c r="K517" s="363"/>
      <c r="L517" s="364"/>
      <c r="M517" s="362">
        <v>120</v>
      </c>
      <c r="N517" s="363"/>
      <c r="O517" s="364"/>
      <c r="P517" s="362" t="s">
        <v>31</v>
      </c>
      <c r="Q517" s="363"/>
      <c r="R517" s="364"/>
      <c r="S517" s="350"/>
      <c r="T517" s="359" t="s">
        <v>760</v>
      </c>
      <c r="U517" s="359"/>
      <c r="V517" s="350" t="s">
        <v>761</v>
      </c>
      <c r="W517" s="350" t="s">
        <v>21</v>
      </c>
    </row>
    <row r="518" s="255" customFormat="true" ht="25.5" spans="1:23">
      <c r="A518" s="350">
        <f>MAX(A$2:A517)+1</f>
        <v>439</v>
      </c>
      <c r="B518" s="350">
        <v>230200053</v>
      </c>
      <c r="C518" s="350" t="s">
        <v>1482</v>
      </c>
      <c r="D518" s="352" t="s">
        <v>1483</v>
      </c>
      <c r="E518" s="350" t="s">
        <v>1482</v>
      </c>
      <c r="F518" s="350"/>
      <c r="G518" s="350"/>
      <c r="H518" s="359" t="s">
        <v>44</v>
      </c>
      <c r="I518" s="359" t="s">
        <v>1471</v>
      </c>
      <c r="J518" s="362">
        <v>100</v>
      </c>
      <c r="K518" s="363"/>
      <c r="L518" s="364"/>
      <c r="M518" s="362">
        <v>100</v>
      </c>
      <c r="N518" s="363"/>
      <c r="O518" s="364"/>
      <c r="P518" s="362" t="s">
        <v>31</v>
      </c>
      <c r="Q518" s="363"/>
      <c r="R518" s="364"/>
      <c r="S518" s="350"/>
      <c r="T518" s="359" t="s">
        <v>760</v>
      </c>
      <c r="U518" s="359"/>
      <c r="V518" s="350" t="s">
        <v>761</v>
      </c>
      <c r="W518" s="350" t="s">
        <v>21</v>
      </c>
    </row>
    <row r="519" s="255" customFormat="true" ht="27" spans="1:23">
      <c r="A519" s="350">
        <f>MAX(A$2:A518)+1</f>
        <v>440</v>
      </c>
      <c r="B519" s="350" t="s">
        <v>1484</v>
      </c>
      <c r="C519" s="351" t="s">
        <v>1295</v>
      </c>
      <c r="D519" s="352" t="s">
        <v>1485</v>
      </c>
      <c r="E519" s="350" t="s">
        <v>1486</v>
      </c>
      <c r="F519" s="350"/>
      <c r="G519" s="350"/>
      <c r="H519" s="359" t="s">
        <v>44</v>
      </c>
      <c r="I519" s="359" t="s">
        <v>1297</v>
      </c>
      <c r="J519" s="362">
        <v>20</v>
      </c>
      <c r="K519" s="363"/>
      <c r="L519" s="364"/>
      <c r="M519" s="362">
        <v>20</v>
      </c>
      <c r="N519" s="363"/>
      <c r="O519" s="364"/>
      <c r="P519" s="362" t="s">
        <v>31</v>
      </c>
      <c r="Q519" s="363"/>
      <c r="R519" s="364"/>
      <c r="S519" s="354" t="s">
        <v>1310</v>
      </c>
      <c r="T519" s="359" t="s">
        <v>760</v>
      </c>
      <c r="U519" s="359"/>
      <c r="V519" s="350" t="s">
        <v>761</v>
      </c>
      <c r="W519" s="350" t="s">
        <v>21</v>
      </c>
    </row>
    <row r="520" s="255" customFormat="true" ht="25.5" spans="1:23">
      <c r="A520" s="350">
        <f>MAX(A$2:A519)+1</f>
        <v>441</v>
      </c>
      <c r="B520" s="350">
        <v>230200054</v>
      </c>
      <c r="C520" s="350" t="s">
        <v>1487</v>
      </c>
      <c r="D520" s="352" t="s">
        <v>1488</v>
      </c>
      <c r="E520" s="350" t="s">
        <v>1489</v>
      </c>
      <c r="F520" s="350" t="s">
        <v>1490</v>
      </c>
      <c r="G520" s="350"/>
      <c r="H520" s="359" t="s">
        <v>44</v>
      </c>
      <c r="I520" s="359" t="s">
        <v>40</v>
      </c>
      <c r="J520" s="362">
        <v>130</v>
      </c>
      <c r="K520" s="363"/>
      <c r="L520" s="364"/>
      <c r="M520" s="362">
        <v>130</v>
      </c>
      <c r="N520" s="363"/>
      <c r="O520" s="364"/>
      <c r="P520" s="362" t="s">
        <v>31</v>
      </c>
      <c r="Q520" s="363"/>
      <c r="R520" s="364"/>
      <c r="S520" s="350"/>
      <c r="T520" s="359" t="s">
        <v>760</v>
      </c>
      <c r="U520" s="359"/>
      <c r="V520" s="350" t="s">
        <v>761</v>
      </c>
      <c r="W520" s="350" t="s">
        <v>21</v>
      </c>
    </row>
    <row r="521" s="253" customFormat="true" ht="25.5" hidden="true" spans="1:23">
      <c r="A521" s="270">
        <f>MAX(A$2:A520)+1</f>
        <v>442</v>
      </c>
      <c r="B521" s="270">
        <v>230200055</v>
      </c>
      <c r="C521" s="270" t="s">
        <v>1101</v>
      </c>
      <c r="D521" s="271" t="s">
        <v>1100</v>
      </c>
      <c r="E521" s="270" t="s">
        <v>1101</v>
      </c>
      <c r="F521" s="270"/>
      <c r="G521" s="270"/>
      <c r="H521" s="283" t="s">
        <v>44</v>
      </c>
      <c r="I521" s="283" t="s">
        <v>40</v>
      </c>
      <c r="J521" s="289">
        <v>40</v>
      </c>
      <c r="K521" s="290"/>
      <c r="L521" s="291"/>
      <c r="M521" s="289">
        <v>40</v>
      </c>
      <c r="N521" s="290"/>
      <c r="O521" s="291"/>
      <c r="P521" s="289" t="s">
        <v>31</v>
      </c>
      <c r="Q521" s="290"/>
      <c r="R521" s="291"/>
      <c r="S521" s="270"/>
      <c r="T521" s="283"/>
      <c r="U521" s="283"/>
      <c r="V521" s="270"/>
      <c r="W521" s="270" t="s">
        <v>21</v>
      </c>
    </row>
    <row r="522" s="253" customFormat="true" ht="25.5" hidden="true" spans="1:23">
      <c r="A522" s="270">
        <f>MAX(A$2:A521)+1</f>
        <v>443</v>
      </c>
      <c r="B522" s="270" t="s">
        <v>1491</v>
      </c>
      <c r="C522" s="270" t="s">
        <v>1101</v>
      </c>
      <c r="D522" s="271" t="s">
        <v>1100</v>
      </c>
      <c r="E522" s="270" t="s">
        <v>1101</v>
      </c>
      <c r="F522" s="270"/>
      <c r="G522" s="270"/>
      <c r="H522" s="283" t="s">
        <v>44</v>
      </c>
      <c r="I522" s="283" t="s">
        <v>40</v>
      </c>
      <c r="J522" s="289">
        <v>120</v>
      </c>
      <c r="K522" s="290"/>
      <c r="L522" s="291"/>
      <c r="M522" s="289">
        <v>120</v>
      </c>
      <c r="N522" s="290"/>
      <c r="O522" s="291"/>
      <c r="P522" s="289" t="s">
        <v>31</v>
      </c>
      <c r="Q522" s="290"/>
      <c r="R522" s="291"/>
      <c r="S522" s="270" t="s">
        <v>1492</v>
      </c>
      <c r="T522" s="283"/>
      <c r="U522" s="283"/>
      <c r="V522" s="283"/>
      <c r="W522" s="270" t="s">
        <v>1493</v>
      </c>
    </row>
    <row r="523" s="255" customFormat="true" ht="25.5" spans="1:23">
      <c r="A523" s="350">
        <f>MAX(A$2:A522)+1</f>
        <v>444</v>
      </c>
      <c r="B523" s="350">
        <v>230200056</v>
      </c>
      <c r="C523" s="350" t="s">
        <v>1494</v>
      </c>
      <c r="D523" s="352" t="s">
        <v>1495</v>
      </c>
      <c r="E523" s="350" t="s">
        <v>1494</v>
      </c>
      <c r="F523" s="350"/>
      <c r="G523" s="350"/>
      <c r="H523" s="359" t="s">
        <v>44</v>
      </c>
      <c r="I523" s="359" t="s">
        <v>40</v>
      </c>
      <c r="J523" s="362">
        <v>120</v>
      </c>
      <c r="K523" s="363"/>
      <c r="L523" s="364"/>
      <c r="M523" s="362">
        <v>120</v>
      </c>
      <c r="N523" s="363"/>
      <c r="O523" s="364"/>
      <c r="P523" s="362" t="s">
        <v>31</v>
      </c>
      <c r="Q523" s="363"/>
      <c r="R523" s="364"/>
      <c r="S523" s="350"/>
      <c r="T523" s="359" t="s">
        <v>760</v>
      </c>
      <c r="U523" s="359"/>
      <c r="V523" s="350" t="s">
        <v>761</v>
      </c>
      <c r="W523" s="350" t="s">
        <v>21</v>
      </c>
    </row>
    <row r="524" s="255" customFormat="true" ht="25.5" spans="1:23">
      <c r="A524" s="350">
        <f>MAX(A$2:A523)+1</f>
        <v>445</v>
      </c>
      <c r="B524" s="350">
        <v>230200057</v>
      </c>
      <c r="C524" s="350" t="s">
        <v>1496</v>
      </c>
      <c r="D524" s="352" t="s">
        <v>1497</v>
      </c>
      <c r="E524" s="350" t="s">
        <v>1496</v>
      </c>
      <c r="F524" s="350"/>
      <c r="G524" s="350"/>
      <c r="H524" s="359" t="s">
        <v>44</v>
      </c>
      <c r="I524" s="359" t="s">
        <v>1498</v>
      </c>
      <c r="J524" s="362">
        <v>100</v>
      </c>
      <c r="K524" s="363"/>
      <c r="L524" s="364"/>
      <c r="M524" s="362">
        <v>100</v>
      </c>
      <c r="N524" s="363"/>
      <c r="O524" s="364"/>
      <c r="P524" s="362" t="s">
        <v>31</v>
      </c>
      <c r="Q524" s="363"/>
      <c r="R524" s="364"/>
      <c r="S524" s="350"/>
      <c r="T524" s="359" t="s">
        <v>760</v>
      </c>
      <c r="U524" s="359"/>
      <c r="V524" s="350" t="s">
        <v>761</v>
      </c>
      <c r="W524" s="350" t="s">
        <v>21</v>
      </c>
    </row>
    <row r="525" s="255" customFormat="true" ht="27" spans="1:23">
      <c r="A525" s="350">
        <f>MAX(A$2:A524)+1</f>
        <v>446</v>
      </c>
      <c r="B525" s="350" t="s">
        <v>1499</v>
      </c>
      <c r="C525" s="351" t="s">
        <v>1295</v>
      </c>
      <c r="D525" s="352" t="s">
        <v>1500</v>
      </c>
      <c r="E525" s="350" t="s">
        <v>1501</v>
      </c>
      <c r="F525" s="350"/>
      <c r="G525" s="350"/>
      <c r="H525" s="359" t="s">
        <v>44</v>
      </c>
      <c r="I525" s="359" t="s">
        <v>1297</v>
      </c>
      <c r="J525" s="362">
        <v>20</v>
      </c>
      <c r="K525" s="363"/>
      <c r="L525" s="364"/>
      <c r="M525" s="362">
        <v>20</v>
      </c>
      <c r="N525" s="363"/>
      <c r="O525" s="364"/>
      <c r="P525" s="362" t="s">
        <v>31</v>
      </c>
      <c r="Q525" s="363"/>
      <c r="R525" s="364"/>
      <c r="S525" s="354" t="s">
        <v>1310</v>
      </c>
      <c r="T525" s="359" t="s">
        <v>760</v>
      </c>
      <c r="U525" s="359"/>
      <c r="V525" s="350" t="s">
        <v>761</v>
      </c>
      <c r="W525" s="350" t="s">
        <v>21</v>
      </c>
    </row>
    <row r="526" s="255" customFormat="true" ht="25.5" spans="1:23">
      <c r="A526" s="350">
        <f>MAX(A$2:A525)+1</f>
        <v>447</v>
      </c>
      <c r="B526" s="350" t="s">
        <v>1502</v>
      </c>
      <c r="C526" s="351" t="s">
        <v>1448</v>
      </c>
      <c r="D526" s="352" t="s">
        <v>1503</v>
      </c>
      <c r="E526" s="350" t="s">
        <v>1504</v>
      </c>
      <c r="F526" s="350"/>
      <c r="G526" s="350"/>
      <c r="H526" s="359" t="s">
        <v>44</v>
      </c>
      <c r="I526" s="359" t="s">
        <v>40</v>
      </c>
      <c r="J526" s="362">
        <v>20</v>
      </c>
      <c r="K526" s="363"/>
      <c r="L526" s="364"/>
      <c r="M526" s="362">
        <v>20</v>
      </c>
      <c r="N526" s="363"/>
      <c r="O526" s="364"/>
      <c r="P526" s="362" t="s">
        <v>31</v>
      </c>
      <c r="Q526" s="363"/>
      <c r="R526" s="364"/>
      <c r="S526" s="354" t="s">
        <v>1448</v>
      </c>
      <c r="T526" s="359" t="s">
        <v>760</v>
      </c>
      <c r="U526" s="359"/>
      <c r="V526" s="350" t="s">
        <v>761</v>
      </c>
      <c r="W526" s="350" t="s">
        <v>21</v>
      </c>
    </row>
    <row r="527" s="255" customFormat="true" ht="25.5" spans="1:23">
      <c r="A527" s="350">
        <f>MAX(A$2:A526)+1</f>
        <v>448</v>
      </c>
      <c r="B527" s="350">
        <v>230200058</v>
      </c>
      <c r="C527" s="350" t="s">
        <v>1505</v>
      </c>
      <c r="D527" s="352" t="s">
        <v>1506</v>
      </c>
      <c r="E527" s="350" t="s">
        <v>1505</v>
      </c>
      <c r="F527" s="350"/>
      <c r="G527" s="350"/>
      <c r="H527" s="359" t="s">
        <v>44</v>
      </c>
      <c r="I527" s="359" t="s">
        <v>1278</v>
      </c>
      <c r="J527" s="362">
        <v>100</v>
      </c>
      <c r="K527" s="363"/>
      <c r="L527" s="364"/>
      <c r="M527" s="362">
        <v>100</v>
      </c>
      <c r="N527" s="363"/>
      <c r="O527" s="364"/>
      <c r="P527" s="362" t="s">
        <v>31</v>
      </c>
      <c r="Q527" s="363"/>
      <c r="R527" s="364"/>
      <c r="S527" s="350"/>
      <c r="T527" s="359" t="s">
        <v>760</v>
      </c>
      <c r="U527" s="359"/>
      <c r="V527" s="350" t="s">
        <v>761</v>
      </c>
      <c r="W527" s="350" t="s">
        <v>21</v>
      </c>
    </row>
    <row r="528" s="255" customFormat="true" ht="27" spans="1:23">
      <c r="A528" s="350">
        <f>MAX(A$2:A527)+1</f>
        <v>449</v>
      </c>
      <c r="B528" s="350" t="s">
        <v>1507</v>
      </c>
      <c r="C528" s="351" t="s">
        <v>1295</v>
      </c>
      <c r="D528" s="352" t="s">
        <v>1508</v>
      </c>
      <c r="E528" s="350" t="s">
        <v>1509</v>
      </c>
      <c r="F528" s="350"/>
      <c r="G528" s="350"/>
      <c r="H528" s="359" t="s">
        <v>44</v>
      </c>
      <c r="I528" s="359" t="s">
        <v>1297</v>
      </c>
      <c r="J528" s="362">
        <v>20</v>
      </c>
      <c r="K528" s="363"/>
      <c r="L528" s="364"/>
      <c r="M528" s="362">
        <v>20</v>
      </c>
      <c r="N528" s="363"/>
      <c r="O528" s="364"/>
      <c r="P528" s="362" t="s">
        <v>31</v>
      </c>
      <c r="Q528" s="363"/>
      <c r="R528" s="364"/>
      <c r="S528" s="354" t="s">
        <v>1310</v>
      </c>
      <c r="T528" s="359" t="s">
        <v>760</v>
      </c>
      <c r="U528" s="359"/>
      <c r="V528" s="350" t="s">
        <v>761</v>
      </c>
      <c r="W528" s="350" t="s">
        <v>21</v>
      </c>
    </row>
    <row r="529" s="255" customFormat="true" ht="25.5" spans="1:23">
      <c r="A529" s="350">
        <f>MAX(A$2:A528)+1</f>
        <v>450</v>
      </c>
      <c r="B529" s="350">
        <v>230200059</v>
      </c>
      <c r="C529" s="350" t="s">
        <v>1510</v>
      </c>
      <c r="D529" s="352" t="s">
        <v>1511</v>
      </c>
      <c r="E529" s="350" t="s">
        <v>1510</v>
      </c>
      <c r="F529" s="350"/>
      <c r="G529" s="350"/>
      <c r="H529" s="359" t="s">
        <v>44</v>
      </c>
      <c r="I529" s="359" t="s">
        <v>40</v>
      </c>
      <c r="J529" s="362">
        <v>320</v>
      </c>
      <c r="K529" s="363"/>
      <c r="L529" s="364"/>
      <c r="M529" s="362">
        <v>320</v>
      </c>
      <c r="N529" s="363"/>
      <c r="O529" s="364"/>
      <c r="P529" s="362" t="s">
        <v>31</v>
      </c>
      <c r="Q529" s="363"/>
      <c r="R529" s="364"/>
      <c r="S529" s="350"/>
      <c r="T529" s="359" t="s">
        <v>760</v>
      </c>
      <c r="U529" s="359"/>
      <c r="V529" s="350" t="s">
        <v>761</v>
      </c>
      <c r="W529" s="350" t="s">
        <v>21</v>
      </c>
    </row>
    <row r="530" s="255" customFormat="true" ht="25.5" spans="1:23">
      <c r="A530" s="350">
        <f>MAX(A$2:A529)+1</f>
        <v>451</v>
      </c>
      <c r="B530" s="379">
        <v>230200060</v>
      </c>
      <c r="C530" s="379" t="s">
        <v>1512</v>
      </c>
      <c r="D530" s="352" t="s">
        <v>1513</v>
      </c>
      <c r="E530" s="379" t="s">
        <v>1512</v>
      </c>
      <c r="F530" s="379"/>
      <c r="G530" s="379"/>
      <c r="H530" s="387" t="s">
        <v>44</v>
      </c>
      <c r="I530" s="387" t="s">
        <v>40</v>
      </c>
      <c r="J530" s="362">
        <v>300</v>
      </c>
      <c r="K530" s="363"/>
      <c r="L530" s="364"/>
      <c r="M530" s="362">
        <v>300</v>
      </c>
      <c r="N530" s="363"/>
      <c r="O530" s="364"/>
      <c r="P530" s="362" t="s">
        <v>31</v>
      </c>
      <c r="Q530" s="363"/>
      <c r="R530" s="364"/>
      <c r="S530" s="379"/>
      <c r="T530" s="359" t="s">
        <v>760</v>
      </c>
      <c r="U530" s="387"/>
      <c r="V530" s="350" t="s">
        <v>761</v>
      </c>
      <c r="W530" s="350" t="s">
        <v>21</v>
      </c>
    </row>
    <row r="531" s="252" customFormat="true" ht="38.25" hidden="true" spans="1:23">
      <c r="A531" s="270"/>
      <c r="B531" s="270">
        <v>2303</v>
      </c>
      <c r="C531" s="270" t="s">
        <v>1514</v>
      </c>
      <c r="D531" s="270"/>
      <c r="E531" s="270"/>
      <c r="F531" s="270" t="s">
        <v>1515</v>
      </c>
      <c r="G531" s="270"/>
      <c r="H531" s="283"/>
      <c r="I531" s="283"/>
      <c r="J531" s="289"/>
      <c r="K531" s="290"/>
      <c r="L531" s="291"/>
      <c r="M531" s="289"/>
      <c r="N531" s="290"/>
      <c r="O531" s="291"/>
      <c r="P531" s="289"/>
      <c r="Q531" s="290"/>
      <c r="R531" s="291"/>
      <c r="S531" s="270"/>
      <c r="T531" s="283"/>
      <c r="U531" s="283"/>
      <c r="V531" s="270"/>
      <c r="W531" s="270" t="s">
        <v>21</v>
      </c>
    </row>
    <row r="532" s="255" customFormat="true" ht="38.25" spans="1:23">
      <c r="A532" s="350">
        <f>MAX(A$2:A531)+1</f>
        <v>452</v>
      </c>
      <c r="B532" s="350">
        <v>230300001</v>
      </c>
      <c r="C532" s="350" t="s">
        <v>1516</v>
      </c>
      <c r="D532" s="352" t="s">
        <v>1517</v>
      </c>
      <c r="E532" s="350" t="s">
        <v>1516</v>
      </c>
      <c r="F532" s="350" t="s">
        <v>1518</v>
      </c>
      <c r="G532" s="350"/>
      <c r="H532" s="359" t="s">
        <v>44</v>
      </c>
      <c r="I532" s="359" t="s">
        <v>40</v>
      </c>
      <c r="J532" s="362">
        <v>300</v>
      </c>
      <c r="K532" s="363"/>
      <c r="L532" s="364"/>
      <c r="M532" s="362">
        <v>300</v>
      </c>
      <c r="N532" s="363"/>
      <c r="O532" s="364"/>
      <c r="P532" s="362" t="s">
        <v>31</v>
      </c>
      <c r="Q532" s="363"/>
      <c r="R532" s="364"/>
      <c r="S532" s="350"/>
      <c r="T532" s="359" t="s">
        <v>760</v>
      </c>
      <c r="U532" s="359"/>
      <c r="V532" s="350" t="s">
        <v>761</v>
      </c>
      <c r="W532" s="350" t="s">
        <v>21</v>
      </c>
    </row>
    <row r="533" s="255" customFormat="true" ht="25.5" spans="1:23">
      <c r="A533" s="350">
        <f>MAX(A$2:A532)+1</f>
        <v>453</v>
      </c>
      <c r="B533" s="350">
        <v>230300002</v>
      </c>
      <c r="C533" s="350" t="s">
        <v>1519</v>
      </c>
      <c r="D533" s="352" t="s">
        <v>1520</v>
      </c>
      <c r="E533" s="350" t="s">
        <v>1519</v>
      </c>
      <c r="F533" s="350"/>
      <c r="G533" s="350"/>
      <c r="H533" s="359" t="s">
        <v>44</v>
      </c>
      <c r="I533" s="359" t="s">
        <v>40</v>
      </c>
      <c r="J533" s="362">
        <v>320</v>
      </c>
      <c r="K533" s="363"/>
      <c r="L533" s="364"/>
      <c r="M533" s="362">
        <v>320</v>
      </c>
      <c r="N533" s="363"/>
      <c r="O533" s="364"/>
      <c r="P533" s="362" t="s">
        <v>31</v>
      </c>
      <c r="Q533" s="363"/>
      <c r="R533" s="364"/>
      <c r="S533" s="350"/>
      <c r="T533" s="359" t="s">
        <v>760</v>
      </c>
      <c r="U533" s="359"/>
      <c r="V533" s="350" t="s">
        <v>761</v>
      </c>
      <c r="W533" s="350" t="s">
        <v>21</v>
      </c>
    </row>
    <row r="534" s="255" customFormat="true" ht="25.5" spans="1:23">
      <c r="A534" s="350">
        <f>MAX(A$2:A533)+1</f>
        <v>454</v>
      </c>
      <c r="B534" s="350">
        <v>230300003</v>
      </c>
      <c r="C534" s="350" t="s">
        <v>1521</v>
      </c>
      <c r="D534" s="352" t="s">
        <v>1522</v>
      </c>
      <c r="E534" s="350" t="s">
        <v>1521</v>
      </c>
      <c r="F534" s="350" t="s">
        <v>1523</v>
      </c>
      <c r="G534" s="350"/>
      <c r="H534" s="359" t="s">
        <v>44</v>
      </c>
      <c r="I534" s="359" t="s">
        <v>40</v>
      </c>
      <c r="J534" s="362">
        <v>300</v>
      </c>
      <c r="K534" s="363"/>
      <c r="L534" s="364"/>
      <c r="M534" s="362">
        <v>300</v>
      </c>
      <c r="N534" s="363"/>
      <c r="O534" s="364"/>
      <c r="P534" s="362" t="s">
        <v>31</v>
      </c>
      <c r="Q534" s="363"/>
      <c r="R534" s="364"/>
      <c r="S534" s="350"/>
      <c r="T534" s="359" t="s">
        <v>760</v>
      </c>
      <c r="U534" s="359"/>
      <c r="V534" s="350" t="s">
        <v>761</v>
      </c>
      <c r="W534" s="350" t="s">
        <v>21</v>
      </c>
    </row>
    <row r="535" s="255" customFormat="true" ht="25.5" spans="1:23">
      <c r="A535" s="350">
        <f>MAX(A$2:A534)+1</f>
        <v>455</v>
      </c>
      <c r="B535" s="350">
        <v>230300004</v>
      </c>
      <c r="C535" s="350" t="s">
        <v>1524</v>
      </c>
      <c r="D535" s="352" t="s">
        <v>1525</v>
      </c>
      <c r="E535" s="350" t="s">
        <v>1524</v>
      </c>
      <c r="F535" s="350"/>
      <c r="G535" s="350"/>
      <c r="H535" s="359" t="s">
        <v>44</v>
      </c>
      <c r="I535" s="359" t="s">
        <v>40</v>
      </c>
      <c r="J535" s="362">
        <v>300</v>
      </c>
      <c r="K535" s="363"/>
      <c r="L535" s="364"/>
      <c r="M535" s="362">
        <v>300</v>
      </c>
      <c r="N535" s="363"/>
      <c r="O535" s="364"/>
      <c r="P535" s="362" t="s">
        <v>31</v>
      </c>
      <c r="Q535" s="363"/>
      <c r="R535" s="364"/>
      <c r="S535" s="350"/>
      <c r="T535" s="359" t="s">
        <v>760</v>
      </c>
      <c r="U535" s="359"/>
      <c r="V535" s="350" t="s">
        <v>761</v>
      </c>
      <c r="W535" s="350" t="s">
        <v>21</v>
      </c>
    </row>
    <row r="536" s="255" customFormat="true" ht="25.5" spans="1:23">
      <c r="A536" s="350">
        <f>MAX(A$2:A535)+1</f>
        <v>456</v>
      </c>
      <c r="B536" s="350">
        <v>230300005</v>
      </c>
      <c r="C536" s="350" t="s">
        <v>1526</v>
      </c>
      <c r="D536" s="352" t="s">
        <v>1527</v>
      </c>
      <c r="E536" s="350" t="s">
        <v>1526</v>
      </c>
      <c r="F536" s="350" t="s">
        <v>1528</v>
      </c>
      <c r="G536" s="350"/>
      <c r="H536" s="359" t="s">
        <v>44</v>
      </c>
      <c r="I536" s="359" t="s">
        <v>40</v>
      </c>
      <c r="J536" s="362">
        <v>300</v>
      </c>
      <c r="K536" s="363"/>
      <c r="L536" s="364"/>
      <c r="M536" s="362">
        <v>300</v>
      </c>
      <c r="N536" s="363"/>
      <c r="O536" s="364"/>
      <c r="P536" s="362" t="s">
        <v>31</v>
      </c>
      <c r="Q536" s="363"/>
      <c r="R536" s="364"/>
      <c r="S536" s="350"/>
      <c r="T536" s="359" t="s">
        <v>760</v>
      </c>
      <c r="U536" s="359"/>
      <c r="V536" s="350" t="s">
        <v>761</v>
      </c>
      <c r="W536" s="350" t="s">
        <v>21</v>
      </c>
    </row>
    <row r="537" s="252" customFormat="true" ht="127.5" hidden="true" spans="1:23">
      <c r="A537" s="270"/>
      <c r="B537" s="270">
        <v>2304</v>
      </c>
      <c r="C537" s="270" t="s">
        <v>1529</v>
      </c>
      <c r="D537" s="270"/>
      <c r="E537" s="270"/>
      <c r="F537" s="270" t="s">
        <v>1530</v>
      </c>
      <c r="G537" s="270"/>
      <c r="H537" s="283"/>
      <c r="I537" s="283"/>
      <c r="J537" s="289"/>
      <c r="K537" s="290"/>
      <c r="L537" s="291"/>
      <c r="M537" s="289"/>
      <c r="N537" s="290"/>
      <c r="O537" s="291"/>
      <c r="P537" s="289"/>
      <c r="Q537" s="290"/>
      <c r="R537" s="291"/>
      <c r="S537" s="270"/>
      <c r="T537" s="283"/>
      <c r="U537" s="283"/>
      <c r="V537" s="270"/>
      <c r="W537" s="270" t="s">
        <v>21</v>
      </c>
    </row>
    <row r="538" s="255" customFormat="true" ht="25.5" spans="1:23">
      <c r="A538" s="350">
        <f>MAX(A$2:A537)+1</f>
        <v>457</v>
      </c>
      <c r="B538" s="350">
        <v>230400001</v>
      </c>
      <c r="C538" s="350" t="s">
        <v>1531</v>
      </c>
      <c r="D538" s="352" t="s">
        <v>1532</v>
      </c>
      <c r="E538" s="350" t="s">
        <v>1531</v>
      </c>
      <c r="F538" s="350"/>
      <c r="G538" s="350"/>
      <c r="H538" s="359" t="s">
        <v>29</v>
      </c>
      <c r="I538" s="359" t="s">
        <v>40</v>
      </c>
      <c r="J538" s="362">
        <v>2200</v>
      </c>
      <c r="K538" s="363"/>
      <c r="L538" s="364"/>
      <c r="M538" s="362">
        <v>2200</v>
      </c>
      <c r="N538" s="363"/>
      <c r="O538" s="364"/>
      <c r="P538" s="362" t="s">
        <v>31</v>
      </c>
      <c r="Q538" s="363"/>
      <c r="R538" s="364"/>
      <c r="S538" s="350"/>
      <c r="T538" s="359" t="s">
        <v>760</v>
      </c>
      <c r="U538" s="359"/>
      <c r="V538" s="350" t="s">
        <v>761</v>
      </c>
      <c r="W538" s="350" t="s">
        <v>21</v>
      </c>
    </row>
    <row r="539" s="255" customFormat="true" ht="25.5" spans="1:23">
      <c r="A539" s="350">
        <f>MAX(A$2:A538)+1</f>
        <v>458</v>
      </c>
      <c r="B539" s="350">
        <v>230400002</v>
      </c>
      <c r="C539" s="350" t="s">
        <v>1533</v>
      </c>
      <c r="D539" s="352" t="s">
        <v>1534</v>
      </c>
      <c r="E539" s="350" t="s">
        <v>1533</v>
      </c>
      <c r="F539" s="350"/>
      <c r="G539" s="350"/>
      <c r="H539" s="359" t="s">
        <v>29</v>
      </c>
      <c r="I539" s="359" t="s">
        <v>40</v>
      </c>
      <c r="J539" s="362">
        <v>2200</v>
      </c>
      <c r="K539" s="363"/>
      <c r="L539" s="364"/>
      <c r="M539" s="362">
        <v>2200</v>
      </c>
      <c r="N539" s="363"/>
      <c r="O539" s="364"/>
      <c r="P539" s="362" t="s">
        <v>31</v>
      </c>
      <c r="Q539" s="363"/>
      <c r="R539" s="364"/>
      <c r="S539" s="350"/>
      <c r="T539" s="359" t="s">
        <v>760</v>
      </c>
      <c r="U539" s="359"/>
      <c r="V539" s="350" t="s">
        <v>761</v>
      </c>
      <c r="W539" s="350" t="s">
        <v>21</v>
      </c>
    </row>
    <row r="540" s="255" customFormat="true" ht="25.5" spans="1:23">
      <c r="A540" s="350">
        <f>MAX(A$2:A539)+1</f>
        <v>459</v>
      </c>
      <c r="B540" s="350">
        <v>230400005</v>
      </c>
      <c r="C540" s="350" t="s">
        <v>1535</v>
      </c>
      <c r="D540" s="352" t="s">
        <v>1536</v>
      </c>
      <c r="E540" s="350" t="s">
        <v>1535</v>
      </c>
      <c r="F540" s="350"/>
      <c r="G540" s="350"/>
      <c r="H540" s="359" t="s">
        <v>29</v>
      </c>
      <c r="I540" s="359" t="s">
        <v>40</v>
      </c>
      <c r="J540" s="362">
        <v>2200</v>
      </c>
      <c r="K540" s="363"/>
      <c r="L540" s="364"/>
      <c r="M540" s="362">
        <v>2200</v>
      </c>
      <c r="N540" s="363"/>
      <c r="O540" s="364"/>
      <c r="P540" s="362" t="s">
        <v>31</v>
      </c>
      <c r="Q540" s="363"/>
      <c r="R540" s="364"/>
      <c r="S540" s="350"/>
      <c r="T540" s="359" t="s">
        <v>760</v>
      </c>
      <c r="U540" s="359"/>
      <c r="V540" s="350" t="s">
        <v>761</v>
      </c>
      <c r="W540" s="350" t="s">
        <v>21</v>
      </c>
    </row>
    <row r="541" s="255" customFormat="true" ht="25.5" spans="1:23">
      <c r="A541" s="350">
        <f>MAX(A$2:A540)+1</f>
        <v>460</v>
      </c>
      <c r="B541" s="350">
        <v>230400006</v>
      </c>
      <c r="C541" s="350" t="s">
        <v>1537</v>
      </c>
      <c r="D541" s="352" t="s">
        <v>1538</v>
      </c>
      <c r="E541" s="350" t="s">
        <v>1537</v>
      </c>
      <c r="F541" s="350"/>
      <c r="G541" s="350"/>
      <c r="H541" s="359" t="s">
        <v>29</v>
      </c>
      <c r="I541" s="359" t="s">
        <v>40</v>
      </c>
      <c r="J541" s="362">
        <v>2200</v>
      </c>
      <c r="K541" s="363"/>
      <c r="L541" s="364"/>
      <c r="M541" s="362">
        <v>2200</v>
      </c>
      <c r="N541" s="363"/>
      <c r="O541" s="364"/>
      <c r="P541" s="362" t="s">
        <v>31</v>
      </c>
      <c r="Q541" s="363"/>
      <c r="R541" s="364"/>
      <c r="S541" s="350"/>
      <c r="T541" s="359" t="s">
        <v>760</v>
      </c>
      <c r="U541" s="359"/>
      <c r="V541" s="350" t="s">
        <v>761</v>
      </c>
      <c r="W541" s="350" t="s">
        <v>21</v>
      </c>
    </row>
    <row r="542" s="255" customFormat="true" ht="25.5" spans="1:23">
      <c r="A542" s="350">
        <f>MAX(A$2:A541)+1</f>
        <v>461</v>
      </c>
      <c r="B542" s="350">
        <v>230400007</v>
      </c>
      <c r="C542" s="350" t="s">
        <v>1539</v>
      </c>
      <c r="D542" s="352" t="s">
        <v>1540</v>
      </c>
      <c r="E542" s="350" t="s">
        <v>1539</v>
      </c>
      <c r="F542" s="350"/>
      <c r="G542" s="350"/>
      <c r="H542" s="359" t="s">
        <v>29</v>
      </c>
      <c r="I542" s="359" t="s">
        <v>40</v>
      </c>
      <c r="J542" s="362">
        <v>4100</v>
      </c>
      <c r="K542" s="363"/>
      <c r="L542" s="364"/>
      <c r="M542" s="362">
        <v>4100</v>
      </c>
      <c r="N542" s="363"/>
      <c r="O542" s="364"/>
      <c r="P542" s="362" t="s">
        <v>31</v>
      </c>
      <c r="Q542" s="363"/>
      <c r="R542" s="364"/>
      <c r="S542" s="350"/>
      <c r="T542" s="359" t="s">
        <v>760</v>
      </c>
      <c r="U542" s="359"/>
      <c r="V542" s="350" t="s">
        <v>761</v>
      </c>
      <c r="W542" s="350" t="s">
        <v>21</v>
      </c>
    </row>
    <row r="543" s="255" customFormat="true" ht="25.5" spans="1:23">
      <c r="A543" s="350">
        <f>MAX(A$2:A542)+1</f>
        <v>462</v>
      </c>
      <c r="B543" s="350">
        <v>230400008</v>
      </c>
      <c r="C543" s="350" t="s">
        <v>1541</v>
      </c>
      <c r="D543" s="352" t="s">
        <v>1542</v>
      </c>
      <c r="E543" s="350" t="s">
        <v>1541</v>
      </c>
      <c r="F543" s="350"/>
      <c r="G543" s="350"/>
      <c r="H543" s="359" t="s">
        <v>29</v>
      </c>
      <c r="I543" s="359" t="s">
        <v>40</v>
      </c>
      <c r="J543" s="362">
        <v>2600</v>
      </c>
      <c r="K543" s="363"/>
      <c r="L543" s="364"/>
      <c r="M543" s="362">
        <v>2600</v>
      </c>
      <c r="N543" s="363"/>
      <c r="O543" s="364"/>
      <c r="P543" s="362" t="s">
        <v>31</v>
      </c>
      <c r="Q543" s="363"/>
      <c r="R543" s="364"/>
      <c r="S543" s="350"/>
      <c r="T543" s="359" t="s">
        <v>760</v>
      </c>
      <c r="U543" s="359"/>
      <c r="V543" s="350" t="s">
        <v>761</v>
      </c>
      <c r="W543" s="350" t="s">
        <v>21</v>
      </c>
    </row>
    <row r="544" s="255" customFormat="true" ht="140.25" spans="1:23">
      <c r="A544" s="350">
        <f>MAX(A$2:A543)+1</f>
        <v>463</v>
      </c>
      <c r="B544" s="350">
        <v>230400010</v>
      </c>
      <c r="C544" s="350" t="s">
        <v>1543</v>
      </c>
      <c r="D544" s="352" t="s">
        <v>1544</v>
      </c>
      <c r="E544" s="350" t="s">
        <v>1545</v>
      </c>
      <c r="F544" s="350" t="s">
        <v>1546</v>
      </c>
      <c r="G544" s="350"/>
      <c r="H544" s="359" t="s">
        <v>29</v>
      </c>
      <c r="I544" s="359" t="s">
        <v>363</v>
      </c>
      <c r="J544" s="362" t="s">
        <v>70</v>
      </c>
      <c r="K544" s="363"/>
      <c r="L544" s="364"/>
      <c r="M544" s="362" t="s">
        <v>70</v>
      </c>
      <c r="N544" s="363"/>
      <c r="O544" s="364"/>
      <c r="P544" s="389" t="s">
        <v>70</v>
      </c>
      <c r="Q544" s="390"/>
      <c r="R544" s="391"/>
      <c r="S544" s="350" t="s">
        <v>1547</v>
      </c>
      <c r="T544" s="359" t="s">
        <v>760</v>
      </c>
      <c r="U544" s="359"/>
      <c r="V544" s="350" t="s">
        <v>761</v>
      </c>
      <c r="W544" s="350" t="s">
        <v>120</v>
      </c>
    </row>
    <row r="545" s="255" customFormat="true" ht="140.25" spans="1:23">
      <c r="A545" s="350">
        <f>MAX(A$2:A544)+1</f>
        <v>464</v>
      </c>
      <c r="B545" s="350" t="s">
        <v>1548</v>
      </c>
      <c r="C545" s="350" t="s">
        <v>1543</v>
      </c>
      <c r="D545" s="352" t="s">
        <v>1544</v>
      </c>
      <c r="E545" s="350" t="s">
        <v>1545</v>
      </c>
      <c r="F545" s="350" t="s">
        <v>1549</v>
      </c>
      <c r="G545" s="350"/>
      <c r="H545" s="359" t="s">
        <v>29</v>
      </c>
      <c r="I545" s="359" t="s">
        <v>363</v>
      </c>
      <c r="J545" s="362" t="s">
        <v>70</v>
      </c>
      <c r="K545" s="363"/>
      <c r="L545" s="364"/>
      <c r="M545" s="362" t="s">
        <v>70</v>
      </c>
      <c r="N545" s="363"/>
      <c r="O545" s="364"/>
      <c r="P545" s="389" t="s">
        <v>70</v>
      </c>
      <c r="Q545" s="390"/>
      <c r="R545" s="391"/>
      <c r="S545" s="350" t="s">
        <v>1550</v>
      </c>
      <c r="T545" s="359" t="s">
        <v>760</v>
      </c>
      <c r="U545" s="359"/>
      <c r="V545" s="350" t="s">
        <v>761</v>
      </c>
      <c r="W545" s="350" t="s">
        <v>120</v>
      </c>
    </row>
    <row r="546" s="252" customFormat="true" ht="25.5" hidden="true" spans="1:23">
      <c r="A546" s="270"/>
      <c r="B546" s="270">
        <v>2305</v>
      </c>
      <c r="C546" s="270" t="s">
        <v>1551</v>
      </c>
      <c r="D546" s="270"/>
      <c r="E546" s="270"/>
      <c r="F546" s="270"/>
      <c r="G546" s="270"/>
      <c r="H546" s="283"/>
      <c r="I546" s="283" t="s">
        <v>765</v>
      </c>
      <c r="J546" s="289"/>
      <c r="K546" s="290"/>
      <c r="L546" s="291"/>
      <c r="M546" s="289"/>
      <c r="N546" s="290"/>
      <c r="O546" s="291"/>
      <c r="P546" s="289"/>
      <c r="Q546" s="290"/>
      <c r="R546" s="291"/>
      <c r="S546" s="270"/>
      <c r="T546" s="283"/>
      <c r="U546" s="283"/>
      <c r="V546" s="270"/>
      <c r="W546" s="270" t="s">
        <v>21</v>
      </c>
    </row>
    <row r="547" s="255" customFormat="true" ht="25.5" spans="1:23">
      <c r="A547" s="350">
        <f>MAX(A$2:A546)+1</f>
        <v>465</v>
      </c>
      <c r="B547" s="350">
        <v>230500001</v>
      </c>
      <c r="C547" s="350" t="s">
        <v>1552</v>
      </c>
      <c r="D547" s="352" t="s">
        <v>1553</v>
      </c>
      <c r="E547" s="350" t="s">
        <v>1552</v>
      </c>
      <c r="F547" s="350" t="s">
        <v>1554</v>
      </c>
      <c r="G547" s="350"/>
      <c r="H547" s="359" t="s">
        <v>29</v>
      </c>
      <c r="I547" s="359" t="s">
        <v>40</v>
      </c>
      <c r="J547" s="362">
        <v>25</v>
      </c>
      <c r="K547" s="363"/>
      <c r="L547" s="364"/>
      <c r="M547" s="362">
        <v>25</v>
      </c>
      <c r="N547" s="363"/>
      <c r="O547" s="364"/>
      <c r="P547" s="362" t="s">
        <v>31</v>
      </c>
      <c r="Q547" s="363"/>
      <c r="R547" s="364"/>
      <c r="S547" s="350"/>
      <c r="T547" s="359" t="s">
        <v>760</v>
      </c>
      <c r="U547" s="359"/>
      <c r="V547" s="350" t="s">
        <v>761</v>
      </c>
      <c r="W547" s="350" t="s">
        <v>21</v>
      </c>
    </row>
    <row r="548" s="255" customFormat="true" ht="25.5" spans="1:23">
      <c r="A548" s="350">
        <f>MAX(A$2:A547)+1</f>
        <v>466</v>
      </c>
      <c r="B548" s="350">
        <v>230500002</v>
      </c>
      <c r="C548" s="350" t="s">
        <v>1555</v>
      </c>
      <c r="D548" s="352" t="s">
        <v>1556</v>
      </c>
      <c r="E548" s="350" t="s">
        <v>1555</v>
      </c>
      <c r="F548" s="350"/>
      <c r="G548" s="350"/>
      <c r="H548" s="359" t="s">
        <v>39</v>
      </c>
      <c r="I548" s="359" t="s">
        <v>1557</v>
      </c>
      <c r="J548" s="362">
        <v>50</v>
      </c>
      <c r="K548" s="363"/>
      <c r="L548" s="364"/>
      <c r="M548" s="362">
        <v>50</v>
      </c>
      <c r="N548" s="363"/>
      <c r="O548" s="364"/>
      <c r="P548" s="362" t="s">
        <v>31</v>
      </c>
      <c r="Q548" s="363"/>
      <c r="R548" s="364"/>
      <c r="S548" s="350"/>
      <c r="T548" s="359" t="s">
        <v>760</v>
      </c>
      <c r="U548" s="359"/>
      <c r="V548" s="350" t="s">
        <v>761</v>
      </c>
      <c r="W548" s="350" t="s">
        <v>21</v>
      </c>
    </row>
    <row r="549" s="255" customFormat="true" ht="25.5" spans="1:23">
      <c r="A549" s="350">
        <f>MAX(A$2:A548)+1</f>
        <v>467</v>
      </c>
      <c r="B549" s="350" t="s">
        <v>1558</v>
      </c>
      <c r="C549" s="351" t="s">
        <v>1559</v>
      </c>
      <c r="D549" s="352" t="s">
        <v>1560</v>
      </c>
      <c r="E549" s="350" t="s">
        <v>1559</v>
      </c>
      <c r="F549" s="350"/>
      <c r="G549" s="350"/>
      <c r="H549" s="359" t="s">
        <v>39</v>
      </c>
      <c r="I549" s="359" t="s">
        <v>150</v>
      </c>
      <c r="J549" s="362">
        <v>30</v>
      </c>
      <c r="K549" s="363"/>
      <c r="L549" s="364"/>
      <c r="M549" s="362">
        <v>30</v>
      </c>
      <c r="N549" s="363"/>
      <c r="O549" s="364"/>
      <c r="P549" s="362" t="s">
        <v>31</v>
      </c>
      <c r="Q549" s="363"/>
      <c r="R549" s="364"/>
      <c r="S549" s="354" t="s">
        <v>1559</v>
      </c>
      <c r="T549" s="359" t="s">
        <v>760</v>
      </c>
      <c r="U549" s="359"/>
      <c r="V549" s="350" t="s">
        <v>761</v>
      </c>
      <c r="W549" s="350" t="s">
        <v>21</v>
      </c>
    </row>
    <row r="550" s="255" customFormat="true" ht="25.5" spans="1:23">
      <c r="A550" s="350">
        <f>MAX(A$2:A549)+1</f>
        <v>468</v>
      </c>
      <c r="B550" s="350">
        <v>230500003</v>
      </c>
      <c r="C550" s="350" t="s">
        <v>1561</v>
      </c>
      <c r="D550" s="352" t="s">
        <v>1562</v>
      </c>
      <c r="E550" s="350" t="s">
        <v>1561</v>
      </c>
      <c r="F550" s="350"/>
      <c r="G550" s="350"/>
      <c r="H550" s="359" t="s">
        <v>39</v>
      </c>
      <c r="I550" s="359" t="s">
        <v>1557</v>
      </c>
      <c r="J550" s="362">
        <v>30</v>
      </c>
      <c r="K550" s="363"/>
      <c r="L550" s="364"/>
      <c r="M550" s="362">
        <v>30</v>
      </c>
      <c r="N550" s="363"/>
      <c r="O550" s="364"/>
      <c r="P550" s="362" t="s">
        <v>31</v>
      </c>
      <c r="Q550" s="363"/>
      <c r="R550" s="364"/>
      <c r="S550" s="350"/>
      <c r="T550" s="359" t="s">
        <v>760</v>
      </c>
      <c r="U550" s="359"/>
      <c r="V550" s="350" t="s">
        <v>761</v>
      </c>
      <c r="W550" s="350" t="s">
        <v>21</v>
      </c>
    </row>
    <row r="551" s="255" customFormat="true" ht="25.5" spans="1:23">
      <c r="A551" s="350">
        <f>MAX(A$2:A550)+1</f>
        <v>469</v>
      </c>
      <c r="B551" s="350" t="s">
        <v>1563</v>
      </c>
      <c r="C551" s="351" t="s">
        <v>1559</v>
      </c>
      <c r="D551" s="352" t="s">
        <v>1564</v>
      </c>
      <c r="E551" s="350" t="s">
        <v>1565</v>
      </c>
      <c r="F551" s="350"/>
      <c r="G551" s="350"/>
      <c r="H551" s="359" t="s">
        <v>39</v>
      </c>
      <c r="I551" s="359" t="s">
        <v>150</v>
      </c>
      <c r="J551" s="362">
        <v>30</v>
      </c>
      <c r="K551" s="363"/>
      <c r="L551" s="364"/>
      <c r="M551" s="362">
        <v>30</v>
      </c>
      <c r="N551" s="363"/>
      <c r="O551" s="364"/>
      <c r="P551" s="362" t="s">
        <v>31</v>
      </c>
      <c r="Q551" s="363"/>
      <c r="R551" s="364"/>
      <c r="S551" s="354" t="s">
        <v>1559</v>
      </c>
      <c r="T551" s="359" t="s">
        <v>760</v>
      </c>
      <c r="U551" s="359"/>
      <c r="V551" s="350" t="s">
        <v>761</v>
      </c>
      <c r="W551" s="350" t="s">
        <v>21</v>
      </c>
    </row>
    <row r="552" s="255" customFormat="true" ht="25.5" spans="1:23">
      <c r="A552" s="350">
        <f>MAX(A$2:A551)+1</f>
        <v>470</v>
      </c>
      <c r="B552" s="350">
        <v>230500004</v>
      </c>
      <c r="C552" s="350" t="s">
        <v>1566</v>
      </c>
      <c r="D552" s="352" t="s">
        <v>1567</v>
      </c>
      <c r="E552" s="350" t="s">
        <v>1566</v>
      </c>
      <c r="F552" s="350"/>
      <c r="G552" s="350"/>
      <c r="H552" s="359" t="s">
        <v>39</v>
      </c>
      <c r="I552" s="359" t="s">
        <v>1557</v>
      </c>
      <c r="J552" s="362">
        <v>30</v>
      </c>
      <c r="K552" s="363"/>
      <c r="L552" s="364"/>
      <c r="M552" s="362">
        <v>30</v>
      </c>
      <c r="N552" s="363"/>
      <c r="O552" s="364"/>
      <c r="P552" s="362" t="s">
        <v>31</v>
      </c>
      <c r="Q552" s="363"/>
      <c r="R552" s="364"/>
      <c r="S552" s="350"/>
      <c r="T552" s="359" t="s">
        <v>760</v>
      </c>
      <c r="U552" s="359"/>
      <c r="V552" s="350" t="s">
        <v>761</v>
      </c>
      <c r="W552" s="350" t="s">
        <v>21</v>
      </c>
    </row>
    <row r="553" s="255" customFormat="true" ht="25.5" spans="1:23">
      <c r="A553" s="350">
        <f>MAX(A$2:A552)+1</f>
        <v>471</v>
      </c>
      <c r="B553" s="350" t="s">
        <v>1568</v>
      </c>
      <c r="C553" s="350" t="s">
        <v>1559</v>
      </c>
      <c r="D553" s="352" t="s">
        <v>1569</v>
      </c>
      <c r="E553" s="350" t="s">
        <v>1570</v>
      </c>
      <c r="F553" s="350"/>
      <c r="G553" s="350"/>
      <c r="H553" s="359" t="s">
        <v>39</v>
      </c>
      <c r="I553" s="359" t="s">
        <v>150</v>
      </c>
      <c r="J553" s="362">
        <v>30</v>
      </c>
      <c r="K553" s="363"/>
      <c r="L553" s="364"/>
      <c r="M553" s="362">
        <v>30</v>
      </c>
      <c r="N553" s="363"/>
      <c r="O553" s="364"/>
      <c r="P553" s="362" t="s">
        <v>31</v>
      </c>
      <c r="Q553" s="363"/>
      <c r="R553" s="364"/>
      <c r="S553" s="350" t="s">
        <v>1559</v>
      </c>
      <c r="T553" s="359" t="s">
        <v>760</v>
      </c>
      <c r="U553" s="359"/>
      <c r="V553" s="350" t="s">
        <v>761</v>
      </c>
      <c r="W553" s="350" t="s">
        <v>21</v>
      </c>
    </row>
    <row r="554" s="255" customFormat="true" ht="25.5" spans="1:23">
      <c r="A554" s="350">
        <f>MAX(A$2:A553)+1</f>
        <v>472</v>
      </c>
      <c r="B554" s="350">
        <v>230500005</v>
      </c>
      <c r="C554" s="350" t="s">
        <v>1571</v>
      </c>
      <c r="D554" s="352" t="s">
        <v>1572</v>
      </c>
      <c r="E554" s="350" t="s">
        <v>1571</v>
      </c>
      <c r="F554" s="350" t="s">
        <v>1573</v>
      </c>
      <c r="G554" s="350"/>
      <c r="H554" s="359" t="s">
        <v>39</v>
      </c>
      <c r="I554" s="359" t="s">
        <v>40</v>
      </c>
      <c r="J554" s="362">
        <v>30</v>
      </c>
      <c r="K554" s="363"/>
      <c r="L554" s="364"/>
      <c r="M554" s="362">
        <v>30</v>
      </c>
      <c r="N554" s="363"/>
      <c r="O554" s="364"/>
      <c r="P554" s="362" t="s">
        <v>31</v>
      </c>
      <c r="Q554" s="363"/>
      <c r="R554" s="364"/>
      <c r="S554" s="350"/>
      <c r="T554" s="359" t="s">
        <v>760</v>
      </c>
      <c r="U554" s="359"/>
      <c r="V554" s="350" t="s">
        <v>761</v>
      </c>
      <c r="W554" s="350" t="s">
        <v>21</v>
      </c>
    </row>
    <row r="555" s="255" customFormat="true" ht="38.25" spans="1:23">
      <c r="A555" s="350">
        <f>MAX(A$2:A554)+1</f>
        <v>473</v>
      </c>
      <c r="B555" s="350">
        <v>230500006</v>
      </c>
      <c r="C555" s="350" t="s">
        <v>1574</v>
      </c>
      <c r="D555" s="352" t="s">
        <v>1575</v>
      </c>
      <c r="E555" s="350" t="s">
        <v>1574</v>
      </c>
      <c r="F555" s="350" t="s">
        <v>1576</v>
      </c>
      <c r="G555" s="350"/>
      <c r="H555" s="359" t="s">
        <v>29</v>
      </c>
      <c r="I555" s="359" t="s">
        <v>40</v>
      </c>
      <c r="J555" s="362">
        <v>20</v>
      </c>
      <c r="K555" s="363"/>
      <c r="L555" s="364"/>
      <c r="M555" s="362">
        <v>20</v>
      </c>
      <c r="N555" s="363"/>
      <c r="O555" s="364"/>
      <c r="P555" s="362" t="s">
        <v>31</v>
      </c>
      <c r="Q555" s="363"/>
      <c r="R555" s="364"/>
      <c r="S555" s="350"/>
      <c r="T555" s="359" t="s">
        <v>760</v>
      </c>
      <c r="U555" s="359"/>
      <c r="V555" s="350" t="s">
        <v>761</v>
      </c>
      <c r="W555" s="350" t="s">
        <v>21</v>
      </c>
    </row>
    <row r="556" s="255" customFormat="true" ht="25.5" spans="1:23">
      <c r="A556" s="350">
        <f>MAX(A$2:A555)+1</f>
        <v>474</v>
      </c>
      <c r="B556" s="350">
        <v>230500007</v>
      </c>
      <c r="C556" s="350" t="s">
        <v>1577</v>
      </c>
      <c r="D556" s="352" t="s">
        <v>1578</v>
      </c>
      <c r="E556" s="350" t="s">
        <v>1577</v>
      </c>
      <c r="F556" s="350" t="s">
        <v>1579</v>
      </c>
      <c r="G556" s="350"/>
      <c r="H556" s="359" t="s">
        <v>29</v>
      </c>
      <c r="I556" s="359" t="s">
        <v>40</v>
      </c>
      <c r="J556" s="362">
        <v>40</v>
      </c>
      <c r="K556" s="363"/>
      <c r="L556" s="364"/>
      <c r="M556" s="362">
        <v>40</v>
      </c>
      <c r="N556" s="363"/>
      <c r="O556" s="364"/>
      <c r="P556" s="362" t="s">
        <v>31</v>
      </c>
      <c r="Q556" s="363"/>
      <c r="R556" s="364"/>
      <c r="S556" s="350"/>
      <c r="T556" s="359" t="s">
        <v>760</v>
      </c>
      <c r="U556" s="359"/>
      <c r="V556" s="350" t="s">
        <v>761</v>
      </c>
      <c r="W556" s="350" t="s">
        <v>21</v>
      </c>
    </row>
    <row r="557" s="255" customFormat="true" ht="25.5" spans="1:23">
      <c r="A557" s="350">
        <f>MAX(A$2:A556)+1</f>
        <v>475</v>
      </c>
      <c r="B557" s="350">
        <v>230500008</v>
      </c>
      <c r="C557" s="350" t="s">
        <v>1580</v>
      </c>
      <c r="D557" s="352" t="s">
        <v>1581</v>
      </c>
      <c r="E557" s="350" t="s">
        <v>1580</v>
      </c>
      <c r="F557" s="350" t="s">
        <v>1582</v>
      </c>
      <c r="G557" s="350"/>
      <c r="H557" s="359" t="s">
        <v>39</v>
      </c>
      <c r="I557" s="359" t="s">
        <v>40</v>
      </c>
      <c r="J557" s="362">
        <v>30</v>
      </c>
      <c r="K557" s="363"/>
      <c r="L557" s="364"/>
      <c r="M557" s="362">
        <v>30</v>
      </c>
      <c r="N557" s="363"/>
      <c r="O557" s="364"/>
      <c r="P557" s="362" t="s">
        <v>31</v>
      </c>
      <c r="Q557" s="363"/>
      <c r="R557" s="364"/>
      <c r="S557" s="350"/>
      <c r="T557" s="359" t="s">
        <v>760</v>
      </c>
      <c r="U557" s="359"/>
      <c r="V557" s="350" t="s">
        <v>761</v>
      </c>
      <c r="W557" s="350" t="s">
        <v>21</v>
      </c>
    </row>
    <row r="558" s="255" customFormat="true" ht="25.5" spans="1:23">
      <c r="A558" s="350">
        <f>MAX(A$2:A557)+1</f>
        <v>476</v>
      </c>
      <c r="B558" s="350" t="s">
        <v>1583</v>
      </c>
      <c r="C558" s="351" t="s">
        <v>1584</v>
      </c>
      <c r="D558" s="352" t="s">
        <v>1581</v>
      </c>
      <c r="E558" s="350" t="s">
        <v>1580</v>
      </c>
      <c r="F558" s="350"/>
      <c r="G558" s="350"/>
      <c r="H558" s="359" t="s">
        <v>39</v>
      </c>
      <c r="I558" s="359" t="s">
        <v>40</v>
      </c>
      <c r="J558" s="362">
        <v>20</v>
      </c>
      <c r="K558" s="363"/>
      <c r="L558" s="364"/>
      <c r="M558" s="362">
        <v>20</v>
      </c>
      <c r="N558" s="363"/>
      <c r="O558" s="364"/>
      <c r="P558" s="362" t="s">
        <v>31</v>
      </c>
      <c r="Q558" s="363"/>
      <c r="R558" s="364"/>
      <c r="S558" s="354" t="s">
        <v>1585</v>
      </c>
      <c r="T558" s="359" t="s">
        <v>760</v>
      </c>
      <c r="U558" s="359"/>
      <c r="V558" s="350" t="s">
        <v>761</v>
      </c>
      <c r="W558" s="350" t="s">
        <v>21</v>
      </c>
    </row>
    <row r="559" s="255" customFormat="true" ht="25.5" spans="1:23">
      <c r="A559" s="350">
        <f>MAX(A$2:A558)+1</f>
        <v>477</v>
      </c>
      <c r="B559" s="350">
        <v>230500009</v>
      </c>
      <c r="C559" s="350" t="s">
        <v>1586</v>
      </c>
      <c r="D559" s="352" t="s">
        <v>1587</v>
      </c>
      <c r="E559" s="350" t="s">
        <v>1586</v>
      </c>
      <c r="F559" s="350" t="s">
        <v>1588</v>
      </c>
      <c r="G559" s="350"/>
      <c r="H559" s="359" t="s">
        <v>39</v>
      </c>
      <c r="I559" s="359" t="s">
        <v>40</v>
      </c>
      <c r="J559" s="362">
        <v>50</v>
      </c>
      <c r="K559" s="363"/>
      <c r="L559" s="364"/>
      <c r="M559" s="362">
        <v>50</v>
      </c>
      <c r="N559" s="363"/>
      <c r="O559" s="364"/>
      <c r="P559" s="362" t="s">
        <v>31</v>
      </c>
      <c r="Q559" s="363"/>
      <c r="R559" s="364"/>
      <c r="S559" s="350"/>
      <c r="T559" s="359" t="s">
        <v>760</v>
      </c>
      <c r="U559" s="359"/>
      <c r="V559" s="350" t="s">
        <v>761</v>
      </c>
      <c r="W559" s="350" t="s">
        <v>21</v>
      </c>
    </row>
    <row r="560" s="255" customFormat="true" ht="25.5" spans="1:23">
      <c r="A560" s="350">
        <f>MAX(A$2:A559)+1</f>
        <v>478</v>
      </c>
      <c r="B560" s="350" t="s">
        <v>1589</v>
      </c>
      <c r="C560" s="351" t="s">
        <v>1590</v>
      </c>
      <c r="D560" s="352" t="s">
        <v>1587</v>
      </c>
      <c r="E560" s="350" t="s">
        <v>1586</v>
      </c>
      <c r="F560" s="350"/>
      <c r="G560" s="350"/>
      <c r="H560" s="359" t="s">
        <v>39</v>
      </c>
      <c r="I560" s="359" t="s">
        <v>40</v>
      </c>
      <c r="J560" s="362">
        <v>40</v>
      </c>
      <c r="K560" s="363"/>
      <c r="L560" s="364"/>
      <c r="M560" s="362">
        <v>40</v>
      </c>
      <c r="N560" s="363"/>
      <c r="O560" s="364"/>
      <c r="P560" s="362" t="s">
        <v>31</v>
      </c>
      <c r="Q560" s="363"/>
      <c r="R560" s="364"/>
      <c r="S560" s="354" t="s">
        <v>1585</v>
      </c>
      <c r="T560" s="359" t="s">
        <v>760</v>
      </c>
      <c r="U560" s="359"/>
      <c r="V560" s="350" t="s">
        <v>761</v>
      </c>
      <c r="W560" s="350" t="s">
        <v>21</v>
      </c>
    </row>
    <row r="561" s="255" customFormat="true" ht="25.5" spans="1:23">
      <c r="A561" s="350">
        <f>MAX(A$2:A560)+1</f>
        <v>479</v>
      </c>
      <c r="B561" s="350">
        <v>230500010</v>
      </c>
      <c r="C561" s="350" t="s">
        <v>1591</v>
      </c>
      <c r="D561" s="352" t="s">
        <v>1592</v>
      </c>
      <c r="E561" s="350" t="s">
        <v>1591</v>
      </c>
      <c r="F561" s="350"/>
      <c r="G561" s="350"/>
      <c r="H561" s="359" t="s">
        <v>39</v>
      </c>
      <c r="I561" s="359" t="s">
        <v>40</v>
      </c>
      <c r="J561" s="362">
        <v>50</v>
      </c>
      <c r="K561" s="363"/>
      <c r="L561" s="364"/>
      <c r="M561" s="362">
        <v>50</v>
      </c>
      <c r="N561" s="363"/>
      <c r="O561" s="364"/>
      <c r="P561" s="362" t="s">
        <v>31</v>
      </c>
      <c r="Q561" s="363"/>
      <c r="R561" s="364"/>
      <c r="S561" s="350"/>
      <c r="T561" s="359" t="s">
        <v>760</v>
      </c>
      <c r="U561" s="359"/>
      <c r="V561" s="350" t="s">
        <v>761</v>
      </c>
      <c r="W561" s="350" t="s">
        <v>21</v>
      </c>
    </row>
    <row r="562" s="255" customFormat="true" ht="25.5" spans="1:23">
      <c r="A562" s="350">
        <f>MAX(A$2:A561)+1</f>
        <v>480</v>
      </c>
      <c r="B562" s="350">
        <v>230500011</v>
      </c>
      <c r="C562" s="350" t="s">
        <v>1593</v>
      </c>
      <c r="D562" s="352" t="s">
        <v>1594</v>
      </c>
      <c r="E562" s="350" t="s">
        <v>1593</v>
      </c>
      <c r="F562" s="350"/>
      <c r="G562" s="350"/>
      <c r="H562" s="359" t="s">
        <v>39</v>
      </c>
      <c r="I562" s="359" t="s">
        <v>40</v>
      </c>
      <c r="J562" s="362">
        <v>50</v>
      </c>
      <c r="K562" s="363"/>
      <c r="L562" s="364"/>
      <c r="M562" s="362">
        <v>50</v>
      </c>
      <c r="N562" s="363"/>
      <c r="O562" s="364"/>
      <c r="P562" s="362" t="s">
        <v>31</v>
      </c>
      <c r="Q562" s="363"/>
      <c r="R562" s="364"/>
      <c r="S562" s="350"/>
      <c r="T562" s="359" t="s">
        <v>760</v>
      </c>
      <c r="U562" s="359"/>
      <c r="V562" s="350" t="s">
        <v>761</v>
      </c>
      <c r="W562" s="350" t="s">
        <v>21</v>
      </c>
    </row>
    <row r="563" s="255" customFormat="true" ht="25.5" spans="1:23">
      <c r="A563" s="350">
        <f>MAX(A$2:A562)+1</f>
        <v>481</v>
      </c>
      <c r="B563" s="350">
        <v>230500012</v>
      </c>
      <c r="C563" s="350" t="s">
        <v>1595</v>
      </c>
      <c r="D563" s="352" t="s">
        <v>1596</v>
      </c>
      <c r="E563" s="350" t="s">
        <v>1595</v>
      </c>
      <c r="F563" s="350"/>
      <c r="G563" s="350"/>
      <c r="H563" s="383" t="s">
        <v>39</v>
      </c>
      <c r="I563" s="359" t="s">
        <v>40</v>
      </c>
      <c r="J563" s="362">
        <v>20</v>
      </c>
      <c r="K563" s="363"/>
      <c r="L563" s="364"/>
      <c r="M563" s="362">
        <v>20</v>
      </c>
      <c r="N563" s="363"/>
      <c r="O563" s="364"/>
      <c r="P563" s="362" t="s">
        <v>31</v>
      </c>
      <c r="Q563" s="363"/>
      <c r="R563" s="364"/>
      <c r="S563" s="350"/>
      <c r="T563" s="359" t="s">
        <v>760</v>
      </c>
      <c r="U563" s="359"/>
      <c r="V563" s="350" t="s">
        <v>761</v>
      </c>
      <c r="W563" s="350" t="s">
        <v>21</v>
      </c>
    </row>
    <row r="564" s="255" customFormat="true" ht="25.5" spans="1:23">
      <c r="A564" s="350">
        <f>MAX(A$2:A563)+1</f>
        <v>482</v>
      </c>
      <c r="B564" s="350">
        <v>230500013</v>
      </c>
      <c r="C564" s="350" t="s">
        <v>1597</v>
      </c>
      <c r="D564" s="352" t="s">
        <v>1598</v>
      </c>
      <c r="E564" s="350" t="s">
        <v>1597</v>
      </c>
      <c r="F564" s="350" t="s">
        <v>1599</v>
      </c>
      <c r="G564" s="350"/>
      <c r="H564" s="359" t="s">
        <v>29</v>
      </c>
      <c r="I564" s="359" t="s">
        <v>40</v>
      </c>
      <c r="J564" s="362">
        <v>50</v>
      </c>
      <c r="K564" s="363"/>
      <c r="L564" s="364"/>
      <c r="M564" s="362">
        <v>50</v>
      </c>
      <c r="N564" s="363"/>
      <c r="O564" s="364"/>
      <c r="P564" s="362" t="s">
        <v>31</v>
      </c>
      <c r="Q564" s="363"/>
      <c r="R564" s="364"/>
      <c r="S564" s="395"/>
      <c r="T564" s="359" t="s">
        <v>760</v>
      </c>
      <c r="U564" s="359"/>
      <c r="V564" s="350" t="s">
        <v>761</v>
      </c>
      <c r="W564" s="350" t="s">
        <v>21</v>
      </c>
    </row>
    <row r="565" s="253" customFormat="true" ht="25.5" hidden="true" spans="1:23">
      <c r="A565" s="270">
        <f>MAX(A$2:A564)+1</f>
        <v>483</v>
      </c>
      <c r="B565" s="270">
        <v>230500014</v>
      </c>
      <c r="C565" s="270" t="s">
        <v>1600</v>
      </c>
      <c r="D565" s="271" t="s">
        <v>1601</v>
      </c>
      <c r="E565" s="270" t="s">
        <v>1600</v>
      </c>
      <c r="F565" s="270" t="s">
        <v>1602</v>
      </c>
      <c r="G565" s="270"/>
      <c r="H565" s="283" t="s">
        <v>44</v>
      </c>
      <c r="I565" s="283" t="s">
        <v>40</v>
      </c>
      <c r="J565" s="289">
        <v>95</v>
      </c>
      <c r="K565" s="290"/>
      <c r="L565" s="291"/>
      <c r="M565" s="289">
        <v>95</v>
      </c>
      <c r="N565" s="290"/>
      <c r="O565" s="291"/>
      <c r="P565" s="289" t="s">
        <v>31</v>
      </c>
      <c r="Q565" s="290"/>
      <c r="R565" s="291"/>
      <c r="S565" s="270"/>
      <c r="T565" s="283"/>
      <c r="U565" s="283"/>
      <c r="V565" s="270"/>
      <c r="W565" s="270" t="s">
        <v>21</v>
      </c>
    </row>
    <row r="566" s="252" customFormat="true" ht="114.75" hidden="true" spans="1:23">
      <c r="A566" s="270"/>
      <c r="B566" s="270">
        <v>2306</v>
      </c>
      <c r="C566" s="270" t="s">
        <v>1603</v>
      </c>
      <c r="D566" s="270"/>
      <c r="E566" s="270"/>
      <c r="F566" s="270" t="s">
        <v>1604</v>
      </c>
      <c r="G566" s="270" t="s">
        <v>1080</v>
      </c>
      <c r="H566" s="283"/>
      <c r="I566" s="283"/>
      <c r="J566" s="289"/>
      <c r="K566" s="290"/>
      <c r="L566" s="291"/>
      <c r="M566" s="289"/>
      <c r="N566" s="290"/>
      <c r="O566" s="291"/>
      <c r="P566" s="289"/>
      <c r="Q566" s="290"/>
      <c r="R566" s="291"/>
      <c r="S566" s="270"/>
      <c r="T566" s="283"/>
      <c r="U566" s="283"/>
      <c r="V566" s="270"/>
      <c r="W566" s="270" t="s">
        <v>21</v>
      </c>
    </row>
    <row r="567" s="253" customFormat="true" ht="25.5" hidden="true" spans="1:23">
      <c r="A567" s="270">
        <f>MAX(A$2:A566)+1</f>
        <v>484</v>
      </c>
      <c r="B567" s="270">
        <v>230600001</v>
      </c>
      <c r="C567" s="374" t="s">
        <v>1605</v>
      </c>
      <c r="D567" s="271" t="s">
        <v>1606</v>
      </c>
      <c r="E567" s="270" t="s">
        <v>1605</v>
      </c>
      <c r="F567" s="270"/>
      <c r="G567" s="270"/>
      <c r="H567" s="283" t="s">
        <v>44</v>
      </c>
      <c r="I567" s="283" t="s">
        <v>40</v>
      </c>
      <c r="J567" s="289">
        <v>500</v>
      </c>
      <c r="K567" s="290"/>
      <c r="L567" s="291"/>
      <c r="M567" s="289">
        <v>500</v>
      </c>
      <c r="N567" s="290"/>
      <c r="O567" s="291"/>
      <c r="P567" s="289" t="s">
        <v>31</v>
      </c>
      <c r="Q567" s="290"/>
      <c r="R567" s="291"/>
      <c r="S567" s="270"/>
      <c r="T567" s="283"/>
      <c r="U567" s="283"/>
      <c r="V567" s="270"/>
      <c r="W567" s="270" t="s">
        <v>21</v>
      </c>
    </row>
    <row r="568" s="253" customFormat="true" ht="25.5" hidden="true" spans="1:23">
      <c r="A568" s="270">
        <f>MAX(A$2:A567)+1</f>
        <v>485</v>
      </c>
      <c r="B568" s="270">
        <v>230600002</v>
      </c>
      <c r="C568" s="374" t="s">
        <v>1607</v>
      </c>
      <c r="D568" s="271" t="s">
        <v>1608</v>
      </c>
      <c r="E568" s="270" t="s">
        <v>1607</v>
      </c>
      <c r="F568" s="270"/>
      <c r="G568" s="270"/>
      <c r="H568" s="283" t="s">
        <v>44</v>
      </c>
      <c r="I568" s="283" t="s">
        <v>40</v>
      </c>
      <c r="J568" s="289">
        <v>500</v>
      </c>
      <c r="K568" s="290"/>
      <c r="L568" s="291"/>
      <c r="M568" s="289">
        <v>500</v>
      </c>
      <c r="N568" s="290"/>
      <c r="O568" s="291"/>
      <c r="P568" s="289" t="s">
        <v>31</v>
      </c>
      <c r="Q568" s="290"/>
      <c r="R568" s="291"/>
      <c r="S568" s="270"/>
      <c r="T568" s="283"/>
      <c r="U568" s="283"/>
      <c r="V568" s="270"/>
      <c r="W568" s="270" t="s">
        <v>21</v>
      </c>
    </row>
    <row r="569" s="253" customFormat="true" ht="25.5" hidden="true" spans="1:23">
      <c r="A569" s="270">
        <f>MAX(A$2:A568)+1</f>
        <v>486</v>
      </c>
      <c r="B569" s="270">
        <v>230600003</v>
      </c>
      <c r="C569" s="374" t="s">
        <v>1609</v>
      </c>
      <c r="D569" s="271" t="s">
        <v>1610</v>
      </c>
      <c r="E569" s="270" t="s">
        <v>1609</v>
      </c>
      <c r="F569" s="270"/>
      <c r="G569" s="270"/>
      <c r="H569" s="283" t="s">
        <v>44</v>
      </c>
      <c r="I569" s="283" t="s">
        <v>40</v>
      </c>
      <c r="J569" s="297">
        <v>905</v>
      </c>
      <c r="K569" s="303"/>
      <c r="L569" s="304"/>
      <c r="M569" s="297">
        <v>905</v>
      </c>
      <c r="N569" s="303"/>
      <c r="O569" s="304"/>
      <c r="P569" s="289" t="s">
        <v>31</v>
      </c>
      <c r="Q569" s="290"/>
      <c r="R569" s="291"/>
      <c r="S569" s="270"/>
      <c r="T569" s="377"/>
      <c r="U569" s="377"/>
      <c r="V569" s="270"/>
      <c r="W569" s="270" t="s">
        <v>938</v>
      </c>
    </row>
    <row r="570" s="253" customFormat="true" ht="25.5" hidden="true" spans="1:23">
      <c r="A570" s="270">
        <f>MAX(A$2:A569)+1</f>
        <v>487</v>
      </c>
      <c r="B570" s="270">
        <v>230600004</v>
      </c>
      <c r="C570" s="374" t="s">
        <v>1611</v>
      </c>
      <c r="D570" s="271" t="s">
        <v>1612</v>
      </c>
      <c r="E570" s="270" t="s">
        <v>1611</v>
      </c>
      <c r="F570" s="270"/>
      <c r="G570" s="270"/>
      <c r="H570" s="283" t="s">
        <v>44</v>
      </c>
      <c r="I570" s="283" t="s">
        <v>40</v>
      </c>
      <c r="J570" s="289">
        <v>500</v>
      </c>
      <c r="K570" s="290"/>
      <c r="L570" s="291"/>
      <c r="M570" s="289">
        <v>500</v>
      </c>
      <c r="N570" s="290"/>
      <c r="O570" s="291"/>
      <c r="P570" s="289" t="s">
        <v>31</v>
      </c>
      <c r="Q570" s="290"/>
      <c r="R570" s="291"/>
      <c r="S570" s="270"/>
      <c r="T570" s="283"/>
      <c r="U570" s="283"/>
      <c r="V570" s="270"/>
      <c r="W570" s="270" t="s">
        <v>21</v>
      </c>
    </row>
    <row r="571" s="253" customFormat="true" ht="25.5" hidden="true" spans="1:23">
      <c r="A571" s="270">
        <f>MAX(A$2:A570)+1</f>
        <v>488</v>
      </c>
      <c r="B571" s="270">
        <v>230600005</v>
      </c>
      <c r="C571" s="374" t="s">
        <v>1613</v>
      </c>
      <c r="D571" s="271" t="s">
        <v>1614</v>
      </c>
      <c r="E571" s="270" t="s">
        <v>1613</v>
      </c>
      <c r="F571" s="270"/>
      <c r="G571" s="270"/>
      <c r="H571" s="283" t="s">
        <v>44</v>
      </c>
      <c r="I571" s="283" t="s">
        <v>40</v>
      </c>
      <c r="J571" s="289">
        <v>200</v>
      </c>
      <c r="K571" s="290"/>
      <c r="L571" s="291"/>
      <c r="M571" s="289">
        <v>200</v>
      </c>
      <c r="N571" s="290"/>
      <c r="O571" s="291"/>
      <c r="P571" s="289" t="s">
        <v>31</v>
      </c>
      <c r="Q571" s="290"/>
      <c r="R571" s="291"/>
      <c r="S571" s="270"/>
      <c r="T571" s="283"/>
      <c r="U571" s="283"/>
      <c r="V571" s="270"/>
      <c r="W571" s="270" t="s">
        <v>21</v>
      </c>
    </row>
    <row r="572" s="253" customFormat="true" ht="25.5" hidden="true" spans="1:23">
      <c r="A572" s="270">
        <f>MAX(A$2:A571)+1</f>
        <v>489</v>
      </c>
      <c r="B572" s="270">
        <v>230600006</v>
      </c>
      <c r="C572" s="374" t="s">
        <v>1615</v>
      </c>
      <c r="D572" s="271" t="s">
        <v>1616</v>
      </c>
      <c r="E572" s="270" t="s">
        <v>1615</v>
      </c>
      <c r="F572" s="270"/>
      <c r="G572" s="270"/>
      <c r="H572" s="283" t="s">
        <v>44</v>
      </c>
      <c r="I572" s="283" t="s">
        <v>40</v>
      </c>
      <c r="J572" s="289">
        <v>200</v>
      </c>
      <c r="K572" s="290"/>
      <c r="L572" s="291"/>
      <c r="M572" s="289">
        <v>200</v>
      </c>
      <c r="N572" s="290"/>
      <c r="O572" s="291"/>
      <c r="P572" s="289" t="s">
        <v>31</v>
      </c>
      <c r="Q572" s="290"/>
      <c r="R572" s="291"/>
      <c r="S572" s="270"/>
      <c r="T572" s="283"/>
      <c r="U572" s="283"/>
      <c r="V572" s="270"/>
      <c r="W572" s="270" t="s">
        <v>21</v>
      </c>
    </row>
    <row r="573" s="253" customFormat="true" ht="25.5" hidden="true" spans="1:23">
      <c r="A573" s="270">
        <f>MAX(A$2:A572)+1</f>
        <v>490</v>
      </c>
      <c r="B573" s="270">
        <v>230600007</v>
      </c>
      <c r="C573" s="374" t="s">
        <v>1617</v>
      </c>
      <c r="D573" s="271" t="s">
        <v>1618</v>
      </c>
      <c r="E573" s="270" t="s">
        <v>1617</v>
      </c>
      <c r="F573" s="270"/>
      <c r="G573" s="270"/>
      <c r="H573" s="283" t="s">
        <v>44</v>
      </c>
      <c r="I573" s="283" t="s">
        <v>40</v>
      </c>
      <c r="J573" s="289">
        <v>2000</v>
      </c>
      <c r="K573" s="290"/>
      <c r="L573" s="291"/>
      <c r="M573" s="289">
        <v>2000</v>
      </c>
      <c r="N573" s="290"/>
      <c r="O573" s="291"/>
      <c r="P573" s="289" t="s">
        <v>31</v>
      </c>
      <c r="Q573" s="290"/>
      <c r="R573" s="291"/>
      <c r="S573" s="270"/>
      <c r="T573" s="283"/>
      <c r="U573" s="283"/>
      <c r="V573" s="270"/>
      <c r="W573" s="270" t="s">
        <v>21</v>
      </c>
    </row>
    <row r="574" s="253" customFormat="true" ht="25.5" hidden="true" spans="1:23">
      <c r="A574" s="270">
        <f>MAX(A$2:A573)+1</f>
        <v>491</v>
      </c>
      <c r="B574" s="270">
        <v>230600008</v>
      </c>
      <c r="C574" s="374" t="s">
        <v>1619</v>
      </c>
      <c r="D574" s="271" t="s">
        <v>1620</v>
      </c>
      <c r="E574" s="270" t="s">
        <v>1619</v>
      </c>
      <c r="F574" s="270"/>
      <c r="G574" s="270"/>
      <c r="H574" s="283" t="s">
        <v>44</v>
      </c>
      <c r="I574" s="283" t="s">
        <v>40</v>
      </c>
      <c r="J574" s="289">
        <v>2470</v>
      </c>
      <c r="K574" s="290"/>
      <c r="L574" s="291"/>
      <c r="M574" s="289">
        <v>2470</v>
      </c>
      <c r="N574" s="290"/>
      <c r="O574" s="291"/>
      <c r="P574" s="289" t="s">
        <v>31</v>
      </c>
      <c r="Q574" s="290"/>
      <c r="R574" s="291"/>
      <c r="S574" s="270"/>
      <c r="T574" s="283"/>
      <c r="U574" s="283"/>
      <c r="V574" s="270"/>
      <c r="W574" s="270" t="s">
        <v>21</v>
      </c>
    </row>
    <row r="575" s="253" customFormat="true" ht="25.5" hidden="true" spans="1:23">
      <c r="A575" s="270">
        <f>MAX(A$2:A574)+1</f>
        <v>492</v>
      </c>
      <c r="B575" s="270">
        <v>230600009</v>
      </c>
      <c r="C575" s="374" t="s">
        <v>1621</v>
      </c>
      <c r="D575" s="271" t="s">
        <v>1622</v>
      </c>
      <c r="E575" s="270" t="s">
        <v>1621</v>
      </c>
      <c r="F575" s="270"/>
      <c r="G575" s="270"/>
      <c r="H575" s="283" t="s">
        <v>44</v>
      </c>
      <c r="I575" s="283" t="s">
        <v>40</v>
      </c>
      <c r="J575" s="289">
        <v>200</v>
      </c>
      <c r="K575" s="290"/>
      <c r="L575" s="291"/>
      <c r="M575" s="289">
        <v>200</v>
      </c>
      <c r="N575" s="290"/>
      <c r="O575" s="291"/>
      <c r="P575" s="289" t="s">
        <v>31</v>
      </c>
      <c r="Q575" s="290"/>
      <c r="R575" s="291"/>
      <c r="S575" s="270"/>
      <c r="T575" s="283"/>
      <c r="U575" s="283"/>
      <c r="V575" s="270"/>
      <c r="W575" s="270" t="s">
        <v>21</v>
      </c>
    </row>
    <row r="576" s="253" customFormat="true" ht="25.5" hidden="true" spans="1:23">
      <c r="A576" s="270">
        <f>MAX(A$2:A575)+1</f>
        <v>493</v>
      </c>
      <c r="B576" s="270">
        <v>230600010</v>
      </c>
      <c r="C576" s="374" t="s">
        <v>1623</v>
      </c>
      <c r="D576" s="271" t="s">
        <v>1624</v>
      </c>
      <c r="E576" s="270" t="s">
        <v>1623</v>
      </c>
      <c r="F576" s="270"/>
      <c r="G576" s="270"/>
      <c r="H576" s="283" t="s">
        <v>44</v>
      </c>
      <c r="I576" s="283" t="s">
        <v>40</v>
      </c>
      <c r="J576" s="289">
        <v>500</v>
      </c>
      <c r="K576" s="290"/>
      <c r="L576" s="291"/>
      <c r="M576" s="289">
        <v>500</v>
      </c>
      <c r="N576" s="290"/>
      <c r="O576" s="291"/>
      <c r="P576" s="289" t="s">
        <v>31</v>
      </c>
      <c r="Q576" s="290"/>
      <c r="R576" s="291"/>
      <c r="S576" s="270"/>
      <c r="T576" s="283"/>
      <c r="U576" s="283"/>
      <c r="V576" s="270"/>
      <c r="W576" s="270" t="s">
        <v>21</v>
      </c>
    </row>
    <row r="577" s="253" customFormat="true" ht="25.5" hidden="true" spans="1:23">
      <c r="A577" s="270">
        <f>MAX(A$2:A576)+1</f>
        <v>494</v>
      </c>
      <c r="B577" s="270">
        <v>230600011</v>
      </c>
      <c r="C577" s="374" t="s">
        <v>1625</v>
      </c>
      <c r="D577" s="271" t="s">
        <v>1626</v>
      </c>
      <c r="E577" s="270" t="s">
        <v>1625</v>
      </c>
      <c r="F577" s="270"/>
      <c r="G577" s="270"/>
      <c r="H577" s="283" t="s">
        <v>44</v>
      </c>
      <c r="I577" s="283" t="s">
        <v>40</v>
      </c>
      <c r="J577" s="289">
        <v>500</v>
      </c>
      <c r="K577" s="290"/>
      <c r="L577" s="291"/>
      <c r="M577" s="289">
        <v>500</v>
      </c>
      <c r="N577" s="290"/>
      <c r="O577" s="291"/>
      <c r="P577" s="289" t="s">
        <v>31</v>
      </c>
      <c r="Q577" s="290"/>
      <c r="R577" s="291"/>
      <c r="S577" s="270"/>
      <c r="T577" s="283"/>
      <c r="U577" s="283"/>
      <c r="V577" s="270"/>
      <c r="W577" s="270" t="s">
        <v>21</v>
      </c>
    </row>
    <row r="578" s="253" customFormat="true" ht="25.5" hidden="true" spans="1:23">
      <c r="A578" s="270">
        <f>MAX(A$2:A577)+1</f>
        <v>495</v>
      </c>
      <c r="B578" s="270">
        <v>230600012</v>
      </c>
      <c r="C578" s="374" t="s">
        <v>1627</v>
      </c>
      <c r="D578" s="271" t="s">
        <v>1628</v>
      </c>
      <c r="E578" s="270" t="s">
        <v>1627</v>
      </c>
      <c r="F578" s="270"/>
      <c r="G578" s="270"/>
      <c r="H578" s="283" t="s">
        <v>44</v>
      </c>
      <c r="I578" s="283" t="s">
        <v>40</v>
      </c>
      <c r="J578" s="289">
        <v>500</v>
      </c>
      <c r="K578" s="290"/>
      <c r="L578" s="291"/>
      <c r="M578" s="289">
        <v>500</v>
      </c>
      <c r="N578" s="290"/>
      <c r="O578" s="291"/>
      <c r="P578" s="289" t="s">
        <v>31</v>
      </c>
      <c r="Q578" s="290"/>
      <c r="R578" s="291"/>
      <c r="S578" s="270"/>
      <c r="T578" s="283"/>
      <c r="U578" s="283"/>
      <c r="V578" s="270"/>
      <c r="W578" s="270" t="s">
        <v>21</v>
      </c>
    </row>
    <row r="579" s="253" customFormat="true" ht="25.5" hidden="true" spans="1:23">
      <c r="A579" s="270">
        <f>MAX(A$2:A578)+1</f>
        <v>496</v>
      </c>
      <c r="B579" s="270">
        <v>230600013</v>
      </c>
      <c r="C579" s="374" t="s">
        <v>1629</v>
      </c>
      <c r="D579" s="271" t="s">
        <v>1630</v>
      </c>
      <c r="E579" s="270" t="s">
        <v>1629</v>
      </c>
      <c r="F579" s="270"/>
      <c r="G579" s="270"/>
      <c r="H579" s="283" t="s">
        <v>44</v>
      </c>
      <c r="I579" s="283" t="s">
        <v>40</v>
      </c>
      <c r="J579" s="289">
        <v>50</v>
      </c>
      <c r="K579" s="290"/>
      <c r="L579" s="291"/>
      <c r="M579" s="289">
        <v>50</v>
      </c>
      <c r="N579" s="290"/>
      <c r="O579" s="291"/>
      <c r="P579" s="289" t="s">
        <v>31</v>
      </c>
      <c r="Q579" s="290"/>
      <c r="R579" s="291"/>
      <c r="S579" s="270"/>
      <c r="T579" s="283"/>
      <c r="U579" s="283"/>
      <c r="V579" s="270"/>
      <c r="W579" s="270" t="s">
        <v>21</v>
      </c>
    </row>
    <row r="580" s="253" customFormat="true" ht="25.5" hidden="true" spans="1:23">
      <c r="A580" s="270">
        <f>MAX(A$2:A579)+1</f>
        <v>497</v>
      </c>
      <c r="B580" s="270">
        <v>230600014</v>
      </c>
      <c r="C580" s="374" t="s">
        <v>1631</v>
      </c>
      <c r="D580" s="271" t="s">
        <v>1632</v>
      </c>
      <c r="E580" s="270" t="s">
        <v>1631</v>
      </c>
      <c r="F580" s="270"/>
      <c r="G580" s="270"/>
      <c r="H580" s="283" t="s">
        <v>44</v>
      </c>
      <c r="I580" s="283" t="s">
        <v>40</v>
      </c>
      <c r="J580" s="289">
        <v>50</v>
      </c>
      <c r="K580" s="290"/>
      <c r="L580" s="291"/>
      <c r="M580" s="289">
        <v>50</v>
      </c>
      <c r="N580" s="290"/>
      <c r="O580" s="291"/>
      <c r="P580" s="289" t="s">
        <v>31</v>
      </c>
      <c r="Q580" s="290"/>
      <c r="R580" s="291"/>
      <c r="S580" s="270"/>
      <c r="T580" s="283"/>
      <c r="U580" s="283"/>
      <c r="V580" s="270"/>
      <c r="W580" s="270" t="s">
        <v>21</v>
      </c>
    </row>
    <row r="581" s="253" customFormat="true" ht="25.5" hidden="true" spans="1:23">
      <c r="A581" s="270">
        <f>MAX(A$2:A580)+1</f>
        <v>498</v>
      </c>
      <c r="B581" s="270">
        <v>230600015</v>
      </c>
      <c r="C581" s="374" t="s">
        <v>1633</v>
      </c>
      <c r="D581" s="271" t="s">
        <v>1634</v>
      </c>
      <c r="E581" s="270" t="s">
        <v>1635</v>
      </c>
      <c r="F581" s="270"/>
      <c r="G581" s="270"/>
      <c r="H581" s="283" t="s">
        <v>44</v>
      </c>
      <c r="I581" s="283" t="s">
        <v>40</v>
      </c>
      <c r="J581" s="289">
        <v>40</v>
      </c>
      <c r="K581" s="290"/>
      <c r="L581" s="291"/>
      <c r="M581" s="289">
        <v>40</v>
      </c>
      <c r="N581" s="290"/>
      <c r="O581" s="291"/>
      <c r="P581" s="289" t="s">
        <v>31</v>
      </c>
      <c r="Q581" s="290"/>
      <c r="R581" s="291"/>
      <c r="S581" s="270"/>
      <c r="T581" s="283"/>
      <c r="U581" s="283"/>
      <c r="V581" s="270"/>
      <c r="W581" s="270" t="s">
        <v>21</v>
      </c>
    </row>
    <row r="582" s="253" customFormat="true" ht="25.5" hidden="true" spans="1:23">
      <c r="A582" s="270">
        <f>MAX(A$2:A581)+1</f>
        <v>499</v>
      </c>
      <c r="B582" s="270">
        <v>230600016</v>
      </c>
      <c r="C582" s="374" t="s">
        <v>1636</v>
      </c>
      <c r="D582" s="271" t="s">
        <v>1637</v>
      </c>
      <c r="E582" s="270" t="s">
        <v>1636</v>
      </c>
      <c r="F582" s="270"/>
      <c r="G582" s="270"/>
      <c r="H582" s="283" t="s">
        <v>44</v>
      </c>
      <c r="I582" s="283" t="s">
        <v>40</v>
      </c>
      <c r="J582" s="289">
        <v>33</v>
      </c>
      <c r="K582" s="290"/>
      <c r="L582" s="291"/>
      <c r="M582" s="289">
        <v>33</v>
      </c>
      <c r="N582" s="290"/>
      <c r="O582" s="291"/>
      <c r="P582" s="289" t="s">
        <v>31</v>
      </c>
      <c r="Q582" s="290"/>
      <c r="R582" s="291"/>
      <c r="S582" s="270"/>
      <c r="T582" s="283"/>
      <c r="U582" s="283"/>
      <c r="V582" s="270"/>
      <c r="W582" s="270" t="s">
        <v>21</v>
      </c>
    </row>
    <row r="583" s="253" customFormat="true" ht="63.75" hidden="true" spans="1:23">
      <c r="A583" s="270">
        <f>MAX(A$2:A582)+1</f>
        <v>500</v>
      </c>
      <c r="B583" s="270">
        <v>230600017</v>
      </c>
      <c r="C583" s="177" t="s">
        <v>1638</v>
      </c>
      <c r="D583" s="271" t="s">
        <v>1639</v>
      </c>
      <c r="E583" s="270" t="s">
        <v>1638</v>
      </c>
      <c r="F583" s="270" t="s">
        <v>1640</v>
      </c>
      <c r="G583" s="270" t="s">
        <v>1641</v>
      </c>
      <c r="H583" s="283" t="s">
        <v>44</v>
      </c>
      <c r="I583" s="283" t="s">
        <v>40</v>
      </c>
      <c r="J583" s="289">
        <v>1200</v>
      </c>
      <c r="K583" s="290"/>
      <c r="L583" s="291"/>
      <c r="M583" s="289">
        <v>1200</v>
      </c>
      <c r="N583" s="290"/>
      <c r="O583" s="291"/>
      <c r="P583" s="289" t="s">
        <v>31</v>
      </c>
      <c r="Q583" s="290"/>
      <c r="R583" s="291"/>
      <c r="S583" s="270"/>
      <c r="T583" s="283"/>
      <c r="U583" s="283"/>
      <c r="V583" s="270"/>
      <c r="W583" s="270" t="s">
        <v>21</v>
      </c>
    </row>
    <row r="584" s="252" customFormat="true" ht="38.25" hidden="true" spans="1:23">
      <c r="A584" s="270"/>
      <c r="B584" s="270">
        <v>24</v>
      </c>
      <c r="C584" s="270" t="s">
        <v>1642</v>
      </c>
      <c r="D584" s="270"/>
      <c r="E584" s="270"/>
      <c r="F584" s="270"/>
      <c r="G584" s="270" t="s">
        <v>1643</v>
      </c>
      <c r="H584" s="283"/>
      <c r="I584" s="283"/>
      <c r="J584" s="289"/>
      <c r="K584" s="290"/>
      <c r="L584" s="291"/>
      <c r="M584" s="289"/>
      <c r="N584" s="290"/>
      <c r="O584" s="291"/>
      <c r="P584" s="289"/>
      <c r="Q584" s="290"/>
      <c r="R584" s="291"/>
      <c r="S584" s="270" t="s">
        <v>1644</v>
      </c>
      <c r="T584" s="283"/>
      <c r="U584" s="283"/>
      <c r="V584" s="270"/>
      <c r="W584" s="270" t="s">
        <v>21</v>
      </c>
    </row>
    <row r="585" s="252" customFormat="true" ht="25.5" hidden="true" spans="1:23">
      <c r="A585" s="270"/>
      <c r="B585" s="270">
        <v>2401</v>
      </c>
      <c r="C585" s="270" t="s">
        <v>1645</v>
      </c>
      <c r="D585" s="270"/>
      <c r="E585" s="270"/>
      <c r="F585" s="270"/>
      <c r="G585" s="270"/>
      <c r="H585" s="283"/>
      <c r="I585" s="283"/>
      <c r="J585" s="289"/>
      <c r="K585" s="290"/>
      <c r="L585" s="291"/>
      <c r="M585" s="289"/>
      <c r="N585" s="290"/>
      <c r="O585" s="291"/>
      <c r="P585" s="289"/>
      <c r="Q585" s="290"/>
      <c r="R585" s="291"/>
      <c r="S585" s="270"/>
      <c r="T585" s="283"/>
      <c r="U585" s="283"/>
      <c r="V585" s="270"/>
      <c r="W585" s="270" t="s">
        <v>21</v>
      </c>
    </row>
    <row r="586" s="253" customFormat="true" ht="38.25" hidden="true" spans="1:23">
      <c r="A586" s="270">
        <f>MAX(A$2:A585)+1</f>
        <v>501</v>
      </c>
      <c r="B586" s="270" t="s">
        <v>1646</v>
      </c>
      <c r="C586" s="374" t="s">
        <v>1647</v>
      </c>
      <c r="D586" s="271" t="s">
        <v>1648</v>
      </c>
      <c r="E586" s="270" t="s">
        <v>1649</v>
      </c>
      <c r="F586" s="270"/>
      <c r="G586" s="270"/>
      <c r="H586" s="283" t="s">
        <v>44</v>
      </c>
      <c r="I586" s="283" t="s">
        <v>150</v>
      </c>
      <c r="J586" s="289">
        <v>20</v>
      </c>
      <c r="K586" s="290"/>
      <c r="L586" s="291"/>
      <c r="M586" s="289">
        <v>20</v>
      </c>
      <c r="N586" s="290"/>
      <c r="O586" s="291"/>
      <c r="P586" s="289" t="s">
        <v>31</v>
      </c>
      <c r="Q586" s="290"/>
      <c r="R586" s="291"/>
      <c r="S586" s="393" t="s">
        <v>1647</v>
      </c>
      <c r="T586" s="283"/>
      <c r="U586" s="283"/>
      <c r="V586" s="270"/>
      <c r="W586" s="270" t="s">
        <v>21</v>
      </c>
    </row>
    <row r="587" s="253" customFormat="true" ht="25.5" hidden="true" spans="1:23">
      <c r="A587" s="270">
        <f>MAX(A$2:A586)+1</f>
        <v>502</v>
      </c>
      <c r="B587" s="270">
        <v>240100001</v>
      </c>
      <c r="C587" s="270" t="s">
        <v>1650</v>
      </c>
      <c r="D587" s="271" t="s">
        <v>1651</v>
      </c>
      <c r="E587" s="270" t="s">
        <v>1650</v>
      </c>
      <c r="F587" s="270" t="s">
        <v>1652</v>
      </c>
      <c r="G587" s="270"/>
      <c r="H587" s="283" t="s">
        <v>44</v>
      </c>
      <c r="I587" s="283" t="s">
        <v>745</v>
      </c>
      <c r="J587" s="289">
        <v>200</v>
      </c>
      <c r="K587" s="290"/>
      <c r="L587" s="291"/>
      <c r="M587" s="289">
        <v>200</v>
      </c>
      <c r="N587" s="290"/>
      <c r="O587" s="291"/>
      <c r="P587" s="289" t="s">
        <v>31</v>
      </c>
      <c r="Q587" s="290"/>
      <c r="R587" s="291"/>
      <c r="S587" s="270"/>
      <c r="T587" s="283"/>
      <c r="U587" s="283"/>
      <c r="V587" s="270"/>
      <c r="W587" s="270" t="s">
        <v>21</v>
      </c>
    </row>
    <row r="588" s="253" customFormat="true" ht="25.5" hidden="true" spans="1:23">
      <c r="A588" s="270">
        <f>MAX(A$2:A587)+1</f>
        <v>503</v>
      </c>
      <c r="B588" s="270">
        <v>240100002</v>
      </c>
      <c r="C588" s="270" t="s">
        <v>1653</v>
      </c>
      <c r="D588" s="271" t="s">
        <v>1654</v>
      </c>
      <c r="E588" s="270" t="s">
        <v>1653</v>
      </c>
      <c r="F588" s="270" t="s">
        <v>1655</v>
      </c>
      <c r="G588" s="270"/>
      <c r="H588" s="283" t="s">
        <v>44</v>
      </c>
      <c r="I588" s="283" t="s">
        <v>745</v>
      </c>
      <c r="J588" s="289">
        <v>350</v>
      </c>
      <c r="K588" s="290"/>
      <c r="L588" s="291"/>
      <c r="M588" s="289">
        <v>350</v>
      </c>
      <c r="N588" s="290"/>
      <c r="O588" s="291"/>
      <c r="P588" s="289" t="s">
        <v>31</v>
      </c>
      <c r="Q588" s="290"/>
      <c r="R588" s="291"/>
      <c r="S588" s="270"/>
      <c r="T588" s="283"/>
      <c r="U588" s="283"/>
      <c r="V588" s="270"/>
      <c r="W588" s="270" t="s">
        <v>21</v>
      </c>
    </row>
    <row r="589" s="253" customFormat="true" ht="25.5" hidden="true" spans="1:23">
      <c r="A589" s="270">
        <f>MAX(A$2:A588)+1</f>
        <v>504</v>
      </c>
      <c r="B589" s="270">
        <v>240100003</v>
      </c>
      <c r="C589" s="270" t="s">
        <v>1656</v>
      </c>
      <c r="D589" s="271" t="s">
        <v>1657</v>
      </c>
      <c r="E589" s="270" t="s">
        <v>1656</v>
      </c>
      <c r="F589" s="270" t="s">
        <v>1658</v>
      </c>
      <c r="G589" s="270"/>
      <c r="H589" s="283" t="s">
        <v>44</v>
      </c>
      <c r="I589" s="283" t="s">
        <v>745</v>
      </c>
      <c r="J589" s="289">
        <v>200</v>
      </c>
      <c r="K589" s="290"/>
      <c r="L589" s="291"/>
      <c r="M589" s="289">
        <v>200</v>
      </c>
      <c r="N589" s="290"/>
      <c r="O589" s="291"/>
      <c r="P589" s="289" t="s">
        <v>31</v>
      </c>
      <c r="Q589" s="290"/>
      <c r="R589" s="291"/>
      <c r="S589" s="270"/>
      <c r="T589" s="283"/>
      <c r="U589" s="283"/>
      <c r="V589" s="270"/>
      <c r="W589" s="270" t="s">
        <v>21</v>
      </c>
    </row>
    <row r="590" s="253" customFormat="true" ht="76.5" hidden="true" spans="1:23">
      <c r="A590" s="270">
        <f>MAX(A$2:A589)+1</f>
        <v>505</v>
      </c>
      <c r="B590" s="270">
        <v>240100004</v>
      </c>
      <c r="C590" s="270" t="s">
        <v>1659</v>
      </c>
      <c r="D590" s="271" t="s">
        <v>1660</v>
      </c>
      <c r="E590" s="270" t="s">
        <v>1659</v>
      </c>
      <c r="F590" s="270" t="s">
        <v>1661</v>
      </c>
      <c r="G590" s="270"/>
      <c r="H590" s="283" t="s">
        <v>44</v>
      </c>
      <c r="I590" s="283" t="s">
        <v>745</v>
      </c>
      <c r="J590" s="289">
        <v>800</v>
      </c>
      <c r="K590" s="290"/>
      <c r="L590" s="291"/>
      <c r="M590" s="289">
        <v>800</v>
      </c>
      <c r="N590" s="290"/>
      <c r="O590" s="291"/>
      <c r="P590" s="289" t="s">
        <v>31</v>
      </c>
      <c r="Q590" s="290"/>
      <c r="R590" s="291"/>
      <c r="S590" s="270"/>
      <c r="T590" s="283"/>
      <c r="U590" s="283"/>
      <c r="V590" s="270"/>
      <c r="W590" s="270" t="s">
        <v>21</v>
      </c>
    </row>
    <row r="591" s="253" customFormat="true" ht="25.5" hidden="true" spans="1:23">
      <c r="A591" s="270">
        <f>MAX(A$2:A590)+1</f>
        <v>506</v>
      </c>
      <c r="B591" s="270">
        <v>240100005</v>
      </c>
      <c r="C591" s="270" t="s">
        <v>1662</v>
      </c>
      <c r="D591" s="271" t="s">
        <v>1663</v>
      </c>
      <c r="E591" s="270" t="s">
        <v>1662</v>
      </c>
      <c r="F591" s="284"/>
      <c r="G591" s="284"/>
      <c r="H591" s="283" t="s">
        <v>44</v>
      </c>
      <c r="I591" s="283" t="s">
        <v>40</v>
      </c>
      <c r="J591" s="289">
        <v>40</v>
      </c>
      <c r="K591" s="290"/>
      <c r="L591" s="291"/>
      <c r="M591" s="289">
        <v>40</v>
      </c>
      <c r="N591" s="290"/>
      <c r="O591" s="291"/>
      <c r="P591" s="289" t="s">
        <v>31</v>
      </c>
      <c r="Q591" s="290"/>
      <c r="R591" s="291"/>
      <c r="S591" s="284"/>
      <c r="T591" s="283"/>
      <c r="U591" s="283"/>
      <c r="V591" s="270"/>
      <c r="W591" s="270" t="s">
        <v>310</v>
      </c>
    </row>
    <row r="592" s="253" customFormat="true" ht="61" hidden="true" customHeight="true" spans="1:23">
      <c r="A592" s="270">
        <f>MAX(A$2:A591)+1</f>
        <v>507</v>
      </c>
      <c r="B592" s="270" t="s">
        <v>1664</v>
      </c>
      <c r="C592" s="270" t="s">
        <v>1665</v>
      </c>
      <c r="D592" s="548" t="s">
        <v>1663</v>
      </c>
      <c r="E592" s="270" t="s">
        <v>1662</v>
      </c>
      <c r="F592" s="325" t="s">
        <v>1666</v>
      </c>
      <c r="G592" s="270"/>
      <c r="H592" s="283" t="s">
        <v>29</v>
      </c>
      <c r="I592" s="283" t="s">
        <v>40</v>
      </c>
      <c r="J592" s="289">
        <v>87</v>
      </c>
      <c r="K592" s="290"/>
      <c r="L592" s="291"/>
      <c r="M592" s="289">
        <v>87</v>
      </c>
      <c r="N592" s="290"/>
      <c r="O592" s="291"/>
      <c r="P592" s="298" t="s">
        <v>31</v>
      </c>
      <c r="Q592" s="305"/>
      <c r="R592" s="306"/>
      <c r="S592" s="270"/>
      <c r="T592" s="283"/>
      <c r="U592" s="283"/>
      <c r="V592" s="270"/>
      <c r="W592" s="270" t="s">
        <v>1667</v>
      </c>
    </row>
    <row r="593" s="253" customFormat="true" ht="89.25" hidden="true" spans="1:23">
      <c r="A593" s="322">
        <f>MAX(A$2:A592)+1</f>
        <v>508</v>
      </c>
      <c r="B593" s="322">
        <v>240100009</v>
      </c>
      <c r="C593" s="270" t="s">
        <v>1668</v>
      </c>
      <c r="D593" s="271" t="s">
        <v>1663</v>
      </c>
      <c r="E593" s="270" t="s">
        <v>1662</v>
      </c>
      <c r="F593" s="325" t="s">
        <v>1669</v>
      </c>
      <c r="G593" s="270"/>
      <c r="H593" s="283" t="s">
        <v>29</v>
      </c>
      <c r="I593" s="283" t="s">
        <v>40</v>
      </c>
      <c r="J593" s="289">
        <v>155</v>
      </c>
      <c r="K593" s="290"/>
      <c r="L593" s="291"/>
      <c r="M593" s="289">
        <v>155</v>
      </c>
      <c r="N593" s="290"/>
      <c r="O593" s="291"/>
      <c r="P593" s="298" t="s">
        <v>31</v>
      </c>
      <c r="Q593" s="305"/>
      <c r="R593" s="306"/>
      <c r="S593" s="270"/>
      <c r="T593" s="283"/>
      <c r="U593" s="283"/>
      <c r="V593" s="270"/>
      <c r="W593" s="270" t="s">
        <v>310</v>
      </c>
    </row>
    <row r="594" s="253" customFormat="true" ht="51" hidden="true" spans="1:23">
      <c r="A594" s="322">
        <f>MAX(A$2:A593)+1</f>
        <v>509</v>
      </c>
      <c r="B594" s="322">
        <v>240100010</v>
      </c>
      <c r="C594" s="270" t="s">
        <v>1670</v>
      </c>
      <c r="D594" s="271" t="s">
        <v>1671</v>
      </c>
      <c r="E594" s="270" t="s">
        <v>1672</v>
      </c>
      <c r="F594" s="325" t="s">
        <v>1673</v>
      </c>
      <c r="G594" s="270"/>
      <c r="H594" s="283" t="s">
        <v>29</v>
      </c>
      <c r="I594" s="283" t="s">
        <v>40</v>
      </c>
      <c r="J594" s="289">
        <v>1200</v>
      </c>
      <c r="K594" s="290"/>
      <c r="L594" s="291"/>
      <c r="M594" s="289">
        <v>1200</v>
      </c>
      <c r="N594" s="290"/>
      <c r="O594" s="291"/>
      <c r="P594" s="298" t="s">
        <v>31</v>
      </c>
      <c r="Q594" s="305"/>
      <c r="R594" s="306"/>
      <c r="S594" s="270"/>
      <c r="T594" s="283"/>
      <c r="U594" s="283"/>
      <c r="V594" s="270"/>
      <c r="W594" s="270" t="s">
        <v>310</v>
      </c>
    </row>
    <row r="595" s="252" customFormat="true" ht="25.5" hidden="true" spans="1:23">
      <c r="A595" s="270"/>
      <c r="B595" s="270">
        <v>2402</v>
      </c>
      <c r="C595" s="270" t="s">
        <v>1674</v>
      </c>
      <c r="D595" s="270"/>
      <c r="E595" s="270"/>
      <c r="F595" s="270" t="s">
        <v>1675</v>
      </c>
      <c r="G595" s="270"/>
      <c r="H595" s="283"/>
      <c r="I595" s="283"/>
      <c r="J595" s="289"/>
      <c r="K595" s="290"/>
      <c r="L595" s="291"/>
      <c r="M595" s="289"/>
      <c r="N595" s="290"/>
      <c r="O595" s="291"/>
      <c r="P595" s="289"/>
      <c r="Q595" s="290"/>
      <c r="R595" s="291"/>
      <c r="S595" s="270"/>
      <c r="T595" s="283"/>
      <c r="U595" s="283"/>
      <c r="V595" s="270"/>
      <c r="W595" s="270" t="s">
        <v>21</v>
      </c>
    </row>
    <row r="596" s="253" customFormat="true" ht="25.5" hidden="true" spans="1:23">
      <c r="A596" s="270">
        <f>MAX(A$2:A595)+1</f>
        <v>510</v>
      </c>
      <c r="B596" s="270" t="s">
        <v>1676</v>
      </c>
      <c r="C596" s="374" t="s">
        <v>1677</v>
      </c>
      <c r="D596" s="271" t="s">
        <v>1678</v>
      </c>
      <c r="E596" s="270" t="s">
        <v>1679</v>
      </c>
      <c r="F596" s="270"/>
      <c r="G596" s="270"/>
      <c r="H596" s="283" t="s">
        <v>44</v>
      </c>
      <c r="I596" s="283" t="s">
        <v>150</v>
      </c>
      <c r="J596" s="289">
        <v>40</v>
      </c>
      <c r="K596" s="290"/>
      <c r="L596" s="291"/>
      <c r="M596" s="289">
        <v>40</v>
      </c>
      <c r="N596" s="290"/>
      <c r="O596" s="291"/>
      <c r="P596" s="289" t="s">
        <v>31</v>
      </c>
      <c r="Q596" s="290"/>
      <c r="R596" s="291"/>
      <c r="S596" s="393" t="s">
        <v>1677</v>
      </c>
      <c r="T596" s="283"/>
      <c r="U596" s="283"/>
      <c r="V596" s="270"/>
      <c r="W596" s="270" t="s">
        <v>21</v>
      </c>
    </row>
    <row r="597" s="253" customFormat="true" ht="38.25" hidden="true" spans="1:23">
      <c r="A597" s="270">
        <f>MAX(A$2:A596)+1</f>
        <v>511</v>
      </c>
      <c r="B597" s="270">
        <v>240200001</v>
      </c>
      <c r="C597" s="270" t="s">
        <v>1680</v>
      </c>
      <c r="D597" s="271" t="s">
        <v>1681</v>
      </c>
      <c r="E597" s="270" t="s">
        <v>1680</v>
      </c>
      <c r="F597" s="270" t="s">
        <v>1682</v>
      </c>
      <c r="G597" s="270"/>
      <c r="H597" s="283" t="s">
        <v>44</v>
      </c>
      <c r="I597" s="283" t="s">
        <v>745</v>
      </c>
      <c r="J597" s="289">
        <v>40</v>
      </c>
      <c r="K597" s="290"/>
      <c r="L597" s="291"/>
      <c r="M597" s="289">
        <v>40</v>
      </c>
      <c r="N597" s="290"/>
      <c r="O597" s="291"/>
      <c r="P597" s="289" t="s">
        <v>31</v>
      </c>
      <c r="Q597" s="290"/>
      <c r="R597" s="291"/>
      <c r="S597" s="270"/>
      <c r="T597" s="283"/>
      <c r="U597" s="283"/>
      <c r="V597" s="270"/>
      <c r="W597" s="270" t="s">
        <v>21</v>
      </c>
    </row>
    <row r="598" s="253" customFormat="true" ht="25.5" hidden="true" spans="1:23">
      <c r="A598" s="270">
        <f>MAX(A$2:A597)+1</f>
        <v>512</v>
      </c>
      <c r="B598" s="270">
        <v>240200002</v>
      </c>
      <c r="C598" s="270" t="s">
        <v>1683</v>
      </c>
      <c r="D598" s="271" t="s">
        <v>1684</v>
      </c>
      <c r="E598" s="270" t="s">
        <v>1683</v>
      </c>
      <c r="F598" s="270"/>
      <c r="G598" s="270"/>
      <c r="H598" s="283" t="s">
        <v>44</v>
      </c>
      <c r="I598" s="283" t="s">
        <v>745</v>
      </c>
      <c r="J598" s="289">
        <v>120</v>
      </c>
      <c r="K598" s="290"/>
      <c r="L598" s="291"/>
      <c r="M598" s="289">
        <v>120</v>
      </c>
      <c r="N598" s="290"/>
      <c r="O598" s="291"/>
      <c r="P598" s="289" t="s">
        <v>31</v>
      </c>
      <c r="Q598" s="290"/>
      <c r="R598" s="291"/>
      <c r="S598" s="270"/>
      <c r="T598" s="283"/>
      <c r="U598" s="283"/>
      <c r="V598" s="270"/>
      <c r="W598" s="270" t="s">
        <v>21</v>
      </c>
    </row>
    <row r="599" s="253" customFormat="true" ht="38.25" hidden="true" spans="1:23">
      <c r="A599" s="270">
        <f>MAX(A$2:A598)+1</f>
        <v>513</v>
      </c>
      <c r="B599" s="270">
        <v>240200003</v>
      </c>
      <c r="C599" s="270" t="s">
        <v>1685</v>
      </c>
      <c r="D599" s="271" t="s">
        <v>1686</v>
      </c>
      <c r="E599" s="270" t="s">
        <v>1685</v>
      </c>
      <c r="F599" s="270" t="s">
        <v>1687</v>
      </c>
      <c r="G599" s="270"/>
      <c r="H599" s="283" t="s">
        <v>44</v>
      </c>
      <c r="I599" s="283" t="s">
        <v>745</v>
      </c>
      <c r="J599" s="289">
        <v>300</v>
      </c>
      <c r="K599" s="290"/>
      <c r="L599" s="291"/>
      <c r="M599" s="289">
        <v>300</v>
      </c>
      <c r="N599" s="290"/>
      <c r="O599" s="291"/>
      <c r="P599" s="289" t="s">
        <v>31</v>
      </c>
      <c r="Q599" s="290"/>
      <c r="R599" s="291"/>
      <c r="S599" s="270"/>
      <c r="T599" s="283"/>
      <c r="U599" s="283"/>
      <c r="V599" s="270"/>
      <c r="W599" s="270" t="s">
        <v>21</v>
      </c>
    </row>
    <row r="600" s="252" customFormat="true" ht="25.5" hidden="true" spans="1:23">
      <c r="A600" s="270"/>
      <c r="B600" s="270">
        <v>2403</v>
      </c>
      <c r="C600" s="270" t="s">
        <v>1688</v>
      </c>
      <c r="D600" s="270"/>
      <c r="E600" s="270"/>
      <c r="F600" s="270"/>
      <c r="G600" s="270"/>
      <c r="H600" s="283"/>
      <c r="I600" s="283"/>
      <c r="J600" s="289"/>
      <c r="K600" s="290"/>
      <c r="L600" s="291"/>
      <c r="M600" s="289"/>
      <c r="N600" s="290"/>
      <c r="O600" s="291"/>
      <c r="P600" s="289"/>
      <c r="Q600" s="290"/>
      <c r="R600" s="291"/>
      <c r="S600" s="270"/>
      <c r="T600" s="283"/>
      <c r="U600" s="283"/>
      <c r="V600" s="270"/>
      <c r="W600" s="270" t="s">
        <v>21</v>
      </c>
    </row>
    <row r="601" s="253" customFormat="true" ht="25.5" hidden="true" spans="1:23">
      <c r="A601" s="270">
        <f>MAX(A$2:A600)+1</f>
        <v>514</v>
      </c>
      <c r="B601" s="270">
        <v>240300001</v>
      </c>
      <c r="C601" s="270" t="s">
        <v>1689</v>
      </c>
      <c r="D601" s="271" t="s">
        <v>1690</v>
      </c>
      <c r="E601" s="270" t="s">
        <v>1689</v>
      </c>
      <c r="F601" s="270"/>
      <c r="G601" s="270"/>
      <c r="H601" s="283" t="s">
        <v>44</v>
      </c>
      <c r="I601" s="283" t="s">
        <v>1691</v>
      </c>
      <c r="J601" s="289">
        <v>20</v>
      </c>
      <c r="K601" s="290"/>
      <c r="L601" s="291"/>
      <c r="M601" s="289">
        <v>20</v>
      </c>
      <c r="N601" s="290"/>
      <c r="O601" s="291"/>
      <c r="P601" s="289" t="s">
        <v>31</v>
      </c>
      <c r="Q601" s="290"/>
      <c r="R601" s="291"/>
      <c r="S601" s="270"/>
      <c r="T601" s="283"/>
      <c r="U601" s="283"/>
      <c r="V601" s="270"/>
      <c r="W601" s="270" t="s">
        <v>21</v>
      </c>
    </row>
    <row r="602" s="253" customFormat="true" ht="25.5" hidden="true" spans="1:23">
      <c r="A602" s="270">
        <f>MAX(A$2:A601)+1</f>
        <v>515</v>
      </c>
      <c r="B602" s="270">
        <v>240300002</v>
      </c>
      <c r="C602" s="270" t="s">
        <v>1692</v>
      </c>
      <c r="D602" s="271" t="s">
        <v>1693</v>
      </c>
      <c r="E602" s="270" t="s">
        <v>1692</v>
      </c>
      <c r="F602" s="270"/>
      <c r="G602" s="270"/>
      <c r="H602" s="283" t="s">
        <v>44</v>
      </c>
      <c r="I602" s="283" t="s">
        <v>1691</v>
      </c>
      <c r="J602" s="289">
        <v>50</v>
      </c>
      <c r="K602" s="290"/>
      <c r="L602" s="291"/>
      <c r="M602" s="289">
        <v>50</v>
      </c>
      <c r="N602" s="290"/>
      <c r="O602" s="291"/>
      <c r="P602" s="289" t="s">
        <v>31</v>
      </c>
      <c r="Q602" s="290"/>
      <c r="R602" s="291"/>
      <c r="S602" s="270"/>
      <c r="T602" s="283"/>
      <c r="U602" s="283"/>
      <c r="V602" s="270"/>
      <c r="W602" s="270" t="s">
        <v>21</v>
      </c>
    </row>
    <row r="603" s="253" customFormat="true" ht="25.5" hidden="true" spans="1:23">
      <c r="A603" s="270">
        <f>MAX(A$2:A602)+1</f>
        <v>516</v>
      </c>
      <c r="B603" s="270">
        <v>240300003</v>
      </c>
      <c r="C603" s="270" t="s">
        <v>1694</v>
      </c>
      <c r="D603" s="271" t="s">
        <v>1695</v>
      </c>
      <c r="E603" s="270" t="s">
        <v>1694</v>
      </c>
      <c r="F603" s="270" t="s">
        <v>1696</v>
      </c>
      <c r="G603" s="270"/>
      <c r="H603" s="283" t="s">
        <v>44</v>
      </c>
      <c r="I603" s="283" t="s">
        <v>1691</v>
      </c>
      <c r="J603" s="289">
        <v>100</v>
      </c>
      <c r="K603" s="290"/>
      <c r="L603" s="291"/>
      <c r="M603" s="289">
        <v>100</v>
      </c>
      <c r="N603" s="290"/>
      <c r="O603" s="291"/>
      <c r="P603" s="289" t="s">
        <v>31</v>
      </c>
      <c r="Q603" s="290"/>
      <c r="R603" s="291"/>
      <c r="S603" s="270"/>
      <c r="T603" s="283"/>
      <c r="U603" s="283"/>
      <c r="V603" s="270"/>
      <c r="W603" s="270" t="s">
        <v>21</v>
      </c>
    </row>
    <row r="604" s="253" customFormat="true" ht="25.5" hidden="true" spans="1:23">
      <c r="A604" s="270">
        <f>MAX(A$2:A603)+1</f>
        <v>517</v>
      </c>
      <c r="B604" s="270">
        <v>240300004</v>
      </c>
      <c r="C604" s="270" t="s">
        <v>1697</v>
      </c>
      <c r="D604" s="271" t="s">
        <v>1698</v>
      </c>
      <c r="E604" s="270" t="s">
        <v>1699</v>
      </c>
      <c r="F604" s="270"/>
      <c r="G604" s="270"/>
      <c r="H604" s="283" t="s">
        <v>44</v>
      </c>
      <c r="I604" s="283" t="s">
        <v>1691</v>
      </c>
      <c r="J604" s="289">
        <v>70</v>
      </c>
      <c r="K604" s="290"/>
      <c r="L604" s="291"/>
      <c r="M604" s="289">
        <v>70</v>
      </c>
      <c r="N604" s="290"/>
      <c r="O604" s="291"/>
      <c r="P604" s="289" t="s">
        <v>31</v>
      </c>
      <c r="Q604" s="290"/>
      <c r="R604" s="291"/>
      <c r="S604" s="270"/>
      <c r="T604" s="283"/>
      <c r="U604" s="283"/>
      <c r="V604" s="270"/>
      <c r="W604" s="270" t="s">
        <v>21</v>
      </c>
    </row>
    <row r="605" s="253" customFormat="true" ht="38.25" hidden="true" spans="1:23">
      <c r="A605" s="270">
        <f>MAX(A$2:A604)+1</f>
        <v>518</v>
      </c>
      <c r="B605" s="270">
        <v>240300005</v>
      </c>
      <c r="C605" s="270" t="s">
        <v>1700</v>
      </c>
      <c r="D605" s="271" t="s">
        <v>1701</v>
      </c>
      <c r="E605" s="270" t="s">
        <v>1702</v>
      </c>
      <c r="F605" s="270" t="s">
        <v>1703</v>
      </c>
      <c r="G605" s="270"/>
      <c r="H605" s="283" t="s">
        <v>44</v>
      </c>
      <c r="I605" s="283" t="s">
        <v>1691</v>
      </c>
      <c r="J605" s="289">
        <v>100</v>
      </c>
      <c r="K605" s="290"/>
      <c r="L605" s="291"/>
      <c r="M605" s="289">
        <v>100</v>
      </c>
      <c r="N605" s="290"/>
      <c r="O605" s="291"/>
      <c r="P605" s="289" t="s">
        <v>31</v>
      </c>
      <c r="Q605" s="290"/>
      <c r="R605" s="291"/>
      <c r="S605" s="270"/>
      <c r="T605" s="283"/>
      <c r="U605" s="283"/>
      <c r="V605" s="270"/>
      <c r="W605" s="270" t="s">
        <v>21</v>
      </c>
    </row>
    <row r="606" s="253" customFormat="true" ht="38.25" hidden="true" spans="1:23">
      <c r="A606" s="270">
        <f>MAX(A$2:A605)+1</f>
        <v>519</v>
      </c>
      <c r="B606" s="270">
        <v>240300006</v>
      </c>
      <c r="C606" s="270" t="s">
        <v>1704</v>
      </c>
      <c r="D606" s="271" t="s">
        <v>1705</v>
      </c>
      <c r="E606" s="270" t="s">
        <v>1706</v>
      </c>
      <c r="F606" s="270" t="s">
        <v>1707</v>
      </c>
      <c r="G606" s="270"/>
      <c r="H606" s="283" t="s">
        <v>44</v>
      </c>
      <c r="I606" s="283" t="s">
        <v>745</v>
      </c>
      <c r="J606" s="289">
        <v>9000</v>
      </c>
      <c r="K606" s="290"/>
      <c r="L606" s="291"/>
      <c r="M606" s="289">
        <v>9000</v>
      </c>
      <c r="N606" s="290"/>
      <c r="O606" s="291"/>
      <c r="P606" s="289" t="s">
        <v>31</v>
      </c>
      <c r="Q606" s="290"/>
      <c r="R606" s="291"/>
      <c r="S606" s="270"/>
      <c r="T606" s="283"/>
      <c r="U606" s="283"/>
      <c r="V606" s="270"/>
      <c r="W606" s="270" t="s">
        <v>21</v>
      </c>
    </row>
    <row r="607" s="253" customFormat="true" ht="25.5" hidden="true" spans="1:23">
      <c r="A607" s="270">
        <f>MAX(A$2:A606)+1</f>
        <v>520</v>
      </c>
      <c r="B607" s="270">
        <v>240300007</v>
      </c>
      <c r="C607" s="270" t="s">
        <v>1708</v>
      </c>
      <c r="D607" s="271" t="s">
        <v>1709</v>
      </c>
      <c r="E607" s="270" t="s">
        <v>1708</v>
      </c>
      <c r="F607" s="270" t="s">
        <v>1710</v>
      </c>
      <c r="G607" s="270"/>
      <c r="H607" s="283" t="s">
        <v>44</v>
      </c>
      <c r="I607" s="283" t="s">
        <v>745</v>
      </c>
      <c r="J607" s="289">
        <v>6000</v>
      </c>
      <c r="K607" s="290"/>
      <c r="L607" s="291"/>
      <c r="M607" s="289">
        <v>6000</v>
      </c>
      <c r="N607" s="290"/>
      <c r="O607" s="291"/>
      <c r="P607" s="289" t="s">
        <v>31</v>
      </c>
      <c r="Q607" s="290"/>
      <c r="R607" s="291"/>
      <c r="S607" s="270"/>
      <c r="T607" s="283"/>
      <c r="U607" s="283"/>
      <c r="V607" s="270"/>
      <c r="W607" s="270" t="s">
        <v>21</v>
      </c>
    </row>
    <row r="608" s="253" customFormat="true" ht="25.5" hidden="true" spans="1:23">
      <c r="A608" s="270">
        <f>MAX(A$2:A607)+1</f>
        <v>521</v>
      </c>
      <c r="B608" s="270">
        <v>240300008</v>
      </c>
      <c r="C608" s="270" t="s">
        <v>1711</v>
      </c>
      <c r="D608" s="271" t="s">
        <v>1712</v>
      </c>
      <c r="E608" s="270" t="s">
        <v>1713</v>
      </c>
      <c r="F608" s="270" t="s">
        <v>1710</v>
      </c>
      <c r="G608" s="270"/>
      <c r="H608" s="283" t="s">
        <v>44</v>
      </c>
      <c r="I608" s="283" t="s">
        <v>745</v>
      </c>
      <c r="J608" s="297">
        <v>9718</v>
      </c>
      <c r="K608" s="303"/>
      <c r="L608" s="304"/>
      <c r="M608" s="297">
        <v>9718</v>
      </c>
      <c r="N608" s="303"/>
      <c r="O608" s="304"/>
      <c r="P608" s="289" t="s">
        <v>31</v>
      </c>
      <c r="Q608" s="290"/>
      <c r="R608" s="291"/>
      <c r="S608" s="270"/>
      <c r="T608" s="377"/>
      <c r="U608" s="377"/>
      <c r="V608" s="270"/>
      <c r="W608" s="270" t="s">
        <v>938</v>
      </c>
    </row>
    <row r="609" s="253" customFormat="true" ht="25.5" hidden="true" spans="1:23">
      <c r="A609" s="270">
        <f>MAX(A$2:A608)+1</f>
        <v>522</v>
      </c>
      <c r="B609" s="270">
        <v>240300009</v>
      </c>
      <c r="C609" s="270" t="s">
        <v>1714</v>
      </c>
      <c r="D609" s="271" t="s">
        <v>1715</v>
      </c>
      <c r="E609" s="270" t="s">
        <v>1714</v>
      </c>
      <c r="F609" s="270"/>
      <c r="G609" s="270"/>
      <c r="H609" s="283" t="s">
        <v>44</v>
      </c>
      <c r="I609" s="283" t="s">
        <v>1691</v>
      </c>
      <c r="J609" s="289">
        <v>300</v>
      </c>
      <c r="K609" s="290"/>
      <c r="L609" s="291"/>
      <c r="M609" s="289">
        <v>300</v>
      </c>
      <c r="N609" s="290"/>
      <c r="O609" s="291"/>
      <c r="P609" s="289" t="s">
        <v>31</v>
      </c>
      <c r="Q609" s="290"/>
      <c r="R609" s="291"/>
      <c r="S609" s="270"/>
      <c r="T609" s="283"/>
      <c r="U609" s="283"/>
      <c r="V609" s="270"/>
      <c r="W609" s="270" t="s">
        <v>21</v>
      </c>
    </row>
    <row r="610" s="253" customFormat="true" ht="25.5" hidden="true" spans="1:23">
      <c r="A610" s="270">
        <f>MAX(A$2:A609)+1</f>
        <v>523</v>
      </c>
      <c r="B610" s="270">
        <v>240300010</v>
      </c>
      <c r="C610" s="270" t="s">
        <v>1716</v>
      </c>
      <c r="D610" s="271" t="s">
        <v>1717</v>
      </c>
      <c r="E610" s="270" t="s">
        <v>1716</v>
      </c>
      <c r="F610" s="270"/>
      <c r="G610" s="270"/>
      <c r="H610" s="283" t="s">
        <v>44</v>
      </c>
      <c r="I610" s="283" t="s">
        <v>1691</v>
      </c>
      <c r="J610" s="289">
        <v>1500</v>
      </c>
      <c r="K610" s="290"/>
      <c r="L610" s="291"/>
      <c r="M610" s="289">
        <v>1500</v>
      </c>
      <c r="N610" s="290"/>
      <c r="O610" s="291"/>
      <c r="P610" s="289" t="s">
        <v>31</v>
      </c>
      <c r="Q610" s="290"/>
      <c r="R610" s="291"/>
      <c r="S610" s="270"/>
      <c r="T610" s="283"/>
      <c r="U610" s="283"/>
      <c r="V610" s="270"/>
      <c r="W610" s="270" t="s">
        <v>21</v>
      </c>
    </row>
    <row r="611" s="253" customFormat="true" ht="25.5" hidden="true" spans="1:23">
      <c r="A611" s="270">
        <f>MAX(A$2:A610)+1</f>
        <v>524</v>
      </c>
      <c r="B611" s="270">
        <v>240300011</v>
      </c>
      <c r="C611" s="270" t="s">
        <v>1718</v>
      </c>
      <c r="D611" s="271" t="s">
        <v>1719</v>
      </c>
      <c r="E611" s="270" t="s">
        <v>1718</v>
      </c>
      <c r="F611" s="270"/>
      <c r="G611" s="270"/>
      <c r="H611" s="283" t="s">
        <v>44</v>
      </c>
      <c r="I611" s="283" t="s">
        <v>1691</v>
      </c>
      <c r="J611" s="289">
        <v>1500</v>
      </c>
      <c r="K611" s="290"/>
      <c r="L611" s="291"/>
      <c r="M611" s="289">
        <v>1500</v>
      </c>
      <c r="N611" s="290"/>
      <c r="O611" s="291"/>
      <c r="P611" s="289" t="s">
        <v>31</v>
      </c>
      <c r="Q611" s="290"/>
      <c r="R611" s="291"/>
      <c r="S611" s="270"/>
      <c r="T611" s="283"/>
      <c r="U611" s="283"/>
      <c r="V611" s="270"/>
      <c r="W611" s="270" t="s">
        <v>21</v>
      </c>
    </row>
    <row r="612" s="253" customFormat="true" ht="25.5" hidden="true" spans="1:23">
      <c r="A612" s="270">
        <f>MAX(A$2:A611)+1</f>
        <v>525</v>
      </c>
      <c r="B612" s="270">
        <v>240300012</v>
      </c>
      <c r="C612" s="270" t="s">
        <v>1720</v>
      </c>
      <c r="D612" s="271" t="s">
        <v>1721</v>
      </c>
      <c r="E612" s="270" t="s">
        <v>1720</v>
      </c>
      <c r="F612" s="270" t="s">
        <v>1722</v>
      </c>
      <c r="G612" s="270"/>
      <c r="H612" s="283" t="s">
        <v>44</v>
      </c>
      <c r="I612" s="283" t="s">
        <v>1691</v>
      </c>
      <c r="J612" s="289">
        <v>2000</v>
      </c>
      <c r="K612" s="290"/>
      <c r="L612" s="291"/>
      <c r="M612" s="289">
        <v>2000</v>
      </c>
      <c r="N612" s="290"/>
      <c r="O612" s="291"/>
      <c r="P612" s="289" t="s">
        <v>31</v>
      </c>
      <c r="Q612" s="290"/>
      <c r="R612" s="291"/>
      <c r="S612" s="270"/>
      <c r="T612" s="283"/>
      <c r="U612" s="283"/>
      <c r="V612" s="270"/>
      <c r="W612" s="270" t="s">
        <v>21</v>
      </c>
    </row>
    <row r="613" s="253" customFormat="true" ht="25.5" hidden="true" spans="1:23">
      <c r="A613" s="270">
        <f>MAX(A$2:A612)+1</f>
        <v>526</v>
      </c>
      <c r="B613" s="270">
        <v>240300013</v>
      </c>
      <c r="C613" s="270" t="s">
        <v>1723</v>
      </c>
      <c r="D613" s="271" t="s">
        <v>1724</v>
      </c>
      <c r="E613" s="270" t="s">
        <v>1723</v>
      </c>
      <c r="F613" s="270" t="s">
        <v>1725</v>
      </c>
      <c r="G613" s="270"/>
      <c r="H613" s="283" t="s">
        <v>44</v>
      </c>
      <c r="I613" s="283" t="s">
        <v>1691</v>
      </c>
      <c r="J613" s="289">
        <v>2000</v>
      </c>
      <c r="K613" s="290"/>
      <c r="L613" s="291"/>
      <c r="M613" s="289">
        <v>2000</v>
      </c>
      <c r="N613" s="290"/>
      <c r="O613" s="291"/>
      <c r="P613" s="289" t="s">
        <v>31</v>
      </c>
      <c r="Q613" s="290"/>
      <c r="R613" s="291"/>
      <c r="S613" s="270"/>
      <c r="T613" s="283"/>
      <c r="U613" s="283"/>
      <c r="V613" s="270"/>
      <c r="W613" s="270" t="s">
        <v>21</v>
      </c>
    </row>
    <row r="614" s="253" customFormat="true" ht="25.5" hidden="true" spans="1:23">
      <c r="A614" s="270">
        <f>MAX(A$2:A613)+1</f>
        <v>527</v>
      </c>
      <c r="B614" s="270">
        <v>240300014</v>
      </c>
      <c r="C614" s="270" t="s">
        <v>1726</v>
      </c>
      <c r="D614" s="271" t="s">
        <v>1727</v>
      </c>
      <c r="E614" s="270" t="s">
        <v>1726</v>
      </c>
      <c r="F614" s="270"/>
      <c r="G614" s="270"/>
      <c r="H614" s="283" t="s">
        <v>44</v>
      </c>
      <c r="I614" s="283" t="s">
        <v>40</v>
      </c>
      <c r="J614" s="289">
        <v>3000</v>
      </c>
      <c r="K614" s="290"/>
      <c r="L614" s="291"/>
      <c r="M614" s="289">
        <v>3000</v>
      </c>
      <c r="N614" s="290"/>
      <c r="O614" s="291"/>
      <c r="P614" s="289" t="s">
        <v>31</v>
      </c>
      <c r="Q614" s="290"/>
      <c r="R614" s="291"/>
      <c r="S614" s="270"/>
      <c r="T614" s="283"/>
      <c r="U614" s="283"/>
      <c r="V614" s="270"/>
      <c r="W614" s="270" t="s">
        <v>21</v>
      </c>
    </row>
    <row r="615" s="253" customFormat="true" ht="25.5" hidden="true" spans="1:23">
      <c r="A615" s="270">
        <f>MAX(A$2:A614)+1</f>
        <v>528</v>
      </c>
      <c r="B615" s="270">
        <v>240300015</v>
      </c>
      <c r="C615" s="336" t="s">
        <v>1728</v>
      </c>
      <c r="D615" s="271" t="s">
        <v>1729</v>
      </c>
      <c r="E615" s="270" t="s">
        <v>1730</v>
      </c>
      <c r="F615" s="336" t="s">
        <v>1731</v>
      </c>
      <c r="G615" s="336"/>
      <c r="H615" s="283" t="s">
        <v>44</v>
      </c>
      <c r="I615" s="377" t="s">
        <v>40</v>
      </c>
      <c r="J615" s="289">
        <v>500</v>
      </c>
      <c r="K615" s="290"/>
      <c r="L615" s="291"/>
      <c r="M615" s="289">
        <v>500</v>
      </c>
      <c r="N615" s="290"/>
      <c r="O615" s="291"/>
      <c r="P615" s="289" t="s">
        <v>31</v>
      </c>
      <c r="Q615" s="290"/>
      <c r="R615" s="291"/>
      <c r="S615" s="336"/>
      <c r="T615" s="283"/>
      <c r="U615" s="377"/>
      <c r="V615" s="283"/>
      <c r="W615" s="270" t="s">
        <v>1123</v>
      </c>
    </row>
    <row r="616" s="253" customFormat="true" ht="38.25" hidden="true" spans="1:23">
      <c r="A616" s="270">
        <f>MAX(A$2:A615)+1</f>
        <v>529</v>
      </c>
      <c r="B616" s="270">
        <v>240300020</v>
      </c>
      <c r="C616" s="270" t="s">
        <v>1732</v>
      </c>
      <c r="D616" s="271">
        <v>322403000200000</v>
      </c>
      <c r="E616" s="270" t="s">
        <v>1732</v>
      </c>
      <c r="F616" s="270" t="s">
        <v>1733</v>
      </c>
      <c r="G616" s="270"/>
      <c r="H616" s="283" t="s">
        <v>29</v>
      </c>
      <c r="I616" s="283" t="s">
        <v>40</v>
      </c>
      <c r="J616" s="289">
        <v>3400</v>
      </c>
      <c r="K616" s="290"/>
      <c r="L616" s="291"/>
      <c r="M616" s="289">
        <v>3400</v>
      </c>
      <c r="N616" s="290"/>
      <c r="O616" s="291"/>
      <c r="P616" s="289" t="s">
        <v>31</v>
      </c>
      <c r="Q616" s="290"/>
      <c r="R616" s="291"/>
      <c r="S616" s="270"/>
      <c r="T616" s="283"/>
      <c r="U616" s="283"/>
      <c r="V616" s="270"/>
      <c r="W616" s="270" t="s">
        <v>21</v>
      </c>
    </row>
    <row r="617" s="252" customFormat="true" ht="25.5" hidden="true" spans="1:23">
      <c r="A617" s="270"/>
      <c r="B617" s="270">
        <v>2404</v>
      </c>
      <c r="C617" s="270" t="s">
        <v>1734</v>
      </c>
      <c r="D617" s="270"/>
      <c r="E617" s="270"/>
      <c r="F617" s="270" t="s">
        <v>1735</v>
      </c>
      <c r="G617" s="270" t="s">
        <v>1736</v>
      </c>
      <c r="H617" s="283"/>
      <c r="I617" s="283"/>
      <c r="J617" s="289"/>
      <c r="K617" s="290"/>
      <c r="L617" s="291"/>
      <c r="M617" s="289"/>
      <c r="N617" s="290"/>
      <c r="O617" s="291"/>
      <c r="P617" s="289"/>
      <c r="Q617" s="290"/>
      <c r="R617" s="291"/>
      <c r="S617" s="270" t="s">
        <v>1737</v>
      </c>
      <c r="T617" s="283"/>
      <c r="U617" s="283"/>
      <c r="V617" s="270"/>
      <c r="W617" s="270" t="s">
        <v>21</v>
      </c>
    </row>
    <row r="618" s="253" customFormat="true" ht="25.5" hidden="true" spans="1:23">
      <c r="A618" s="270">
        <f>MAX(A$2:A617)+1</f>
        <v>530</v>
      </c>
      <c r="B618" s="270">
        <v>240400001</v>
      </c>
      <c r="C618" s="270" t="s">
        <v>1738</v>
      </c>
      <c r="D618" s="271" t="s">
        <v>1739</v>
      </c>
      <c r="E618" s="270" t="s">
        <v>1738</v>
      </c>
      <c r="F618" s="270"/>
      <c r="G618" s="270"/>
      <c r="H618" s="283" t="s">
        <v>44</v>
      </c>
      <c r="I618" s="283" t="s">
        <v>40</v>
      </c>
      <c r="J618" s="289">
        <v>800</v>
      </c>
      <c r="K618" s="290"/>
      <c r="L618" s="291"/>
      <c r="M618" s="289">
        <v>800</v>
      </c>
      <c r="N618" s="290"/>
      <c r="O618" s="291"/>
      <c r="P618" s="289" t="s">
        <v>31</v>
      </c>
      <c r="Q618" s="290"/>
      <c r="R618" s="291"/>
      <c r="S618" s="270" t="s">
        <v>1740</v>
      </c>
      <c r="T618" s="283"/>
      <c r="U618" s="283"/>
      <c r="V618" s="270"/>
      <c r="W618" s="270" t="s">
        <v>21</v>
      </c>
    </row>
    <row r="619" s="253" customFormat="true" ht="25.5" hidden="true" spans="1:23">
      <c r="A619" s="270">
        <f>MAX(A$2:A618)+1</f>
        <v>531</v>
      </c>
      <c r="B619" s="270" t="s">
        <v>1741</v>
      </c>
      <c r="C619" s="270" t="s">
        <v>1738</v>
      </c>
      <c r="D619" s="271" t="s">
        <v>1739</v>
      </c>
      <c r="E619" s="270" t="s">
        <v>1738</v>
      </c>
      <c r="F619" s="270"/>
      <c r="G619" s="270"/>
      <c r="H619" s="283" t="s">
        <v>44</v>
      </c>
      <c r="I619" s="283" t="s">
        <v>40</v>
      </c>
      <c r="J619" s="289">
        <v>500</v>
      </c>
      <c r="K619" s="290"/>
      <c r="L619" s="291"/>
      <c r="M619" s="289">
        <v>500</v>
      </c>
      <c r="N619" s="290"/>
      <c r="O619" s="291"/>
      <c r="P619" s="289" t="s">
        <v>31</v>
      </c>
      <c r="Q619" s="290"/>
      <c r="R619" s="291"/>
      <c r="S619" s="270" t="s">
        <v>1742</v>
      </c>
      <c r="T619" s="283"/>
      <c r="U619" s="283"/>
      <c r="V619" s="270"/>
      <c r="W619" s="270" t="s">
        <v>21</v>
      </c>
    </row>
    <row r="620" s="253" customFormat="true" ht="25.5" hidden="true" spans="1:23">
      <c r="A620" s="270">
        <f>MAX(A$2:A619)+1</f>
        <v>532</v>
      </c>
      <c r="B620" s="270">
        <v>240400002</v>
      </c>
      <c r="C620" s="270" t="s">
        <v>1743</v>
      </c>
      <c r="D620" s="271" t="s">
        <v>1744</v>
      </c>
      <c r="E620" s="270" t="s">
        <v>1743</v>
      </c>
      <c r="F620" s="270"/>
      <c r="G620" s="270"/>
      <c r="H620" s="283" t="s">
        <v>44</v>
      </c>
      <c r="I620" s="283" t="s">
        <v>40</v>
      </c>
      <c r="J620" s="289">
        <v>800</v>
      </c>
      <c r="K620" s="290"/>
      <c r="L620" s="291"/>
      <c r="M620" s="289">
        <v>800</v>
      </c>
      <c r="N620" s="290"/>
      <c r="O620" s="291"/>
      <c r="P620" s="289" t="s">
        <v>31</v>
      </c>
      <c r="Q620" s="290"/>
      <c r="R620" s="291"/>
      <c r="S620" s="270"/>
      <c r="T620" s="283"/>
      <c r="U620" s="283"/>
      <c r="V620" s="270"/>
      <c r="W620" s="270" t="s">
        <v>21</v>
      </c>
    </row>
    <row r="621" s="253" customFormat="true" ht="63.75" hidden="true" spans="1:23">
      <c r="A621" s="322">
        <f>MAX(A$2:A620)+1</f>
        <v>533</v>
      </c>
      <c r="B621" s="322" t="s">
        <v>1745</v>
      </c>
      <c r="C621" s="270" t="s">
        <v>1746</v>
      </c>
      <c r="D621" s="271" t="s">
        <v>1744</v>
      </c>
      <c r="E621" s="270" t="s">
        <v>1743</v>
      </c>
      <c r="F621" s="325" t="s">
        <v>1747</v>
      </c>
      <c r="G621" s="270"/>
      <c r="H621" s="283" t="s">
        <v>44</v>
      </c>
      <c r="I621" s="283" t="s">
        <v>40</v>
      </c>
      <c r="J621" s="289">
        <v>945</v>
      </c>
      <c r="K621" s="290"/>
      <c r="L621" s="291"/>
      <c r="M621" s="289">
        <v>945</v>
      </c>
      <c r="N621" s="290"/>
      <c r="O621" s="291"/>
      <c r="P621" s="298" t="s">
        <v>31</v>
      </c>
      <c r="Q621" s="305"/>
      <c r="R621" s="306"/>
      <c r="S621" s="270"/>
      <c r="T621" s="283"/>
      <c r="U621" s="283"/>
      <c r="V621" s="270"/>
      <c r="W621" s="270" t="s">
        <v>310</v>
      </c>
    </row>
    <row r="622" s="253" customFormat="true" ht="25.5" hidden="true" spans="1:23">
      <c r="A622" s="270">
        <f>MAX(A$2:A621)+1</f>
        <v>534</v>
      </c>
      <c r="B622" s="270">
        <v>240400003</v>
      </c>
      <c r="C622" s="270" t="s">
        <v>1748</v>
      </c>
      <c r="D622" s="271" t="s">
        <v>1749</v>
      </c>
      <c r="E622" s="270" t="s">
        <v>1748</v>
      </c>
      <c r="F622" s="270"/>
      <c r="G622" s="270"/>
      <c r="H622" s="283" t="s">
        <v>44</v>
      </c>
      <c r="I622" s="283" t="s">
        <v>40</v>
      </c>
      <c r="J622" s="289">
        <v>1200</v>
      </c>
      <c r="K622" s="290"/>
      <c r="L622" s="291"/>
      <c r="M622" s="289">
        <v>1200</v>
      </c>
      <c r="N622" s="290"/>
      <c r="O622" s="291"/>
      <c r="P622" s="289" t="s">
        <v>31</v>
      </c>
      <c r="Q622" s="290"/>
      <c r="R622" s="291"/>
      <c r="S622" s="270"/>
      <c r="T622" s="283"/>
      <c r="U622" s="283"/>
      <c r="V622" s="270"/>
      <c r="W622" s="270" t="s">
        <v>21</v>
      </c>
    </row>
    <row r="623" s="253" customFormat="true" ht="25.5" hidden="true" spans="1:23">
      <c r="A623" s="270">
        <f>MAX(A$2:A622)+1</f>
        <v>535</v>
      </c>
      <c r="B623" s="270">
        <v>240400004</v>
      </c>
      <c r="C623" s="270" t="s">
        <v>1750</v>
      </c>
      <c r="D623" s="271" t="s">
        <v>1751</v>
      </c>
      <c r="E623" s="270" t="s">
        <v>1750</v>
      </c>
      <c r="F623" s="270"/>
      <c r="G623" s="270"/>
      <c r="H623" s="283" t="s">
        <v>44</v>
      </c>
      <c r="I623" s="283" t="s">
        <v>40</v>
      </c>
      <c r="J623" s="289">
        <v>800</v>
      </c>
      <c r="K623" s="290"/>
      <c r="L623" s="291"/>
      <c r="M623" s="289">
        <v>800</v>
      </c>
      <c r="N623" s="290"/>
      <c r="O623" s="291"/>
      <c r="P623" s="289" t="s">
        <v>31</v>
      </c>
      <c r="Q623" s="290"/>
      <c r="R623" s="291"/>
      <c r="S623" s="270" t="s">
        <v>1740</v>
      </c>
      <c r="T623" s="283"/>
      <c r="U623" s="283"/>
      <c r="V623" s="270"/>
      <c r="W623" s="270" t="s">
        <v>21</v>
      </c>
    </row>
    <row r="624" s="253" customFormat="true" ht="25.5" hidden="true" spans="1:23">
      <c r="A624" s="270">
        <f>MAX(A$2:A623)+1</f>
        <v>536</v>
      </c>
      <c r="B624" s="270" t="s">
        <v>1752</v>
      </c>
      <c r="C624" s="270" t="s">
        <v>1750</v>
      </c>
      <c r="D624" s="271" t="s">
        <v>1751</v>
      </c>
      <c r="E624" s="270" t="s">
        <v>1750</v>
      </c>
      <c r="F624" s="270"/>
      <c r="G624" s="270"/>
      <c r="H624" s="283" t="s">
        <v>44</v>
      </c>
      <c r="I624" s="283" t="s">
        <v>40</v>
      </c>
      <c r="J624" s="289">
        <v>500</v>
      </c>
      <c r="K624" s="290"/>
      <c r="L624" s="291"/>
      <c r="M624" s="289">
        <v>500</v>
      </c>
      <c r="N624" s="290"/>
      <c r="O624" s="291"/>
      <c r="P624" s="289" t="s">
        <v>31</v>
      </c>
      <c r="Q624" s="290"/>
      <c r="R624" s="291"/>
      <c r="S624" s="270" t="s">
        <v>1742</v>
      </c>
      <c r="T624" s="283"/>
      <c r="U624" s="283"/>
      <c r="V624" s="270"/>
      <c r="W624" s="270" t="s">
        <v>21</v>
      </c>
    </row>
    <row r="625" s="253" customFormat="true" ht="25.5" hidden="true" spans="1:23">
      <c r="A625" s="270">
        <f>MAX(A$2:A624)+1</f>
        <v>537</v>
      </c>
      <c r="B625" s="270">
        <v>240400005</v>
      </c>
      <c r="C625" s="270" t="s">
        <v>1753</v>
      </c>
      <c r="D625" s="271" t="s">
        <v>1754</v>
      </c>
      <c r="E625" s="270" t="s">
        <v>1753</v>
      </c>
      <c r="F625" s="270"/>
      <c r="G625" s="270"/>
      <c r="H625" s="283" t="s">
        <v>44</v>
      </c>
      <c r="I625" s="283" t="s">
        <v>40</v>
      </c>
      <c r="J625" s="289">
        <v>800</v>
      </c>
      <c r="K625" s="290"/>
      <c r="L625" s="291"/>
      <c r="M625" s="289">
        <v>800</v>
      </c>
      <c r="N625" s="290"/>
      <c r="O625" s="291"/>
      <c r="P625" s="289" t="s">
        <v>31</v>
      </c>
      <c r="Q625" s="290"/>
      <c r="R625" s="291"/>
      <c r="S625" s="270" t="s">
        <v>1740</v>
      </c>
      <c r="T625" s="283"/>
      <c r="U625" s="283"/>
      <c r="V625" s="270"/>
      <c r="W625" s="270" t="s">
        <v>21</v>
      </c>
    </row>
    <row r="626" s="253" customFormat="true" ht="25.5" hidden="true" spans="1:23">
      <c r="A626" s="270">
        <f>MAX(A$2:A625)+1</f>
        <v>538</v>
      </c>
      <c r="B626" s="270" t="s">
        <v>1755</v>
      </c>
      <c r="C626" s="270" t="s">
        <v>1753</v>
      </c>
      <c r="D626" s="271" t="s">
        <v>1754</v>
      </c>
      <c r="E626" s="270" t="s">
        <v>1753</v>
      </c>
      <c r="F626" s="270"/>
      <c r="G626" s="270"/>
      <c r="H626" s="283" t="s">
        <v>44</v>
      </c>
      <c r="I626" s="283" t="s">
        <v>40</v>
      </c>
      <c r="J626" s="289">
        <v>500</v>
      </c>
      <c r="K626" s="290"/>
      <c r="L626" s="291"/>
      <c r="M626" s="289">
        <v>500</v>
      </c>
      <c r="N626" s="290"/>
      <c r="O626" s="291"/>
      <c r="P626" s="289" t="s">
        <v>31</v>
      </c>
      <c r="Q626" s="290"/>
      <c r="R626" s="291"/>
      <c r="S626" s="270" t="s">
        <v>1742</v>
      </c>
      <c r="T626" s="283"/>
      <c r="U626" s="283"/>
      <c r="V626" s="270"/>
      <c r="W626" s="270" t="s">
        <v>21</v>
      </c>
    </row>
    <row r="627" s="253" customFormat="true" ht="25.5" hidden="true" spans="1:23">
      <c r="A627" s="270">
        <f>MAX(A$2:A626)+1</f>
        <v>539</v>
      </c>
      <c r="B627" s="270">
        <v>240400006</v>
      </c>
      <c r="C627" s="270" t="s">
        <v>1756</v>
      </c>
      <c r="D627" s="271" t="s">
        <v>1757</v>
      </c>
      <c r="E627" s="270" t="s">
        <v>1756</v>
      </c>
      <c r="F627" s="270"/>
      <c r="G627" s="270"/>
      <c r="H627" s="283" t="s">
        <v>29</v>
      </c>
      <c r="I627" s="283" t="s">
        <v>40</v>
      </c>
      <c r="J627" s="289" t="s">
        <v>31</v>
      </c>
      <c r="K627" s="290"/>
      <c r="L627" s="291"/>
      <c r="M627" s="289" t="s">
        <v>31</v>
      </c>
      <c r="N627" s="290"/>
      <c r="O627" s="291"/>
      <c r="P627" s="289" t="s">
        <v>31</v>
      </c>
      <c r="Q627" s="290"/>
      <c r="R627" s="291"/>
      <c r="S627" s="270"/>
      <c r="T627" s="283"/>
      <c r="U627" s="283"/>
      <c r="V627" s="270"/>
      <c r="W627" s="270" t="s">
        <v>21</v>
      </c>
    </row>
    <row r="628" s="253" customFormat="true" ht="25.5" hidden="true" spans="1:23">
      <c r="A628" s="270">
        <f>MAX(A$2:A627)+1</f>
        <v>540</v>
      </c>
      <c r="B628" s="270">
        <v>240400007</v>
      </c>
      <c r="C628" s="270" t="s">
        <v>1758</v>
      </c>
      <c r="D628" s="271" t="s">
        <v>1759</v>
      </c>
      <c r="E628" s="270" t="s">
        <v>1760</v>
      </c>
      <c r="F628" s="270"/>
      <c r="G628" s="270"/>
      <c r="H628" s="283" t="s">
        <v>29</v>
      </c>
      <c r="I628" s="283" t="s">
        <v>40</v>
      </c>
      <c r="J628" s="289">
        <v>1000</v>
      </c>
      <c r="K628" s="290"/>
      <c r="L628" s="291"/>
      <c r="M628" s="289">
        <v>1000</v>
      </c>
      <c r="N628" s="290"/>
      <c r="O628" s="291"/>
      <c r="P628" s="289" t="s">
        <v>31</v>
      </c>
      <c r="Q628" s="290"/>
      <c r="R628" s="291"/>
      <c r="S628" s="270"/>
      <c r="T628" s="283"/>
      <c r="U628" s="283"/>
      <c r="V628" s="270"/>
      <c r="W628" s="270" t="s">
        <v>21</v>
      </c>
    </row>
    <row r="629" s="252" customFormat="true" ht="25.5" hidden="true" spans="1:23">
      <c r="A629" s="270"/>
      <c r="B629" s="270">
        <v>2405</v>
      </c>
      <c r="C629" s="270" t="s">
        <v>1761</v>
      </c>
      <c r="D629" s="270"/>
      <c r="E629" s="270"/>
      <c r="F629" s="270"/>
      <c r="G629" s="270"/>
      <c r="H629" s="283"/>
      <c r="I629" s="283"/>
      <c r="J629" s="289"/>
      <c r="K629" s="290"/>
      <c r="L629" s="291"/>
      <c r="M629" s="289"/>
      <c r="N629" s="290"/>
      <c r="O629" s="291"/>
      <c r="P629" s="289"/>
      <c r="Q629" s="290"/>
      <c r="R629" s="291"/>
      <c r="S629" s="270"/>
      <c r="T629" s="283"/>
      <c r="U629" s="283"/>
      <c r="V629" s="270"/>
      <c r="W629" s="270" t="s">
        <v>21</v>
      </c>
    </row>
    <row r="630" s="253" customFormat="true" ht="25.5" hidden="true" spans="1:23">
      <c r="A630" s="270">
        <f>MAX(A$2:A629)+1</f>
        <v>541</v>
      </c>
      <c r="B630" s="270">
        <v>240500001</v>
      </c>
      <c r="C630" s="374" t="s">
        <v>1762</v>
      </c>
      <c r="D630" s="271" t="s">
        <v>1763</v>
      </c>
      <c r="E630" s="270" t="s">
        <v>1762</v>
      </c>
      <c r="F630" s="270" t="s">
        <v>1764</v>
      </c>
      <c r="G630" s="270"/>
      <c r="H630" s="283" t="s">
        <v>44</v>
      </c>
      <c r="I630" s="283" t="s">
        <v>1765</v>
      </c>
      <c r="J630" s="289">
        <v>140</v>
      </c>
      <c r="K630" s="290"/>
      <c r="L630" s="291"/>
      <c r="M630" s="289">
        <v>140</v>
      </c>
      <c r="N630" s="290"/>
      <c r="O630" s="291"/>
      <c r="P630" s="289" t="s">
        <v>31</v>
      </c>
      <c r="Q630" s="290"/>
      <c r="R630" s="291"/>
      <c r="S630" s="270"/>
      <c r="T630" s="283"/>
      <c r="U630" s="283"/>
      <c r="V630" s="270"/>
      <c r="W630" s="270" t="s">
        <v>21</v>
      </c>
    </row>
    <row r="631" s="253" customFormat="true" ht="25.5" hidden="true" spans="1:23">
      <c r="A631" s="270">
        <f>MAX(A$2:A630)+1</f>
        <v>542</v>
      </c>
      <c r="B631" s="270">
        <v>240500002</v>
      </c>
      <c r="C631" s="374" t="s">
        <v>1766</v>
      </c>
      <c r="D631" s="271" t="s">
        <v>1767</v>
      </c>
      <c r="E631" s="270" t="s">
        <v>1766</v>
      </c>
      <c r="F631" s="270"/>
      <c r="G631" s="270"/>
      <c r="H631" s="283" t="s">
        <v>44</v>
      </c>
      <c r="I631" s="283" t="s">
        <v>40</v>
      </c>
      <c r="J631" s="289">
        <v>100</v>
      </c>
      <c r="K631" s="290"/>
      <c r="L631" s="291"/>
      <c r="M631" s="289">
        <v>100</v>
      </c>
      <c r="N631" s="290"/>
      <c r="O631" s="291"/>
      <c r="P631" s="289" t="s">
        <v>31</v>
      </c>
      <c r="Q631" s="290"/>
      <c r="R631" s="291"/>
      <c r="S631" s="270"/>
      <c r="T631" s="283"/>
      <c r="U631" s="283"/>
      <c r="V631" s="270"/>
      <c r="W631" s="270" t="s">
        <v>21</v>
      </c>
    </row>
    <row r="632" s="253" customFormat="true" ht="25.5" hidden="true" spans="1:23">
      <c r="A632" s="270">
        <f>MAX(A$2:A631)+1</f>
        <v>543</v>
      </c>
      <c r="B632" s="270">
        <v>240500003</v>
      </c>
      <c r="C632" s="374" t="s">
        <v>1768</v>
      </c>
      <c r="D632" s="271" t="s">
        <v>1769</v>
      </c>
      <c r="E632" s="270" t="s">
        <v>1768</v>
      </c>
      <c r="F632" s="270"/>
      <c r="G632" s="270"/>
      <c r="H632" s="283" t="s">
        <v>44</v>
      </c>
      <c r="I632" s="283" t="s">
        <v>40</v>
      </c>
      <c r="J632" s="289">
        <v>100</v>
      </c>
      <c r="K632" s="290"/>
      <c r="L632" s="291"/>
      <c r="M632" s="289">
        <v>100</v>
      </c>
      <c r="N632" s="290"/>
      <c r="O632" s="291"/>
      <c r="P632" s="289" t="s">
        <v>31</v>
      </c>
      <c r="Q632" s="290"/>
      <c r="R632" s="291"/>
      <c r="S632" s="270"/>
      <c r="T632" s="283"/>
      <c r="U632" s="283"/>
      <c r="V632" s="270"/>
      <c r="W632" s="270" t="s">
        <v>21</v>
      </c>
    </row>
    <row r="633" s="253" customFormat="true" ht="25.5" hidden="true" spans="1:23">
      <c r="A633" s="336">
        <f>MAX(A$2:A632)+1</f>
        <v>544</v>
      </c>
      <c r="B633" s="336">
        <v>240500004</v>
      </c>
      <c r="C633" s="374" t="s">
        <v>1770</v>
      </c>
      <c r="D633" s="271" t="s">
        <v>1771</v>
      </c>
      <c r="E633" s="336" t="s">
        <v>1770</v>
      </c>
      <c r="F633" s="336"/>
      <c r="G633" s="336"/>
      <c r="H633" s="377" t="s">
        <v>44</v>
      </c>
      <c r="I633" s="377" t="s">
        <v>1772</v>
      </c>
      <c r="J633" s="289">
        <v>500</v>
      </c>
      <c r="K633" s="290"/>
      <c r="L633" s="291"/>
      <c r="M633" s="289">
        <v>500</v>
      </c>
      <c r="N633" s="290"/>
      <c r="O633" s="291"/>
      <c r="P633" s="289" t="s">
        <v>31</v>
      </c>
      <c r="Q633" s="290"/>
      <c r="R633" s="291"/>
      <c r="S633" s="374" t="s">
        <v>1773</v>
      </c>
      <c r="T633" s="377"/>
      <c r="U633" s="377"/>
      <c r="V633" s="270"/>
      <c r="W633" s="270" t="s">
        <v>21</v>
      </c>
    </row>
    <row r="634" s="253" customFormat="true" ht="25.5" hidden="true" spans="1:23">
      <c r="A634" s="270">
        <f>MAX(A$2:A633)+1</f>
        <v>545</v>
      </c>
      <c r="B634" s="270" t="s">
        <v>1774</v>
      </c>
      <c r="C634" s="374" t="s">
        <v>1770</v>
      </c>
      <c r="D634" s="271" t="s">
        <v>1771</v>
      </c>
      <c r="E634" s="270" t="s">
        <v>1770</v>
      </c>
      <c r="F634" s="270"/>
      <c r="G634" s="270"/>
      <c r="H634" s="283" t="s">
        <v>44</v>
      </c>
      <c r="I634" s="283" t="s">
        <v>1772</v>
      </c>
      <c r="J634" s="289">
        <v>800</v>
      </c>
      <c r="K634" s="290"/>
      <c r="L634" s="291"/>
      <c r="M634" s="289">
        <v>800</v>
      </c>
      <c r="N634" s="290"/>
      <c r="O634" s="291"/>
      <c r="P634" s="289" t="s">
        <v>31</v>
      </c>
      <c r="Q634" s="290"/>
      <c r="R634" s="291"/>
      <c r="S634" s="374" t="s">
        <v>1775</v>
      </c>
      <c r="T634" s="377"/>
      <c r="U634" s="377"/>
      <c r="V634" s="270"/>
      <c r="W634" s="270" t="s">
        <v>21</v>
      </c>
    </row>
    <row r="635" s="253" customFormat="true" ht="25.5" hidden="true" spans="1:23">
      <c r="A635" s="270">
        <f>MAX(A$2:A634)+1</f>
        <v>546</v>
      </c>
      <c r="B635" s="270" t="s">
        <v>1776</v>
      </c>
      <c r="C635" s="374" t="s">
        <v>1770</v>
      </c>
      <c r="D635" s="271" t="s">
        <v>1771</v>
      </c>
      <c r="E635" s="270" t="s">
        <v>1770</v>
      </c>
      <c r="F635" s="270"/>
      <c r="G635" s="270"/>
      <c r="H635" s="283" t="s">
        <v>44</v>
      </c>
      <c r="I635" s="283" t="s">
        <v>1772</v>
      </c>
      <c r="J635" s="289">
        <v>1600</v>
      </c>
      <c r="K635" s="290"/>
      <c r="L635" s="291"/>
      <c r="M635" s="289">
        <v>1600</v>
      </c>
      <c r="N635" s="290"/>
      <c r="O635" s="291"/>
      <c r="P635" s="289" t="s">
        <v>31</v>
      </c>
      <c r="Q635" s="290"/>
      <c r="R635" s="291"/>
      <c r="S635" s="374" t="s">
        <v>1777</v>
      </c>
      <c r="T635" s="377"/>
      <c r="U635" s="377"/>
      <c r="V635" s="270"/>
      <c r="W635" s="270" t="s">
        <v>21</v>
      </c>
    </row>
    <row r="636" s="253" customFormat="true" ht="25.5" hidden="true" spans="1:23">
      <c r="A636" s="270">
        <f>MAX(A$2:A635)+1</f>
        <v>547</v>
      </c>
      <c r="B636" s="270">
        <v>240500005</v>
      </c>
      <c r="C636" s="374" t="s">
        <v>1778</v>
      </c>
      <c r="D636" s="271" t="s">
        <v>1779</v>
      </c>
      <c r="E636" s="270" t="s">
        <v>1778</v>
      </c>
      <c r="F636" s="270" t="s">
        <v>1780</v>
      </c>
      <c r="G636" s="270"/>
      <c r="H636" s="283" t="s">
        <v>44</v>
      </c>
      <c r="I636" s="283" t="s">
        <v>745</v>
      </c>
      <c r="J636" s="289">
        <v>500</v>
      </c>
      <c r="K636" s="290"/>
      <c r="L636" s="291"/>
      <c r="M636" s="289">
        <v>500</v>
      </c>
      <c r="N636" s="290"/>
      <c r="O636" s="291"/>
      <c r="P636" s="289" t="s">
        <v>31</v>
      </c>
      <c r="Q636" s="290"/>
      <c r="R636" s="291"/>
      <c r="S636" s="374" t="s">
        <v>1781</v>
      </c>
      <c r="T636" s="283"/>
      <c r="U636" s="283"/>
      <c r="V636" s="270"/>
      <c r="W636" s="270" t="s">
        <v>21</v>
      </c>
    </row>
    <row r="637" s="253" customFormat="true" ht="25.5" hidden="true" spans="1:23">
      <c r="A637" s="270">
        <f>MAX(A$2:A636)+1</f>
        <v>548</v>
      </c>
      <c r="B637" s="270" t="s">
        <v>1782</v>
      </c>
      <c r="C637" s="374" t="s">
        <v>1778</v>
      </c>
      <c r="D637" s="271" t="s">
        <v>1779</v>
      </c>
      <c r="E637" s="270" t="s">
        <v>1778</v>
      </c>
      <c r="F637" s="270"/>
      <c r="G637" s="270"/>
      <c r="H637" s="283" t="s">
        <v>44</v>
      </c>
      <c r="I637" s="283" t="s">
        <v>745</v>
      </c>
      <c r="J637" s="289">
        <v>1000</v>
      </c>
      <c r="K637" s="290"/>
      <c r="L637" s="291"/>
      <c r="M637" s="289">
        <v>1000</v>
      </c>
      <c r="N637" s="290"/>
      <c r="O637" s="291"/>
      <c r="P637" s="289" t="s">
        <v>31</v>
      </c>
      <c r="Q637" s="290"/>
      <c r="R637" s="291"/>
      <c r="S637" s="374" t="s">
        <v>1783</v>
      </c>
      <c r="T637" s="283"/>
      <c r="U637" s="283"/>
      <c r="V637" s="270"/>
      <c r="W637" s="270" t="s">
        <v>21</v>
      </c>
    </row>
    <row r="638" s="252" customFormat="true" ht="25.5" hidden="true" spans="1:23">
      <c r="A638" s="270"/>
      <c r="B638" s="270">
        <v>2406</v>
      </c>
      <c r="C638" s="270" t="s">
        <v>1784</v>
      </c>
      <c r="D638" s="270"/>
      <c r="E638" s="270"/>
      <c r="F638" s="270"/>
      <c r="G638" s="270"/>
      <c r="H638" s="283"/>
      <c r="I638" s="283"/>
      <c r="J638" s="289"/>
      <c r="K638" s="290"/>
      <c r="L638" s="291"/>
      <c r="M638" s="289"/>
      <c r="N638" s="290"/>
      <c r="O638" s="291"/>
      <c r="P638" s="289"/>
      <c r="Q638" s="290"/>
      <c r="R638" s="291"/>
      <c r="S638" s="270"/>
      <c r="T638" s="283"/>
      <c r="U638" s="283"/>
      <c r="V638" s="270"/>
      <c r="W638" s="270" t="s">
        <v>21</v>
      </c>
    </row>
    <row r="639" s="253" customFormat="true" ht="25.5" hidden="true" spans="1:23">
      <c r="A639" s="270">
        <f>MAX(A$2:A638)+1</f>
        <v>549</v>
      </c>
      <c r="B639" s="270">
        <v>240600001</v>
      </c>
      <c r="C639" s="270" t="s">
        <v>1785</v>
      </c>
      <c r="D639" s="271" t="s">
        <v>1786</v>
      </c>
      <c r="E639" s="270" t="s">
        <v>1785</v>
      </c>
      <c r="F639" s="270"/>
      <c r="G639" s="270"/>
      <c r="H639" s="283" t="s">
        <v>29</v>
      </c>
      <c r="I639" s="283" t="s">
        <v>40</v>
      </c>
      <c r="J639" s="289" t="s">
        <v>31</v>
      </c>
      <c r="K639" s="290"/>
      <c r="L639" s="291"/>
      <c r="M639" s="289" t="s">
        <v>31</v>
      </c>
      <c r="N639" s="290"/>
      <c r="O639" s="291"/>
      <c r="P639" s="289" t="s">
        <v>31</v>
      </c>
      <c r="Q639" s="290"/>
      <c r="R639" s="291"/>
      <c r="S639" s="270"/>
      <c r="T639" s="283"/>
      <c r="U639" s="283"/>
      <c r="V639" s="270"/>
      <c r="W639" s="270" t="s">
        <v>21</v>
      </c>
    </row>
    <row r="640" s="252" customFormat="true" ht="25.5" hidden="true" spans="1:23">
      <c r="A640" s="270"/>
      <c r="B640" s="270">
        <v>2407</v>
      </c>
      <c r="C640" s="270" t="s">
        <v>1787</v>
      </c>
      <c r="D640" s="270"/>
      <c r="E640" s="270"/>
      <c r="F640" s="270"/>
      <c r="G640" s="270"/>
      <c r="H640" s="283"/>
      <c r="I640" s="283"/>
      <c r="J640" s="289"/>
      <c r="K640" s="290"/>
      <c r="L640" s="291"/>
      <c r="M640" s="289"/>
      <c r="N640" s="290"/>
      <c r="O640" s="291"/>
      <c r="P640" s="289"/>
      <c r="Q640" s="290"/>
      <c r="R640" s="291"/>
      <c r="S640" s="270"/>
      <c r="T640" s="283"/>
      <c r="U640" s="283"/>
      <c r="V640" s="270"/>
      <c r="W640" s="270" t="s">
        <v>21</v>
      </c>
    </row>
    <row r="641" s="253" customFormat="true" ht="25.5" hidden="true" spans="1:23">
      <c r="A641" s="270">
        <f>MAX(A$2:A640)+1</f>
        <v>550</v>
      </c>
      <c r="B641" s="270">
        <v>240700001</v>
      </c>
      <c r="C641" s="374" t="s">
        <v>1788</v>
      </c>
      <c r="D641" s="271" t="s">
        <v>1789</v>
      </c>
      <c r="E641" s="270" t="s">
        <v>1788</v>
      </c>
      <c r="F641" s="374" t="s">
        <v>1790</v>
      </c>
      <c r="G641" s="270"/>
      <c r="H641" s="283" t="s">
        <v>44</v>
      </c>
      <c r="I641" s="283" t="s">
        <v>40</v>
      </c>
      <c r="J641" s="289">
        <v>700</v>
      </c>
      <c r="K641" s="290"/>
      <c r="L641" s="291"/>
      <c r="M641" s="289">
        <v>700</v>
      </c>
      <c r="N641" s="290"/>
      <c r="O641" s="291"/>
      <c r="P641" s="289" t="s">
        <v>31</v>
      </c>
      <c r="Q641" s="290"/>
      <c r="R641" s="291"/>
      <c r="S641" s="374"/>
      <c r="T641" s="283"/>
      <c r="U641" s="283"/>
      <c r="V641" s="270"/>
      <c r="W641" s="270" t="s">
        <v>21</v>
      </c>
    </row>
    <row r="642" s="253" customFormat="true" ht="25.5" hidden="true" spans="1:23">
      <c r="A642" s="270">
        <f>MAX(A$2:A641)+1</f>
        <v>551</v>
      </c>
      <c r="B642" s="270">
        <v>240700002</v>
      </c>
      <c r="C642" s="374" t="s">
        <v>1791</v>
      </c>
      <c r="D642" s="271" t="s">
        <v>1792</v>
      </c>
      <c r="E642" s="270" t="s">
        <v>1791</v>
      </c>
      <c r="F642" s="374" t="s">
        <v>1793</v>
      </c>
      <c r="G642" s="270"/>
      <c r="H642" s="283" t="s">
        <v>29</v>
      </c>
      <c r="I642" s="283" t="s">
        <v>40</v>
      </c>
      <c r="J642" s="289">
        <v>2000</v>
      </c>
      <c r="K642" s="290"/>
      <c r="L642" s="291"/>
      <c r="M642" s="289">
        <v>2000</v>
      </c>
      <c r="N642" s="290"/>
      <c r="O642" s="291"/>
      <c r="P642" s="289" t="s">
        <v>31</v>
      </c>
      <c r="Q642" s="290"/>
      <c r="R642" s="291"/>
      <c r="S642" s="374"/>
      <c r="T642" s="283"/>
      <c r="U642" s="283"/>
      <c r="V642" s="270"/>
      <c r="W642" s="270" t="s">
        <v>21</v>
      </c>
    </row>
    <row r="643" s="253" customFormat="true" ht="25.5" hidden="true" spans="1:23">
      <c r="A643" s="270">
        <f>MAX(A$2:A642)+1</f>
        <v>552</v>
      </c>
      <c r="B643" s="270">
        <v>240700003</v>
      </c>
      <c r="C643" s="374" t="s">
        <v>1794</v>
      </c>
      <c r="D643" s="271" t="s">
        <v>1795</v>
      </c>
      <c r="E643" s="270" t="s">
        <v>1794</v>
      </c>
      <c r="F643" s="374"/>
      <c r="G643" s="270"/>
      <c r="H643" s="283" t="s">
        <v>44</v>
      </c>
      <c r="I643" s="283" t="s">
        <v>40</v>
      </c>
      <c r="J643" s="289">
        <v>100</v>
      </c>
      <c r="K643" s="290"/>
      <c r="L643" s="291"/>
      <c r="M643" s="289">
        <v>100</v>
      </c>
      <c r="N643" s="290"/>
      <c r="O643" s="291"/>
      <c r="P643" s="289" t="s">
        <v>31</v>
      </c>
      <c r="Q643" s="290"/>
      <c r="R643" s="291"/>
      <c r="S643" s="177" t="s">
        <v>1796</v>
      </c>
      <c r="T643" s="283"/>
      <c r="U643" s="283"/>
      <c r="V643" s="270"/>
      <c r="W643" s="270" t="s">
        <v>21</v>
      </c>
    </row>
    <row r="644" s="253" customFormat="true" ht="38.25" hidden="true" spans="1:23">
      <c r="A644" s="270">
        <f>MAX(A$2:A643)+1</f>
        <v>553</v>
      </c>
      <c r="B644" s="270">
        <v>240700004</v>
      </c>
      <c r="C644" s="396" t="s">
        <v>1797</v>
      </c>
      <c r="D644" s="271" t="s">
        <v>1798</v>
      </c>
      <c r="E644" s="270" t="s">
        <v>1797</v>
      </c>
      <c r="F644" s="177" t="s">
        <v>1799</v>
      </c>
      <c r="G644" s="270"/>
      <c r="H644" s="285" t="s">
        <v>29</v>
      </c>
      <c r="I644" s="283" t="s">
        <v>745</v>
      </c>
      <c r="J644" s="297">
        <v>3943</v>
      </c>
      <c r="K644" s="303"/>
      <c r="L644" s="304"/>
      <c r="M644" s="297">
        <v>3943</v>
      </c>
      <c r="N644" s="303"/>
      <c r="O644" s="304"/>
      <c r="P644" s="289" t="s">
        <v>31</v>
      </c>
      <c r="Q644" s="290"/>
      <c r="R644" s="291"/>
      <c r="S644" s="177" t="s">
        <v>1800</v>
      </c>
      <c r="T644" s="377"/>
      <c r="U644" s="377"/>
      <c r="V644" s="270"/>
      <c r="W644" s="270" t="s">
        <v>938</v>
      </c>
    </row>
    <row r="645" s="253" customFormat="true" ht="38.25" hidden="true" spans="1:23">
      <c r="A645" s="270">
        <f>MAX(A$2:A644)+1</f>
        <v>554</v>
      </c>
      <c r="B645" s="270">
        <v>240700005</v>
      </c>
      <c r="C645" s="336" t="s">
        <v>1801</v>
      </c>
      <c r="D645" s="271" t="s">
        <v>1802</v>
      </c>
      <c r="E645" s="270" t="s">
        <v>1803</v>
      </c>
      <c r="F645" s="336" t="s">
        <v>1804</v>
      </c>
      <c r="G645" s="336" t="s">
        <v>1805</v>
      </c>
      <c r="H645" s="283" t="s">
        <v>44</v>
      </c>
      <c r="I645" s="377" t="s">
        <v>40</v>
      </c>
      <c r="J645" s="297">
        <v>2509</v>
      </c>
      <c r="K645" s="303"/>
      <c r="L645" s="304"/>
      <c r="M645" s="297">
        <v>2509</v>
      </c>
      <c r="N645" s="303"/>
      <c r="O645" s="304"/>
      <c r="P645" s="289" t="s">
        <v>31</v>
      </c>
      <c r="Q645" s="290"/>
      <c r="R645" s="291"/>
      <c r="S645" s="392"/>
      <c r="T645" s="283"/>
      <c r="U645" s="377"/>
      <c r="V645" s="283"/>
      <c r="W645" s="270" t="s">
        <v>1806</v>
      </c>
    </row>
    <row r="646" s="253" customFormat="true" ht="25.5" hidden="true" spans="1:23">
      <c r="A646" s="270">
        <f>MAX(A$2:A645)+1</f>
        <v>555</v>
      </c>
      <c r="B646" s="270">
        <v>240700006</v>
      </c>
      <c r="C646" s="177" t="s">
        <v>1807</v>
      </c>
      <c r="D646" s="271" t="s">
        <v>1808</v>
      </c>
      <c r="E646" s="270" t="s">
        <v>1807</v>
      </c>
      <c r="F646" s="177"/>
      <c r="G646" s="270" t="s">
        <v>1809</v>
      </c>
      <c r="H646" s="283" t="s">
        <v>29</v>
      </c>
      <c r="I646" s="283" t="s">
        <v>40</v>
      </c>
      <c r="J646" s="289">
        <v>5000</v>
      </c>
      <c r="K646" s="290"/>
      <c r="L646" s="291"/>
      <c r="M646" s="289">
        <v>5000</v>
      </c>
      <c r="N646" s="290"/>
      <c r="O646" s="291"/>
      <c r="P646" s="289" t="s">
        <v>31</v>
      </c>
      <c r="Q646" s="290"/>
      <c r="R646" s="291"/>
      <c r="S646" s="177"/>
      <c r="T646" s="283"/>
      <c r="U646" s="283"/>
      <c r="V646" s="270"/>
      <c r="W646" s="270" t="s">
        <v>21</v>
      </c>
    </row>
    <row r="647" s="253" customFormat="true" ht="38.25" hidden="true" spans="1:23">
      <c r="A647" s="270">
        <f>MAX(A$2:A646)+1</f>
        <v>556</v>
      </c>
      <c r="B647" s="270">
        <v>240700007</v>
      </c>
      <c r="C647" s="397" t="s">
        <v>1810</v>
      </c>
      <c r="D647" s="274" t="s">
        <v>1811</v>
      </c>
      <c r="E647" s="270" t="s">
        <v>1812</v>
      </c>
      <c r="F647" s="177" t="s">
        <v>1813</v>
      </c>
      <c r="G647" s="270" t="s">
        <v>1814</v>
      </c>
      <c r="H647" s="283" t="s">
        <v>44</v>
      </c>
      <c r="I647" s="283" t="s">
        <v>1815</v>
      </c>
      <c r="J647" s="297">
        <v>1743</v>
      </c>
      <c r="K647" s="303"/>
      <c r="L647" s="304"/>
      <c r="M647" s="297">
        <v>1743</v>
      </c>
      <c r="N647" s="303"/>
      <c r="O647" s="304"/>
      <c r="P647" s="289" t="s">
        <v>31</v>
      </c>
      <c r="Q647" s="290"/>
      <c r="R647" s="291"/>
      <c r="S647" s="177" t="s">
        <v>1816</v>
      </c>
      <c r="T647" s="377"/>
      <c r="U647" s="377"/>
      <c r="V647" s="270"/>
      <c r="W647" s="270" t="s">
        <v>938</v>
      </c>
    </row>
    <row r="648" s="253" customFormat="true" ht="38.25" hidden="true" spans="1:23">
      <c r="A648" s="270">
        <f>MAX(A$2:A647)+1</f>
        <v>557</v>
      </c>
      <c r="B648" s="270" t="s">
        <v>1817</v>
      </c>
      <c r="C648" s="397" t="s">
        <v>1818</v>
      </c>
      <c r="D648" s="274" t="s">
        <v>1811</v>
      </c>
      <c r="E648" s="270" t="s">
        <v>1812</v>
      </c>
      <c r="F648" s="177"/>
      <c r="G648" s="270"/>
      <c r="H648" s="283" t="s">
        <v>44</v>
      </c>
      <c r="I648" s="283" t="s">
        <v>1815</v>
      </c>
      <c r="J648" s="289">
        <v>600</v>
      </c>
      <c r="K648" s="290"/>
      <c r="L648" s="291"/>
      <c r="M648" s="289">
        <v>600</v>
      </c>
      <c r="N648" s="290"/>
      <c r="O648" s="291"/>
      <c r="P648" s="289" t="s">
        <v>31</v>
      </c>
      <c r="Q648" s="290"/>
      <c r="R648" s="291"/>
      <c r="S648" s="177" t="s">
        <v>1819</v>
      </c>
      <c r="T648" s="283"/>
      <c r="U648" s="283"/>
      <c r="V648" s="270"/>
      <c r="W648" s="270" t="s">
        <v>21</v>
      </c>
    </row>
    <row r="649" s="253" customFormat="true" ht="89.25" hidden="true" spans="1:23">
      <c r="A649" s="270">
        <f>MAX(A$2:A648)+1</f>
        <v>558</v>
      </c>
      <c r="B649" s="270">
        <v>240700008</v>
      </c>
      <c r="C649" s="397" t="s">
        <v>1820</v>
      </c>
      <c r="D649" s="271" t="s">
        <v>1821</v>
      </c>
      <c r="E649" s="270" t="s">
        <v>1820</v>
      </c>
      <c r="F649" s="397" t="s">
        <v>1822</v>
      </c>
      <c r="G649" s="270" t="s">
        <v>1823</v>
      </c>
      <c r="H649" s="283" t="s">
        <v>29</v>
      </c>
      <c r="I649" s="283" t="s">
        <v>40</v>
      </c>
      <c r="J649" s="289">
        <v>18650</v>
      </c>
      <c r="K649" s="290"/>
      <c r="L649" s="291"/>
      <c r="M649" s="289">
        <v>18650</v>
      </c>
      <c r="N649" s="290"/>
      <c r="O649" s="291"/>
      <c r="P649" s="289" t="s">
        <v>31</v>
      </c>
      <c r="Q649" s="290"/>
      <c r="R649" s="291"/>
      <c r="S649" s="397" t="s">
        <v>1824</v>
      </c>
      <c r="T649" s="283"/>
      <c r="U649" s="283"/>
      <c r="V649" s="270"/>
      <c r="W649" s="270" t="s">
        <v>21</v>
      </c>
    </row>
    <row r="650" s="253" customFormat="true" ht="38.25" hidden="true" spans="1:23">
      <c r="A650" s="270">
        <f>MAX(A$2:A649)+1</f>
        <v>559</v>
      </c>
      <c r="B650" s="270" t="s">
        <v>1825</v>
      </c>
      <c r="C650" s="397" t="s">
        <v>1826</v>
      </c>
      <c r="D650" s="271" t="s">
        <v>1821</v>
      </c>
      <c r="E650" s="270" t="s">
        <v>1827</v>
      </c>
      <c r="F650" s="177"/>
      <c r="G650" s="270"/>
      <c r="H650" s="283" t="s">
        <v>29</v>
      </c>
      <c r="I650" s="283" t="s">
        <v>40</v>
      </c>
      <c r="J650" s="289">
        <v>6870</v>
      </c>
      <c r="K650" s="290"/>
      <c r="L650" s="291"/>
      <c r="M650" s="289">
        <v>6870</v>
      </c>
      <c r="N650" s="290"/>
      <c r="O650" s="291"/>
      <c r="P650" s="289" t="s">
        <v>31</v>
      </c>
      <c r="Q650" s="290"/>
      <c r="R650" s="291"/>
      <c r="S650" s="177" t="s">
        <v>1742</v>
      </c>
      <c r="T650" s="283"/>
      <c r="U650" s="283"/>
      <c r="V650" s="270"/>
      <c r="W650" s="270" t="s">
        <v>21</v>
      </c>
    </row>
    <row r="651" s="253" customFormat="true" ht="51" hidden="true" spans="1:23">
      <c r="A651" s="270">
        <f>MAX(A$2:A650)+1</f>
        <v>560</v>
      </c>
      <c r="B651" s="270">
        <v>240700009</v>
      </c>
      <c r="C651" s="398" t="s">
        <v>1828</v>
      </c>
      <c r="D651" s="271" t="s">
        <v>1829</v>
      </c>
      <c r="E651" s="270" t="s">
        <v>1830</v>
      </c>
      <c r="F651" s="392" t="s">
        <v>1831</v>
      </c>
      <c r="G651" s="336" t="s">
        <v>1832</v>
      </c>
      <c r="H651" s="283" t="s">
        <v>44</v>
      </c>
      <c r="I651" s="377" t="s">
        <v>877</v>
      </c>
      <c r="J651" s="289">
        <v>27</v>
      </c>
      <c r="K651" s="290"/>
      <c r="L651" s="291"/>
      <c r="M651" s="289">
        <v>27</v>
      </c>
      <c r="N651" s="290"/>
      <c r="O651" s="291"/>
      <c r="P651" s="289" t="s">
        <v>31</v>
      </c>
      <c r="Q651" s="290"/>
      <c r="R651" s="291"/>
      <c r="S651" s="392" t="s">
        <v>878</v>
      </c>
      <c r="T651" s="283"/>
      <c r="U651" s="377"/>
      <c r="V651" s="283"/>
      <c r="W651" s="270" t="s">
        <v>1123</v>
      </c>
    </row>
    <row r="652" s="253" customFormat="true" ht="25.5" hidden="true" spans="1:23">
      <c r="A652" s="270">
        <f>MAX(A$2:A651)+1</f>
        <v>561</v>
      </c>
      <c r="B652" s="270" t="s">
        <v>1833</v>
      </c>
      <c r="C652" s="397" t="s">
        <v>1834</v>
      </c>
      <c r="D652" s="271" t="s">
        <v>1835</v>
      </c>
      <c r="E652" s="270" t="s">
        <v>1834</v>
      </c>
      <c r="F652" s="177"/>
      <c r="G652" s="270"/>
      <c r="H652" s="283" t="s">
        <v>44</v>
      </c>
      <c r="I652" s="283" t="s">
        <v>40</v>
      </c>
      <c r="J652" s="289">
        <v>1700</v>
      </c>
      <c r="K652" s="290"/>
      <c r="L652" s="291"/>
      <c r="M652" s="289">
        <v>1700</v>
      </c>
      <c r="N652" s="290"/>
      <c r="O652" s="291"/>
      <c r="P652" s="289" t="s">
        <v>31</v>
      </c>
      <c r="Q652" s="290"/>
      <c r="R652" s="291"/>
      <c r="S652" s="177"/>
      <c r="T652" s="283"/>
      <c r="U652" s="283"/>
      <c r="V652" s="270"/>
      <c r="W652" s="270" t="s">
        <v>21</v>
      </c>
    </row>
    <row r="653" s="253" customFormat="true" ht="25.5" hidden="true" spans="1:23">
      <c r="A653" s="270">
        <f>MAX(A$2:A652)+1</f>
        <v>562</v>
      </c>
      <c r="B653" s="270">
        <v>240700010</v>
      </c>
      <c r="C653" s="397" t="s">
        <v>1836</v>
      </c>
      <c r="D653" s="271" t="s">
        <v>1837</v>
      </c>
      <c r="E653" s="270" t="s">
        <v>1836</v>
      </c>
      <c r="F653" s="177"/>
      <c r="G653" s="270"/>
      <c r="H653" s="283" t="s">
        <v>44</v>
      </c>
      <c r="I653" s="283" t="s">
        <v>40</v>
      </c>
      <c r="J653" s="289">
        <v>975</v>
      </c>
      <c r="K653" s="290"/>
      <c r="L653" s="291"/>
      <c r="M653" s="289">
        <v>975</v>
      </c>
      <c r="N653" s="290"/>
      <c r="O653" s="291"/>
      <c r="P653" s="289" t="s">
        <v>31</v>
      </c>
      <c r="Q653" s="290"/>
      <c r="R653" s="291"/>
      <c r="S653" s="177" t="s">
        <v>1838</v>
      </c>
      <c r="T653" s="283"/>
      <c r="U653" s="283"/>
      <c r="V653" s="270"/>
      <c r="W653" s="270" t="s">
        <v>21</v>
      </c>
    </row>
    <row r="654" s="253" customFormat="true" ht="25.5" hidden="true" spans="1:23">
      <c r="A654" s="270">
        <f>MAX(A$2:A653)+1</f>
        <v>563</v>
      </c>
      <c r="B654" s="270">
        <v>240700011</v>
      </c>
      <c r="C654" s="270" t="s">
        <v>1839</v>
      </c>
      <c r="D654" s="271" t="s">
        <v>1789</v>
      </c>
      <c r="E654" s="270" t="s">
        <v>1788</v>
      </c>
      <c r="F654" s="325"/>
      <c r="G654" s="270" t="s">
        <v>1840</v>
      </c>
      <c r="H654" s="283" t="s">
        <v>29</v>
      </c>
      <c r="I654" s="283" t="s">
        <v>40</v>
      </c>
      <c r="J654" s="289">
        <v>979</v>
      </c>
      <c r="K654" s="290"/>
      <c r="L654" s="291"/>
      <c r="M654" s="289">
        <v>979</v>
      </c>
      <c r="N654" s="290"/>
      <c r="O654" s="291"/>
      <c r="P654" s="298" t="s">
        <v>31</v>
      </c>
      <c r="Q654" s="305"/>
      <c r="R654" s="306"/>
      <c r="S654" s="270"/>
      <c r="T654" s="283"/>
      <c r="U654" s="283"/>
      <c r="V654" s="270"/>
      <c r="W654" s="270" t="s">
        <v>310</v>
      </c>
    </row>
    <row r="655" s="253" customFormat="true" ht="25.5" hidden="true" spans="1:23">
      <c r="A655" s="270">
        <f>MAX(A$2:A654)+1</f>
        <v>564</v>
      </c>
      <c r="B655" s="321">
        <v>240700012</v>
      </c>
      <c r="C655" s="270" t="s">
        <v>1841</v>
      </c>
      <c r="D655" s="278" t="s">
        <v>1842</v>
      </c>
      <c r="E655" s="270" t="s">
        <v>1803</v>
      </c>
      <c r="F655" s="325" t="s">
        <v>1843</v>
      </c>
      <c r="G655" s="270" t="s">
        <v>1844</v>
      </c>
      <c r="H655" s="283" t="s">
        <v>29</v>
      </c>
      <c r="I655" s="283" t="s">
        <v>40</v>
      </c>
      <c r="J655" s="289">
        <v>8000</v>
      </c>
      <c r="K655" s="290"/>
      <c r="L655" s="291"/>
      <c r="M655" s="289">
        <v>8000</v>
      </c>
      <c r="N655" s="290"/>
      <c r="O655" s="291"/>
      <c r="P655" s="298" t="s">
        <v>31</v>
      </c>
      <c r="Q655" s="305"/>
      <c r="R655" s="306"/>
      <c r="S655" s="270"/>
      <c r="T655" s="283"/>
      <c r="U655" s="283"/>
      <c r="V655" s="270"/>
      <c r="W655" s="270" t="s">
        <v>310</v>
      </c>
    </row>
    <row r="656" s="252" customFormat="true" ht="25.5" hidden="true" spans="1:23">
      <c r="A656" s="270"/>
      <c r="B656" s="270">
        <v>25</v>
      </c>
      <c r="C656" s="270" t="s">
        <v>1845</v>
      </c>
      <c r="D656" s="270"/>
      <c r="E656" s="270"/>
      <c r="F656" s="270"/>
      <c r="G656" s="270"/>
      <c r="H656" s="283"/>
      <c r="I656" s="283"/>
      <c r="J656" s="289"/>
      <c r="K656" s="290"/>
      <c r="L656" s="291"/>
      <c r="M656" s="289"/>
      <c r="N656" s="290"/>
      <c r="O656" s="291"/>
      <c r="P656" s="289"/>
      <c r="Q656" s="290"/>
      <c r="R656" s="291"/>
      <c r="S656" s="270"/>
      <c r="T656" s="283"/>
      <c r="U656" s="283"/>
      <c r="V656" s="270"/>
      <c r="W656" s="270" t="s">
        <v>21</v>
      </c>
    </row>
    <row r="657" s="252" customFormat="true" ht="25.5" hidden="true" spans="1:23">
      <c r="A657" s="270"/>
      <c r="B657" s="270">
        <v>2501</v>
      </c>
      <c r="C657" s="270" t="s">
        <v>1846</v>
      </c>
      <c r="D657" s="270"/>
      <c r="E657" s="270"/>
      <c r="F657" s="270"/>
      <c r="G657" s="270"/>
      <c r="H657" s="283"/>
      <c r="I657" s="283"/>
      <c r="J657" s="289"/>
      <c r="K657" s="290"/>
      <c r="L657" s="291"/>
      <c r="M657" s="289"/>
      <c r="N657" s="290"/>
      <c r="O657" s="291"/>
      <c r="P657" s="289"/>
      <c r="Q657" s="290"/>
      <c r="R657" s="291"/>
      <c r="S657" s="270"/>
      <c r="T657" s="283"/>
      <c r="U657" s="283"/>
      <c r="V657" s="270"/>
      <c r="W657" s="270" t="s">
        <v>21</v>
      </c>
    </row>
    <row r="658" s="252" customFormat="true" ht="25.5" hidden="true" spans="1:23">
      <c r="A658" s="270"/>
      <c r="B658" s="270">
        <v>250101</v>
      </c>
      <c r="C658" s="270" t="s">
        <v>1847</v>
      </c>
      <c r="D658" s="270"/>
      <c r="E658" s="270"/>
      <c r="F658" s="270"/>
      <c r="G658" s="270"/>
      <c r="H658" s="283"/>
      <c r="I658" s="283"/>
      <c r="J658" s="289"/>
      <c r="K658" s="290"/>
      <c r="L658" s="291"/>
      <c r="M658" s="289"/>
      <c r="N658" s="290"/>
      <c r="O658" s="291"/>
      <c r="P658" s="289"/>
      <c r="Q658" s="290"/>
      <c r="R658" s="291"/>
      <c r="S658" s="270"/>
      <c r="T658" s="283"/>
      <c r="U658" s="283"/>
      <c r="V658" s="270"/>
      <c r="W658" s="270" t="s">
        <v>21</v>
      </c>
    </row>
    <row r="659" s="253" customFormat="true" ht="25.5" hidden="true" spans="1:23">
      <c r="A659" s="270">
        <f>MAX(A$2:A658)+1</f>
        <v>565</v>
      </c>
      <c r="B659" s="270">
        <v>250101001</v>
      </c>
      <c r="C659" s="270" t="s">
        <v>1848</v>
      </c>
      <c r="D659" s="271" t="s">
        <v>1849</v>
      </c>
      <c r="E659" s="270" t="s">
        <v>1848</v>
      </c>
      <c r="F659" s="270"/>
      <c r="G659" s="270"/>
      <c r="H659" s="283" t="s">
        <v>39</v>
      </c>
      <c r="I659" s="283" t="s">
        <v>1850</v>
      </c>
      <c r="J659" s="289">
        <v>1</v>
      </c>
      <c r="K659" s="290"/>
      <c r="L659" s="291"/>
      <c r="M659" s="289">
        <v>1</v>
      </c>
      <c r="N659" s="290"/>
      <c r="O659" s="291"/>
      <c r="P659" s="289" t="s">
        <v>31</v>
      </c>
      <c r="Q659" s="290"/>
      <c r="R659" s="291"/>
      <c r="S659" s="270"/>
      <c r="T659" s="283"/>
      <c r="U659" s="283"/>
      <c r="V659" s="270"/>
      <c r="W659" s="270" t="s">
        <v>21</v>
      </c>
    </row>
    <row r="660" s="253" customFormat="true" ht="25.5" hidden="true" spans="1:23">
      <c r="A660" s="270">
        <f>MAX(A$2:A659)+1</f>
        <v>566</v>
      </c>
      <c r="B660" s="270" t="s">
        <v>1851</v>
      </c>
      <c r="C660" s="270" t="s">
        <v>1852</v>
      </c>
      <c r="D660" s="271" t="s">
        <v>1849</v>
      </c>
      <c r="E660" s="270" t="s">
        <v>1848</v>
      </c>
      <c r="F660" s="270"/>
      <c r="G660" s="270"/>
      <c r="H660" s="283" t="s">
        <v>44</v>
      </c>
      <c r="I660" s="283" t="s">
        <v>1850</v>
      </c>
      <c r="J660" s="289">
        <v>10</v>
      </c>
      <c r="K660" s="290"/>
      <c r="L660" s="291"/>
      <c r="M660" s="289">
        <v>10</v>
      </c>
      <c r="N660" s="290"/>
      <c r="O660" s="291"/>
      <c r="P660" s="289" t="s">
        <v>31</v>
      </c>
      <c r="Q660" s="290"/>
      <c r="R660" s="291"/>
      <c r="S660" s="270" t="s">
        <v>1853</v>
      </c>
      <c r="T660" s="283"/>
      <c r="U660" s="283"/>
      <c r="V660" s="270"/>
      <c r="W660" s="270" t="s">
        <v>21</v>
      </c>
    </row>
    <row r="661" s="253" customFormat="true" ht="25.5" hidden="true" spans="1:23">
      <c r="A661" s="270">
        <f>MAX(A$2:A660)+1</f>
        <v>567</v>
      </c>
      <c r="B661" s="270">
        <v>250101002</v>
      </c>
      <c r="C661" s="270" t="s">
        <v>1854</v>
      </c>
      <c r="D661" s="271" t="s">
        <v>1855</v>
      </c>
      <c r="E661" s="270" t="s">
        <v>1854</v>
      </c>
      <c r="F661" s="270"/>
      <c r="G661" s="270"/>
      <c r="H661" s="283" t="s">
        <v>39</v>
      </c>
      <c r="I661" s="283" t="s">
        <v>1850</v>
      </c>
      <c r="J661" s="289">
        <v>1</v>
      </c>
      <c r="K661" s="290"/>
      <c r="L661" s="291"/>
      <c r="M661" s="289">
        <v>1</v>
      </c>
      <c r="N661" s="290"/>
      <c r="O661" s="291"/>
      <c r="P661" s="289" t="s">
        <v>31</v>
      </c>
      <c r="Q661" s="290"/>
      <c r="R661" s="291"/>
      <c r="S661" s="270"/>
      <c r="T661" s="283"/>
      <c r="U661" s="283"/>
      <c r="V661" s="270"/>
      <c r="W661" s="270" t="s">
        <v>21</v>
      </c>
    </row>
    <row r="662" s="253" customFormat="true" ht="25.5" hidden="true" spans="1:23">
      <c r="A662" s="270">
        <f>MAX(A$2:A661)+1</f>
        <v>568</v>
      </c>
      <c r="B662" s="270">
        <v>250101003</v>
      </c>
      <c r="C662" s="270" t="s">
        <v>1856</v>
      </c>
      <c r="D662" s="271" t="s">
        <v>1857</v>
      </c>
      <c r="E662" s="270" t="s">
        <v>1856</v>
      </c>
      <c r="F662" s="270"/>
      <c r="G662" s="270"/>
      <c r="H662" s="283" t="s">
        <v>39</v>
      </c>
      <c r="I662" s="283" t="s">
        <v>1850</v>
      </c>
      <c r="J662" s="289">
        <v>1</v>
      </c>
      <c r="K662" s="290"/>
      <c r="L662" s="291"/>
      <c r="M662" s="289">
        <v>1</v>
      </c>
      <c r="N662" s="290"/>
      <c r="O662" s="291"/>
      <c r="P662" s="289" t="s">
        <v>31</v>
      </c>
      <c r="Q662" s="290"/>
      <c r="R662" s="291"/>
      <c r="S662" s="270"/>
      <c r="T662" s="283"/>
      <c r="U662" s="283"/>
      <c r="V662" s="270"/>
      <c r="W662" s="270" t="s">
        <v>21</v>
      </c>
    </row>
    <row r="663" s="253" customFormat="true" ht="63.75" hidden="true" spans="1:23">
      <c r="A663" s="270">
        <f>MAX(A$2:A662)+1</f>
        <v>569</v>
      </c>
      <c r="B663" s="270">
        <v>250101004</v>
      </c>
      <c r="C663" s="270" t="s">
        <v>1858</v>
      </c>
      <c r="D663" s="271" t="s">
        <v>1859</v>
      </c>
      <c r="E663" s="270" t="s">
        <v>1858</v>
      </c>
      <c r="F663" s="270" t="s">
        <v>1860</v>
      </c>
      <c r="G663" s="270"/>
      <c r="H663" s="283" t="s">
        <v>39</v>
      </c>
      <c r="I663" s="283" t="s">
        <v>40</v>
      </c>
      <c r="J663" s="289">
        <v>2</v>
      </c>
      <c r="K663" s="290"/>
      <c r="L663" s="291"/>
      <c r="M663" s="289">
        <v>2</v>
      </c>
      <c r="N663" s="290"/>
      <c r="O663" s="291"/>
      <c r="P663" s="289" t="s">
        <v>31</v>
      </c>
      <c r="Q663" s="290"/>
      <c r="R663" s="291"/>
      <c r="S663" s="270"/>
      <c r="T663" s="283"/>
      <c r="U663" s="283"/>
      <c r="V663" s="270"/>
      <c r="W663" s="270" t="s">
        <v>21</v>
      </c>
    </row>
    <row r="664" s="253" customFormat="true" ht="25.5" hidden="true" spans="1:23">
      <c r="A664" s="270">
        <f>MAX(A$2:A663)+1</f>
        <v>570</v>
      </c>
      <c r="B664" s="270">
        <v>250101005</v>
      </c>
      <c r="C664" s="270" t="s">
        <v>1861</v>
      </c>
      <c r="D664" s="271" t="s">
        <v>1862</v>
      </c>
      <c r="E664" s="270" t="s">
        <v>1861</v>
      </c>
      <c r="F664" s="270"/>
      <c r="G664" s="270"/>
      <c r="H664" s="283" t="s">
        <v>39</v>
      </c>
      <c r="I664" s="283" t="s">
        <v>1850</v>
      </c>
      <c r="J664" s="289">
        <v>1</v>
      </c>
      <c r="K664" s="290"/>
      <c r="L664" s="291"/>
      <c r="M664" s="289">
        <v>1</v>
      </c>
      <c r="N664" s="290"/>
      <c r="O664" s="291"/>
      <c r="P664" s="289" t="s">
        <v>31</v>
      </c>
      <c r="Q664" s="290"/>
      <c r="R664" s="291"/>
      <c r="S664" s="270" t="s">
        <v>1863</v>
      </c>
      <c r="T664" s="283"/>
      <c r="U664" s="283"/>
      <c r="V664" s="270"/>
      <c r="W664" s="270" t="s">
        <v>21</v>
      </c>
    </row>
    <row r="665" s="253" customFormat="true" ht="25.5" hidden="true" spans="1:23">
      <c r="A665" s="270">
        <f>MAX(A$2:A664)+1</f>
        <v>571</v>
      </c>
      <c r="B665" s="270" t="s">
        <v>1864</v>
      </c>
      <c r="C665" s="270" t="s">
        <v>1861</v>
      </c>
      <c r="D665" s="271" t="s">
        <v>1862</v>
      </c>
      <c r="E665" s="270" t="s">
        <v>1861</v>
      </c>
      <c r="F665" s="270"/>
      <c r="G665" s="270"/>
      <c r="H665" s="283" t="s">
        <v>44</v>
      </c>
      <c r="I665" s="283" t="s">
        <v>1850</v>
      </c>
      <c r="J665" s="289">
        <v>10</v>
      </c>
      <c r="K665" s="290"/>
      <c r="L665" s="291"/>
      <c r="M665" s="289">
        <v>10</v>
      </c>
      <c r="N665" s="290"/>
      <c r="O665" s="291"/>
      <c r="P665" s="289" t="s">
        <v>31</v>
      </c>
      <c r="Q665" s="290"/>
      <c r="R665" s="291"/>
      <c r="S665" s="270" t="s">
        <v>1865</v>
      </c>
      <c r="T665" s="283"/>
      <c r="U665" s="283"/>
      <c r="V665" s="270"/>
      <c r="W665" s="270" t="s">
        <v>21</v>
      </c>
    </row>
    <row r="666" s="253" customFormat="true" ht="25.5" hidden="true" spans="1:23">
      <c r="A666" s="270">
        <f>MAX(A$2:A665)+1</f>
        <v>572</v>
      </c>
      <c r="B666" s="270" t="s">
        <v>1866</v>
      </c>
      <c r="C666" s="270" t="s">
        <v>1861</v>
      </c>
      <c r="D666" s="271" t="s">
        <v>1862</v>
      </c>
      <c r="E666" s="270" t="s">
        <v>1861</v>
      </c>
      <c r="F666" s="270"/>
      <c r="G666" s="270"/>
      <c r="H666" s="283" t="s">
        <v>44</v>
      </c>
      <c r="I666" s="283" t="s">
        <v>1850</v>
      </c>
      <c r="J666" s="289">
        <v>20</v>
      </c>
      <c r="K666" s="290"/>
      <c r="L666" s="291"/>
      <c r="M666" s="289">
        <v>20</v>
      </c>
      <c r="N666" s="290"/>
      <c r="O666" s="291"/>
      <c r="P666" s="289" t="s">
        <v>31</v>
      </c>
      <c r="Q666" s="290"/>
      <c r="R666" s="291"/>
      <c r="S666" s="270" t="s">
        <v>1867</v>
      </c>
      <c r="T666" s="283"/>
      <c r="U666" s="283"/>
      <c r="V666" s="270"/>
      <c r="W666" s="270" t="s">
        <v>21</v>
      </c>
    </row>
    <row r="667" s="253" customFormat="true" ht="25.5" hidden="true" spans="1:23">
      <c r="A667" s="270">
        <f>MAX(A$2:A666)+1</f>
        <v>573</v>
      </c>
      <c r="B667" s="270">
        <v>250101006</v>
      </c>
      <c r="C667" s="270" t="s">
        <v>1868</v>
      </c>
      <c r="D667" s="271" t="s">
        <v>1869</v>
      </c>
      <c r="E667" s="270" t="s">
        <v>1868</v>
      </c>
      <c r="F667" s="270"/>
      <c r="G667" s="270"/>
      <c r="H667" s="283" t="s">
        <v>39</v>
      </c>
      <c r="I667" s="283" t="s">
        <v>1850</v>
      </c>
      <c r="J667" s="289">
        <v>2.5</v>
      </c>
      <c r="K667" s="290"/>
      <c r="L667" s="291"/>
      <c r="M667" s="289">
        <v>2.5</v>
      </c>
      <c r="N667" s="290"/>
      <c r="O667" s="291"/>
      <c r="P667" s="289" t="s">
        <v>31</v>
      </c>
      <c r="Q667" s="290"/>
      <c r="R667" s="291"/>
      <c r="S667" s="270"/>
      <c r="T667" s="283"/>
      <c r="U667" s="283"/>
      <c r="V667" s="270"/>
      <c r="W667" s="270" t="s">
        <v>21</v>
      </c>
    </row>
    <row r="668" s="253" customFormat="true" ht="25.5" hidden="true" spans="1:23">
      <c r="A668" s="270">
        <f>MAX(A$2:A667)+1</f>
        <v>574</v>
      </c>
      <c r="B668" s="270">
        <v>250101007</v>
      </c>
      <c r="C668" s="270" t="s">
        <v>1870</v>
      </c>
      <c r="D668" s="271" t="s">
        <v>1871</v>
      </c>
      <c r="E668" s="270" t="s">
        <v>1870</v>
      </c>
      <c r="F668" s="270"/>
      <c r="G668" s="270"/>
      <c r="H668" s="283" t="s">
        <v>39</v>
      </c>
      <c r="I668" s="283" t="s">
        <v>1850</v>
      </c>
      <c r="J668" s="289">
        <v>2</v>
      </c>
      <c r="K668" s="290"/>
      <c r="L668" s="291"/>
      <c r="M668" s="289">
        <v>2</v>
      </c>
      <c r="N668" s="290"/>
      <c r="O668" s="291"/>
      <c r="P668" s="289" t="s">
        <v>31</v>
      </c>
      <c r="Q668" s="290"/>
      <c r="R668" s="291"/>
      <c r="S668" s="270"/>
      <c r="T668" s="283"/>
      <c r="U668" s="283"/>
      <c r="V668" s="270"/>
      <c r="W668" s="270" t="s">
        <v>21</v>
      </c>
    </row>
    <row r="669" s="253" customFormat="true" ht="25.5" hidden="true" spans="1:23">
      <c r="A669" s="270">
        <f>MAX(A$2:A668)+1</f>
        <v>575</v>
      </c>
      <c r="B669" s="270">
        <v>250101008</v>
      </c>
      <c r="C669" s="270" t="s">
        <v>1872</v>
      </c>
      <c r="D669" s="271" t="s">
        <v>1873</v>
      </c>
      <c r="E669" s="270" t="s">
        <v>1872</v>
      </c>
      <c r="F669" s="270"/>
      <c r="G669" s="270"/>
      <c r="H669" s="283" t="s">
        <v>39</v>
      </c>
      <c r="I669" s="283" t="s">
        <v>1850</v>
      </c>
      <c r="J669" s="289">
        <v>5</v>
      </c>
      <c r="K669" s="290"/>
      <c r="L669" s="291"/>
      <c r="M669" s="289">
        <v>5</v>
      </c>
      <c r="N669" s="290"/>
      <c r="O669" s="291"/>
      <c r="P669" s="289" t="s">
        <v>31</v>
      </c>
      <c r="Q669" s="290"/>
      <c r="R669" s="291"/>
      <c r="S669" s="270" t="s">
        <v>1874</v>
      </c>
      <c r="T669" s="283"/>
      <c r="U669" s="283"/>
      <c r="V669" s="270"/>
      <c r="W669" s="270" t="s">
        <v>21</v>
      </c>
    </row>
    <row r="670" s="253" customFormat="true" ht="25.5" hidden="true" spans="1:23">
      <c r="A670" s="270">
        <f>MAX(A$2:A669)+1</f>
        <v>576</v>
      </c>
      <c r="B670" s="270" t="s">
        <v>1875</v>
      </c>
      <c r="C670" s="270" t="s">
        <v>1872</v>
      </c>
      <c r="D670" s="271" t="s">
        <v>1873</v>
      </c>
      <c r="E670" s="270" t="s">
        <v>1872</v>
      </c>
      <c r="F670" s="270"/>
      <c r="G670" s="270"/>
      <c r="H670" s="283" t="s">
        <v>44</v>
      </c>
      <c r="I670" s="283" t="s">
        <v>1850</v>
      </c>
      <c r="J670" s="289">
        <v>7</v>
      </c>
      <c r="K670" s="290"/>
      <c r="L670" s="291"/>
      <c r="M670" s="289">
        <v>7</v>
      </c>
      <c r="N670" s="290"/>
      <c r="O670" s="291"/>
      <c r="P670" s="289" t="s">
        <v>31</v>
      </c>
      <c r="Q670" s="290"/>
      <c r="R670" s="291"/>
      <c r="S670" s="270" t="s">
        <v>1865</v>
      </c>
      <c r="T670" s="283"/>
      <c r="U670" s="283"/>
      <c r="V670" s="270"/>
      <c r="W670" s="270" t="s">
        <v>21</v>
      </c>
    </row>
    <row r="671" s="253" customFormat="true" ht="25.5" hidden="true" spans="1:23">
      <c r="A671" s="270">
        <f>MAX(A$2:A670)+1</f>
        <v>577</v>
      </c>
      <c r="B671" s="270">
        <v>250101009</v>
      </c>
      <c r="C671" s="270" t="s">
        <v>1876</v>
      </c>
      <c r="D671" s="271" t="s">
        <v>1877</v>
      </c>
      <c r="E671" s="270" t="s">
        <v>1876</v>
      </c>
      <c r="F671" s="270"/>
      <c r="G671" s="270"/>
      <c r="H671" s="283" t="s">
        <v>39</v>
      </c>
      <c r="I671" s="283" t="s">
        <v>1850</v>
      </c>
      <c r="J671" s="289">
        <v>1</v>
      </c>
      <c r="K671" s="290"/>
      <c r="L671" s="291"/>
      <c r="M671" s="289">
        <v>1</v>
      </c>
      <c r="N671" s="290"/>
      <c r="O671" s="291"/>
      <c r="P671" s="289" t="s">
        <v>31</v>
      </c>
      <c r="Q671" s="290"/>
      <c r="R671" s="291"/>
      <c r="S671" s="270"/>
      <c r="T671" s="283"/>
      <c r="U671" s="283"/>
      <c r="V671" s="270"/>
      <c r="W671" s="270" t="s">
        <v>21</v>
      </c>
    </row>
    <row r="672" s="253" customFormat="true" ht="25.5" hidden="true" spans="1:23">
      <c r="A672" s="270">
        <f>MAX(A$2:A671)+1</f>
        <v>578</v>
      </c>
      <c r="B672" s="270" t="s">
        <v>1878</v>
      </c>
      <c r="C672" s="270" t="s">
        <v>1876</v>
      </c>
      <c r="D672" s="271" t="s">
        <v>1877</v>
      </c>
      <c r="E672" s="270" t="s">
        <v>1876</v>
      </c>
      <c r="F672" s="270"/>
      <c r="G672" s="270"/>
      <c r="H672" s="283" t="s">
        <v>39</v>
      </c>
      <c r="I672" s="283" t="s">
        <v>1850</v>
      </c>
      <c r="J672" s="289">
        <v>5</v>
      </c>
      <c r="K672" s="290"/>
      <c r="L672" s="291"/>
      <c r="M672" s="289">
        <v>5</v>
      </c>
      <c r="N672" s="290"/>
      <c r="O672" s="291"/>
      <c r="P672" s="289" t="s">
        <v>31</v>
      </c>
      <c r="Q672" s="290"/>
      <c r="R672" s="291"/>
      <c r="S672" s="270" t="s">
        <v>1874</v>
      </c>
      <c r="T672" s="283"/>
      <c r="U672" s="283"/>
      <c r="V672" s="270"/>
      <c r="W672" s="270" t="s">
        <v>21</v>
      </c>
    </row>
    <row r="673" s="253" customFormat="true" ht="25.5" hidden="true" spans="1:23">
      <c r="A673" s="270">
        <f>MAX(A$2:A672)+1</f>
        <v>579</v>
      </c>
      <c r="B673" s="270">
        <v>250101010</v>
      </c>
      <c r="C673" s="270" t="s">
        <v>1879</v>
      </c>
      <c r="D673" s="271" t="s">
        <v>1880</v>
      </c>
      <c r="E673" s="270" t="s">
        <v>1879</v>
      </c>
      <c r="F673" s="270"/>
      <c r="G673" s="270"/>
      <c r="H673" s="283" t="s">
        <v>39</v>
      </c>
      <c r="I673" s="283" t="s">
        <v>1850</v>
      </c>
      <c r="J673" s="289">
        <v>0.5</v>
      </c>
      <c r="K673" s="290"/>
      <c r="L673" s="291"/>
      <c r="M673" s="289">
        <v>0.5</v>
      </c>
      <c r="N673" s="290"/>
      <c r="O673" s="291"/>
      <c r="P673" s="289" t="s">
        <v>31</v>
      </c>
      <c r="Q673" s="290"/>
      <c r="R673" s="291"/>
      <c r="S673" s="270"/>
      <c r="T673" s="283"/>
      <c r="U673" s="283"/>
      <c r="V673" s="270"/>
      <c r="W673" s="270" t="s">
        <v>21</v>
      </c>
    </row>
    <row r="674" s="253" customFormat="true" ht="25.5" hidden="true" spans="1:23">
      <c r="A674" s="270">
        <f>MAX(A$2:A673)+1</f>
        <v>580</v>
      </c>
      <c r="B674" s="270" t="s">
        <v>1881</v>
      </c>
      <c r="C674" s="270" t="s">
        <v>1879</v>
      </c>
      <c r="D674" s="271" t="s">
        <v>1880</v>
      </c>
      <c r="E674" s="270" t="s">
        <v>1879</v>
      </c>
      <c r="F674" s="270"/>
      <c r="G674" s="270"/>
      <c r="H674" s="283" t="s">
        <v>39</v>
      </c>
      <c r="I674" s="283" t="s">
        <v>1850</v>
      </c>
      <c r="J674" s="289">
        <v>3</v>
      </c>
      <c r="K674" s="290"/>
      <c r="L674" s="291"/>
      <c r="M674" s="289">
        <v>3</v>
      </c>
      <c r="N674" s="290"/>
      <c r="O674" s="291"/>
      <c r="P674" s="289" t="s">
        <v>31</v>
      </c>
      <c r="Q674" s="290"/>
      <c r="R674" s="291"/>
      <c r="S674" s="270" t="s">
        <v>1874</v>
      </c>
      <c r="T674" s="283"/>
      <c r="U674" s="283"/>
      <c r="V674" s="270"/>
      <c r="W674" s="270" t="s">
        <v>21</v>
      </c>
    </row>
    <row r="675" s="253" customFormat="true" ht="63.75" hidden="true" spans="1:23">
      <c r="A675" s="270">
        <f>MAX(A$2:A674)+1</f>
        <v>581</v>
      </c>
      <c r="B675" s="270">
        <v>250101011</v>
      </c>
      <c r="C675" s="270" t="s">
        <v>1882</v>
      </c>
      <c r="D675" s="271" t="s">
        <v>1883</v>
      </c>
      <c r="E675" s="270" t="s">
        <v>1884</v>
      </c>
      <c r="F675" s="270" t="s">
        <v>1885</v>
      </c>
      <c r="G675" s="270"/>
      <c r="H675" s="283" t="s">
        <v>39</v>
      </c>
      <c r="I675" s="283" t="s">
        <v>1850</v>
      </c>
      <c r="J675" s="289">
        <v>5</v>
      </c>
      <c r="K675" s="290"/>
      <c r="L675" s="291"/>
      <c r="M675" s="289">
        <v>5</v>
      </c>
      <c r="N675" s="290"/>
      <c r="O675" s="291"/>
      <c r="P675" s="289" t="s">
        <v>31</v>
      </c>
      <c r="Q675" s="290"/>
      <c r="R675" s="291"/>
      <c r="S675" s="270"/>
      <c r="T675" s="283"/>
      <c r="U675" s="283"/>
      <c r="V675" s="270"/>
      <c r="W675" s="270" t="s">
        <v>21</v>
      </c>
    </row>
    <row r="676" s="253" customFormat="true" ht="25.5" hidden="true" spans="1:23">
      <c r="A676" s="270">
        <f>MAX(A$2:A675)+1</f>
        <v>582</v>
      </c>
      <c r="B676" s="270">
        <v>250101012</v>
      </c>
      <c r="C676" s="270" t="s">
        <v>1886</v>
      </c>
      <c r="D676" s="271" t="s">
        <v>1887</v>
      </c>
      <c r="E676" s="270" t="s">
        <v>1886</v>
      </c>
      <c r="F676" s="270"/>
      <c r="G676" s="270"/>
      <c r="H676" s="283" t="s">
        <v>39</v>
      </c>
      <c r="I676" s="283" t="s">
        <v>1850</v>
      </c>
      <c r="J676" s="289">
        <v>2</v>
      </c>
      <c r="K676" s="290"/>
      <c r="L676" s="291"/>
      <c r="M676" s="289">
        <v>2</v>
      </c>
      <c r="N676" s="290"/>
      <c r="O676" s="291"/>
      <c r="P676" s="289" t="s">
        <v>31</v>
      </c>
      <c r="Q676" s="290"/>
      <c r="R676" s="291"/>
      <c r="S676" s="270"/>
      <c r="T676" s="283"/>
      <c r="U676" s="283"/>
      <c r="V676" s="270"/>
      <c r="W676" s="270" t="s">
        <v>21</v>
      </c>
    </row>
    <row r="677" s="253" customFormat="true" ht="25.5" hidden="true" spans="1:23">
      <c r="A677" s="270">
        <f>MAX(A$2:A676)+1</f>
        <v>583</v>
      </c>
      <c r="B677" s="270">
        <v>250101014</v>
      </c>
      <c r="C677" s="270" t="s">
        <v>1888</v>
      </c>
      <c r="D677" s="271" t="s">
        <v>1889</v>
      </c>
      <c r="E677" s="270" t="s">
        <v>1888</v>
      </c>
      <c r="F677" s="270"/>
      <c r="G677" s="270"/>
      <c r="H677" s="283" t="s">
        <v>39</v>
      </c>
      <c r="I677" s="283" t="s">
        <v>1850</v>
      </c>
      <c r="J677" s="289">
        <v>1</v>
      </c>
      <c r="K677" s="290"/>
      <c r="L677" s="291"/>
      <c r="M677" s="289">
        <v>1</v>
      </c>
      <c r="N677" s="290"/>
      <c r="O677" s="291"/>
      <c r="P677" s="289" t="s">
        <v>31</v>
      </c>
      <c r="Q677" s="290"/>
      <c r="R677" s="291"/>
      <c r="S677" s="270"/>
      <c r="T677" s="283"/>
      <c r="U677" s="283"/>
      <c r="V677" s="270"/>
      <c r="W677" s="270" t="s">
        <v>21</v>
      </c>
    </row>
    <row r="678" s="253" customFormat="true" ht="25.5" hidden="true" spans="1:23">
      <c r="A678" s="270">
        <f>MAX(A$2:A677)+1</f>
        <v>584</v>
      </c>
      <c r="B678" s="270" t="s">
        <v>1890</v>
      </c>
      <c r="C678" s="270" t="s">
        <v>1888</v>
      </c>
      <c r="D678" s="271" t="s">
        <v>1889</v>
      </c>
      <c r="E678" s="270" t="s">
        <v>1888</v>
      </c>
      <c r="F678" s="270"/>
      <c r="G678" s="270"/>
      <c r="H678" s="283" t="s">
        <v>39</v>
      </c>
      <c r="I678" s="283" t="s">
        <v>1850</v>
      </c>
      <c r="J678" s="289">
        <v>2</v>
      </c>
      <c r="K678" s="290"/>
      <c r="L678" s="291"/>
      <c r="M678" s="289">
        <v>2</v>
      </c>
      <c r="N678" s="290"/>
      <c r="O678" s="291"/>
      <c r="P678" s="289" t="s">
        <v>31</v>
      </c>
      <c r="Q678" s="290"/>
      <c r="R678" s="291"/>
      <c r="S678" s="270" t="s">
        <v>1874</v>
      </c>
      <c r="T678" s="283"/>
      <c r="U678" s="283"/>
      <c r="V678" s="270"/>
      <c r="W678" s="270" t="s">
        <v>21</v>
      </c>
    </row>
    <row r="679" s="253" customFormat="true" ht="51" hidden="true" spans="1:23">
      <c r="A679" s="270">
        <f>MAX(A$2:A678)+1</f>
        <v>585</v>
      </c>
      <c r="B679" s="270">
        <v>250101015</v>
      </c>
      <c r="C679" s="270" t="s">
        <v>1891</v>
      </c>
      <c r="D679" s="271" t="s">
        <v>1892</v>
      </c>
      <c r="E679" s="270" t="s">
        <v>1891</v>
      </c>
      <c r="F679" s="270" t="s">
        <v>1893</v>
      </c>
      <c r="G679" s="270"/>
      <c r="H679" s="283" t="s">
        <v>39</v>
      </c>
      <c r="I679" s="283" t="s">
        <v>1850</v>
      </c>
      <c r="J679" s="289">
        <v>2</v>
      </c>
      <c r="K679" s="290"/>
      <c r="L679" s="291"/>
      <c r="M679" s="289">
        <v>2</v>
      </c>
      <c r="N679" s="290"/>
      <c r="O679" s="291"/>
      <c r="P679" s="289" t="s">
        <v>31</v>
      </c>
      <c r="Q679" s="290"/>
      <c r="R679" s="291"/>
      <c r="S679" s="270" t="s">
        <v>1874</v>
      </c>
      <c r="T679" s="283"/>
      <c r="U679" s="283"/>
      <c r="V679" s="270"/>
      <c r="W679" s="270" t="s">
        <v>21</v>
      </c>
    </row>
    <row r="680" s="253" customFormat="true" ht="25.5" hidden="true" spans="1:23">
      <c r="A680" s="270">
        <f>MAX(A$2:A679)+1</f>
        <v>586</v>
      </c>
      <c r="B680" s="270" t="s">
        <v>1894</v>
      </c>
      <c r="C680" s="270" t="s">
        <v>1891</v>
      </c>
      <c r="D680" s="271" t="s">
        <v>1892</v>
      </c>
      <c r="E680" s="270" t="s">
        <v>1891</v>
      </c>
      <c r="F680" s="270"/>
      <c r="G680" s="270"/>
      <c r="H680" s="283" t="s">
        <v>39</v>
      </c>
      <c r="I680" s="283" t="s">
        <v>40</v>
      </c>
      <c r="J680" s="289">
        <v>10</v>
      </c>
      <c r="K680" s="290"/>
      <c r="L680" s="291"/>
      <c r="M680" s="289">
        <v>10</v>
      </c>
      <c r="N680" s="290"/>
      <c r="O680" s="291"/>
      <c r="P680" s="289" t="s">
        <v>31</v>
      </c>
      <c r="Q680" s="290"/>
      <c r="R680" s="291"/>
      <c r="S680" s="270" t="s">
        <v>1895</v>
      </c>
      <c r="T680" s="283"/>
      <c r="U680" s="283"/>
      <c r="V680" s="270"/>
      <c r="W680" s="270" t="s">
        <v>21</v>
      </c>
    </row>
    <row r="681" s="253" customFormat="true" ht="25.5" hidden="true" spans="1:23">
      <c r="A681" s="270">
        <f>MAX(A$2:A680)+1</f>
        <v>587</v>
      </c>
      <c r="B681" s="270" t="s">
        <v>1896</v>
      </c>
      <c r="C681" s="270" t="s">
        <v>1891</v>
      </c>
      <c r="D681" s="271" t="s">
        <v>1892</v>
      </c>
      <c r="E681" s="270" t="s">
        <v>1891</v>
      </c>
      <c r="F681" s="270"/>
      <c r="G681" s="270"/>
      <c r="H681" s="283" t="s">
        <v>39</v>
      </c>
      <c r="I681" s="283" t="s">
        <v>40</v>
      </c>
      <c r="J681" s="289">
        <v>18</v>
      </c>
      <c r="K681" s="290"/>
      <c r="L681" s="291"/>
      <c r="M681" s="289">
        <v>18</v>
      </c>
      <c r="N681" s="290"/>
      <c r="O681" s="291"/>
      <c r="P681" s="289" t="s">
        <v>31</v>
      </c>
      <c r="Q681" s="290"/>
      <c r="R681" s="291"/>
      <c r="S681" s="270" t="s">
        <v>1897</v>
      </c>
      <c r="T681" s="283"/>
      <c r="U681" s="283"/>
      <c r="V681" s="270"/>
      <c r="W681" s="270" t="s">
        <v>21</v>
      </c>
    </row>
    <row r="682" s="253" customFormat="true" ht="40.5" hidden="true" spans="1:23">
      <c r="A682" s="270">
        <f>MAX(A$2:A681)+1</f>
        <v>588</v>
      </c>
      <c r="B682" s="270" t="s">
        <v>1898</v>
      </c>
      <c r="C682" s="393" t="s">
        <v>1899</v>
      </c>
      <c r="D682" s="271" t="s">
        <v>1892</v>
      </c>
      <c r="E682" s="270" t="s">
        <v>1891</v>
      </c>
      <c r="F682" s="270"/>
      <c r="G682" s="270"/>
      <c r="H682" s="283" t="s">
        <v>39</v>
      </c>
      <c r="I682" s="283" t="s">
        <v>40</v>
      </c>
      <c r="J682" s="289">
        <v>3.5</v>
      </c>
      <c r="K682" s="290"/>
      <c r="L682" s="291"/>
      <c r="M682" s="289">
        <v>3.5</v>
      </c>
      <c r="N682" s="290"/>
      <c r="O682" s="291"/>
      <c r="P682" s="289" t="s">
        <v>31</v>
      </c>
      <c r="Q682" s="290"/>
      <c r="R682" s="291"/>
      <c r="S682" s="270" t="s">
        <v>1899</v>
      </c>
      <c r="T682" s="283"/>
      <c r="U682" s="283"/>
      <c r="V682" s="270"/>
      <c r="W682" s="270" t="s">
        <v>21</v>
      </c>
    </row>
    <row r="683" s="253" customFormat="true" ht="25.5" hidden="true" spans="1:23">
      <c r="A683" s="270">
        <f>MAX(A$2:A682)+1</f>
        <v>589</v>
      </c>
      <c r="B683" s="270">
        <v>250101016</v>
      </c>
      <c r="C683" s="270" t="s">
        <v>1900</v>
      </c>
      <c r="D683" s="271" t="s">
        <v>1901</v>
      </c>
      <c r="E683" s="270" t="s">
        <v>1900</v>
      </c>
      <c r="F683" s="270"/>
      <c r="G683" s="270"/>
      <c r="H683" s="283" t="s">
        <v>39</v>
      </c>
      <c r="I683" s="283" t="s">
        <v>1850</v>
      </c>
      <c r="J683" s="289">
        <v>1</v>
      </c>
      <c r="K683" s="290"/>
      <c r="L683" s="291"/>
      <c r="M683" s="289">
        <v>1</v>
      </c>
      <c r="N683" s="290"/>
      <c r="O683" s="291"/>
      <c r="P683" s="289" t="s">
        <v>31</v>
      </c>
      <c r="Q683" s="290"/>
      <c r="R683" s="291"/>
      <c r="S683" s="270"/>
      <c r="T683" s="283"/>
      <c r="U683" s="283"/>
      <c r="V683" s="270"/>
      <c r="W683" s="270" t="s">
        <v>21</v>
      </c>
    </row>
    <row r="684" s="253" customFormat="true" ht="25.5" hidden="true" spans="1:23">
      <c r="A684" s="270">
        <f>MAX(A$2:A683)+1</f>
        <v>590</v>
      </c>
      <c r="B684" s="270">
        <v>250101017</v>
      </c>
      <c r="C684" s="270" t="s">
        <v>1902</v>
      </c>
      <c r="D684" s="271" t="s">
        <v>1903</v>
      </c>
      <c r="E684" s="270" t="s">
        <v>1902</v>
      </c>
      <c r="F684" s="270" t="s">
        <v>1904</v>
      </c>
      <c r="G684" s="270"/>
      <c r="H684" s="283" t="s">
        <v>39</v>
      </c>
      <c r="I684" s="283" t="s">
        <v>1850</v>
      </c>
      <c r="J684" s="289">
        <v>2.5</v>
      </c>
      <c r="K684" s="290"/>
      <c r="L684" s="291"/>
      <c r="M684" s="289">
        <v>2.5</v>
      </c>
      <c r="N684" s="290"/>
      <c r="O684" s="291"/>
      <c r="P684" s="289" t="s">
        <v>31</v>
      </c>
      <c r="Q684" s="290"/>
      <c r="R684" s="291"/>
      <c r="S684" s="270"/>
      <c r="T684" s="283"/>
      <c r="U684" s="283"/>
      <c r="V684" s="270"/>
      <c r="W684" s="270" t="s">
        <v>21</v>
      </c>
    </row>
    <row r="685" s="253" customFormat="true" ht="25.5" hidden="true" spans="1:23">
      <c r="A685" s="270">
        <f>MAX(A$2:A684)+1</f>
        <v>591</v>
      </c>
      <c r="B685" s="270">
        <v>250101018</v>
      </c>
      <c r="C685" s="270" t="s">
        <v>1905</v>
      </c>
      <c r="D685" s="271" t="s">
        <v>1906</v>
      </c>
      <c r="E685" s="270" t="s">
        <v>1905</v>
      </c>
      <c r="F685" s="270"/>
      <c r="G685" s="270"/>
      <c r="H685" s="283" t="s">
        <v>39</v>
      </c>
      <c r="I685" s="283" t="s">
        <v>1850</v>
      </c>
      <c r="J685" s="289">
        <v>1</v>
      </c>
      <c r="K685" s="290"/>
      <c r="L685" s="291"/>
      <c r="M685" s="289">
        <v>1</v>
      </c>
      <c r="N685" s="290"/>
      <c r="O685" s="291"/>
      <c r="P685" s="289" t="s">
        <v>31</v>
      </c>
      <c r="Q685" s="290"/>
      <c r="R685" s="291"/>
      <c r="S685" s="270"/>
      <c r="T685" s="283"/>
      <c r="U685" s="283"/>
      <c r="V685" s="270"/>
      <c r="W685" s="270" t="s">
        <v>21</v>
      </c>
    </row>
    <row r="686" s="253" customFormat="true" ht="25.5" hidden="true" spans="1:23">
      <c r="A686" s="270">
        <f>MAX(A$2:A685)+1</f>
        <v>592</v>
      </c>
      <c r="B686" s="270">
        <v>250101019</v>
      </c>
      <c r="C686" s="270" t="s">
        <v>1907</v>
      </c>
      <c r="D686" s="271" t="s">
        <v>1908</v>
      </c>
      <c r="E686" s="270" t="s">
        <v>1907</v>
      </c>
      <c r="F686" s="270"/>
      <c r="G686" s="270"/>
      <c r="H686" s="283" t="s">
        <v>39</v>
      </c>
      <c r="I686" s="283" t="s">
        <v>1850</v>
      </c>
      <c r="J686" s="289">
        <v>7</v>
      </c>
      <c r="K686" s="290"/>
      <c r="L686" s="291"/>
      <c r="M686" s="289">
        <v>7</v>
      </c>
      <c r="N686" s="290"/>
      <c r="O686" s="291"/>
      <c r="P686" s="289" t="s">
        <v>31</v>
      </c>
      <c r="Q686" s="290"/>
      <c r="R686" s="291"/>
      <c r="S686" s="270"/>
      <c r="T686" s="283"/>
      <c r="U686" s="283"/>
      <c r="V686" s="270"/>
      <c r="W686" s="270" t="s">
        <v>21</v>
      </c>
    </row>
    <row r="687" s="253" customFormat="true" ht="25.5" hidden="true" spans="1:23">
      <c r="A687" s="270">
        <f>MAX(A$2:A686)+1</f>
        <v>593</v>
      </c>
      <c r="B687" s="270">
        <v>250101020</v>
      </c>
      <c r="C687" s="270" t="s">
        <v>1909</v>
      </c>
      <c r="D687" s="271" t="s">
        <v>1910</v>
      </c>
      <c r="E687" s="270" t="s">
        <v>1909</v>
      </c>
      <c r="F687" s="270"/>
      <c r="G687" s="270"/>
      <c r="H687" s="283" t="s">
        <v>39</v>
      </c>
      <c r="I687" s="283" t="s">
        <v>1850</v>
      </c>
      <c r="J687" s="289">
        <v>3</v>
      </c>
      <c r="K687" s="290"/>
      <c r="L687" s="291"/>
      <c r="M687" s="289">
        <v>3</v>
      </c>
      <c r="N687" s="290"/>
      <c r="O687" s="291"/>
      <c r="P687" s="289" t="s">
        <v>31</v>
      </c>
      <c r="Q687" s="290"/>
      <c r="R687" s="291"/>
      <c r="S687" s="270"/>
      <c r="T687" s="283"/>
      <c r="U687" s="283"/>
      <c r="V687" s="270"/>
      <c r="W687" s="270" t="s">
        <v>21</v>
      </c>
    </row>
    <row r="688" s="253" customFormat="true" ht="38.25" hidden="true" spans="1:23">
      <c r="A688" s="270">
        <f>MAX(A$2:A687)+1</f>
        <v>594</v>
      </c>
      <c r="B688" s="270">
        <v>250101023</v>
      </c>
      <c r="C688" s="270" t="s">
        <v>1911</v>
      </c>
      <c r="D688" s="271" t="s">
        <v>1887</v>
      </c>
      <c r="E688" s="270" t="s">
        <v>1886</v>
      </c>
      <c r="F688" s="270" t="s">
        <v>1912</v>
      </c>
      <c r="G688" s="270"/>
      <c r="H688" s="283" t="s">
        <v>44</v>
      </c>
      <c r="I688" s="283" t="s">
        <v>40</v>
      </c>
      <c r="J688" s="289">
        <v>50</v>
      </c>
      <c r="K688" s="290"/>
      <c r="L688" s="291"/>
      <c r="M688" s="289">
        <v>50</v>
      </c>
      <c r="N688" s="290"/>
      <c r="O688" s="291"/>
      <c r="P688" s="289" t="s">
        <v>31</v>
      </c>
      <c r="Q688" s="290"/>
      <c r="R688" s="291"/>
      <c r="S688" s="270"/>
      <c r="T688" s="283"/>
      <c r="U688" s="283"/>
      <c r="V688" s="270"/>
      <c r="W688" s="270" t="s">
        <v>21</v>
      </c>
    </row>
    <row r="689" s="253" customFormat="true" ht="25.5" hidden="true" spans="1:23">
      <c r="A689" s="270">
        <f>MAX(A$2:A688)+1</f>
        <v>595</v>
      </c>
      <c r="B689" s="322">
        <v>250101024</v>
      </c>
      <c r="C689" s="270" t="s">
        <v>1913</v>
      </c>
      <c r="D689" s="322" t="s">
        <v>1914</v>
      </c>
      <c r="E689" s="399" t="s">
        <v>1915</v>
      </c>
      <c r="F689" s="325"/>
      <c r="G689" s="270"/>
      <c r="H689" s="283" t="s">
        <v>29</v>
      </c>
      <c r="I689" s="283" t="s">
        <v>40</v>
      </c>
      <c r="J689" s="289">
        <v>20</v>
      </c>
      <c r="K689" s="290"/>
      <c r="L689" s="291"/>
      <c r="M689" s="289">
        <v>20</v>
      </c>
      <c r="N689" s="290"/>
      <c r="O689" s="291"/>
      <c r="P689" s="298" t="s">
        <v>31</v>
      </c>
      <c r="Q689" s="305"/>
      <c r="R689" s="306"/>
      <c r="S689" s="270"/>
      <c r="T689" s="283"/>
      <c r="U689" s="283"/>
      <c r="V689" s="270"/>
      <c r="W689" s="270" t="s">
        <v>310</v>
      </c>
    </row>
    <row r="690" s="252" customFormat="true" ht="51" hidden="true" spans="1:23">
      <c r="A690" s="270"/>
      <c r="B690" s="270">
        <v>250102</v>
      </c>
      <c r="C690" s="270" t="s">
        <v>1916</v>
      </c>
      <c r="D690" s="270"/>
      <c r="E690" s="270"/>
      <c r="F690" s="270"/>
      <c r="G690" s="270" t="s">
        <v>1917</v>
      </c>
      <c r="H690" s="283"/>
      <c r="I690" s="283"/>
      <c r="J690" s="289"/>
      <c r="K690" s="290"/>
      <c r="L690" s="291"/>
      <c r="M690" s="289"/>
      <c r="N690" s="290"/>
      <c r="O690" s="291"/>
      <c r="P690" s="289"/>
      <c r="Q690" s="290"/>
      <c r="R690" s="291"/>
      <c r="S690" s="270"/>
      <c r="T690" s="283"/>
      <c r="U690" s="283"/>
      <c r="V690" s="270"/>
      <c r="W690" s="270" t="s">
        <v>21</v>
      </c>
    </row>
    <row r="691" s="253" customFormat="true" ht="38.25" hidden="true" spans="1:23">
      <c r="A691" s="270">
        <f>MAX(A$2:A690)+1</f>
        <v>596</v>
      </c>
      <c r="B691" s="270">
        <v>250102001</v>
      </c>
      <c r="C691" s="374" t="s">
        <v>1918</v>
      </c>
      <c r="D691" s="271" t="s">
        <v>1919</v>
      </c>
      <c r="E691" s="270" t="s">
        <v>1918</v>
      </c>
      <c r="F691" s="270" t="s">
        <v>1920</v>
      </c>
      <c r="G691" s="270"/>
      <c r="H691" s="283" t="s">
        <v>39</v>
      </c>
      <c r="I691" s="283" t="s">
        <v>40</v>
      </c>
      <c r="J691" s="289">
        <v>1</v>
      </c>
      <c r="K691" s="290"/>
      <c r="L691" s="291"/>
      <c r="M691" s="289">
        <v>1</v>
      </c>
      <c r="N691" s="290"/>
      <c r="O691" s="291"/>
      <c r="P691" s="289" t="s">
        <v>31</v>
      </c>
      <c r="Q691" s="290"/>
      <c r="R691" s="291"/>
      <c r="S691" s="270"/>
      <c r="T691" s="283"/>
      <c r="U691" s="283"/>
      <c r="V691" s="270"/>
      <c r="W691" s="270" t="s">
        <v>21</v>
      </c>
    </row>
    <row r="692" s="253" customFormat="true" ht="25.5" hidden="true" spans="1:23">
      <c r="A692" s="270">
        <f>MAX(A$2:A691)+1</f>
        <v>597</v>
      </c>
      <c r="B692" s="270">
        <v>250102002</v>
      </c>
      <c r="C692" s="374" t="s">
        <v>1921</v>
      </c>
      <c r="D692" s="271" t="s">
        <v>1922</v>
      </c>
      <c r="E692" s="270" t="s">
        <v>1921</v>
      </c>
      <c r="F692" s="270"/>
      <c r="G692" s="270"/>
      <c r="H692" s="283" t="s">
        <v>39</v>
      </c>
      <c r="I692" s="283" t="s">
        <v>1850</v>
      </c>
      <c r="J692" s="289">
        <v>0.5</v>
      </c>
      <c r="K692" s="290"/>
      <c r="L692" s="291"/>
      <c r="M692" s="289">
        <v>0.5</v>
      </c>
      <c r="N692" s="290"/>
      <c r="O692" s="291"/>
      <c r="P692" s="289" t="s">
        <v>31</v>
      </c>
      <c r="Q692" s="290"/>
      <c r="R692" s="291"/>
      <c r="S692" s="270"/>
      <c r="T692" s="283"/>
      <c r="U692" s="283"/>
      <c r="V692" s="270"/>
      <c r="W692" s="270" t="s">
        <v>21</v>
      </c>
    </row>
    <row r="693" s="253" customFormat="true" ht="25.5" hidden="true" spans="1:23">
      <c r="A693" s="270">
        <f>MAX(A$2:A692)+1</f>
        <v>598</v>
      </c>
      <c r="B693" s="270">
        <v>250102003</v>
      </c>
      <c r="C693" s="374" t="s">
        <v>1923</v>
      </c>
      <c r="D693" s="271" t="s">
        <v>1924</v>
      </c>
      <c r="E693" s="270" t="s">
        <v>1923</v>
      </c>
      <c r="F693" s="270"/>
      <c r="G693" s="270"/>
      <c r="H693" s="283" t="s">
        <v>39</v>
      </c>
      <c r="I693" s="283" t="s">
        <v>1850</v>
      </c>
      <c r="J693" s="289">
        <v>0.5</v>
      </c>
      <c r="K693" s="290"/>
      <c r="L693" s="291"/>
      <c r="M693" s="289">
        <v>0.5</v>
      </c>
      <c r="N693" s="290"/>
      <c r="O693" s="291"/>
      <c r="P693" s="289" t="s">
        <v>31</v>
      </c>
      <c r="Q693" s="290"/>
      <c r="R693" s="291"/>
      <c r="S693" s="270"/>
      <c r="T693" s="283"/>
      <c r="U693" s="283"/>
      <c r="V693" s="270"/>
      <c r="W693" s="270" t="s">
        <v>21</v>
      </c>
    </row>
    <row r="694" s="253" customFormat="true" ht="25.5" hidden="true" spans="1:23">
      <c r="A694" s="270">
        <f>MAX(A$2:A693)+1</f>
        <v>599</v>
      </c>
      <c r="B694" s="270">
        <v>250102004</v>
      </c>
      <c r="C694" s="374" t="s">
        <v>1915</v>
      </c>
      <c r="D694" s="271" t="s">
        <v>1925</v>
      </c>
      <c r="E694" s="270" t="s">
        <v>1915</v>
      </c>
      <c r="F694" s="270" t="s">
        <v>1926</v>
      </c>
      <c r="G694" s="270"/>
      <c r="H694" s="283" t="s">
        <v>39</v>
      </c>
      <c r="I694" s="283" t="s">
        <v>1850</v>
      </c>
      <c r="J694" s="289">
        <v>3</v>
      </c>
      <c r="K694" s="290"/>
      <c r="L694" s="291"/>
      <c r="M694" s="289">
        <v>3</v>
      </c>
      <c r="N694" s="290"/>
      <c r="O694" s="291"/>
      <c r="P694" s="289" t="s">
        <v>31</v>
      </c>
      <c r="Q694" s="290"/>
      <c r="R694" s="291"/>
      <c r="S694" s="270"/>
      <c r="T694" s="283"/>
      <c r="U694" s="283"/>
      <c r="V694" s="270"/>
      <c r="W694" s="270" t="s">
        <v>21</v>
      </c>
    </row>
    <row r="695" s="253" customFormat="true" ht="25.5" hidden="true" spans="1:23">
      <c r="A695" s="270">
        <f>MAX(A$2:A694)+1</f>
        <v>600</v>
      </c>
      <c r="B695" s="270">
        <v>250102005</v>
      </c>
      <c r="C695" s="374" t="s">
        <v>1927</v>
      </c>
      <c r="D695" s="271" t="s">
        <v>1928</v>
      </c>
      <c r="E695" s="270" t="s">
        <v>1927</v>
      </c>
      <c r="F695" s="270"/>
      <c r="G695" s="270"/>
      <c r="H695" s="283" t="s">
        <v>39</v>
      </c>
      <c r="I695" s="283" t="s">
        <v>1850</v>
      </c>
      <c r="J695" s="289">
        <v>0.5</v>
      </c>
      <c r="K695" s="290"/>
      <c r="L695" s="291"/>
      <c r="M695" s="289">
        <v>0.5</v>
      </c>
      <c r="N695" s="290"/>
      <c r="O695" s="291"/>
      <c r="P695" s="289" t="s">
        <v>31</v>
      </c>
      <c r="Q695" s="290"/>
      <c r="R695" s="291"/>
      <c r="S695" s="270"/>
      <c r="T695" s="283"/>
      <c r="U695" s="283"/>
      <c r="V695" s="270"/>
      <c r="W695" s="270" t="s">
        <v>21</v>
      </c>
    </row>
    <row r="696" s="253" customFormat="true" ht="25.5" hidden="true" spans="1:23">
      <c r="A696" s="270">
        <f>MAX(A$2:A695)+1</f>
        <v>601</v>
      </c>
      <c r="B696" s="270">
        <v>250102006</v>
      </c>
      <c r="C696" s="374" t="s">
        <v>1929</v>
      </c>
      <c r="D696" s="271" t="s">
        <v>1930</v>
      </c>
      <c r="E696" s="270" t="s">
        <v>1929</v>
      </c>
      <c r="F696" s="270"/>
      <c r="G696" s="270"/>
      <c r="H696" s="283" t="s">
        <v>39</v>
      </c>
      <c r="I696" s="283" t="s">
        <v>1850</v>
      </c>
      <c r="J696" s="289">
        <v>2</v>
      </c>
      <c r="K696" s="290"/>
      <c r="L696" s="291"/>
      <c r="M696" s="289">
        <v>2</v>
      </c>
      <c r="N696" s="290"/>
      <c r="O696" s="291"/>
      <c r="P696" s="289" t="s">
        <v>31</v>
      </c>
      <c r="Q696" s="290"/>
      <c r="R696" s="291"/>
      <c r="S696" s="270" t="s">
        <v>1931</v>
      </c>
      <c r="T696" s="283"/>
      <c r="U696" s="283"/>
      <c r="V696" s="270"/>
      <c r="W696" s="270" t="s">
        <v>21</v>
      </c>
    </row>
    <row r="697" s="253" customFormat="true" ht="25.5" hidden="true" spans="1:23">
      <c r="A697" s="270">
        <f>MAX(A$2:A696)+1</f>
        <v>602</v>
      </c>
      <c r="B697" s="270" t="s">
        <v>1932</v>
      </c>
      <c r="C697" s="374" t="s">
        <v>1929</v>
      </c>
      <c r="D697" s="271" t="s">
        <v>1930</v>
      </c>
      <c r="E697" s="270" t="s">
        <v>1929</v>
      </c>
      <c r="F697" s="270"/>
      <c r="G697" s="270"/>
      <c r="H697" s="283" t="s">
        <v>44</v>
      </c>
      <c r="I697" s="283" t="s">
        <v>1850</v>
      </c>
      <c r="J697" s="289">
        <v>3</v>
      </c>
      <c r="K697" s="290"/>
      <c r="L697" s="291"/>
      <c r="M697" s="289">
        <v>3</v>
      </c>
      <c r="N697" s="290"/>
      <c r="O697" s="291"/>
      <c r="P697" s="289" t="s">
        <v>31</v>
      </c>
      <c r="Q697" s="290"/>
      <c r="R697" s="291"/>
      <c r="S697" s="270" t="s">
        <v>1933</v>
      </c>
      <c r="T697" s="283"/>
      <c r="U697" s="283"/>
      <c r="V697" s="270"/>
      <c r="W697" s="270" t="s">
        <v>21</v>
      </c>
    </row>
    <row r="698" s="253" customFormat="true" ht="25.5" hidden="true" spans="1:23">
      <c r="A698" s="270">
        <f>MAX(A$2:A697)+1</f>
        <v>603</v>
      </c>
      <c r="B698" s="270" t="s">
        <v>1934</v>
      </c>
      <c r="C698" s="374" t="s">
        <v>1929</v>
      </c>
      <c r="D698" s="271" t="s">
        <v>1930</v>
      </c>
      <c r="E698" s="270" t="s">
        <v>1929</v>
      </c>
      <c r="F698" s="270"/>
      <c r="G698" s="270"/>
      <c r="H698" s="283" t="s">
        <v>44</v>
      </c>
      <c r="I698" s="283" t="s">
        <v>1850</v>
      </c>
      <c r="J698" s="289">
        <v>6</v>
      </c>
      <c r="K698" s="290"/>
      <c r="L698" s="291"/>
      <c r="M698" s="289">
        <v>6</v>
      </c>
      <c r="N698" s="290"/>
      <c r="O698" s="291"/>
      <c r="P698" s="289" t="s">
        <v>31</v>
      </c>
      <c r="Q698" s="290"/>
      <c r="R698" s="291"/>
      <c r="S698" s="270" t="s">
        <v>1935</v>
      </c>
      <c r="T698" s="283"/>
      <c r="U698" s="283"/>
      <c r="V698" s="270"/>
      <c r="W698" s="270" t="s">
        <v>21</v>
      </c>
    </row>
    <row r="699" s="253" customFormat="true" ht="25.5" hidden="true" spans="1:23">
      <c r="A699" s="270">
        <f>MAX(A$2:A698)+1</f>
        <v>604</v>
      </c>
      <c r="B699" s="270" t="s">
        <v>1936</v>
      </c>
      <c r="C699" s="374" t="s">
        <v>1929</v>
      </c>
      <c r="D699" s="271" t="s">
        <v>1930</v>
      </c>
      <c r="E699" s="270" t="s">
        <v>1929</v>
      </c>
      <c r="F699" s="270"/>
      <c r="G699" s="270"/>
      <c r="H699" s="283" t="s">
        <v>44</v>
      </c>
      <c r="I699" s="283" t="s">
        <v>1850</v>
      </c>
      <c r="J699" s="289">
        <v>10</v>
      </c>
      <c r="K699" s="290"/>
      <c r="L699" s="291"/>
      <c r="M699" s="289">
        <v>10</v>
      </c>
      <c r="N699" s="290"/>
      <c r="O699" s="291"/>
      <c r="P699" s="289" t="s">
        <v>31</v>
      </c>
      <c r="Q699" s="290"/>
      <c r="R699" s="291"/>
      <c r="S699" s="270" t="s">
        <v>1853</v>
      </c>
      <c r="T699" s="283"/>
      <c r="U699" s="283"/>
      <c r="V699" s="270"/>
      <c r="W699" s="270" t="s">
        <v>21</v>
      </c>
    </row>
    <row r="700" s="253" customFormat="true" ht="25.5" hidden="true" spans="1:23">
      <c r="A700" s="270">
        <f>MAX(A$2:A699)+1</f>
        <v>605</v>
      </c>
      <c r="B700" s="270">
        <v>250102007</v>
      </c>
      <c r="C700" s="374" t="s">
        <v>1937</v>
      </c>
      <c r="D700" s="271" t="s">
        <v>1938</v>
      </c>
      <c r="E700" s="270" t="s">
        <v>1937</v>
      </c>
      <c r="F700" s="270"/>
      <c r="G700" s="270"/>
      <c r="H700" s="283" t="s">
        <v>39</v>
      </c>
      <c r="I700" s="283" t="s">
        <v>1850</v>
      </c>
      <c r="J700" s="289">
        <v>2</v>
      </c>
      <c r="K700" s="290"/>
      <c r="L700" s="291"/>
      <c r="M700" s="289">
        <v>2</v>
      </c>
      <c r="N700" s="290"/>
      <c r="O700" s="291"/>
      <c r="P700" s="289" t="s">
        <v>31</v>
      </c>
      <c r="Q700" s="290"/>
      <c r="R700" s="291"/>
      <c r="S700" s="270" t="s">
        <v>1939</v>
      </c>
      <c r="T700" s="283"/>
      <c r="U700" s="283"/>
      <c r="V700" s="270"/>
      <c r="W700" s="270" t="s">
        <v>21</v>
      </c>
    </row>
    <row r="701" s="253" customFormat="true" ht="25.5" hidden="true" spans="1:23">
      <c r="A701" s="270">
        <f>MAX(A$2:A700)+1</f>
        <v>606</v>
      </c>
      <c r="B701" s="270">
        <v>250102008</v>
      </c>
      <c r="C701" s="374" t="s">
        <v>1940</v>
      </c>
      <c r="D701" s="271" t="s">
        <v>1941</v>
      </c>
      <c r="E701" s="270" t="s">
        <v>1940</v>
      </c>
      <c r="F701" s="270"/>
      <c r="G701" s="270"/>
      <c r="H701" s="283" t="s">
        <v>39</v>
      </c>
      <c r="I701" s="283" t="s">
        <v>1850</v>
      </c>
      <c r="J701" s="289">
        <v>3</v>
      </c>
      <c r="K701" s="290"/>
      <c r="L701" s="291"/>
      <c r="M701" s="289">
        <v>3</v>
      </c>
      <c r="N701" s="290"/>
      <c r="O701" s="291"/>
      <c r="P701" s="289" t="s">
        <v>31</v>
      </c>
      <c r="Q701" s="290"/>
      <c r="R701" s="291"/>
      <c r="S701" s="270"/>
      <c r="T701" s="283"/>
      <c r="U701" s="283"/>
      <c r="V701" s="270"/>
      <c r="W701" s="270" t="s">
        <v>21</v>
      </c>
    </row>
    <row r="702" s="253" customFormat="true" ht="25.5" hidden="true" spans="1:23">
      <c r="A702" s="270">
        <f>MAX(A$2:A701)+1</f>
        <v>607</v>
      </c>
      <c r="B702" s="270">
        <v>250102009</v>
      </c>
      <c r="C702" s="374" t="s">
        <v>1942</v>
      </c>
      <c r="D702" s="271" t="s">
        <v>1943</v>
      </c>
      <c r="E702" s="270" t="s">
        <v>1942</v>
      </c>
      <c r="F702" s="270"/>
      <c r="G702" s="270"/>
      <c r="H702" s="283" t="s">
        <v>39</v>
      </c>
      <c r="I702" s="283" t="s">
        <v>1850</v>
      </c>
      <c r="J702" s="289">
        <v>1</v>
      </c>
      <c r="K702" s="290"/>
      <c r="L702" s="291"/>
      <c r="M702" s="289">
        <v>1</v>
      </c>
      <c r="N702" s="290"/>
      <c r="O702" s="291"/>
      <c r="P702" s="289" t="s">
        <v>31</v>
      </c>
      <c r="Q702" s="290"/>
      <c r="R702" s="291"/>
      <c r="S702" s="270"/>
      <c r="T702" s="283"/>
      <c r="U702" s="283"/>
      <c r="V702" s="270"/>
      <c r="W702" s="270" t="s">
        <v>21</v>
      </c>
    </row>
    <row r="703" s="253" customFormat="true" ht="25.5" hidden="true" spans="1:23">
      <c r="A703" s="270">
        <f>MAX(A$2:A702)+1</f>
        <v>608</v>
      </c>
      <c r="B703" s="270">
        <v>250102010</v>
      </c>
      <c r="C703" s="374" t="s">
        <v>1944</v>
      </c>
      <c r="D703" s="271" t="s">
        <v>1945</v>
      </c>
      <c r="E703" s="270" t="s">
        <v>1944</v>
      </c>
      <c r="F703" s="270"/>
      <c r="G703" s="270"/>
      <c r="H703" s="283" t="s">
        <v>39</v>
      </c>
      <c r="I703" s="283" t="s">
        <v>1850</v>
      </c>
      <c r="J703" s="289">
        <v>0.5</v>
      </c>
      <c r="K703" s="290"/>
      <c r="L703" s="291"/>
      <c r="M703" s="289">
        <v>0.5</v>
      </c>
      <c r="N703" s="290"/>
      <c r="O703" s="291"/>
      <c r="P703" s="289" t="s">
        <v>31</v>
      </c>
      <c r="Q703" s="290"/>
      <c r="R703" s="291"/>
      <c r="S703" s="270"/>
      <c r="T703" s="283"/>
      <c r="U703" s="283"/>
      <c r="V703" s="270"/>
      <c r="W703" s="270" t="s">
        <v>21</v>
      </c>
    </row>
    <row r="704" s="253" customFormat="true" ht="25.5" hidden="true" spans="1:23">
      <c r="A704" s="270">
        <f>MAX(A$2:A703)+1</f>
        <v>609</v>
      </c>
      <c r="B704" s="270">
        <v>250102011</v>
      </c>
      <c r="C704" s="374" t="s">
        <v>1946</v>
      </c>
      <c r="D704" s="271" t="s">
        <v>1947</v>
      </c>
      <c r="E704" s="270" t="s">
        <v>1946</v>
      </c>
      <c r="F704" s="270"/>
      <c r="G704" s="270"/>
      <c r="H704" s="283" t="s">
        <v>39</v>
      </c>
      <c r="I704" s="283" t="s">
        <v>1850</v>
      </c>
      <c r="J704" s="289">
        <v>3</v>
      </c>
      <c r="K704" s="290"/>
      <c r="L704" s="291"/>
      <c r="M704" s="289">
        <v>3</v>
      </c>
      <c r="N704" s="290"/>
      <c r="O704" s="291"/>
      <c r="P704" s="289" t="s">
        <v>31</v>
      </c>
      <c r="Q704" s="290"/>
      <c r="R704" s="291"/>
      <c r="S704" s="270"/>
      <c r="T704" s="283"/>
      <c r="U704" s="283"/>
      <c r="V704" s="270"/>
      <c r="W704" s="270" t="s">
        <v>21</v>
      </c>
    </row>
    <row r="705" s="253" customFormat="true" ht="25.5" hidden="true" spans="1:23">
      <c r="A705" s="270">
        <f>MAX(A$2:A704)+1</f>
        <v>610</v>
      </c>
      <c r="B705" s="270">
        <v>250102012</v>
      </c>
      <c r="C705" s="374" t="s">
        <v>1948</v>
      </c>
      <c r="D705" s="271" t="s">
        <v>1949</v>
      </c>
      <c r="E705" s="270" t="s">
        <v>1948</v>
      </c>
      <c r="F705" s="270"/>
      <c r="G705" s="270"/>
      <c r="H705" s="283" t="s">
        <v>39</v>
      </c>
      <c r="I705" s="283" t="s">
        <v>1850</v>
      </c>
      <c r="J705" s="289">
        <v>0.5</v>
      </c>
      <c r="K705" s="290"/>
      <c r="L705" s="291"/>
      <c r="M705" s="289">
        <v>0.5</v>
      </c>
      <c r="N705" s="290"/>
      <c r="O705" s="291"/>
      <c r="P705" s="289" t="s">
        <v>31</v>
      </c>
      <c r="Q705" s="290"/>
      <c r="R705" s="291"/>
      <c r="S705" s="270"/>
      <c r="T705" s="283"/>
      <c r="U705" s="283"/>
      <c r="V705" s="270"/>
      <c r="W705" s="270" t="s">
        <v>21</v>
      </c>
    </row>
    <row r="706" s="253" customFormat="true" ht="25.5" hidden="true" spans="1:23">
      <c r="A706" s="270">
        <f>MAX(A$2:A705)+1</f>
        <v>611</v>
      </c>
      <c r="B706" s="270">
        <v>250102013</v>
      </c>
      <c r="C706" s="374" t="s">
        <v>1950</v>
      </c>
      <c r="D706" s="271" t="s">
        <v>1951</v>
      </c>
      <c r="E706" s="270" t="s">
        <v>1950</v>
      </c>
      <c r="F706" s="270" t="s">
        <v>1952</v>
      </c>
      <c r="G706" s="270"/>
      <c r="H706" s="283" t="s">
        <v>39</v>
      </c>
      <c r="I706" s="283" t="s">
        <v>1850</v>
      </c>
      <c r="J706" s="289">
        <v>1</v>
      </c>
      <c r="K706" s="290"/>
      <c r="L706" s="291"/>
      <c r="M706" s="289">
        <v>1</v>
      </c>
      <c r="N706" s="290"/>
      <c r="O706" s="291"/>
      <c r="P706" s="289" t="s">
        <v>31</v>
      </c>
      <c r="Q706" s="290"/>
      <c r="R706" s="291"/>
      <c r="S706" s="270"/>
      <c r="T706" s="283"/>
      <c r="U706" s="283"/>
      <c r="V706" s="270"/>
      <c r="W706" s="270" t="s">
        <v>21</v>
      </c>
    </row>
    <row r="707" s="253" customFormat="true" ht="25.5" hidden="true" spans="1:23">
      <c r="A707" s="270">
        <f>MAX(A$2:A706)+1</f>
        <v>612</v>
      </c>
      <c r="B707" s="270">
        <v>250102014</v>
      </c>
      <c r="C707" s="374" t="s">
        <v>1953</v>
      </c>
      <c r="D707" s="271" t="s">
        <v>1954</v>
      </c>
      <c r="E707" s="270" t="s">
        <v>1953</v>
      </c>
      <c r="F707" s="270"/>
      <c r="G707" s="270"/>
      <c r="H707" s="283" t="s">
        <v>39</v>
      </c>
      <c r="I707" s="283" t="s">
        <v>1850</v>
      </c>
      <c r="J707" s="289">
        <v>1</v>
      </c>
      <c r="K707" s="290"/>
      <c r="L707" s="291"/>
      <c r="M707" s="289">
        <v>1</v>
      </c>
      <c r="N707" s="290"/>
      <c r="O707" s="291"/>
      <c r="P707" s="289" t="s">
        <v>31</v>
      </c>
      <c r="Q707" s="290"/>
      <c r="R707" s="291"/>
      <c r="S707" s="270"/>
      <c r="T707" s="283"/>
      <c r="U707" s="283"/>
      <c r="V707" s="270"/>
      <c r="W707" s="270" t="s">
        <v>21</v>
      </c>
    </row>
    <row r="708" s="253" customFormat="true" ht="25.5" hidden="true" spans="1:23">
      <c r="A708" s="270">
        <f>MAX(A$2:A707)+1</f>
        <v>613</v>
      </c>
      <c r="B708" s="270">
        <v>250102015</v>
      </c>
      <c r="C708" s="374" t="s">
        <v>1955</v>
      </c>
      <c r="D708" s="271" t="s">
        <v>1956</v>
      </c>
      <c r="E708" s="270" t="s">
        <v>1955</v>
      </c>
      <c r="F708" s="270"/>
      <c r="G708" s="270"/>
      <c r="H708" s="283" t="s">
        <v>39</v>
      </c>
      <c r="I708" s="283" t="s">
        <v>1850</v>
      </c>
      <c r="J708" s="289">
        <v>1</v>
      </c>
      <c r="K708" s="290"/>
      <c r="L708" s="291"/>
      <c r="M708" s="289">
        <v>1</v>
      </c>
      <c r="N708" s="290"/>
      <c r="O708" s="291"/>
      <c r="P708" s="289" t="s">
        <v>31</v>
      </c>
      <c r="Q708" s="290"/>
      <c r="R708" s="291"/>
      <c r="S708" s="270"/>
      <c r="T708" s="283"/>
      <c r="U708" s="283"/>
      <c r="V708" s="270"/>
      <c r="W708" s="270" t="s">
        <v>21</v>
      </c>
    </row>
    <row r="709" s="253" customFormat="true" ht="25.5" hidden="true" spans="1:23">
      <c r="A709" s="270">
        <f>MAX(A$2:A708)+1</f>
        <v>614</v>
      </c>
      <c r="B709" s="270">
        <v>250102016</v>
      </c>
      <c r="C709" s="386" t="s">
        <v>1957</v>
      </c>
      <c r="D709" s="271" t="s">
        <v>1958</v>
      </c>
      <c r="E709" s="270" t="s">
        <v>1957</v>
      </c>
      <c r="F709" s="336" t="s">
        <v>1959</v>
      </c>
      <c r="G709" s="336"/>
      <c r="H709" s="283" t="s">
        <v>39</v>
      </c>
      <c r="I709" s="377" t="s">
        <v>1850</v>
      </c>
      <c r="J709" s="289">
        <v>5</v>
      </c>
      <c r="K709" s="290"/>
      <c r="L709" s="291"/>
      <c r="M709" s="289">
        <v>5</v>
      </c>
      <c r="N709" s="290"/>
      <c r="O709" s="291"/>
      <c r="P709" s="289" t="s">
        <v>31</v>
      </c>
      <c r="Q709" s="290"/>
      <c r="R709" s="291"/>
      <c r="S709" s="336"/>
      <c r="T709" s="283"/>
      <c r="U709" s="377"/>
      <c r="V709" s="283"/>
      <c r="W709" s="270" t="s">
        <v>1123</v>
      </c>
    </row>
    <row r="710" s="253" customFormat="true" ht="25.5" hidden="true" spans="1:23">
      <c r="A710" s="270">
        <f>MAX(A$2:A709)+1</f>
        <v>615</v>
      </c>
      <c r="B710" s="270">
        <v>250102017</v>
      </c>
      <c r="C710" s="374" t="s">
        <v>1960</v>
      </c>
      <c r="D710" s="271" t="s">
        <v>1961</v>
      </c>
      <c r="E710" s="270" t="s">
        <v>1960</v>
      </c>
      <c r="F710" s="270"/>
      <c r="G710" s="270"/>
      <c r="H710" s="283" t="s">
        <v>39</v>
      </c>
      <c r="I710" s="283" t="s">
        <v>1850</v>
      </c>
      <c r="J710" s="289">
        <v>0.5</v>
      </c>
      <c r="K710" s="290"/>
      <c r="L710" s="291"/>
      <c r="M710" s="289">
        <v>0.5</v>
      </c>
      <c r="N710" s="290"/>
      <c r="O710" s="291"/>
      <c r="P710" s="289" t="s">
        <v>31</v>
      </c>
      <c r="Q710" s="290"/>
      <c r="R710" s="291"/>
      <c r="S710" s="270"/>
      <c r="T710" s="283"/>
      <c r="U710" s="283"/>
      <c r="V710" s="270"/>
      <c r="W710" s="270" t="s">
        <v>21</v>
      </c>
    </row>
    <row r="711" s="253" customFormat="true" ht="25.5" hidden="true" spans="1:23">
      <c r="A711" s="270">
        <f>MAX(A$2:A710)+1</f>
        <v>616</v>
      </c>
      <c r="B711" s="270">
        <v>250102018</v>
      </c>
      <c r="C711" s="374" t="s">
        <v>1962</v>
      </c>
      <c r="D711" s="271" t="s">
        <v>1963</v>
      </c>
      <c r="E711" s="270" t="s">
        <v>1962</v>
      </c>
      <c r="F711" s="270"/>
      <c r="G711" s="270"/>
      <c r="H711" s="283" t="s">
        <v>39</v>
      </c>
      <c r="I711" s="283" t="s">
        <v>1850</v>
      </c>
      <c r="J711" s="289">
        <v>1</v>
      </c>
      <c r="K711" s="290"/>
      <c r="L711" s="291"/>
      <c r="M711" s="289">
        <v>1</v>
      </c>
      <c r="N711" s="290"/>
      <c r="O711" s="291"/>
      <c r="P711" s="289" t="s">
        <v>31</v>
      </c>
      <c r="Q711" s="290"/>
      <c r="R711" s="291"/>
      <c r="S711" s="270"/>
      <c r="T711" s="283"/>
      <c r="U711" s="283"/>
      <c r="V711" s="270"/>
      <c r="W711" s="270" t="s">
        <v>21</v>
      </c>
    </row>
    <row r="712" s="253" customFormat="true" ht="25.5" hidden="true" spans="1:23">
      <c r="A712" s="270">
        <f>MAX(A$2:A711)+1</f>
        <v>617</v>
      </c>
      <c r="B712" s="270">
        <v>250102019</v>
      </c>
      <c r="C712" s="374" t="s">
        <v>1964</v>
      </c>
      <c r="D712" s="271" t="s">
        <v>1965</v>
      </c>
      <c r="E712" s="270" t="s">
        <v>1964</v>
      </c>
      <c r="F712" s="270"/>
      <c r="G712" s="270"/>
      <c r="H712" s="283" t="s">
        <v>39</v>
      </c>
      <c r="I712" s="283" t="s">
        <v>1850</v>
      </c>
      <c r="J712" s="289">
        <v>2</v>
      </c>
      <c r="K712" s="290"/>
      <c r="L712" s="291"/>
      <c r="M712" s="289">
        <v>2</v>
      </c>
      <c r="N712" s="290"/>
      <c r="O712" s="291"/>
      <c r="P712" s="289" t="s">
        <v>31</v>
      </c>
      <c r="Q712" s="290"/>
      <c r="R712" s="291"/>
      <c r="S712" s="270"/>
      <c r="T712" s="283"/>
      <c r="U712" s="283"/>
      <c r="V712" s="270"/>
      <c r="W712" s="270" t="s">
        <v>21</v>
      </c>
    </row>
    <row r="713" s="253" customFormat="true" ht="25.5" hidden="true" spans="1:23">
      <c r="A713" s="270">
        <f>MAX(A$2:A712)+1</f>
        <v>618</v>
      </c>
      <c r="B713" s="270">
        <v>250102020</v>
      </c>
      <c r="C713" s="374" t="s">
        <v>1966</v>
      </c>
      <c r="D713" s="271" t="s">
        <v>1967</v>
      </c>
      <c r="E713" s="270" t="s">
        <v>1966</v>
      </c>
      <c r="F713" s="270"/>
      <c r="G713" s="270"/>
      <c r="H713" s="283" t="s">
        <v>39</v>
      </c>
      <c r="I713" s="283" t="s">
        <v>1850</v>
      </c>
      <c r="J713" s="289">
        <v>2</v>
      </c>
      <c r="K713" s="290"/>
      <c r="L713" s="291"/>
      <c r="M713" s="289">
        <v>2</v>
      </c>
      <c r="N713" s="290"/>
      <c r="O713" s="291"/>
      <c r="P713" s="289" t="s">
        <v>31</v>
      </c>
      <c r="Q713" s="290"/>
      <c r="R713" s="291"/>
      <c r="S713" s="270"/>
      <c r="T713" s="283"/>
      <c r="U713" s="283"/>
      <c r="V713" s="270"/>
      <c r="W713" s="270" t="s">
        <v>21</v>
      </c>
    </row>
    <row r="714" s="253" customFormat="true" ht="38.25" hidden="true" spans="1:23">
      <c r="A714" s="270">
        <f>MAX(A$2:A713)+1</f>
        <v>619</v>
      </c>
      <c r="B714" s="270">
        <v>250102021</v>
      </c>
      <c r="C714" s="270" t="s">
        <v>1968</v>
      </c>
      <c r="D714" s="271" t="s">
        <v>1969</v>
      </c>
      <c r="E714" s="270" t="s">
        <v>1968</v>
      </c>
      <c r="F714" s="270"/>
      <c r="G714" s="270"/>
      <c r="H714" s="283" t="s">
        <v>1113</v>
      </c>
      <c r="I714" s="283" t="s">
        <v>1850</v>
      </c>
      <c r="J714" s="289">
        <v>6</v>
      </c>
      <c r="K714" s="290"/>
      <c r="L714" s="291"/>
      <c r="M714" s="289">
        <v>6</v>
      </c>
      <c r="N714" s="290"/>
      <c r="O714" s="291"/>
      <c r="P714" s="289" t="s">
        <v>31</v>
      </c>
      <c r="Q714" s="290"/>
      <c r="R714" s="291"/>
      <c r="S714" s="270" t="s">
        <v>1970</v>
      </c>
      <c r="T714" s="283"/>
      <c r="U714" s="283"/>
      <c r="V714" s="270"/>
      <c r="W714" s="270" t="s">
        <v>21</v>
      </c>
    </row>
    <row r="715" s="253" customFormat="true" ht="38.25" hidden="true" spans="1:23">
      <c r="A715" s="270">
        <f>MAX(A$2:A714)+1</f>
        <v>620</v>
      </c>
      <c r="B715" s="270" t="s">
        <v>1971</v>
      </c>
      <c r="C715" s="270" t="s">
        <v>1968</v>
      </c>
      <c r="D715" s="271" t="s">
        <v>1969</v>
      </c>
      <c r="E715" s="270" t="s">
        <v>1968</v>
      </c>
      <c r="F715" s="270"/>
      <c r="G715" s="270"/>
      <c r="H715" s="283" t="s">
        <v>1113</v>
      </c>
      <c r="I715" s="283" t="s">
        <v>1850</v>
      </c>
      <c r="J715" s="289">
        <v>7</v>
      </c>
      <c r="K715" s="290"/>
      <c r="L715" s="291"/>
      <c r="M715" s="289">
        <v>7</v>
      </c>
      <c r="N715" s="290"/>
      <c r="O715" s="291"/>
      <c r="P715" s="289" t="s">
        <v>31</v>
      </c>
      <c r="Q715" s="290"/>
      <c r="R715" s="291"/>
      <c r="S715" s="270" t="s">
        <v>1972</v>
      </c>
      <c r="T715" s="283"/>
      <c r="U715" s="283"/>
      <c r="V715" s="270"/>
      <c r="W715" s="270" t="s">
        <v>21</v>
      </c>
    </row>
    <row r="716" s="253" customFormat="true" ht="25.5" hidden="true" spans="1:23">
      <c r="A716" s="270">
        <f>MAX(A$2:A715)+1</f>
        <v>621</v>
      </c>
      <c r="B716" s="270" t="s">
        <v>1973</v>
      </c>
      <c r="C716" s="270" t="s">
        <v>1974</v>
      </c>
      <c r="D716" s="271" t="s">
        <v>1975</v>
      </c>
      <c r="E716" s="270" t="s">
        <v>1976</v>
      </c>
      <c r="F716" s="270"/>
      <c r="G716" s="270"/>
      <c r="H716" s="283" t="s">
        <v>29</v>
      </c>
      <c r="I716" s="283" t="s">
        <v>40</v>
      </c>
      <c r="J716" s="289">
        <v>10</v>
      </c>
      <c r="K716" s="290"/>
      <c r="L716" s="291"/>
      <c r="M716" s="289">
        <v>10</v>
      </c>
      <c r="N716" s="290"/>
      <c r="O716" s="291"/>
      <c r="P716" s="289" t="s">
        <v>31</v>
      </c>
      <c r="Q716" s="290"/>
      <c r="R716" s="291"/>
      <c r="S716" s="270" t="s">
        <v>1977</v>
      </c>
      <c r="T716" s="283"/>
      <c r="U716" s="283"/>
      <c r="V716" s="283"/>
      <c r="W716" s="270" t="s">
        <v>1493</v>
      </c>
    </row>
    <row r="717" s="253" customFormat="true" ht="25.5" hidden="true" spans="1:23">
      <c r="A717" s="270">
        <f>MAX(A$2:A716)+1</f>
        <v>622</v>
      </c>
      <c r="B717" s="270">
        <v>250102024</v>
      </c>
      <c r="C717" s="270" t="s">
        <v>1978</v>
      </c>
      <c r="D717" s="271" t="s">
        <v>1979</v>
      </c>
      <c r="E717" s="270" t="s">
        <v>1978</v>
      </c>
      <c r="F717" s="270"/>
      <c r="G717" s="270"/>
      <c r="H717" s="283" t="s">
        <v>39</v>
      </c>
      <c r="I717" s="283" t="s">
        <v>1850</v>
      </c>
      <c r="J717" s="289">
        <v>5</v>
      </c>
      <c r="K717" s="290"/>
      <c r="L717" s="291"/>
      <c r="M717" s="289">
        <v>5</v>
      </c>
      <c r="N717" s="290"/>
      <c r="O717" s="291"/>
      <c r="P717" s="289" t="s">
        <v>31</v>
      </c>
      <c r="Q717" s="290"/>
      <c r="R717" s="291"/>
      <c r="S717" s="270" t="s">
        <v>1874</v>
      </c>
      <c r="T717" s="283"/>
      <c r="U717" s="283"/>
      <c r="V717" s="270"/>
      <c r="W717" s="270" t="s">
        <v>21</v>
      </c>
    </row>
    <row r="718" s="253" customFormat="true" ht="38.25" hidden="true" spans="1:23">
      <c r="A718" s="270">
        <f>MAX(A$2:A717)+1</f>
        <v>623</v>
      </c>
      <c r="B718" s="270" t="s">
        <v>1980</v>
      </c>
      <c r="C718" s="270" t="s">
        <v>1978</v>
      </c>
      <c r="D718" s="271" t="s">
        <v>1979</v>
      </c>
      <c r="E718" s="270" t="s">
        <v>1978</v>
      </c>
      <c r="F718" s="270"/>
      <c r="G718" s="270"/>
      <c r="H718" s="283" t="s">
        <v>1122</v>
      </c>
      <c r="I718" s="283" t="s">
        <v>1850</v>
      </c>
      <c r="J718" s="289">
        <v>20</v>
      </c>
      <c r="K718" s="290"/>
      <c r="L718" s="291"/>
      <c r="M718" s="289">
        <v>20</v>
      </c>
      <c r="N718" s="290"/>
      <c r="O718" s="291"/>
      <c r="P718" s="289" t="s">
        <v>31</v>
      </c>
      <c r="Q718" s="290"/>
      <c r="R718" s="291"/>
      <c r="S718" s="270" t="s">
        <v>1981</v>
      </c>
      <c r="T718" s="283"/>
      <c r="U718" s="283"/>
      <c r="V718" s="270"/>
      <c r="W718" s="270" t="s">
        <v>21</v>
      </c>
    </row>
    <row r="719" s="253" customFormat="true" ht="140.25" hidden="true" spans="1:23">
      <c r="A719" s="270">
        <f>MAX(A$2:A718)+1</f>
        <v>624</v>
      </c>
      <c r="B719" s="270" t="s">
        <v>1982</v>
      </c>
      <c r="C719" s="271" t="s">
        <v>1983</v>
      </c>
      <c r="D719" s="336" t="s">
        <v>1979</v>
      </c>
      <c r="E719" s="336" t="s">
        <v>1978</v>
      </c>
      <c r="F719" s="336" t="s">
        <v>1984</v>
      </c>
      <c r="G719" s="270"/>
      <c r="H719" s="287" t="s">
        <v>29</v>
      </c>
      <c r="I719" s="406" t="s">
        <v>40</v>
      </c>
      <c r="J719" s="289" t="s">
        <v>70</v>
      </c>
      <c r="K719" s="290"/>
      <c r="L719" s="291"/>
      <c r="M719" s="289" t="s">
        <v>70</v>
      </c>
      <c r="N719" s="290"/>
      <c r="O719" s="291"/>
      <c r="P719" s="289" t="s">
        <v>70</v>
      </c>
      <c r="Q719" s="290"/>
      <c r="R719" s="291"/>
      <c r="S719" s="271"/>
      <c r="T719" s="283"/>
      <c r="U719" s="283"/>
      <c r="V719" s="270"/>
      <c r="W719" s="270" t="s">
        <v>535</v>
      </c>
    </row>
    <row r="720" s="253" customFormat="true" ht="25.5" hidden="true" spans="1:23">
      <c r="A720" s="270">
        <f>MAX(A$2:A719)+1</f>
        <v>625</v>
      </c>
      <c r="B720" s="270">
        <v>250102025</v>
      </c>
      <c r="C720" s="270" t="s">
        <v>1985</v>
      </c>
      <c r="D720" s="271" t="s">
        <v>1986</v>
      </c>
      <c r="E720" s="270" t="s">
        <v>1985</v>
      </c>
      <c r="F720" s="270"/>
      <c r="G720" s="270"/>
      <c r="H720" s="283" t="s">
        <v>39</v>
      </c>
      <c r="I720" s="283" t="s">
        <v>1850</v>
      </c>
      <c r="J720" s="289">
        <v>1</v>
      </c>
      <c r="K720" s="290"/>
      <c r="L720" s="291"/>
      <c r="M720" s="289">
        <v>1</v>
      </c>
      <c r="N720" s="290"/>
      <c r="O720" s="291"/>
      <c r="P720" s="289" t="s">
        <v>31</v>
      </c>
      <c r="Q720" s="290"/>
      <c r="R720" s="291"/>
      <c r="S720" s="270"/>
      <c r="T720" s="283"/>
      <c r="U720" s="283"/>
      <c r="V720" s="270"/>
      <c r="W720" s="270" t="s">
        <v>21</v>
      </c>
    </row>
    <row r="721" s="253" customFormat="true" ht="25.5" hidden="true" spans="1:23">
      <c r="A721" s="270">
        <f>MAX(A$2:A720)+1</f>
        <v>626</v>
      </c>
      <c r="B721" s="270">
        <v>250102026</v>
      </c>
      <c r="C721" s="374" t="s">
        <v>1987</v>
      </c>
      <c r="D721" s="271" t="s">
        <v>1988</v>
      </c>
      <c r="E721" s="270" t="s">
        <v>1987</v>
      </c>
      <c r="F721" s="270"/>
      <c r="G721" s="270"/>
      <c r="H721" s="283" t="s">
        <v>39</v>
      </c>
      <c r="I721" s="283" t="s">
        <v>1850</v>
      </c>
      <c r="J721" s="289">
        <v>2</v>
      </c>
      <c r="K721" s="290"/>
      <c r="L721" s="291"/>
      <c r="M721" s="289">
        <v>2</v>
      </c>
      <c r="N721" s="290"/>
      <c r="O721" s="291"/>
      <c r="P721" s="289" t="s">
        <v>31</v>
      </c>
      <c r="Q721" s="290"/>
      <c r="R721" s="291"/>
      <c r="S721" s="270"/>
      <c r="T721" s="283"/>
      <c r="U721" s="283"/>
      <c r="V721" s="270"/>
      <c r="W721" s="270" t="s">
        <v>21</v>
      </c>
    </row>
    <row r="722" s="253" customFormat="true" ht="25.5" hidden="true" spans="1:23">
      <c r="A722" s="270">
        <f>MAX(A$2:A721)+1</f>
        <v>627</v>
      </c>
      <c r="B722" s="270">
        <v>250102029</v>
      </c>
      <c r="C722" s="374" t="s">
        <v>1989</v>
      </c>
      <c r="D722" s="271" t="s">
        <v>1990</v>
      </c>
      <c r="E722" s="270" t="s">
        <v>1989</v>
      </c>
      <c r="F722" s="270"/>
      <c r="G722" s="270"/>
      <c r="H722" s="283" t="s">
        <v>39</v>
      </c>
      <c r="I722" s="283" t="s">
        <v>1850</v>
      </c>
      <c r="J722" s="289">
        <v>1</v>
      </c>
      <c r="K722" s="290"/>
      <c r="L722" s="291"/>
      <c r="M722" s="289">
        <v>1</v>
      </c>
      <c r="N722" s="290"/>
      <c r="O722" s="291"/>
      <c r="P722" s="289" t="s">
        <v>31</v>
      </c>
      <c r="Q722" s="290"/>
      <c r="R722" s="291"/>
      <c r="S722" s="270"/>
      <c r="T722" s="283"/>
      <c r="U722" s="283"/>
      <c r="V722" s="270"/>
      <c r="W722" s="270" t="s">
        <v>21</v>
      </c>
    </row>
    <row r="723" s="253" customFormat="true" ht="25.5" hidden="true" spans="1:23">
      <c r="A723" s="270">
        <f>MAX(A$2:A722)+1</f>
        <v>628</v>
      </c>
      <c r="B723" s="270">
        <v>250102030</v>
      </c>
      <c r="C723" s="374" t="s">
        <v>1991</v>
      </c>
      <c r="D723" s="271" t="s">
        <v>1992</v>
      </c>
      <c r="E723" s="270" t="s">
        <v>1991</v>
      </c>
      <c r="F723" s="270"/>
      <c r="G723" s="270"/>
      <c r="H723" s="283" t="s">
        <v>39</v>
      </c>
      <c r="I723" s="283" t="s">
        <v>1850</v>
      </c>
      <c r="J723" s="289">
        <v>2</v>
      </c>
      <c r="K723" s="290"/>
      <c r="L723" s="291"/>
      <c r="M723" s="289">
        <v>2</v>
      </c>
      <c r="N723" s="290"/>
      <c r="O723" s="291"/>
      <c r="P723" s="289" t="s">
        <v>31</v>
      </c>
      <c r="Q723" s="290"/>
      <c r="R723" s="291"/>
      <c r="S723" s="270"/>
      <c r="T723" s="283"/>
      <c r="U723" s="283"/>
      <c r="V723" s="270"/>
      <c r="W723" s="270" t="s">
        <v>21</v>
      </c>
    </row>
    <row r="724" s="253" customFormat="true" ht="25.5" hidden="true" spans="1:23">
      <c r="A724" s="270">
        <f>MAX(A$2:A723)+1</f>
        <v>629</v>
      </c>
      <c r="B724" s="270">
        <v>250102031</v>
      </c>
      <c r="C724" s="374" t="s">
        <v>1993</v>
      </c>
      <c r="D724" s="271" t="s">
        <v>1994</v>
      </c>
      <c r="E724" s="270" t="s">
        <v>1993</v>
      </c>
      <c r="F724" s="270"/>
      <c r="G724" s="270"/>
      <c r="H724" s="283" t="s">
        <v>39</v>
      </c>
      <c r="I724" s="283" t="s">
        <v>1850</v>
      </c>
      <c r="J724" s="289">
        <v>2</v>
      </c>
      <c r="K724" s="290"/>
      <c r="L724" s="291"/>
      <c r="M724" s="289">
        <v>2</v>
      </c>
      <c r="N724" s="290"/>
      <c r="O724" s="291"/>
      <c r="P724" s="289" t="s">
        <v>31</v>
      </c>
      <c r="Q724" s="290"/>
      <c r="R724" s="291"/>
      <c r="S724" s="270"/>
      <c r="T724" s="283"/>
      <c r="U724" s="283"/>
      <c r="V724" s="270"/>
      <c r="W724" s="270" t="s">
        <v>21</v>
      </c>
    </row>
    <row r="725" s="253" customFormat="true" ht="25.5" hidden="true" spans="1:23">
      <c r="A725" s="270">
        <f>MAX(A$2:A724)+1</f>
        <v>630</v>
      </c>
      <c r="B725" s="270">
        <v>250102032</v>
      </c>
      <c r="C725" s="374" t="s">
        <v>1995</v>
      </c>
      <c r="D725" s="271" t="s">
        <v>1996</v>
      </c>
      <c r="E725" s="270" t="s">
        <v>1995</v>
      </c>
      <c r="F725" s="270"/>
      <c r="G725" s="270"/>
      <c r="H725" s="283" t="s">
        <v>39</v>
      </c>
      <c r="I725" s="283" t="s">
        <v>1850</v>
      </c>
      <c r="J725" s="289">
        <v>2</v>
      </c>
      <c r="K725" s="290"/>
      <c r="L725" s="291"/>
      <c r="M725" s="289">
        <v>2</v>
      </c>
      <c r="N725" s="290"/>
      <c r="O725" s="291"/>
      <c r="P725" s="289" t="s">
        <v>31</v>
      </c>
      <c r="Q725" s="290"/>
      <c r="R725" s="291"/>
      <c r="S725" s="270"/>
      <c r="T725" s="283"/>
      <c r="U725" s="283"/>
      <c r="V725" s="270"/>
      <c r="W725" s="270" t="s">
        <v>21</v>
      </c>
    </row>
    <row r="726" s="253" customFormat="true" ht="25.5" hidden="true" spans="1:23">
      <c r="A726" s="270">
        <f>MAX(A$2:A725)+1</f>
        <v>631</v>
      </c>
      <c r="B726" s="270">
        <v>250102033</v>
      </c>
      <c r="C726" s="374" t="s">
        <v>1997</v>
      </c>
      <c r="D726" s="271" t="s">
        <v>1998</v>
      </c>
      <c r="E726" s="270" t="s">
        <v>1997</v>
      </c>
      <c r="F726" s="270"/>
      <c r="G726" s="270"/>
      <c r="H726" s="283" t="s">
        <v>39</v>
      </c>
      <c r="I726" s="283" t="s">
        <v>1850</v>
      </c>
      <c r="J726" s="289">
        <v>2</v>
      </c>
      <c r="K726" s="290"/>
      <c r="L726" s="291"/>
      <c r="M726" s="289">
        <v>2</v>
      </c>
      <c r="N726" s="290"/>
      <c r="O726" s="291"/>
      <c r="P726" s="289" t="s">
        <v>31</v>
      </c>
      <c r="Q726" s="290"/>
      <c r="R726" s="291"/>
      <c r="S726" s="270"/>
      <c r="T726" s="283"/>
      <c r="U726" s="283"/>
      <c r="V726" s="270"/>
      <c r="W726" s="270" t="s">
        <v>21</v>
      </c>
    </row>
    <row r="727" s="253" customFormat="true" ht="25.5" hidden="true" spans="1:23">
      <c r="A727" s="270">
        <f>MAX(A$2:A726)+1</f>
        <v>632</v>
      </c>
      <c r="B727" s="270">
        <v>250102034</v>
      </c>
      <c r="C727" s="374" t="s">
        <v>1999</v>
      </c>
      <c r="D727" s="271" t="s">
        <v>2000</v>
      </c>
      <c r="E727" s="270" t="s">
        <v>1999</v>
      </c>
      <c r="F727" s="270"/>
      <c r="G727" s="270"/>
      <c r="H727" s="283" t="s">
        <v>39</v>
      </c>
      <c r="I727" s="283" t="s">
        <v>1850</v>
      </c>
      <c r="J727" s="289">
        <v>8</v>
      </c>
      <c r="K727" s="290"/>
      <c r="L727" s="291"/>
      <c r="M727" s="289">
        <v>8</v>
      </c>
      <c r="N727" s="290"/>
      <c r="O727" s="291"/>
      <c r="P727" s="289" t="s">
        <v>31</v>
      </c>
      <c r="Q727" s="290"/>
      <c r="R727" s="291"/>
      <c r="S727" s="270" t="s">
        <v>2001</v>
      </c>
      <c r="T727" s="283"/>
      <c r="U727" s="283"/>
      <c r="V727" s="270"/>
      <c r="W727" s="270" t="s">
        <v>21</v>
      </c>
    </row>
    <row r="728" s="253" customFormat="true" ht="25.5" hidden="true" spans="1:23">
      <c r="A728" s="270">
        <f>MAX(A$2:A727)+1</f>
        <v>633</v>
      </c>
      <c r="B728" s="270" t="s">
        <v>2002</v>
      </c>
      <c r="C728" s="374" t="s">
        <v>1999</v>
      </c>
      <c r="D728" s="271" t="s">
        <v>2000</v>
      </c>
      <c r="E728" s="270" t="s">
        <v>1999</v>
      </c>
      <c r="F728" s="270"/>
      <c r="G728" s="270"/>
      <c r="H728" s="283" t="s">
        <v>44</v>
      </c>
      <c r="I728" s="283" t="s">
        <v>1850</v>
      </c>
      <c r="J728" s="289">
        <v>2</v>
      </c>
      <c r="K728" s="290"/>
      <c r="L728" s="291"/>
      <c r="M728" s="289">
        <v>2</v>
      </c>
      <c r="N728" s="290"/>
      <c r="O728" s="291"/>
      <c r="P728" s="289" t="s">
        <v>31</v>
      </c>
      <c r="Q728" s="290"/>
      <c r="R728" s="291"/>
      <c r="S728" s="270" t="s">
        <v>1874</v>
      </c>
      <c r="T728" s="283"/>
      <c r="U728" s="283"/>
      <c r="V728" s="270"/>
      <c r="W728" s="270" t="s">
        <v>21</v>
      </c>
    </row>
    <row r="729" s="253" customFormat="true" ht="25.5" hidden="true" spans="1:23">
      <c r="A729" s="270">
        <f>MAX(A$2:A728)+1</f>
        <v>634</v>
      </c>
      <c r="B729" s="270">
        <v>250102035</v>
      </c>
      <c r="C729" s="374" t="s">
        <v>2003</v>
      </c>
      <c r="D729" s="271" t="s">
        <v>2004</v>
      </c>
      <c r="E729" s="270" t="s">
        <v>2005</v>
      </c>
      <c r="F729" s="270" t="s">
        <v>2006</v>
      </c>
      <c r="G729" s="270"/>
      <c r="H729" s="283" t="s">
        <v>39</v>
      </c>
      <c r="I729" s="283" t="s">
        <v>40</v>
      </c>
      <c r="J729" s="289">
        <v>4.5</v>
      </c>
      <c r="K729" s="290"/>
      <c r="L729" s="291"/>
      <c r="M729" s="289">
        <v>4.5</v>
      </c>
      <c r="N729" s="290"/>
      <c r="O729" s="291"/>
      <c r="P729" s="289" t="s">
        <v>31</v>
      </c>
      <c r="Q729" s="290"/>
      <c r="R729" s="291"/>
      <c r="S729" s="270" t="s">
        <v>2007</v>
      </c>
      <c r="T729" s="283"/>
      <c r="U729" s="283"/>
      <c r="V729" s="270"/>
      <c r="W729" s="270" t="s">
        <v>21</v>
      </c>
    </row>
    <row r="730" s="253" customFormat="true" ht="25.5" hidden="true" spans="1:23">
      <c r="A730" s="270">
        <f>MAX(A$2:A729)+1</f>
        <v>635</v>
      </c>
      <c r="B730" s="270" t="s">
        <v>2008</v>
      </c>
      <c r="C730" s="374" t="s">
        <v>2009</v>
      </c>
      <c r="D730" s="271" t="s">
        <v>2004</v>
      </c>
      <c r="E730" s="270" t="s">
        <v>2005</v>
      </c>
      <c r="F730" s="270"/>
      <c r="G730" s="270"/>
      <c r="H730" s="283" t="s">
        <v>39</v>
      </c>
      <c r="I730" s="283" t="s">
        <v>40</v>
      </c>
      <c r="J730" s="289">
        <v>2</v>
      </c>
      <c r="K730" s="290"/>
      <c r="L730" s="291"/>
      <c r="M730" s="289">
        <v>2</v>
      </c>
      <c r="N730" s="290"/>
      <c r="O730" s="291"/>
      <c r="P730" s="289" t="s">
        <v>31</v>
      </c>
      <c r="Q730" s="290"/>
      <c r="R730" s="291"/>
      <c r="S730" s="393" t="s">
        <v>2009</v>
      </c>
      <c r="T730" s="283"/>
      <c r="U730" s="283"/>
      <c r="V730" s="270"/>
      <c r="W730" s="270" t="s">
        <v>21</v>
      </c>
    </row>
    <row r="731" s="253" customFormat="true" ht="25.5" hidden="true" spans="1:23">
      <c r="A731" s="270">
        <f>MAX(A$2:A730)+1</f>
        <v>636</v>
      </c>
      <c r="B731" s="270" t="s">
        <v>2010</v>
      </c>
      <c r="C731" s="270" t="s">
        <v>2011</v>
      </c>
      <c r="D731" s="271" t="s">
        <v>2004</v>
      </c>
      <c r="E731" s="270" t="s">
        <v>2005</v>
      </c>
      <c r="F731" s="270"/>
      <c r="G731" s="270"/>
      <c r="H731" s="283" t="s">
        <v>39</v>
      </c>
      <c r="I731" s="283" t="s">
        <v>1850</v>
      </c>
      <c r="J731" s="289">
        <v>25</v>
      </c>
      <c r="K731" s="290"/>
      <c r="L731" s="291"/>
      <c r="M731" s="289">
        <v>25</v>
      </c>
      <c r="N731" s="290"/>
      <c r="O731" s="291"/>
      <c r="P731" s="289" t="s">
        <v>31</v>
      </c>
      <c r="Q731" s="290"/>
      <c r="R731" s="291"/>
      <c r="S731" s="270" t="s">
        <v>2012</v>
      </c>
      <c r="T731" s="283"/>
      <c r="U731" s="283"/>
      <c r="V731" s="270"/>
      <c r="W731" s="270" t="s">
        <v>21</v>
      </c>
    </row>
    <row r="732" s="253" customFormat="true" ht="165.75" hidden="true" spans="1:23">
      <c r="A732" s="270">
        <f>MAX(A$2:A731)+1</f>
        <v>637</v>
      </c>
      <c r="B732" s="270" t="s">
        <v>2013</v>
      </c>
      <c r="C732" s="270" t="s">
        <v>2003</v>
      </c>
      <c r="D732" s="271" t="s">
        <v>2004</v>
      </c>
      <c r="E732" s="270" t="s">
        <v>2005</v>
      </c>
      <c r="F732" s="397" t="s">
        <v>2014</v>
      </c>
      <c r="G732" s="270" t="s">
        <v>316</v>
      </c>
      <c r="H732" s="283" t="s">
        <v>39</v>
      </c>
      <c r="I732" s="283" t="s">
        <v>40</v>
      </c>
      <c r="J732" s="289">
        <v>10</v>
      </c>
      <c r="K732" s="290"/>
      <c r="L732" s="291"/>
      <c r="M732" s="289">
        <v>10</v>
      </c>
      <c r="N732" s="290"/>
      <c r="O732" s="291"/>
      <c r="P732" s="289" t="s">
        <v>31</v>
      </c>
      <c r="Q732" s="290"/>
      <c r="R732" s="291"/>
      <c r="S732" s="270" t="s">
        <v>1853</v>
      </c>
      <c r="T732" s="283"/>
      <c r="U732" s="283"/>
      <c r="V732" s="270"/>
      <c r="W732" s="270" t="s">
        <v>21</v>
      </c>
    </row>
    <row r="733" s="253" customFormat="true" ht="25.5" hidden="true" spans="1:23">
      <c r="A733" s="270">
        <f>MAX(A$2:A732)+1</f>
        <v>638</v>
      </c>
      <c r="B733" s="270">
        <v>250102038</v>
      </c>
      <c r="C733" s="270" t="s">
        <v>2015</v>
      </c>
      <c r="D733" s="271" t="s">
        <v>2016</v>
      </c>
      <c r="E733" s="270" t="s">
        <v>2015</v>
      </c>
      <c r="F733" s="270"/>
      <c r="G733" s="270"/>
      <c r="H733" s="283" t="s">
        <v>29</v>
      </c>
      <c r="I733" s="283" t="s">
        <v>40</v>
      </c>
      <c r="J733" s="289" t="s">
        <v>31</v>
      </c>
      <c r="K733" s="290"/>
      <c r="L733" s="291"/>
      <c r="M733" s="289" t="s">
        <v>31</v>
      </c>
      <c r="N733" s="290"/>
      <c r="O733" s="291"/>
      <c r="P733" s="289" t="s">
        <v>31</v>
      </c>
      <c r="Q733" s="290"/>
      <c r="R733" s="291"/>
      <c r="S733" s="270" t="s">
        <v>2017</v>
      </c>
      <c r="T733" s="283"/>
      <c r="U733" s="283"/>
      <c r="V733" s="270"/>
      <c r="W733" s="270" t="s">
        <v>21</v>
      </c>
    </row>
    <row r="734" s="253" customFormat="true" ht="25.5" hidden="true" spans="1:23">
      <c r="A734" s="270">
        <f>MAX(A$2:A733)+1</f>
        <v>639</v>
      </c>
      <c r="B734" s="270">
        <v>250102039</v>
      </c>
      <c r="C734" s="270" t="s">
        <v>2018</v>
      </c>
      <c r="D734" s="271" t="s">
        <v>2019</v>
      </c>
      <c r="E734" s="270" t="s">
        <v>2018</v>
      </c>
      <c r="F734" s="270"/>
      <c r="G734" s="270"/>
      <c r="H734" s="283" t="s">
        <v>29</v>
      </c>
      <c r="I734" s="283" t="s">
        <v>40</v>
      </c>
      <c r="J734" s="289" t="s">
        <v>31</v>
      </c>
      <c r="K734" s="290"/>
      <c r="L734" s="291"/>
      <c r="M734" s="289" t="s">
        <v>31</v>
      </c>
      <c r="N734" s="290"/>
      <c r="O734" s="291"/>
      <c r="P734" s="289" t="s">
        <v>31</v>
      </c>
      <c r="Q734" s="290"/>
      <c r="R734" s="291"/>
      <c r="S734" s="270" t="s">
        <v>2017</v>
      </c>
      <c r="T734" s="283"/>
      <c r="U734" s="283"/>
      <c r="V734" s="270"/>
      <c r="W734" s="270" t="s">
        <v>21</v>
      </c>
    </row>
    <row r="735" s="253" customFormat="true" ht="25.5" hidden="true" spans="1:23">
      <c r="A735" s="270">
        <f>MAX(A$2:A734)+1</f>
        <v>640</v>
      </c>
      <c r="B735" s="270">
        <v>250102040</v>
      </c>
      <c r="C735" s="270" t="s">
        <v>2020</v>
      </c>
      <c r="D735" s="271">
        <v>322501010400000</v>
      </c>
      <c r="E735" s="270" t="s">
        <v>2020</v>
      </c>
      <c r="F735" s="270" t="s">
        <v>2021</v>
      </c>
      <c r="G735" s="270"/>
      <c r="H735" s="283" t="s">
        <v>44</v>
      </c>
      <c r="I735" s="283" t="s">
        <v>40</v>
      </c>
      <c r="J735" s="289">
        <v>25</v>
      </c>
      <c r="K735" s="290"/>
      <c r="L735" s="291"/>
      <c r="M735" s="289">
        <v>25</v>
      </c>
      <c r="N735" s="290"/>
      <c r="O735" s="291"/>
      <c r="P735" s="289" t="s">
        <v>31</v>
      </c>
      <c r="Q735" s="290"/>
      <c r="R735" s="291"/>
      <c r="S735" s="270" t="s">
        <v>1865</v>
      </c>
      <c r="T735" s="283"/>
      <c r="U735" s="283"/>
      <c r="V735" s="270"/>
      <c r="W735" s="270" t="s">
        <v>21</v>
      </c>
    </row>
    <row r="736" s="253" customFormat="true" ht="25.5" hidden="true" spans="1:23">
      <c r="A736" s="270">
        <f>MAX(A$2:A735)+1</f>
        <v>641</v>
      </c>
      <c r="B736" s="270">
        <v>250102041</v>
      </c>
      <c r="C736" s="270" t="s">
        <v>2022</v>
      </c>
      <c r="D736" s="271">
        <v>322501020610000</v>
      </c>
      <c r="E736" s="270" t="s">
        <v>2023</v>
      </c>
      <c r="F736" s="325"/>
      <c r="G736" s="270"/>
      <c r="H736" s="283" t="s">
        <v>44</v>
      </c>
      <c r="I736" s="283" t="s">
        <v>1850</v>
      </c>
      <c r="J736" s="289">
        <v>154</v>
      </c>
      <c r="K736" s="290"/>
      <c r="L736" s="291"/>
      <c r="M736" s="289">
        <v>154</v>
      </c>
      <c r="N736" s="290"/>
      <c r="O736" s="291"/>
      <c r="P736" s="298" t="s">
        <v>31</v>
      </c>
      <c r="Q736" s="305"/>
      <c r="R736" s="306"/>
      <c r="S736" s="270"/>
      <c r="T736" s="283"/>
      <c r="U736" s="283"/>
      <c r="V736" s="270"/>
      <c r="W736" s="270" t="s">
        <v>310</v>
      </c>
    </row>
    <row r="737" s="253" customFormat="true" ht="25.5" hidden="true" spans="1:23">
      <c r="A737" s="270">
        <f>MAX(A$2:A736)+1</f>
        <v>642</v>
      </c>
      <c r="B737" s="270">
        <v>250102042</v>
      </c>
      <c r="C737" s="270" t="s">
        <v>2024</v>
      </c>
      <c r="D737" s="271">
        <v>322501020400000</v>
      </c>
      <c r="E737" s="270" t="s">
        <v>2024</v>
      </c>
      <c r="F737" s="270" t="s">
        <v>2025</v>
      </c>
      <c r="G737" s="270"/>
      <c r="H737" s="283" t="s">
        <v>44</v>
      </c>
      <c r="I737" s="283" t="s">
        <v>40</v>
      </c>
      <c r="J737" s="289">
        <v>80</v>
      </c>
      <c r="K737" s="290"/>
      <c r="L737" s="291"/>
      <c r="M737" s="289">
        <v>80</v>
      </c>
      <c r="N737" s="290"/>
      <c r="O737" s="291"/>
      <c r="P737" s="289" t="s">
        <v>31</v>
      </c>
      <c r="Q737" s="290"/>
      <c r="R737" s="291"/>
      <c r="S737" s="270"/>
      <c r="T737" s="283"/>
      <c r="U737" s="283"/>
      <c r="V737" s="270"/>
      <c r="W737" s="270" t="s">
        <v>21</v>
      </c>
    </row>
    <row r="738" s="252" customFormat="true" ht="54" hidden="true" spans="1:23">
      <c r="A738" s="270"/>
      <c r="B738" s="270">
        <v>250103</v>
      </c>
      <c r="C738" s="270" t="s">
        <v>2026</v>
      </c>
      <c r="D738" s="270"/>
      <c r="E738" s="270"/>
      <c r="F738" s="270"/>
      <c r="G738" s="341" t="s">
        <v>2027</v>
      </c>
      <c r="H738" s="283"/>
      <c r="I738" s="283"/>
      <c r="J738" s="289"/>
      <c r="K738" s="290"/>
      <c r="L738" s="291"/>
      <c r="M738" s="289"/>
      <c r="N738" s="290"/>
      <c r="O738" s="291"/>
      <c r="P738" s="289"/>
      <c r="Q738" s="290"/>
      <c r="R738" s="291"/>
      <c r="S738" s="270"/>
      <c r="T738" s="283"/>
      <c r="U738" s="283"/>
      <c r="V738" s="270"/>
      <c r="W738" s="270" t="s">
        <v>21</v>
      </c>
    </row>
    <row r="739" s="253" customFormat="true" ht="25.5" hidden="true" spans="1:23">
      <c r="A739" s="270">
        <f>MAX(A$2:A738)+1</f>
        <v>643</v>
      </c>
      <c r="B739" s="270">
        <v>250103001</v>
      </c>
      <c r="C739" s="270" t="s">
        <v>2028</v>
      </c>
      <c r="D739" s="271" t="s">
        <v>2029</v>
      </c>
      <c r="E739" s="270" t="s">
        <v>2028</v>
      </c>
      <c r="F739" s="270" t="s">
        <v>2030</v>
      </c>
      <c r="G739" s="270"/>
      <c r="H739" s="283" t="s">
        <v>39</v>
      </c>
      <c r="I739" s="283" t="s">
        <v>40</v>
      </c>
      <c r="J739" s="289">
        <v>5</v>
      </c>
      <c r="K739" s="290"/>
      <c r="L739" s="291"/>
      <c r="M739" s="289">
        <v>5</v>
      </c>
      <c r="N739" s="290"/>
      <c r="O739" s="291"/>
      <c r="P739" s="289" t="s">
        <v>31</v>
      </c>
      <c r="Q739" s="290"/>
      <c r="R739" s="291"/>
      <c r="S739" s="270" t="s">
        <v>2031</v>
      </c>
      <c r="T739" s="283"/>
      <c r="U739" s="283"/>
      <c r="V739" s="270"/>
      <c r="W739" s="270" t="s">
        <v>21</v>
      </c>
    </row>
    <row r="740" s="253" customFormat="true" ht="25.5" hidden="true" spans="1:23">
      <c r="A740" s="270">
        <f>MAX(A$2:A739)+1</f>
        <v>644</v>
      </c>
      <c r="B740" s="270" t="s">
        <v>2032</v>
      </c>
      <c r="C740" s="270" t="s">
        <v>2028</v>
      </c>
      <c r="D740" s="271" t="s">
        <v>2029</v>
      </c>
      <c r="E740" s="270" t="s">
        <v>2028</v>
      </c>
      <c r="F740" s="270" t="s">
        <v>2033</v>
      </c>
      <c r="G740" s="270"/>
      <c r="H740" s="283" t="s">
        <v>39</v>
      </c>
      <c r="I740" s="283" t="s">
        <v>40</v>
      </c>
      <c r="J740" s="289">
        <v>10</v>
      </c>
      <c r="K740" s="290"/>
      <c r="L740" s="291"/>
      <c r="M740" s="289">
        <v>10</v>
      </c>
      <c r="N740" s="290"/>
      <c r="O740" s="291"/>
      <c r="P740" s="289" t="s">
        <v>31</v>
      </c>
      <c r="Q740" s="290"/>
      <c r="R740" s="291"/>
      <c r="S740" s="270" t="s">
        <v>1865</v>
      </c>
      <c r="T740" s="283"/>
      <c r="U740" s="283"/>
      <c r="V740" s="270"/>
      <c r="W740" s="270" t="s">
        <v>21</v>
      </c>
    </row>
    <row r="741" s="253" customFormat="true" ht="25.5" hidden="true" spans="1:23">
      <c r="A741" s="270">
        <f>MAX(A$2:A740)+1</f>
        <v>645</v>
      </c>
      <c r="B741" s="270">
        <v>250103002</v>
      </c>
      <c r="C741" s="270" t="s">
        <v>2034</v>
      </c>
      <c r="D741" s="274" t="s">
        <v>2035</v>
      </c>
      <c r="E741" s="270" t="s">
        <v>2036</v>
      </c>
      <c r="F741" s="270"/>
      <c r="G741" s="270"/>
      <c r="H741" s="283" t="s">
        <v>39</v>
      </c>
      <c r="I741" s="283" t="s">
        <v>1850</v>
      </c>
      <c r="J741" s="289">
        <v>1</v>
      </c>
      <c r="K741" s="290"/>
      <c r="L741" s="291"/>
      <c r="M741" s="289">
        <v>1</v>
      </c>
      <c r="N741" s="290"/>
      <c r="O741" s="291"/>
      <c r="P741" s="289" t="s">
        <v>31</v>
      </c>
      <c r="Q741" s="290"/>
      <c r="R741" s="291"/>
      <c r="S741" s="270" t="s">
        <v>2037</v>
      </c>
      <c r="T741" s="283"/>
      <c r="U741" s="283"/>
      <c r="V741" s="270"/>
      <c r="W741" s="270" t="s">
        <v>21</v>
      </c>
    </row>
    <row r="742" s="253" customFormat="true" ht="25.5" hidden="true" spans="1:23">
      <c r="A742" s="270">
        <f>MAX(A$2:A741)+1</f>
        <v>646</v>
      </c>
      <c r="B742" s="270" t="s">
        <v>2038</v>
      </c>
      <c r="C742" s="270" t="s">
        <v>2034</v>
      </c>
      <c r="D742" s="274" t="s">
        <v>2039</v>
      </c>
      <c r="E742" s="270" t="s">
        <v>2040</v>
      </c>
      <c r="F742" s="270"/>
      <c r="G742" s="270"/>
      <c r="H742" s="283" t="s">
        <v>44</v>
      </c>
      <c r="I742" s="283" t="s">
        <v>1850</v>
      </c>
      <c r="J742" s="289">
        <v>10</v>
      </c>
      <c r="K742" s="290"/>
      <c r="L742" s="291"/>
      <c r="M742" s="289">
        <v>10</v>
      </c>
      <c r="N742" s="290"/>
      <c r="O742" s="291"/>
      <c r="P742" s="289" t="s">
        <v>31</v>
      </c>
      <c r="Q742" s="290"/>
      <c r="R742" s="291"/>
      <c r="S742" s="270" t="s">
        <v>2041</v>
      </c>
      <c r="T742" s="283"/>
      <c r="U742" s="283"/>
      <c r="V742" s="270"/>
      <c r="W742" s="270" t="s">
        <v>21</v>
      </c>
    </row>
    <row r="743" s="253" customFormat="true" ht="25.5" hidden="true" spans="1:23">
      <c r="A743" s="270">
        <f>MAX(A$2:A742)+1</f>
        <v>647</v>
      </c>
      <c r="B743" s="270" t="s">
        <v>2042</v>
      </c>
      <c r="C743" s="270" t="s">
        <v>2034</v>
      </c>
      <c r="D743" s="271" t="s">
        <v>2043</v>
      </c>
      <c r="E743" s="270" t="s">
        <v>2044</v>
      </c>
      <c r="F743" s="270"/>
      <c r="G743" s="270"/>
      <c r="H743" s="283" t="s">
        <v>44</v>
      </c>
      <c r="I743" s="283" t="s">
        <v>1850</v>
      </c>
      <c r="J743" s="289">
        <v>12</v>
      </c>
      <c r="K743" s="290"/>
      <c r="L743" s="291"/>
      <c r="M743" s="289">
        <v>12</v>
      </c>
      <c r="N743" s="290"/>
      <c r="O743" s="291"/>
      <c r="P743" s="289" t="s">
        <v>31</v>
      </c>
      <c r="Q743" s="290"/>
      <c r="R743" s="291"/>
      <c r="S743" s="270" t="s">
        <v>2045</v>
      </c>
      <c r="T743" s="283"/>
      <c r="U743" s="283"/>
      <c r="V743" s="270"/>
      <c r="W743" s="270" t="s">
        <v>21</v>
      </c>
    </row>
    <row r="744" s="253" customFormat="true" ht="25.5" hidden="true" spans="1:23">
      <c r="A744" s="270">
        <f>MAX(A$2:A743)+1</f>
        <v>648</v>
      </c>
      <c r="B744" s="270" t="s">
        <v>2046</v>
      </c>
      <c r="C744" s="270" t="s">
        <v>2047</v>
      </c>
      <c r="D744" s="271" t="s">
        <v>2043</v>
      </c>
      <c r="E744" s="270" t="s">
        <v>2044</v>
      </c>
      <c r="F744" s="325" t="s">
        <v>2048</v>
      </c>
      <c r="G744" s="270"/>
      <c r="H744" s="283" t="s">
        <v>44</v>
      </c>
      <c r="I744" s="283" t="s">
        <v>1850</v>
      </c>
      <c r="J744" s="289">
        <v>50</v>
      </c>
      <c r="K744" s="290"/>
      <c r="L744" s="291"/>
      <c r="M744" s="289">
        <v>50</v>
      </c>
      <c r="N744" s="290"/>
      <c r="O744" s="291"/>
      <c r="P744" s="298" t="s">
        <v>31</v>
      </c>
      <c r="Q744" s="305"/>
      <c r="R744" s="306"/>
      <c r="S744" s="270" t="s">
        <v>2049</v>
      </c>
      <c r="T744" s="283"/>
      <c r="U744" s="283"/>
      <c r="V744" s="270"/>
      <c r="W744" s="270" t="s">
        <v>310</v>
      </c>
    </row>
    <row r="745" s="253" customFormat="true" ht="25.5" hidden="true" spans="1:23">
      <c r="A745" s="270">
        <f>MAX(A$2:A744)+1</f>
        <v>649</v>
      </c>
      <c r="B745" s="270">
        <v>250103003</v>
      </c>
      <c r="C745" s="270" t="s">
        <v>2050</v>
      </c>
      <c r="D745" s="271" t="s">
        <v>2051</v>
      </c>
      <c r="E745" s="270" t="s">
        <v>2050</v>
      </c>
      <c r="F745" s="270"/>
      <c r="G745" s="270"/>
      <c r="H745" s="283" t="s">
        <v>39</v>
      </c>
      <c r="I745" s="283" t="s">
        <v>1850</v>
      </c>
      <c r="J745" s="289">
        <v>2</v>
      </c>
      <c r="K745" s="290"/>
      <c r="L745" s="291"/>
      <c r="M745" s="289">
        <v>2</v>
      </c>
      <c r="N745" s="290"/>
      <c r="O745" s="291"/>
      <c r="P745" s="289" t="s">
        <v>31</v>
      </c>
      <c r="Q745" s="290"/>
      <c r="R745" s="291"/>
      <c r="S745" s="270"/>
      <c r="T745" s="283"/>
      <c r="U745" s="283"/>
      <c r="V745" s="270"/>
      <c r="W745" s="270" t="s">
        <v>21</v>
      </c>
    </row>
    <row r="746" s="253" customFormat="true" ht="25.5" hidden="true" spans="1:23">
      <c r="A746" s="270">
        <f>MAX(A$2:A745)+1</f>
        <v>650</v>
      </c>
      <c r="B746" s="270">
        <v>250103004</v>
      </c>
      <c r="C746" s="270" t="s">
        <v>2052</v>
      </c>
      <c r="D746" s="271" t="s">
        <v>2053</v>
      </c>
      <c r="E746" s="270" t="s">
        <v>2052</v>
      </c>
      <c r="F746" s="270"/>
      <c r="G746" s="270"/>
      <c r="H746" s="283" t="s">
        <v>39</v>
      </c>
      <c r="I746" s="283" t="s">
        <v>1850</v>
      </c>
      <c r="J746" s="289">
        <v>2</v>
      </c>
      <c r="K746" s="290"/>
      <c r="L746" s="291"/>
      <c r="M746" s="289">
        <v>2</v>
      </c>
      <c r="N746" s="290"/>
      <c r="O746" s="291"/>
      <c r="P746" s="289" t="s">
        <v>31</v>
      </c>
      <c r="Q746" s="290"/>
      <c r="R746" s="291"/>
      <c r="S746" s="270"/>
      <c r="T746" s="283"/>
      <c r="U746" s="283"/>
      <c r="V746" s="270"/>
      <c r="W746" s="270" t="s">
        <v>21</v>
      </c>
    </row>
    <row r="747" s="253" customFormat="true" ht="25.5" hidden="true" spans="1:23">
      <c r="A747" s="270">
        <f>MAX(A$2:A746)+1</f>
        <v>651</v>
      </c>
      <c r="B747" s="270" t="s">
        <v>2054</v>
      </c>
      <c r="C747" s="270" t="s">
        <v>2055</v>
      </c>
      <c r="D747" s="271" t="s">
        <v>2056</v>
      </c>
      <c r="E747" s="270" t="s">
        <v>2055</v>
      </c>
      <c r="F747" s="270"/>
      <c r="G747" s="270"/>
      <c r="H747" s="283" t="s">
        <v>44</v>
      </c>
      <c r="I747" s="283" t="s">
        <v>1850</v>
      </c>
      <c r="J747" s="289">
        <v>35</v>
      </c>
      <c r="K747" s="290"/>
      <c r="L747" s="291"/>
      <c r="M747" s="289">
        <v>35</v>
      </c>
      <c r="N747" s="290"/>
      <c r="O747" s="291"/>
      <c r="P747" s="289" t="s">
        <v>31</v>
      </c>
      <c r="Q747" s="290"/>
      <c r="R747" s="291"/>
      <c r="S747" s="270"/>
      <c r="T747" s="283"/>
      <c r="U747" s="283"/>
      <c r="V747" s="270"/>
      <c r="W747" s="270" t="s">
        <v>21</v>
      </c>
    </row>
    <row r="748" s="253" customFormat="true" ht="25.5" hidden="true" spans="1:23">
      <c r="A748" s="270">
        <f>MAX(A$2:A747)+1</f>
        <v>652</v>
      </c>
      <c r="B748" s="270">
        <v>250103005</v>
      </c>
      <c r="C748" s="270" t="s">
        <v>2057</v>
      </c>
      <c r="D748" s="271" t="s">
        <v>2058</v>
      </c>
      <c r="E748" s="270" t="s">
        <v>2057</v>
      </c>
      <c r="F748" s="270"/>
      <c r="G748" s="270"/>
      <c r="H748" s="283" t="s">
        <v>39</v>
      </c>
      <c r="I748" s="283" t="s">
        <v>1850</v>
      </c>
      <c r="J748" s="289">
        <v>2</v>
      </c>
      <c r="K748" s="290"/>
      <c r="L748" s="291"/>
      <c r="M748" s="289">
        <v>2</v>
      </c>
      <c r="N748" s="290"/>
      <c r="O748" s="291"/>
      <c r="P748" s="289" t="s">
        <v>31</v>
      </c>
      <c r="Q748" s="290"/>
      <c r="R748" s="291"/>
      <c r="S748" s="270"/>
      <c r="T748" s="283"/>
      <c r="U748" s="283"/>
      <c r="V748" s="270"/>
      <c r="W748" s="270" t="s">
        <v>21</v>
      </c>
    </row>
    <row r="749" s="253" customFormat="true" ht="25.5" hidden="true" spans="1:23">
      <c r="A749" s="270">
        <f>MAX(A$2:A748)+1</f>
        <v>653</v>
      </c>
      <c r="B749" s="270">
        <v>250103007</v>
      </c>
      <c r="C749" s="270" t="s">
        <v>2059</v>
      </c>
      <c r="D749" s="271" t="s">
        <v>2060</v>
      </c>
      <c r="E749" s="270" t="s">
        <v>2061</v>
      </c>
      <c r="F749" s="325" t="s">
        <v>2062</v>
      </c>
      <c r="G749" s="270"/>
      <c r="H749" s="283" t="s">
        <v>44</v>
      </c>
      <c r="I749" s="283" t="s">
        <v>40</v>
      </c>
      <c r="J749" s="289">
        <v>110</v>
      </c>
      <c r="K749" s="290"/>
      <c r="L749" s="291"/>
      <c r="M749" s="289">
        <v>110</v>
      </c>
      <c r="N749" s="290"/>
      <c r="O749" s="291"/>
      <c r="P749" s="298" t="s">
        <v>31</v>
      </c>
      <c r="Q749" s="305"/>
      <c r="R749" s="306"/>
      <c r="S749" s="270" t="s">
        <v>2041</v>
      </c>
      <c r="T749" s="283"/>
      <c r="U749" s="283"/>
      <c r="V749" s="270"/>
      <c r="W749" s="270" t="s">
        <v>310</v>
      </c>
    </row>
    <row r="750" s="253" customFormat="true" ht="105" hidden="true" spans="1:23">
      <c r="A750" s="270">
        <f>MAX(A$2:A749)+1</f>
        <v>654</v>
      </c>
      <c r="B750" s="400">
        <v>250103008</v>
      </c>
      <c r="C750" s="401" t="s">
        <v>2063</v>
      </c>
      <c r="D750" s="336" t="s">
        <v>2064</v>
      </c>
      <c r="E750" s="336" t="s">
        <v>2063</v>
      </c>
      <c r="F750" s="403" t="s">
        <v>2065</v>
      </c>
      <c r="G750" s="404"/>
      <c r="H750" s="287" t="s">
        <v>29</v>
      </c>
      <c r="I750" s="406" t="s">
        <v>1850</v>
      </c>
      <c r="J750" s="289" t="s">
        <v>70</v>
      </c>
      <c r="K750" s="290"/>
      <c r="L750" s="291"/>
      <c r="M750" s="289" t="s">
        <v>70</v>
      </c>
      <c r="N750" s="290"/>
      <c r="O750" s="291"/>
      <c r="P750" s="289" t="s">
        <v>70</v>
      </c>
      <c r="Q750" s="290"/>
      <c r="R750" s="291"/>
      <c r="S750" s="401" t="s">
        <v>2066</v>
      </c>
      <c r="T750" s="283"/>
      <c r="U750" s="283"/>
      <c r="V750" s="270"/>
      <c r="W750" s="270" t="s">
        <v>535</v>
      </c>
    </row>
    <row r="751" s="252" customFormat="true" ht="25.5" hidden="true" spans="1:23">
      <c r="A751" s="270"/>
      <c r="B751" s="270">
        <v>250104</v>
      </c>
      <c r="C751" s="270" t="s">
        <v>2067</v>
      </c>
      <c r="D751" s="270"/>
      <c r="E751" s="270"/>
      <c r="F751" s="270"/>
      <c r="G751" s="270"/>
      <c r="H751" s="283"/>
      <c r="I751" s="283"/>
      <c r="J751" s="289"/>
      <c r="K751" s="290"/>
      <c r="L751" s="291"/>
      <c r="M751" s="289"/>
      <c r="N751" s="290"/>
      <c r="O751" s="291"/>
      <c r="P751" s="289"/>
      <c r="Q751" s="290"/>
      <c r="R751" s="291"/>
      <c r="S751" s="270"/>
      <c r="T751" s="283"/>
      <c r="U751" s="283"/>
      <c r="V751" s="270"/>
      <c r="W751" s="270" t="s">
        <v>21</v>
      </c>
    </row>
    <row r="752" s="253" customFormat="true" ht="38.25" hidden="true" spans="1:23">
      <c r="A752" s="270">
        <f>MAX(A$2:A751)+1</f>
        <v>655</v>
      </c>
      <c r="B752" s="270">
        <v>250104001</v>
      </c>
      <c r="C752" s="374" t="s">
        <v>2068</v>
      </c>
      <c r="D752" s="271" t="s">
        <v>2069</v>
      </c>
      <c r="E752" s="270" t="s">
        <v>2068</v>
      </c>
      <c r="F752" s="374" t="s">
        <v>2070</v>
      </c>
      <c r="G752" s="270"/>
      <c r="H752" s="283" t="s">
        <v>39</v>
      </c>
      <c r="I752" s="283" t="s">
        <v>40</v>
      </c>
      <c r="J752" s="289">
        <v>10</v>
      </c>
      <c r="K752" s="290"/>
      <c r="L752" s="291"/>
      <c r="M752" s="289">
        <v>10</v>
      </c>
      <c r="N752" s="290"/>
      <c r="O752" s="291"/>
      <c r="P752" s="289" t="s">
        <v>31</v>
      </c>
      <c r="Q752" s="290"/>
      <c r="R752" s="291"/>
      <c r="S752" s="374"/>
      <c r="T752" s="283"/>
      <c r="U752" s="283"/>
      <c r="V752" s="270"/>
      <c r="W752" s="270" t="s">
        <v>21</v>
      </c>
    </row>
    <row r="753" s="253" customFormat="true" ht="25.5" hidden="true" spans="1:23">
      <c r="A753" s="270">
        <f>MAX(A$2:A752)+1</f>
        <v>656</v>
      </c>
      <c r="B753" s="270" t="s">
        <v>2071</v>
      </c>
      <c r="C753" s="374" t="s">
        <v>2068</v>
      </c>
      <c r="D753" s="271" t="s">
        <v>2069</v>
      </c>
      <c r="E753" s="270" t="s">
        <v>2068</v>
      </c>
      <c r="F753" s="374"/>
      <c r="G753" s="270"/>
      <c r="H753" s="283" t="s">
        <v>44</v>
      </c>
      <c r="I753" s="283" t="s">
        <v>40</v>
      </c>
      <c r="J753" s="289">
        <v>20</v>
      </c>
      <c r="K753" s="290"/>
      <c r="L753" s="291"/>
      <c r="M753" s="289">
        <v>20</v>
      </c>
      <c r="N753" s="290"/>
      <c r="O753" s="291"/>
      <c r="P753" s="289" t="s">
        <v>31</v>
      </c>
      <c r="Q753" s="290"/>
      <c r="R753" s="291"/>
      <c r="S753" s="374" t="s">
        <v>1865</v>
      </c>
      <c r="T753" s="283"/>
      <c r="U753" s="283"/>
      <c r="V753" s="270"/>
      <c r="W753" s="270" t="s">
        <v>21</v>
      </c>
    </row>
    <row r="754" s="253" customFormat="true" ht="25.5" hidden="true" spans="1:23">
      <c r="A754" s="270">
        <f>MAX(A$2:A753)+1</f>
        <v>657</v>
      </c>
      <c r="B754" s="270">
        <v>250104002</v>
      </c>
      <c r="C754" s="374" t="s">
        <v>2072</v>
      </c>
      <c r="D754" s="271" t="s">
        <v>2073</v>
      </c>
      <c r="E754" s="270" t="s">
        <v>2072</v>
      </c>
      <c r="F754" s="374" t="s">
        <v>2074</v>
      </c>
      <c r="G754" s="270"/>
      <c r="H754" s="283" t="s">
        <v>39</v>
      </c>
      <c r="I754" s="283" t="s">
        <v>40</v>
      </c>
      <c r="J754" s="289">
        <v>8</v>
      </c>
      <c r="K754" s="290"/>
      <c r="L754" s="291"/>
      <c r="M754" s="289">
        <v>8</v>
      </c>
      <c r="N754" s="290"/>
      <c r="O754" s="291"/>
      <c r="P754" s="289" t="s">
        <v>31</v>
      </c>
      <c r="Q754" s="290"/>
      <c r="R754" s="291"/>
      <c r="S754" s="374"/>
      <c r="T754" s="283"/>
      <c r="U754" s="283"/>
      <c r="V754" s="270"/>
      <c r="W754" s="270" t="s">
        <v>21</v>
      </c>
    </row>
    <row r="755" s="253" customFormat="true" ht="25.5" hidden="true" spans="1:23">
      <c r="A755" s="270">
        <f>MAX(A$2:A754)+1</f>
        <v>658</v>
      </c>
      <c r="B755" s="270">
        <v>250104003</v>
      </c>
      <c r="C755" s="374" t="s">
        <v>2075</v>
      </c>
      <c r="D755" s="271" t="s">
        <v>2076</v>
      </c>
      <c r="E755" s="270" t="s">
        <v>2075</v>
      </c>
      <c r="F755" s="374" t="s">
        <v>2077</v>
      </c>
      <c r="G755" s="270"/>
      <c r="H755" s="283" t="s">
        <v>39</v>
      </c>
      <c r="I755" s="283" t="s">
        <v>40</v>
      </c>
      <c r="J755" s="289">
        <v>10</v>
      </c>
      <c r="K755" s="290"/>
      <c r="L755" s="291"/>
      <c r="M755" s="289">
        <v>10</v>
      </c>
      <c r="N755" s="290"/>
      <c r="O755" s="291"/>
      <c r="P755" s="289" t="s">
        <v>31</v>
      </c>
      <c r="Q755" s="290"/>
      <c r="R755" s="291"/>
      <c r="S755" s="374"/>
      <c r="T755" s="283"/>
      <c r="U755" s="283"/>
      <c r="V755" s="270"/>
      <c r="W755" s="270" t="s">
        <v>21</v>
      </c>
    </row>
    <row r="756" s="253" customFormat="true" ht="25.5" hidden="true" spans="1:23">
      <c r="A756" s="270">
        <f>MAX(A$2:A755)+1</f>
        <v>659</v>
      </c>
      <c r="B756" s="270" t="s">
        <v>2078</v>
      </c>
      <c r="C756" s="374" t="s">
        <v>2075</v>
      </c>
      <c r="D756" s="271" t="s">
        <v>2076</v>
      </c>
      <c r="E756" s="270" t="s">
        <v>2075</v>
      </c>
      <c r="F756" s="374"/>
      <c r="G756" s="270"/>
      <c r="H756" s="283" t="s">
        <v>44</v>
      </c>
      <c r="I756" s="283" t="s">
        <v>40</v>
      </c>
      <c r="J756" s="289">
        <v>20</v>
      </c>
      <c r="K756" s="290"/>
      <c r="L756" s="291"/>
      <c r="M756" s="289">
        <v>20</v>
      </c>
      <c r="N756" s="290"/>
      <c r="O756" s="291"/>
      <c r="P756" s="289" t="s">
        <v>31</v>
      </c>
      <c r="Q756" s="290"/>
      <c r="R756" s="291"/>
      <c r="S756" s="374" t="s">
        <v>1865</v>
      </c>
      <c r="T756" s="283"/>
      <c r="U756" s="283"/>
      <c r="V756" s="270"/>
      <c r="W756" s="270" t="s">
        <v>21</v>
      </c>
    </row>
    <row r="757" s="253" customFormat="true" ht="38.25" hidden="true" spans="1:23">
      <c r="A757" s="270">
        <f>MAX(A$2:A756)+1</f>
        <v>660</v>
      </c>
      <c r="B757" s="270">
        <v>250104004</v>
      </c>
      <c r="C757" s="374" t="s">
        <v>2079</v>
      </c>
      <c r="D757" s="271" t="s">
        <v>2080</v>
      </c>
      <c r="E757" s="270" t="s">
        <v>2079</v>
      </c>
      <c r="F757" s="374" t="s">
        <v>2081</v>
      </c>
      <c r="G757" s="270"/>
      <c r="H757" s="283" t="s">
        <v>39</v>
      </c>
      <c r="I757" s="283" t="s">
        <v>40</v>
      </c>
      <c r="J757" s="289">
        <v>10</v>
      </c>
      <c r="K757" s="290"/>
      <c r="L757" s="291"/>
      <c r="M757" s="289">
        <v>10</v>
      </c>
      <c r="N757" s="290"/>
      <c r="O757" s="291"/>
      <c r="P757" s="289" t="s">
        <v>31</v>
      </c>
      <c r="Q757" s="290"/>
      <c r="R757" s="291"/>
      <c r="S757" s="374"/>
      <c r="T757" s="283"/>
      <c r="U757" s="283"/>
      <c r="V757" s="270"/>
      <c r="W757" s="270" t="s">
        <v>21</v>
      </c>
    </row>
    <row r="758" s="253" customFormat="true" ht="38.25" hidden="true" spans="1:23">
      <c r="A758" s="270">
        <f>MAX(A$2:A757)+1</f>
        <v>661</v>
      </c>
      <c r="B758" s="270" t="s">
        <v>2082</v>
      </c>
      <c r="C758" s="402" t="s">
        <v>2083</v>
      </c>
      <c r="D758" s="271" t="s">
        <v>2080</v>
      </c>
      <c r="E758" s="270" t="s">
        <v>2079</v>
      </c>
      <c r="F758" s="177" t="s">
        <v>2084</v>
      </c>
      <c r="G758" s="270"/>
      <c r="H758" s="283" t="s">
        <v>29</v>
      </c>
      <c r="I758" s="283" t="s">
        <v>40</v>
      </c>
      <c r="J758" s="289">
        <v>100</v>
      </c>
      <c r="K758" s="290"/>
      <c r="L758" s="291"/>
      <c r="M758" s="289">
        <v>100</v>
      </c>
      <c r="N758" s="290"/>
      <c r="O758" s="291"/>
      <c r="P758" s="289" t="s">
        <v>31</v>
      </c>
      <c r="Q758" s="290"/>
      <c r="R758" s="291"/>
      <c r="S758" s="177"/>
      <c r="T758" s="283"/>
      <c r="U758" s="283"/>
      <c r="V758" s="270"/>
      <c r="W758" s="270" t="s">
        <v>21</v>
      </c>
    </row>
    <row r="759" s="253" customFormat="true" ht="25.5" hidden="true" spans="1:23">
      <c r="A759" s="270">
        <f>MAX(A$2:A758)+1</f>
        <v>662</v>
      </c>
      <c r="B759" s="270">
        <v>250104005</v>
      </c>
      <c r="C759" s="374" t="s">
        <v>2085</v>
      </c>
      <c r="D759" s="271" t="s">
        <v>2086</v>
      </c>
      <c r="E759" s="270" t="s">
        <v>2085</v>
      </c>
      <c r="F759" s="405"/>
      <c r="G759" s="270"/>
      <c r="H759" s="283" t="s">
        <v>29</v>
      </c>
      <c r="I759" s="283" t="s">
        <v>1850</v>
      </c>
      <c r="J759" s="289">
        <v>4</v>
      </c>
      <c r="K759" s="290"/>
      <c r="L759" s="291"/>
      <c r="M759" s="289">
        <v>4</v>
      </c>
      <c r="N759" s="290"/>
      <c r="O759" s="291"/>
      <c r="P759" s="289" t="s">
        <v>31</v>
      </c>
      <c r="Q759" s="290"/>
      <c r="R759" s="291"/>
      <c r="S759" s="374"/>
      <c r="T759" s="283"/>
      <c r="U759" s="283"/>
      <c r="V759" s="270"/>
      <c r="W759" s="270" t="s">
        <v>21</v>
      </c>
    </row>
    <row r="760" s="253" customFormat="true" ht="25.5" hidden="true" spans="1:23">
      <c r="A760" s="270">
        <f>MAX(A$2:A759)+1</f>
        <v>663</v>
      </c>
      <c r="B760" s="270">
        <v>250104006</v>
      </c>
      <c r="C760" s="374" t="s">
        <v>2087</v>
      </c>
      <c r="D760" s="271" t="s">
        <v>2088</v>
      </c>
      <c r="E760" s="270" t="s">
        <v>2087</v>
      </c>
      <c r="F760" s="374"/>
      <c r="G760" s="270"/>
      <c r="H760" s="283" t="s">
        <v>29</v>
      </c>
      <c r="I760" s="283" t="s">
        <v>1850</v>
      </c>
      <c r="J760" s="289">
        <v>2</v>
      </c>
      <c r="K760" s="290"/>
      <c r="L760" s="291"/>
      <c r="M760" s="289">
        <v>2</v>
      </c>
      <c r="N760" s="290"/>
      <c r="O760" s="291"/>
      <c r="P760" s="289" t="s">
        <v>31</v>
      </c>
      <c r="Q760" s="290"/>
      <c r="R760" s="291"/>
      <c r="S760" s="374"/>
      <c r="T760" s="283"/>
      <c r="U760" s="283"/>
      <c r="V760" s="270"/>
      <c r="W760" s="270" t="s">
        <v>21</v>
      </c>
    </row>
    <row r="761" s="253" customFormat="true" ht="25.5" hidden="true" spans="1:23">
      <c r="A761" s="270">
        <f>MAX(A$2:A760)+1</f>
        <v>664</v>
      </c>
      <c r="B761" s="322" t="s">
        <v>2089</v>
      </c>
      <c r="C761" s="270" t="s">
        <v>2090</v>
      </c>
      <c r="D761" s="278" t="s">
        <v>2091</v>
      </c>
      <c r="E761" s="270" t="s">
        <v>2087</v>
      </c>
      <c r="F761" s="325"/>
      <c r="G761" s="270"/>
      <c r="H761" s="283" t="s">
        <v>29</v>
      </c>
      <c r="I761" s="283" t="s">
        <v>40</v>
      </c>
      <c r="J761" s="289">
        <v>110</v>
      </c>
      <c r="K761" s="290"/>
      <c r="L761" s="291"/>
      <c r="M761" s="289">
        <v>110</v>
      </c>
      <c r="N761" s="290"/>
      <c r="O761" s="291"/>
      <c r="P761" s="298" t="s">
        <v>31</v>
      </c>
      <c r="Q761" s="305"/>
      <c r="R761" s="306"/>
      <c r="S761" s="270" t="s">
        <v>2017</v>
      </c>
      <c r="T761" s="283"/>
      <c r="U761" s="283"/>
      <c r="V761" s="270"/>
      <c r="W761" s="270" t="s">
        <v>310</v>
      </c>
    </row>
    <row r="762" s="253" customFormat="true" ht="25.5" hidden="true" spans="1:23">
      <c r="A762" s="270">
        <f>MAX(A$2:A761)+1</f>
        <v>665</v>
      </c>
      <c r="B762" s="270">
        <v>250104007</v>
      </c>
      <c r="C762" s="374" t="s">
        <v>2092</v>
      </c>
      <c r="D762" s="271" t="s">
        <v>2093</v>
      </c>
      <c r="E762" s="270" t="s">
        <v>2092</v>
      </c>
      <c r="F762" s="405"/>
      <c r="G762" s="270"/>
      <c r="H762" s="283" t="s">
        <v>29</v>
      </c>
      <c r="I762" s="283" t="s">
        <v>1850</v>
      </c>
      <c r="J762" s="289">
        <v>4</v>
      </c>
      <c r="K762" s="290"/>
      <c r="L762" s="291"/>
      <c r="M762" s="289">
        <v>4</v>
      </c>
      <c r="N762" s="290"/>
      <c r="O762" s="291"/>
      <c r="P762" s="289" t="s">
        <v>31</v>
      </c>
      <c r="Q762" s="290"/>
      <c r="R762" s="291"/>
      <c r="S762" s="374"/>
      <c r="T762" s="283"/>
      <c r="U762" s="283"/>
      <c r="V762" s="270"/>
      <c r="W762" s="270" t="s">
        <v>21</v>
      </c>
    </row>
    <row r="763" s="253" customFormat="true" ht="25.5" hidden="true" spans="1:23">
      <c r="A763" s="270">
        <f>MAX(A$2:A762)+1</f>
        <v>666</v>
      </c>
      <c r="B763" s="322" t="s">
        <v>2094</v>
      </c>
      <c r="C763" s="270" t="s">
        <v>2095</v>
      </c>
      <c r="D763" s="278" t="s">
        <v>2096</v>
      </c>
      <c r="E763" s="270" t="s">
        <v>2097</v>
      </c>
      <c r="F763" s="325"/>
      <c r="G763" s="270"/>
      <c r="H763" s="283" t="s">
        <v>29</v>
      </c>
      <c r="I763" s="283" t="s">
        <v>40</v>
      </c>
      <c r="J763" s="289">
        <v>110</v>
      </c>
      <c r="K763" s="290"/>
      <c r="L763" s="291"/>
      <c r="M763" s="289">
        <v>110</v>
      </c>
      <c r="N763" s="290"/>
      <c r="O763" s="291"/>
      <c r="P763" s="298" t="s">
        <v>31</v>
      </c>
      <c r="Q763" s="305"/>
      <c r="R763" s="306"/>
      <c r="S763" s="270" t="s">
        <v>2098</v>
      </c>
      <c r="T763" s="283"/>
      <c r="U763" s="283"/>
      <c r="V763" s="270"/>
      <c r="W763" s="270" t="s">
        <v>310</v>
      </c>
    </row>
    <row r="764" s="253" customFormat="true" ht="25.5" hidden="true" spans="1:23">
      <c r="A764" s="270">
        <f>MAX(A$2:A763)+1</f>
        <v>667</v>
      </c>
      <c r="B764" s="270">
        <v>250104008</v>
      </c>
      <c r="C764" s="374" t="s">
        <v>2099</v>
      </c>
      <c r="D764" s="271" t="s">
        <v>2100</v>
      </c>
      <c r="E764" s="270" t="s">
        <v>2099</v>
      </c>
      <c r="F764" s="405"/>
      <c r="G764" s="270"/>
      <c r="H764" s="283" t="s">
        <v>29</v>
      </c>
      <c r="I764" s="283" t="s">
        <v>1850</v>
      </c>
      <c r="J764" s="289">
        <v>3</v>
      </c>
      <c r="K764" s="290"/>
      <c r="L764" s="291"/>
      <c r="M764" s="289">
        <v>3</v>
      </c>
      <c r="N764" s="290"/>
      <c r="O764" s="291"/>
      <c r="P764" s="289" t="s">
        <v>31</v>
      </c>
      <c r="Q764" s="290"/>
      <c r="R764" s="291"/>
      <c r="S764" s="374"/>
      <c r="T764" s="283"/>
      <c r="U764" s="283"/>
      <c r="V764" s="270"/>
      <c r="W764" s="270" t="s">
        <v>21</v>
      </c>
    </row>
    <row r="765" s="253" customFormat="true" ht="25.5" hidden="true" spans="1:23">
      <c r="A765" s="270">
        <f>MAX(A$2:A764)+1</f>
        <v>668</v>
      </c>
      <c r="B765" s="270">
        <v>250104009</v>
      </c>
      <c r="C765" s="374" t="s">
        <v>2101</v>
      </c>
      <c r="D765" s="271" t="s">
        <v>2102</v>
      </c>
      <c r="E765" s="270" t="s">
        <v>2101</v>
      </c>
      <c r="F765" s="405"/>
      <c r="G765" s="270"/>
      <c r="H765" s="283" t="s">
        <v>29</v>
      </c>
      <c r="I765" s="283" t="s">
        <v>1850</v>
      </c>
      <c r="J765" s="289">
        <v>2</v>
      </c>
      <c r="K765" s="290"/>
      <c r="L765" s="291"/>
      <c r="M765" s="289">
        <v>2</v>
      </c>
      <c r="N765" s="290"/>
      <c r="O765" s="291"/>
      <c r="P765" s="289" t="s">
        <v>31</v>
      </c>
      <c r="Q765" s="290"/>
      <c r="R765" s="291"/>
      <c r="S765" s="374"/>
      <c r="T765" s="283"/>
      <c r="U765" s="283"/>
      <c r="V765" s="270"/>
      <c r="W765" s="270" t="s">
        <v>21</v>
      </c>
    </row>
    <row r="766" s="253" customFormat="true" ht="25.5" hidden="true" spans="1:23">
      <c r="A766" s="270">
        <f>MAX(A$2:A765)+1</f>
        <v>669</v>
      </c>
      <c r="B766" s="270">
        <v>250104010</v>
      </c>
      <c r="C766" s="374" t="s">
        <v>2103</v>
      </c>
      <c r="D766" s="271" t="s">
        <v>2104</v>
      </c>
      <c r="E766" s="270" t="s">
        <v>2103</v>
      </c>
      <c r="F766" s="405"/>
      <c r="G766" s="270"/>
      <c r="H766" s="283" t="s">
        <v>29</v>
      </c>
      <c r="I766" s="283" t="s">
        <v>1850</v>
      </c>
      <c r="J766" s="289">
        <v>3</v>
      </c>
      <c r="K766" s="290"/>
      <c r="L766" s="291"/>
      <c r="M766" s="289">
        <v>3</v>
      </c>
      <c r="N766" s="290"/>
      <c r="O766" s="291"/>
      <c r="P766" s="289" t="s">
        <v>31</v>
      </c>
      <c r="Q766" s="290"/>
      <c r="R766" s="291"/>
      <c r="S766" s="374"/>
      <c r="T766" s="283"/>
      <c r="U766" s="283"/>
      <c r="V766" s="270"/>
      <c r="W766" s="270" t="s">
        <v>21</v>
      </c>
    </row>
    <row r="767" s="253" customFormat="true" ht="25.5" hidden="true" spans="1:23">
      <c r="A767" s="270">
        <f>MAX(A$2:A766)+1</f>
        <v>670</v>
      </c>
      <c r="B767" s="270">
        <v>250104011</v>
      </c>
      <c r="C767" s="374" t="s">
        <v>2105</v>
      </c>
      <c r="D767" s="271" t="s">
        <v>2106</v>
      </c>
      <c r="E767" s="270" t="s">
        <v>2105</v>
      </c>
      <c r="F767" s="405"/>
      <c r="G767" s="270"/>
      <c r="H767" s="283" t="s">
        <v>29</v>
      </c>
      <c r="I767" s="283" t="s">
        <v>1850</v>
      </c>
      <c r="J767" s="289">
        <v>3</v>
      </c>
      <c r="K767" s="290"/>
      <c r="L767" s="291"/>
      <c r="M767" s="289">
        <v>3</v>
      </c>
      <c r="N767" s="290"/>
      <c r="O767" s="291"/>
      <c r="P767" s="289" t="s">
        <v>31</v>
      </c>
      <c r="Q767" s="290"/>
      <c r="R767" s="291"/>
      <c r="S767" s="374"/>
      <c r="T767" s="283"/>
      <c r="U767" s="283"/>
      <c r="V767" s="270"/>
      <c r="W767" s="270" t="s">
        <v>21</v>
      </c>
    </row>
    <row r="768" s="253" customFormat="true" ht="25.5" hidden="true" spans="1:23">
      <c r="A768" s="270">
        <f>MAX(A$2:A767)+1</f>
        <v>671</v>
      </c>
      <c r="B768" s="270">
        <v>250104012</v>
      </c>
      <c r="C768" s="374" t="s">
        <v>2107</v>
      </c>
      <c r="D768" s="271" t="s">
        <v>2108</v>
      </c>
      <c r="E768" s="270" t="s">
        <v>2107</v>
      </c>
      <c r="F768" s="405"/>
      <c r="G768" s="270"/>
      <c r="H768" s="283" t="s">
        <v>29</v>
      </c>
      <c r="I768" s="283" t="s">
        <v>1850</v>
      </c>
      <c r="J768" s="289">
        <v>2</v>
      </c>
      <c r="K768" s="290"/>
      <c r="L768" s="291"/>
      <c r="M768" s="289">
        <v>2</v>
      </c>
      <c r="N768" s="290"/>
      <c r="O768" s="291"/>
      <c r="P768" s="289" t="s">
        <v>31</v>
      </c>
      <c r="Q768" s="290"/>
      <c r="R768" s="291"/>
      <c r="S768" s="374"/>
      <c r="T768" s="283"/>
      <c r="U768" s="283"/>
      <c r="V768" s="270"/>
      <c r="W768" s="270" t="s">
        <v>21</v>
      </c>
    </row>
    <row r="769" s="253" customFormat="true" ht="25.5" hidden="true" spans="1:23">
      <c r="A769" s="270">
        <f>MAX(A$2:A768)+1</f>
        <v>672</v>
      </c>
      <c r="B769" s="270">
        <v>250104013</v>
      </c>
      <c r="C769" s="374" t="s">
        <v>2109</v>
      </c>
      <c r="D769" s="271" t="s">
        <v>2110</v>
      </c>
      <c r="E769" s="270" t="s">
        <v>2109</v>
      </c>
      <c r="F769" s="374" t="s">
        <v>2111</v>
      </c>
      <c r="G769" s="270"/>
      <c r="H769" s="283" t="s">
        <v>39</v>
      </c>
      <c r="I769" s="283" t="s">
        <v>40</v>
      </c>
      <c r="J769" s="289">
        <v>5</v>
      </c>
      <c r="K769" s="290"/>
      <c r="L769" s="291"/>
      <c r="M769" s="289">
        <v>5</v>
      </c>
      <c r="N769" s="290"/>
      <c r="O769" s="291"/>
      <c r="P769" s="289" t="s">
        <v>31</v>
      </c>
      <c r="Q769" s="290"/>
      <c r="R769" s="291"/>
      <c r="S769" s="374"/>
      <c r="T769" s="283"/>
      <c r="U769" s="283"/>
      <c r="V769" s="270"/>
      <c r="W769" s="270" t="s">
        <v>21</v>
      </c>
    </row>
    <row r="770" s="253" customFormat="true" ht="25.5" hidden="true" spans="1:23">
      <c r="A770" s="270">
        <f>MAX(A$2:A769)+1</f>
        <v>673</v>
      </c>
      <c r="B770" s="270">
        <v>250104014</v>
      </c>
      <c r="C770" s="374" t="s">
        <v>2112</v>
      </c>
      <c r="D770" s="271" t="s">
        <v>2113</v>
      </c>
      <c r="E770" s="270" t="s">
        <v>2112</v>
      </c>
      <c r="F770" s="374" t="s">
        <v>2114</v>
      </c>
      <c r="G770" s="270"/>
      <c r="H770" s="283" t="s">
        <v>39</v>
      </c>
      <c r="I770" s="283" t="s">
        <v>40</v>
      </c>
      <c r="J770" s="289">
        <v>7</v>
      </c>
      <c r="K770" s="290"/>
      <c r="L770" s="291"/>
      <c r="M770" s="289">
        <v>7</v>
      </c>
      <c r="N770" s="290"/>
      <c r="O770" s="291"/>
      <c r="P770" s="289" t="s">
        <v>31</v>
      </c>
      <c r="Q770" s="290"/>
      <c r="R770" s="291"/>
      <c r="S770" s="374"/>
      <c r="T770" s="283"/>
      <c r="U770" s="283"/>
      <c r="V770" s="270"/>
      <c r="W770" s="270" t="s">
        <v>21</v>
      </c>
    </row>
    <row r="771" s="253" customFormat="true" ht="76.5" hidden="true" spans="1:23">
      <c r="A771" s="270">
        <f>MAX(A$2:A770)+1</f>
        <v>674</v>
      </c>
      <c r="B771" s="270" t="s">
        <v>2115</v>
      </c>
      <c r="C771" s="177" t="s">
        <v>2116</v>
      </c>
      <c r="D771" s="271" t="s">
        <v>2113</v>
      </c>
      <c r="E771" s="270" t="s">
        <v>2112</v>
      </c>
      <c r="F771" s="177" t="s">
        <v>2117</v>
      </c>
      <c r="G771" s="270"/>
      <c r="H771" s="283" t="s">
        <v>39</v>
      </c>
      <c r="I771" s="283" t="s">
        <v>1850</v>
      </c>
      <c r="J771" s="289">
        <v>11</v>
      </c>
      <c r="K771" s="290"/>
      <c r="L771" s="291"/>
      <c r="M771" s="289">
        <v>11</v>
      </c>
      <c r="N771" s="290"/>
      <c r="O771" s="291"/>
      <c r="P771" s="289" t="s">
        <v>31</v>
      </c>
      <c r="Q771" s="290"/>
      <c r="R771" s="291"/>
      <c r="S771" s="177"/>
      <c r="T771" s="283"/>
      <c r="U771" s="283"/>
      <c r="V771" s="283"/>
      <c r="W771" s="270" t="s">
        <v>1493</v>
      </c>
    </row>
    <row r="772" s="253" customFormat="true" ht="25.5" hidden="true" spans="1:23">
      <c r="A772" s="270">
        <f>MAX(A$2:A771)+1</f>
        <v>675</v>
      </c>
      <c r="B772" s="270" t="s">
        <v>2118</v>
      </c>
      <c r="C772" s="177" t="s">
        <v>2119</v>
      </c>
      <c r="D772" s="271" t="s">
        <v>2113</v>
      </c>
      <c r="E772" s="270" t="s">
        <v>2112</v>
      </c>
      <c r="F772" s="177"/>
      <c r="G772" s="270"/>
      <c r="H772" s="283" t="s">
        <v>39</v>
      </c>
      <c r="I772" s="283" t="s">
        <v>40</v>
      </c>
      <c r="J772" s="289">
        <v>20</v>
      </c>
      <c r="K772" s="290"/>
      <c r="L772" s="291"/>
      <c r="M772" s="289">
        <v>20</v>
      </c>
      <c r="N772" s="290"/>
      <c r="O772" s="291"/>
      <c r="P772" s="289" t="s">
        <v>31</v>
      </c>
      <c r="Q772" s="290"/>
      <c r="R772" s="291"/>
      <c r="S772" s="177"/>
      <c r="T772" s="283"/>
      <c r="U772" s="283"/>
      <c r="V772" s="270"/>
      <c r="W772" s="270" t="s">
        <v>21</v>
      </c>
    </row>
    <row r="773" s="253" customFormat="true" ht="25.5" hidden="true" spans="1:23">
      <c r="A773" s="270">
        <f>MAX(A$2:A772)+1</f>
        <v>676</v>
      </c>
      <c r="B773" s="270" t="s">
        <v>2120</v>
      </c>
      <c r="C773" s="407" t="s">
        <v>2121</v>
      </c>
      <c r="D773" s="271" t="s">
        <v>2122</v>
      </c>
      <c r="E773" s="270" t="s">
        <v>2123</v>
      </c>
      <c r="F773" s="407"/>
      <c r="G773" s="336"/>
      <c r="H773" s="283" t="s">
        <v>44</v>
      </c>
      <c r="I773" s="377" t="s">
        <v>1850</v>
      </c>
      <c r="J773" s="289">
        <v>40</v>
      </c>
      <c r="K773" s="290"/>
      <c r="L773" s="291"/>
      <c r="M773" s="289">
        <v>40</v>
      </c>
      <c r="N773" s="290"/>
      <c r="O773" s="291"/>
      <c r="P773" s="289" t="s">
        <v>31</v>
      </c>
      <c r="Q773" s="290"/>
      <c r="R773" s="291"/>
      <c r="S773" s="407" t="s">
        <v>2124</v>
      </c>
      <c r="T773" s="283"/>
      <c r="U773" s="377"/>
      <c r="V773" s="283"/>
      <c r="W773" s="270" t="s">
        <v>1123</v>
      </c>
    </row>
    <row r="774" s="253" customFormat="true" ht="25.5" hidden="true" spans="1:23">
      <c r="A774" s="270">
        <f>MAX(A$2:A773)+1</f>
        <v>677</v>
      </c>
      <c r="B774" s="270" t="s">
        <v>2125</v>
      </c>
      <c r="C774" s="408" t="s">
        <v>2126</v>
      </c>
      <c r="D774" s="271" t="s">
        <v>2127</v>
      </c>
      <c r="E774" s="270" t="s">
        <v>2126</v>
      </c>
      <c r="F774" s="408"/>
      <c r="G774" s="270"/>
      <c r="H774" s="283" t="s">
        <v>44</v>
      </c>
      <c r="I774" s="283" t="s">
        <v>1850</v>
      </c>
      <c r="J774" s="289">
        <v>40</v>
      </c>
      <c r="K774" s="290"/>
      <c r="L774" s="291"/>
      <c r="M774" s="289">
        <v>40</v>
      </c>
      <c r="N774" s="290"/>
      <c r="O774" s="291"/>
      <c r="P774" s="289" t="s">
        <v>31</v>
      </c>
      <c r="Q774" s="290"/>
      <c r="R774" s="291"/>
      <c r="S774" s="408" t="s">
        <v>2124</v>
      </c>
      <c r="T774" s="283"/>
      <c r="U774" s="283"/>
      <c r="V774" s="270"/>
      <c r="W774" s="270" t="s">
        <v>21</v>
      </c>
    </row>
    <row r="775" s="253" customFormat="true" ht="25.5" hidden="true" spans="1:23">
      <c r="A775" s="270">
        <f>MAX(A$2:A774)+1</f>
        <v>678</v>
      </c>
      <c r="B775" s="321" t="s">
        <v>2128</v>
      </c>
      <c r="C775" s="270" t="s">
        <v>2112</v>
      </c>
      <c r="D775" s="278" t="s">
        <v>2113</v>
      </c>
      <c r="E775" s="270" t="s">
        <v>2112</v>
      </c>
      <c r="F775" s="325" t="s">
        <v>2129</v>
      </c>
      <c r="G775" s="270"/>
      <c r="H775" s="283" t="s">
        <v>29</v>
      </c>
      <c r="I775" s="283" t="s">
        <v>40</v>
      </c>
      <c r="J775" s="289">
        <v>20</v>
      </c>
      <c r="K775" s="290"/>
      <c r="L775" s="291"/>
      <c r="M775" s="289">
        <v>20</v>
      </c>
      <c r="N775" s="290"/>
      <c r="O775" s="291"/>
      <c r="P775" s="298" t="s">
        <v>31</v>
      </c>
      <c r="Q775" s="305"/>
      <c r="R775" s="306"/>
      <c r="S775" s="270" t="s">
        <v>1865</v>
      </c>
      <c r="T775" s="283"/>
      <c r="U775" s="283"/>
      <c r="V775" s="270"/>
      <c r="W775" s="270" t="s">
        <v>310</v>
      </c>
    </row>
    <row r="776" s="253" customFormat="true" ht="25.5" hidden="true" spans="1:23">
      <c r="A776" s="270">
        <f>MAX(A$2:A775)+1</f>
        <v>679</v>
      </c>
      <c r="B776" s="270">
        <v>250104015</v>
      </c>
      <c r="C776" s="374" t="s">
        <v>2130</v>
      </c>
      <c r="D776" s="271" t="s">
        <v>2131</v>
      </c>
      <c r="E776" s="270" t="s">
        <v>2130</v>
      </c>
      <c r="F776" s="374"/>
      <c r="G776" s="270"/>
      <c r="H776" s="283" t="s">
        <v>1113</v>
      </c>
      <c r="I776" s="283" t="s">
        <v>1850</v>
      </c>
      <c r="J776" s="289">
        <v>2</v>
      </c>
      <c r="K776" s="290"/>
      <c r="L776" s="291"/>
      <c r="M776" s="289">
        <v>2</v>
      </c>
      <c r="N776" s="290"/>
      <c r="O776" s="291"/>
      <c r="P776" s="289" t="s">
        <v>31</v>
      </c>
      <c r="Q776" s="290"/>
      <c r="R776" s="291"/>
      <c r="S776" s="270" t="s">
        <v>1114</v>
      </c>
      <c r="T776" s="283"/>
      <c r="U776" s="283"/>
      <c r="V776" s="270"/>
      <c r="W776" s="270" t="s">
        <v>21</v>
      </c>
    </row>
    <row r="777" s="253" customFormat="true" ht="38.25" hidden="true" spans="1:23">
      <c r="A777" s="270">
        <f>MAX(A$2:A776)+1</f>
        <v>680</v>
      </c>
      <c r="B777" s="270">
        <v>250104016</v>
      </c>
      <c r="C777" s="374" t="s">
        <v>2132</v>
      </c>
      <c r="D777" s="271" t="s">
        <v>2133</v>
      </c>
      <c r="E777" s="270" t="s">
        <v>2132</v>
      </c>
      <c r="F777" s="374" t="s">
        <v>2134</v>
      </c>
      <c r="G777" s="270"/>
      <c r="H777" s="283" t="s">
        <v>39</v>
      </c>
      <c r="I777" s="283" t="s">
        <v>40</v>
      </c>
      <c r="J777" s="289">
        <v>2</v>
      </c>
      <c r="K777" s="290"/>
      <c r="L777" s="291"/>
      <c r="M777" s="289">
        <v>2</v>
      </c>
      <c r="N777" s="290"/>
      <c r="O777" s="291"/>
      <c r="P777" s="289" t="s">
        <v>31</v>
      </c>
      <c r="Q777" s="290"/>
      <c r="R777" s="291"/>
      <c r="S777" s="374"/>
      <c r="T777" s="283"/>
      <c r="U777" s="283"/>
      <c r="V777" s="270"/>
      <c r="W777" s="270" t="s">
        <v>21</v>
      </c>
    </row>
    <row r="778" s="253" customFormat="true" ht="25.5" hidden="true" spans="1:23">
      <c r="A778" s="270">
        <f>MAX(A$2:A777)+1</f>
        <v>681</v>
      </c>
      <c r="B778" s="270">
        <v>250104017</v>
      </c>
      <c r="C778" s="374" t="s">
        <v>2135</v>
      </c>
      <c r="D778" s="271" t="s">
        <v>2136</v>
      </c>
      <c r="E778" s="270" t="s">
        <v>2135</v>
      </c>
      <c r="F778" s="374" t="s">
        <v>2137</v>
      </c>
      <c r="G778" s="270"/>
      <c r="H778" s="283" t="s">
        <v>39</v>
      </c>
      <c r="I778" s="283" t="s">
        <v>40</v>
      </c>
      <c r="J778" s="289">
        <v>3</v>
      </c>
      <c r="K778" s="290"/>
      <c r="L778" s="291"/>
      <c r="M778" s="289">
        <v>3</v>
      </c>
      <c r="N778" s="290"/>
      <c r="O778" s="291"/>
      <c r="P778" s="289" t="s">
        <v>31</v>
      </c>
      <c r="Q778" s="290"/>
      <c r="R778" s="291"/>
      <c r="S778" s="374"/>
      <c r="T778" s="283"/>
      <c r="U778" s="283"/>
      <c r="V778" s="270"/>
      <c r="W778" s="270" t="s">
        <v>21</v>
      </c>
    </row>
    <row r="779" s="253" customFormat="true" ht="38.25" hidden="true" spans="1:23">
      <c r="A779" s="270">
        <f>MAX(A$2:A778)+1</f>
        <v>682</v>
      </c>
      <c r="B779" s="270">
        <v>250104018</v>
      </c>
      <c r="C779" s="374" t="s">
        <v>2138</v>
      </c>
      <c r="D779" s="271" t="s">
        <v>2139</v>
      </c>
      <c r="E779" s="270" t="s">
        <v>2138</v>
      </c>
      <c r="F779" s="374" t="s">
        <v>2140</v>
      </c>
      <c r="G779" s="270"/>
      <c r="H779" s="283" t="s">
        <v>39</v>
      </c>
      <c r="I779" s="283" t="s">
        <v>40</v>
      </c>
      <c r="J779" s="289">
        <v>2</v>
      </c>
      <c r="K779" s="290"/>
      <c r="L779" s="291"/>
      <c r="M779" s="289">
        <v>2</v>
      </c>
      <c r="N779" s="290"/>
      <c r="O779" s="291"/>
      <c r="P779" s="289" t="s">
        <v>31</v>
      </c>
      <c r="Q779" s="290"/>
      <c r="R779" s="291"/>
      <c r="S779" s="374"/>
      <c r="T779" s="283"/>
      <c r="U779" s="283"/>
      <c r="V779" s="270"/>
      <c r="W779" s="270" t="s">
        <v>21</v>
      </c>
    </row>
    <row r="780" s="253" customFormat="true" ht="25.5" hidden="true" spans="1:23">
      <c r="A780" s="270">
        <f>MAX(A$2:A779)+1</f>
        <v>683</v>
      </c>
      <c r="B780" s="270">
        <v>250104019</v>
      </c>
      <c r="C780" s="374" t="s">
        <v>2141</v>
      </c>
      <c r="D780" s="271" t="s">
        <v>2142</v>
      </c>
      <c r="E780" s="270" t="s">
        <v>2141</v>
      </c>
      <c r="F780" s="374" t="s">
        <v>2143</v>
      </c>
      <c r="G780" s="270"/>
      <c r="H780" s="283" t="s">
        <v>39</v>
      </c>
      <c r="I780" s="283" t="s">
        <v>40</v>
      </c>
      <c r="J780" s="289">
        <v>2</v>
      </c>
      <c r="K780" s="290"/>
      <c r="L780" s="291"/>
      <c r="M780" s="289">
        <v>2</v>
      </c>
      <c r="N780" s="290"/>
      <c r="O780" s="291"/>
      <c r="P780" s="289" t="s">
        <v>31</v>
      </c>
      <c r="Q780" s="290"/>
      <c r="R780" s="291"/>
      <c r="S780" s="374"/>
      <c r="T780" s="283"/>
      <c r="U780" s="283"/>
      <c r="V780" s="270"/>
      <c r="W780" s="270" t="s">
        <v>21</v>
      </c>
    </row>
    <row r="781" s="253" customFormat="true" ht="25.5" hidden="true" spans="1:23">
      <c r="A781" s="270">
        <f>MAX(A$2:A780)+1</f>
        <v>684</v>
      </c>
      <c r="B781" s="270">
        <v>250104020</v>
      </c>
      <c r="C781" s="270" t="s">
        <v>2144</v>
      </c>
      <c r="D781" s="271" t="s">
        <v>2145</v>
      </c>
      <c r="E781" s="270" t="s">
        <v>2144</v>
      </c>
      <c r="F781" s="270"/>
      <c r="G781" s="270"/>
      <c r="H781" s="283" t="s">
        <v>29</v>
      </c>
      <c r="I781" s="283" t="s">
        <v>1850</v>
      </c>
      <c r="J781" s="289">
        <v>60</v>
      </c>
      <c r="K781" s="290"/>
      <c r="L781" s="291"/>
      <c r="M781" s="289">
        <v>60</v>
      </c>
      <c r="N781" s="290"/>
      <c r="O781" s="291"/>
      <c r="P781" s="289" t="s">
        <v>31</v>
      </c>
      <c r="Q781" s="290"/>
      <c r="R781" s="291"/>
      <c r="S781" s="270"/>
      <c r="T781" s="283"/>
      <c r="U781" s="283"/>
      <c r="V781" s="270"/>
      <c r="W781" s="270" t="s">
        <v>21</v>
      </c>
    </row>
    <row r="782" s="253" customFormat="true" ht="25.5" hidden="true" spans="1:23">
      <c r="A782" s="270">
        <f>MAX(A$2:A781)+1</f>
        <v>685</v>
      </c>
      <c r="B782" s="270">
        <v>250104026</v>
      </c>
      <c r="C782" s="270" t="s">
        <v>2146</v>
      </c>
      <c r="D782" s="271" t="s">
        <v>2147</v>
      </c>
      <c r="E782" s="270" t="s">
        <v>2146</v>
      </c>
      <c r="F782" s="270"/>
      <c r="G782" s="270"/>
      <c r="H782" s="283" t="s">
        <v>29</v>
      </c>
      <c r="I782" s="283" t="s">
        <v>1850</v>
      </c>
      <c r="J782" s="289">
        <v>140</v>
      </c>
      <c r="K782" s="290"/>
      <c r="L782" s="291"/>
      <c r="M782" s="289">
        <v>140</v>
      </c>
      <c r="N782" s="290"/>
      <c r="O782" s="291"/>
      <c r="P782" s="289" t="s">
        <v>31</v>
      </c>
      <c r="Q782" s="290"/>
      <c r="R782" s="291"/>
      <c r="S782" s="270"/>
      <c r="T782" s="283"/>
      <c r="U782" s="283"/>
      <c r="V782" s="270"/>
      <c r="W782" s="270" t="s">
        <v>21</v>
      </c>
    </row>
    <row r="783" s="253" customFormat="true" ht="25.5" hidden="true" spans="1:23">
      <c r="A783" s="270">
        <f>MAX(A$2:A782)+1</f>
        <v>686</v>
      </c>
      <c r="B783" s="270" t="s">
        <v>2148</v>
      </c>
      <c r="C783" s="270" t="s">
        <v>2149</v>
      </c>
      <c r="D783" s="271" t="s">
        <v>2147</v>
      </c>
      <c r="E783" s="270" t="s">
        <v>2146</v>
      </c>
      <c r="F783" s="270"/>
      <c r="G783" s="270"/>
      <c r="H783" s="283" t="s">
        <v>29</v>
      </c>
      <c r="I783" s="283" t="s">
        <v>1850</v>
      </c>
      <c r="J783" s="289">
        <v>90</v>
      </c>
      <c r="K783" s="290"/>
      <c r="L783" s="291"/>
      <c r="M783" s="289">
        <v>90</v>
      </c>
      <c r="N783" s="290"/>
      <c r="O783" s="291"/>
      <c r="P783" s="289" t="s">
        <v>31</v>
      </c>
      <c r="Q783" s="290"/>
      <c r="R783" s="291"/>
      <c r="S783" s="270"/>
      <c r="T783" s="283"/>
      <c r="U783" s="283"/>
      <c r="V783" s="270"/>
      <c r="W783" s="270" t="s">
        <v>21</v>
      </c>
    </row>
    <row r="784" s="253" customFormat="true" ht="25.5" hidden="true" spans="1:23">
      <c r="A784" s="270">
        <f>MAX(A$2:A783)+1</f>
        <v>687</v>
      </c>
      <c r="B784" s="270">
        <v>250104027</v>
      </c>
      <c r="C784" s="270" t="s">
        <v>2150</v>
      </c>
      <c r="D784" s="271" t="s">
        <v>2151</v>
      </c>
      <c r="E784" s="270" t="s">
        <v>2152</v>
      </c>
      <c r="F784" s="270"/>
      <c r="G784" s="270"/>
      <c r="H784" s="283" t="s">
        <v>29</v>
      </c>
      <c r="I784" s="283" t="s">
        <v>1850</v>
      </c>
      <c r="J784" s="289">
        <v>140</v>
      </c>
      <c r="K784" s="290"/>
      <c r="L784" s="291"/>
      <c r="M784" s="289">
        <v>140</v>
      </c>
      <c r="N784" s="290"/>
      <c r="O784" s="291"/>
      <c r="P784" s="289" t="s">
        <v>31</v>
      </c>
      <c r="Q784" s="290"/>
      <c r="R784" s="291"/>
      <c r="S784" s="270"/>
      <c r="T784" s="283"/>
      <c r="U784" s="283"/>
      <c r="V784" s="270"/>
      <c r="W784" s="270" t="s">
        <v>21</v>
      </c>
    </row>
    <row r="785" s="253" customFormat="true" ht="38.25" hidden="true" spans="1:23">
      <c r="A785" s="270">
        <f>MAX(A$2:A784)+1</f>
        <v>688</v>
      </c>
      <c r="B785" s="270">
        <v>250104028</v>
      </c>
      <c r="C785" s="270" t="s">
        <v>2153</v>
      </c>
      <c r="D785" s="271" t="s">
        <v>2154</v>
      </c>
      <c r="E785" s="270" t="s">
        <v>2155</v>
      </c>
      <c r="F785" s="270"/>
      <c r="G785" s="270"/>
      <c r="H785" s="283" t="s">
        <v>29</v>
      </c>
      <c r="I785" s="283" t="s">
        <v>1850</v>
      </c>
      <c r="J785" s="289">
        <v>230</v>
      </c>
      <c r="K785" s="290"/>
      <c r="L785" s="291"/>
      <c r="M785" s="289">
        <v>230</v>
      </c>
      <c r="N785" s="290"/>
      <c r="O785" s="291"/>
      <c r="P785" s="289" t="s">
        <v>31</v>
      </c>
      <c r="Q785" s="290"/>
      <c r="R785" s="291"/>
      <c r="S785" s="270"/>
      <c r="T785" s="283"/>
      <c r="U785" s="283"/>
      <c r="V785" s="270"/>
      <c r="W785" s="270" t="s">
        <v>21</v>
      </c>
    </row>
    <row r="786" s="253" customFormat="true" ht="25.5" hidden="true" spans="1:23">
      <c r="A786" s="270">
        <f>MAX(A$2:A785)+1</f>
        <v>689</v>
      </c>
      <c r="B786" s="270">
        <v>250104030</v>
      </c>
      <c r="C786" s="270" t="s">
        <v>2156</v>
      </c>
      <c r="D786" s="271" t="s">
        <v>2157</v>
      </c>
      <c r="E786" s="270" t="s">
        <v>2156</v>
      </c>
      <c r="F786" s="270"/>
      <c r="G786" s="270"/>
      <c r="H786" s="283" t="s">
        <v>29</v>
      </c>
      <c r="I786" s="283" t="s">
        <v>1850</v>
      </c>
      <c r="J786" s="289">
        <v>100</v>
      </c>
      <c r="K786" s="290"/>
      <c r="L786" s="291"/>
      <c r="M786" s="289">
        <v>100</v>
      </c>
      <c r="N786" s="290"/>
      <c r="O786" s="291"/>
      <c r="P786" s="289" t="s">
        <v>31</v>
      </c>
      <c r="Q786" s="290"/>
      <c r="R786" s="291"/>
      <c r="S786" s="270"/>
      <c r="T786" s="283"/>
      <c r="U786" s="283"/>
      <c r="V786" s="270"/>
      <c r="W786" s="270" t="s">
        <v>21</v>
      </c>
    </row>
    <row r="787" s="253" customFormat="true" ht="25.5" hidden="true" spans="1:23">
      <c r="A787" s="270">
        <f>MAX(A$2:A786)+1</f>
        <v>690</v>
      </c>
      <c r="B787" s="270">
        <v>250104031</v>
      </c>
      <c r="C787" s="270" t="s">
        <v>2158</v>
      </c>
      <c r="D787" s="271" t="s">
        <v>2159</v>
      </c>
      <c r="E787" s="270" t="s">
        <v>2160</v>
      </c>
      <c r="F787" s="270"/>
      <c r="G787" s="270"/>
      <c r="H787" s="283" t="s">
        <v>29</v>
      </c>
      <c r="I787" s="283" t="s">
        <v>1850</v>
      </c>
      <c r="J787" s="289">
        <v>100</v>
      </c>
      <c r="K787" s="290"/>
      <c r="L787" s="291"/>
      <c r="M787" s="289">
        <v>100</v>
      </c>
      <c r="N787" s="290"/>
      <c r="O787" s="291"/>
      <c r="P787" s="289" t="s">
        <v>31</v>
      </c>
      <c r="Q787" s="290"/>
      <c r="R787" s="291"/>
      <c r="S787" s="270"/>
      <c r="T787" s="283"/>
      <c r="U787" s="283"/>
      <c r="V787" s="270"/>
      <c r="W787" s="270" t="s">
        <v>21</v>
      </c>
    </row>
    <row r="788" s="253" customFormat="true" ht="25.5" hidden="true" spans="1:23">
      <c r="A788" s="270">
        <f>MAX(A$2:A787)+1</f>
        <v>691</v>
      </c>
      <c r="B788" s="270">
        <v>250104032</v>
      </c>
      <c r="C788" s="270" t="s">
        <v>2161</v>
      </c>
      <c r="D788" s="271" t="s">
        <v>2162</v>
      </c>
      <c r="E788" s="270" t="s">
        <v>2163</v>
      </c>
      <c r="F788" s="270"/>
      <c r="G788" s="270"/>
      <c r="H788" s="283" t="s">
        <v>29</v>
      </c>
      <c r="I788" s="283" t="s">
        <v>1850</v>
      </c>
      <c r="J788" s="289">
        <v>100</v>
      </c>
      <c r="K788" s="290"/>
      <c r="L788" s="291"/>
      <c r="M788" s="289">
        <v>100</v>
      </c>
      <c r="N788" s="290"/>
      <c r="O788" s="291"/>
      <c r="P788" s="289" t="s">
        <v>31</v>
      </c>
      <c r="Q788" s="290"/>
      <c r="R788" s="291"/>
      <c r="S788" s="270"/>
      <c r="T788" s="283"/>
      <c r="U788" s="283"/>
      <c r="V788" s="270"/>
      <c r="W788" s="270" t="s">
        <v>21</v>
      </c>
    </row>
    <row r="789" s="253" customFormat="true" ht="25.5" hidden="true" spans="1:23">
      <c r="A789" s="270">
        <f>MAX(A$2:A788)+1</f>
        <v>692</v>
      </c>
      <c r="B789" s="270">
        <v>250104033</v>
      </c>
      <c r="C789" s="270" t="s">
        <v>2164</v>
      </c>
      <c r="D789" s="271" t="s">
        <v>2165</v>
      </c>
      <c r="E789" s="270" t="s">
        <v>2164</v>
      </c>
      <c r="F789" s="270"/>
      <c r="G789" s="270"/>
      <c r="H789" s="283" t="s">
        <v>29</v>
      </c>
      <c r="I789" s="283" t="s">
        <v>1850</v>
      </c>
      <c r="J789" s="289">
        <v>140</v>
      </c>
      <c r="K789" s="290"/>
      <c r="L789" s="291"/>
      <c r="M789" s="289">
        <v>140</v>
      </c>
      <c r="N789" s="290"/>
      <c r="O789" s="291"/>
      <c r="P789" s="289" t="s">
        <v>31</v>
      </c>
      <c r="Q789" s="290"/>
      <c r="R789" s="291"/>
      <c r="S789" s="270"/>
      <c r="T789" s="283"/>
      <c r="U789" s="283"/>
      <c r="V789" s="270"/>
      <c r="W789" s="270" t="s">
        <v>21</v>
      </c>
    </row>
    <row r="790" s="253" customFormat="true" ht="25.5" hidden="true" spans="1:23">
      <c r="A790" s="270">
        <f>MAX(A$2:A789)+1</f>
        <v>693</v>
      </c>
      <c r="B790" s="270">
        <v>250104034</v>
      </c>
      <c r="C790" s="270" t="s">
        <v>2166</v>
      </c>
      <c r="D790" s="271" t="s">
        <v>2167</v>
      </c>
      <c r="E790" s="270" t="s">
        <v>2166</v>
      </c>
      <c r="F790" s="270"/>
      <c r="G790" s="270"/>
      <c r="H790" s="283" t="s">
        <v>29</v>
      </c>
      <c r="I790" s="283" t="s">
        <v>1850</v>
      </c>
      <c r="J790" s="289">
        <v>120</v>
      </c>
      <c r="K790" s="290"/>
      <c r="L790" s="291"/>
      <c r="M790" s="289">
        <v>120</v>
      </c>
      <c r="N790" s="290"/>
      <c r="O790" s="291"/>
      <c r="P790" s="289" t="s">
        <v>31</v>
      </c>
      <c r="Q790" s="290"/>
      <c r="R790" s="291"/>
      <c r="S790" s="270"/>
      <c r="T790" s="283"/>
      <c r="U790" s="283"/>
      <c r="V790" s="270"/>
      <c r="W790" s="270" t="s">
        <v>21</v>
      </c>
    </row>
    <row r="791" s="253" customFormat="true" ht="25.5" hidden="true" spans="1:23">
      <c r="A791" s="270">
        <f>MAX(A$2:A790)+1</f>
        <v>694</v>
      </c>
      <c r="B791" s="270">
        <v>250104036</v>
      </c>
      <c r="C791" s="270" t="s">
        <v>2168</v>
      </c>
      <c r="D791" s="271" t="s">
        <v>2169</v>
      </c>
      <c r="E791" s="270" t="s">
        <v>2168</v>
      </c>
      <c r="F791" s="325"/>
      <c r="G791" s="270"/>
      <c r="H791" s="283" t="s">
        <v>29</v>
      </c>
      <c r="I791" s="283" t="s">
        <v>40</v>
      </c>
      <c r="J791" s="289">
        <v>300</v>
      </c>
      <c r="K791" s="290"/>
      <c r="L791" s="291"/>
      <c r="M791" s="289">
        <v>300</v>
      </c>
      <c r="N791" s="290"/>
      <c r="O791" s="291"/>
      <c r="P791" s="298" t="s">
        <v>31</v>
      </c>
      <c r="Q791" s="305"/>
      <c r="R791" s="306"/>
      <c r="S791" s="270" t="s">
        <v>1867</v>
      </c>
      <c r="T791" s="283"/>
      <c r="U791" s="283"/>
      <c r="V791" s="270"/>
      <c r="W791" s="270" t="s">
        <v>310</v>
      </c>
    </row>
    <row r="792" s="253" customFormat="true" ht="25.5" hidden="true" spans="1:23">
      <c r="A792" s="270">
        <f>MAX(A$2:A791)+1</f>
        <v>695</v>
      </c>
      <c r="B792" s="270">
        <v>250104037</v>
      </c>
      <c r="C792" s="270" t="s">
        <v>2170</v>
      </c>
      <c r="D792" s="271">
        <v>322501040370000</v>
      </c>
      <c r="E792" s="270" t="s">
        <v>2171</v>
      </c>
      <c r="F792" s="325"/>
      <c r="G792" s="270"/>
      <c r="H792" s="283" t="s">
        <v>44</v>
      </c>
      <c r="I792" s="283" t="s">
        <v>40</v>
      </c>
      <c r="J792" s="289">
        <v>190</v>
      </c>
      <c r="K792" s="290"/>
      <c r="L792" s="291"/>
      <c r="M792" s="289">
        <v>190</v>
      </c>
      <c r="N792" s="290"/>
      <c r="O792" s="291"/>
      <c r="P792" s="298" t="s">
        <v>31</v>
      </c>
      <c r="Q792" s="305"/>
      <c r="R792" s="306"/>
      <c r="S792" s="270" t="s">
        <v>2041</v>
      </c>
      <c r="T792" s="283"/>
      <c r="U792" s="283"/>
      <c r="V792" s="270"/>
      <c r="W792" s="270" t="s">
        <v>310</v>
      </c>
    </row>
    <row r="793" s="253" customFormat="true" ht="25.5" hidden="true" spans="1:23">
      <c r="A793" s="270">
        <f>MAX(A$2:A792)+1</f>
        <v>696</v>
      </c>
      <c r="B793" s="322">
        <v>250104039</v>
      </c>
      <c r="C793" s="270" t="s">
        <v>2172</v>
      </c>
      <c r="D793" s="278" t="s">
        <v>2173</v>
      </c>
      <c r="E793" s="270" t="s">
        <v>2172</v>
      </c>
      <c r="F793" s="325"/>
      <c r="G793" s="270"/>
      <c r="H793" s="283" t="s">
        <v>29</v>
      </c>
      <c r="I793" s="283" t="s">
        <v>40</v>
      </c>
      <c r="J793" s="289">
        <v>200</v>
      </c>
      <c r="K793" s="290"/>
      <c r="L793" s="291"/>
      <c r="M793" s="289">
        <v>200</v>
      </c>
      <c r="N793" s="290"/>
      <c r="O793" s="291"/>
      <c r="P793" s="298" t="s">
        <v>31</v>
      </c>
      <c r="Q793" s="305"/>
      <c r="R793" s="306"/>
      <c r="S793" s="270"/>
      <c r="T793" s="283"/>
      <c r="U793" s="283"/>
      <c r="V793" s="270"/>
      <c r="W793" s="270" t="s">
        <v>310</v>
      </c>
    </row>
    <row r="794" s="253" customFormat="true" ht="25.5" hidden="true" spans="1:23">
      <c r="A794" s="270">
        <f>MAX(A$2:A793)+1</f>
        <v>697</v>
      </c>
      <c r="B794" s="322">
        <v>250104040</v>
      </c>
      <c r="C794" s="270" t="s">
        <v>2174</v>
      </c>
      <c r="D794" s="278" t="s">
        <v>2175</v>
      </c>
      <c r="E794" s="270" t="s">
        <v>2101</v>
      </c>
      <c r="F794" s="325"/>
      <c r="G794" s="270"/>
      <c r="H794" s="283" t="s">
        <v>29</v>
      </c>
      <c r="I794" s="283" t="s">
        <v>40</v>
      </c>
      <c r="J794" s="289">
        <v>200</v>
      </c>
      <c r="K794" s="290"/>
      <c r="L794" s="291"/>
      <c r="M794" s="289">
        <v>200</v>
      </c>
      <c r="N794" s="290"/>
      <c r="O794" s="291"/>
      <c r="P794" s="298" t="s">
        <v>31</v>
      </c>
      <c r="Q794" s="305"/>
      <c r="R794" s="306"/>
      <c r="S794" s="270"/>
      <c r="T794" s="283"/>
      <c r="U794" s="283"/>
      <c r="V794" s="270"/>
      <c r="W794" s="270" t="s">
        <v>310</v>
      </c>
    </row>
    <row r="795" s="253" customFormat="true" ht="25.5" hidden="true" spans="1:23">
      <c r="A795" s="270">
        <f>MAX(A$2:A794)+1</f>
        <v>698</v>
      </c>
      <c r="B795" s="322">
        <v>250104041</v>
      </c>
      <c r="C795" s="270" t="s">
        <v>2176</v>
      </c>
      <c r="D795" s="278" t="s">
        <v>2177</v>
      </c>
      <c r="E795" s="270" t="s">
        <v>2176</v>
      </c>
      <c r="F795" s="325"/>
      <c r="G795" s="270"/>
      <c r="H795" s="283" t="s">
        <v>29</v>
      </c>
      <c r="I795" s="283" t="s">
        <v>1850</v>
      </c>
      <c r="J795" s="289">
        <v>124</v>
      </c>
      <c r="K795" s="290"/>
      <c r="L795" s="291"/>
      <c r="M795" s="289">
        <v>124</v>
      </c>
      <c r="N795" s="290"/>
      <c r="O795" s="291"/>
      <c r="P795" s="298" t="s">
        <v>31</v>
      </c>
      <c r="Q795" s="305"/>
      <c r="R795" s="306"/>
      <c r="S795" s="270"/>
      <c r="T795" s="283"/>
      <c r="U795" s="283"/>
      <c r="V795" s="270"/>
      <c r="W795" s="270" t="s">
        <v>310</v>
      </c>
    </row>
    <row r="796" s="252" customFormat="true" ht="25.5" hidden="true" spans="1:23">
      <c r="A796" s="270"/>
      <c r="B796" s="270">
        <v>2502</v>
      </c>
      <c r="C796" s="270" t="s">
        <v>2178</v>
      </c>
      <c r="D796" s="270"/>
      <c r="E796" s="270"/>
      <c r="F796" s="270" t="s">
        <v>2179</v>
      </c>
      <c r="G796" s="270"/>
      <c r="H796" s="283"/>
      <c r="I796" s="283"/>
      <c r="J796" s="289"/>
      <c r="K796" s="290"/>
      <c r="L796" s="291"/>
      <c r="M796" s="289"/>
      <c r="N796" s="290"/>
      <c r="O796" s="291"/>
      <c r="P796" s="289"/>
      <c r="Q796" s="290"/>
      <c r="R796" s="291"/>
      <c r="S796" s="270"/>
      <c r="T796" s="283"/>
      <c r="U796" s="283"/>
      <c r="V796" s="270"/>
      <c r="W796" s="270" t="s">
        <v>21</v>
      </c>
    </row>
    <row r="797" s="252" customFormat="true" ht="25.5" hidden="true" spans="1:23">
      <c r="A797" s="270"/>
      <c r="B797" s="270">
        <v>250201</v>
      </c>
      <c r="C797" s="270" t="s">
        <v>2180</v>
      </c>
      <c r="D797" s="270"/>
      <c r="E797" s="270"/>
      <c r="F797" s="270"/>
      <c r="G797" s="270"/>
      <c r="H797" s="283"/>
      <c r="I797" s="283"/>
      <c r="J797" s="289"/>
      <c r="K797" s="290"/>
      <c r="L797" s="291"/>
      <c r="M797" s="289"/>
      <c r="N797" s="290"/>
      <c r="O797" s="291"/>
      <c r="P797" s="289"/>
      <c r="Q797" s="290"/>
      <c r="R797" s="291"/>
      <c r="S797" s="270"/>
      <c r="T797" s="283"/>
      <c r="U797" s="283"/>
      <c r="V797" s="270"/>
      <c r="W797" s="270" t="s">
        <v>21</v>
      </c>
    </row>
    <row r="798" s="253" customFormat="true" ht="63.75" hidden="true" spans="1:23">
      <c r="A798" s="270">
        <f>MAX(A$2:A797)+1</f>
        <v>699</v>
      </c>
      <c r="B798" s="270">
        <v>250201001</v>
      </c>
      <c r="C798" s="374" t="s">
        <v>2181</v>
      </c>
      <c r="D798" s="271" t="s">
        <v>2182</v>
      </c>
      <c r="E798" s="270" t="s">
        <v>2181</v>
      </c>
      <c r="F798" s="270" t="s">
        <v>2183</v>
      </c>
      <c r="G798" s="270"/>
      <c r="H798" s="283" t="s">
        <v>39</v>
      </c>
      <c r="I798" s="283" t="s">
        <v>40</v>
      </c>
      <c r="J798" s="289">
        <v>100</v>
      </c>
      <c r="K798" s="290"/>
      <c r="L798" s="291"/>
      <c r="M798" s="289">
        <v>100</v>
      </c>
      <c r="N798" s="290"/>
      <c r="O798" s="291"/>
      <c r="P798" s="289" t="s">
        <v>31</v>
      </c>
      <c r="Q798" s="290"/>
      <c r="R798" s="291"/>
      <c r="S798" s="270"/>
      <c r="T798" s="283"/>
      <c r="U798" s="283"/>
      <c r="V798" s="270"/>
      <c r="W798" s="270" t="s">
        <v>21</v>
      </c>
    </row>
    <row r="799" s="253" customFormat="true" ht="25.5" hidden="true" spans="1:23">
      <c r="A799" s="270">
        <f>MAX(A$2:A798)+1</f>
        <v>700</v>
      </c>
      <c r="B799" s="270">
        <v>250201002</v>
      </c>
      <c r="C799" s="374" t="s">
        <v>2184</v>
      </c>
      <c r="D799" s="271" t="s">
        <v>2185</v>
      </c>
      <c r="E799" s="270" t="s">
        <v>2184</v>
      </c>
      <c r="F799" s="270"/>
      <c r="G799" s="270"/>
      <c r="H799" s="283" t="s">
        <v>39</v>
      </c>
      <c r="I799" s="283" t="s">
        <v>1850</v>
      </c>
      <c r="J799" s="289">
        <v>40</v>
      </c>
      <c r="K799" s="290"/>
      <c r="L799" s="291"/>
      <c r="M799" s="289">
        <v>40</v>
      </c>
      <c r="N799" s="290"/>
      <c r="O799" s="291"/>
      <c r="P799" s="289" t="s">
        <v>31</v>
      </c>
      <c r="Q799" s="290"/>
      <c r="R799" s="291"/>
      <c r="S799" s="270"/>
      <c r="T799" s="283"/>
      <c r="U799" s="283"/>
      <c r="V799" s="270"/>
      <c r="W799" s="270" t="s">
        <v>21</v>
      </c>
    </row>
    <row r="800" s="253" customFormat="true" ht="25.5" hidden="true" spans="1:23">
      <c r="A800" s="270">
        <f>MAX(A$2:A799)+1</f>
        <v>701</v>
      </c>
      <c r="B800" s="270">
        <v>250201003</v>
      </c>
      <c r="C800" s="374" t="s">
        <v>2186</v>
      </c>
      <c r="D800" s="271" t="s">
        <v>2187</v>
      </c>
      <c r="E800" s="270" t="s">
        <v>2186</v>
      </c>
      <c r="F800" s="270"/>
      <c r="G800" s="270"/>
      <c r="H800" s="283" t="s">
        <v>39</v>
      </c>
      <c r="I800" s="283" t="s">
        <v>1850</v>
      </c>
      <c r="J800" s="289">
        <v>10</v>
      </c>
      <c r="K800" s="290"/>
      <c r="L800" s="291"/>
      <c r="M800" s="289">
        <v>10</v>
      </c>
      <c r="N800" s="290"/>
      <c r="O800" s="291"/>
      <c r="P800" s="289" t="s">
        <v>31</v>
      </c>
      <c r="Q800" s="290"/>
      <c r="R800" s="291"/>
      <c r="S800" s="270"/>
      <c r="T800" s="283"/>
      <c r="U800" s="283"/>
      <c r="V800" s="270"/>
      <c r="W800" s="270" t="s">
        <v>21</v>
      </c>
    </row>
    <row r="801" s="253" customFormat="true" ht="25.5" hidden="true" spans="1:23">
      <c r="A801" s="270">
        <f>MAX(A$2:A800)+1</f>
        <v>702</v>
      </c>
      <c r="B801" s="270">
        <v>250201004</v>
      </c>
      <c r="C801" s="374" t="s">
        <v>2188</v>
      </c>
      <c r="D801" s="271" t="s">
        <v>2189</v>
      </c>
      <c r="E801" s="270" t="s">
        <v>2188</v>
      </c>
      <c r="F801" s="270"/>
      <c r="G801" s="270"/>
      <c r="H801" s="283" t="s">
        <v>39</v>
      </c>
      <c r="I801" s="283" t="s">
        <v>1850</v>
      </c>
      <c r="J801" s="289">
        <v>30</v>
      </c>
      <c r="K801" s="290"/>
      <c r="L801" s="291"/>
      <c r="M801" s="289">
        <v>30</v>
      </c>
      <c r="N801" s="290"/>
      <c r="O801" s="291"/>
      <c r="P801" s="289" t="s">
        <v>31</v>
      </c>
      <c r="Q801" s="290"/>
      <c r="R801" s="291"/>
      <c r="S801" s="270" t="s">
        <v>2190</v>
      </c>
      <c r="T801" s="283"/>
      <c r="U801" s="283"/>
      <c r="V801" s="270"/>
      <c r="W801" s="270" t="s">
        <v>21</v>
      </c>
    </row>
    <row r="802" s="253" customFormat="true" ht="25.5" hidden="true" spans="1:23">
      <c r="A802" s="270">
        <f>MAX(A$2:A801)+1</f>
        <v>703</v>
      </c>
      <c r="B802" s="270" t="s">
        <v>2191</v>
      </c>
      <c r="C802" s="374" t="s">
        <v>2188</v>
      </c>
      <c r="D802" s="271" t="s">
        <v>2189</v>
      </c>
      <c r="E802" s="270" t="s">
        <v>2188</v>
      </c>
      <c r="F802" s="270"/>
      <c r="G802" s="270"/>
      <c r="H802" s="283" t="s">
        <v>44</v>
      </c>
      <c r="I802" s="283" t="s">
        <v>1850</v>
      </c>
      <c r="J802" s="289">
        <v>40</v>
      </c>
      <c r="K802" s="290"/>
      <c r="L802" s="291"/>
      <c r="M802" s="289">
        <v>40</v>
      </c>
      <c r="N802" s="290"/>
      <c r="O802" s="291"/>
      <c r="P802" s="289" t="s">
        <v>31</v>
      </c>
      <c r="Q802" s="290"/>
      <c r="R802" s="291"/>
      <c r="S802" s="270" t="s">
        <v>1867</v>
      </c>
      <c r="T802" s="283"/>
      <c r="U802" s="283"/>
      <c r="V802" s="270"/>
      <c r="W802" s="270" t="s">
        <v>21</v>
      </c>
    </row>
    <row r="803" s="253" customFormat="true" ht="25.5" hidden="true" spans="1:23">
      <c r="A803" s="270">
        <f>MAX(A$2:A802)+1</f>
        <v>704</v>
      </c>
      <c r="B803" s="270">
        <v>250201005</v>
      </c>
      <c r="C803" s="374" t="s">
        <v>2192</v>
      </c>
      <c r="D803" s="271" t="s">
        <v>2193</v>
      </c>
      <c r="E803" s="270" t="s">
        <v>2192</v>
      </c>
      <c r="F803" s="270" t="s">
        <v>2194</v>
      </c>
      <c r="G803" s="270"/>
      <c r="H803" s="283" t="s">
        <v>39</v>
      </c>
      <c r="I803" s="283" t="s">
        <v>1850</v>
      </c>
      <c r="J803" s="289">
        <v>100</v>
      </c>
      <c r="K803" s="290"/>
      <c r="L803" s="291"/>
      <c r="M803" s="289">
        <v>100</v>
      </c>
      <c r="N803" s="290"/>
      <c r="O803" s="291"/>
      <c r="P803" s="289" t="s">
        <v>31</v>
      </c>
      <c r="Q803" s="290"/>
      <c r="R803" s="291"/>
      <c r="S803" s="270"/>
      <c r="T803" s="283"/>
      <c r="U803" s="283"/>
      <c r="V803" s="270"/>
      <c r="W803" s="270" t="s">
        <v>21</v>
      </c>
    </row>
    <row r="804" s="253" customFormat="true" ht="25.5" hidden="true" spans="1:23">
      <c r="A804" s="270">
        <f>MAX(A$2:A803)+1</f>
        <v>705</v>
      </c>
      <c r="B804" s="270">
        <v>250201006</v>
      </c>
      <c r="C804" s="374" t="s">
        <v>2195</v>
      </c>
      <c r="D804" s="271" t="s">
        <v>2196</v>
      </c>
      <c r="E804" s="270" t="s">
        <v>2195</v>
      </c>
      <c r="F804" s="270"/>
      <c r="G804" s="270"/>
      <c r="H804" s="283" t="s">
        <v>44</v>
      </c>
      <c r="I804" s="283" t="s">
        <v>1850</v>
      </c>
      <c r="J804" s="289">
        <v>80</v>
      </c>
      <c r="K804" s="290"/>
      <c r="L804" s="291"/>
      <c r="M804" s="289">
        <v>80</v>
      </c>
      <c r="N804" s="290"/>
      <c r="O804" s="291"/>
      <c r="P804" s="289" t="s">
        <v>31</v>
      </c>
      <c r="Q804" s="290"/>
      <c r="R804" s="291"/>
      <c r="S804" s="270" t="s">
        <v>1867</v>
      </c>
      <c r="T804" s="283"/>
      <c r="U804" s="283"/>
      <c r="V804" s="270"/>
      <c r="W804" s="270" t="s">
        <v>21</v>
      </c>
    </row>
    <row r="805" s="253" customFormat="true" ht="25.5" hidden="true" spans="1:23">
      <c r="A805" s="270">
        <f>MAX(A$2:A804)+1</f>
        <v>706</v>
      </c>
      <c r="B805" s="270" t="s">
        <v>2197</v>
      </c>
      <c r="C805" s="374" t="s">
        <v>2195</v>
      </c>
      <c r="D805" s="271" t="s">
        <v>2196</v>
      </c>
      <c r="E805" s="270" t="s">
        <v>2195</v>
      </c>
      <c r="F805" s="270"/>
      <c r="G805" s="270"/>
      <c r="H805" s="283" t="s">
        <v>39</v>
      </c>
      <c r="I805" s="283" t="s">
        <v>1850</v>
      </c>
      <c r="J805" s="289">
        <v>30</v>
      </c>
      <c r="K805" s="290"/>
      <c r="L805" s="291"/>
      <c r="M805" s="289">
        <v>30</v>
      </c>
      <c r="N805" s="290"/>
      <c r="O805" s="291"/>
      <c r="P805" s="289" t="s">
        <v>31</v>
      </c>
      <c r="Q805" s="290"/>
      <c r="R805" s="291"/>
      <c r="S805" s="270" t="s">
        <v>2190</v>
      </c>
      <c r="T805" s="283"/>
      <c r="U805" s="283"/>
      <c r="V805" s="270"/>
      <c r="W805" s="270" t="s">
        <v>21</v>
      </c>
    </row>
    <row r="806" s="253" customFormat="true" ht="25.5" hidden="true" spans="1:23">
      <c r="A806" s="270">
        <f>MAX(A$2:A805)+1</f>
        <v>707</v>
      </c>
      <c r="B806" s="270" t="s">
        <v>2198</v>
      </c>
      <c r="C806" s="374" t="s">
        <v>2195</v>
      </c>
      <c r="D806" s="271" t="s">
        <v>2196</v>
      </c>
      <c r="E806" s="270" t="s">
        <v>2195</v>
      </c>
      <c r="F806" s="270"/>
      <c r="G806" s="270"/>
      <c r="H806" s="283" t="s">
        <v>44</v>
      </c>
      <c r="I806" s="283" t="s">
        <v>1850</v>
      </c>
      <c r="J806" s="289">
        <v>50</v>
      </c>
      <c r="K806" s="290"/>
      <c r="L806" s="291"/>
      <c r="M806" s="289">
        <v>50</v>
      </c>
      <c r="N806" s="290"/>
      <c r="O806" s="291"/>
      <c r="P806" s="289" t="s">
        <v>31</v>
      </c>
      <c r="Q806" s="290"/>
      <c r="R806" s="291"/>
      <c r="S806" s="270"/>
      <c r="T806" s="283"/>
      <c r="U806" s="283"/>
      <c r="V806" s="270"/>
      <c r="W806" s="270" t="s">
        <v>21</v>
      </c>
    </row>
    <row r="807" s="253" customFormat="true" ht="38.25" hidden="true" spans="1:23">
      <c r="A807" s="270">
        <f>MAX(A$2:A806)+1</f>
        <v>708</v>
      </c>
      <c r="B807" s="270">
        <v>250201007</v>
      </c>
      <c r="C807" s="374" t="s">
        <v>2199</v>
      </c>
      <c r="D807" s="271" t="s">
        <v>2200</v>
      </c>
      <c r="E807" s="270" t="s">
        <v>2199</v>
      </c>
      <c r="F807" s="270"/>
      <c r="G807" s="270"/>
      <c r="H807" s="283" t="s">
        <v>39</v>
      </c>
      <c r="I807" s="283" t="s">
        <v>1850</v>
      </c>
      <c r="J807" s="289">
        <v>6</v>
      </c>
      <c r="K807" s="290"/>
      <c r="L807" s="291"/>
      <c r="M807" s="289">
        <v>6</v>
      </c>
      <c r="N807" s="290"/>
      <c r="O807" s="291"/>
      <c r="P807" s="289" t="s">
        <v>31</v>
      </c>
      <c r="Q807" s="290"/>
      <c r="R807" s="291"/>
      <c r="S807" s="270" t="s">
        <v>2201</v>
      </c>
      <c r="T807" s="283"/>
      <c r="U807" s="283"/>
      <c r="V807" s="270"/>
      <c r="W807" s="270" t="s">
        <v>21</v>
      </c>
    </row>
    <row r="808" s="253" customFormat="true" ht="25.5" hidden="true" spans="1:23">
      <c r="A808" s="336">
        <f>MAX(A$2:A807)+1</f>
        <v>709</v>
      </c>
      <c r="B808" s="336">
        <v>250201008</v>
      </c>
      <c r="C808" s="374" t="s">
        <v>2202</v>
      </c>
      <c r="D808" s="271" t="s">
        <v>2203</v>
      </c>
      <c r="E808" s="336" t="s">
        <v>2202</v>
      </c>
      <c r="F808" s="336"/>
      <c r="G808" s="336"/>
      <c r="H808" s="377" t="s">
        <v>44</v>
      </c>
      <c r="I808" s="377" t="s">
        <v>1850</v>
      </c>
      <c r="J808" s="289">
        <v>30</v>
      </c>
      <c r="K808" s="290"/>
      <c r="L808" s="291"/>
      <c r="M808" s="289">
        <v>30</v>
      </c>
      <c r="N808" s="290"/>
      <c r="O808" s="291"/>
      <c r="P808" s="289" t="s">
        <v>31</v>
      </c>
      <c r="Q808" s="290"/>
      <c r="R808" s="291"/>
      <c r="S808" s="336"/>
      <c r="T808" s="377"/>
      <c r="U808" s="377"/>
      <c r="V808" s="270"/>
      <c r="W808" s="270" t="s">
        <v>21</v>
      </c>
    </row>
    <row r="809" s="253" customFormat="true" ht="25.5" hidden="true" spans="1:23">
      <c r="A809" s="270">
        <f>MAX(A$2:A808)+1</f>
        <v>710</v>
      </c>
      <c r="B809" s="270">
        <v>250201009</v>
      </c>
      <c r="C809" s="374" t="s">
        <v>2204</v>
      </c>
      <c r="D809" s="271" t="s">
        <v>2205</v>
      </c>
      <c r="E809" s="270" t="s">
        <v>2204</v>
      </c>
      <c r="F809" s="270"/>
      <c r="G809" s="270"/>
      <c r="H809" s="283" t="s">
        <v>44</v>
      </c>
      <c r="I809" s="283" t="s">
        <v>1850</v>
      </c>
      <c r="J809" s="289">
        <v>250</v>
      </c>
      <c r="K809" s="290"/>
      <c r="L809" s="291"/>
      <c r="M809" s="289">
        <v>250</v>
      </c>
      <c r="N809" s="290"/>
      <c r="O809" s="291"/>
      <c r="P809" s="289" t="s">
        <v>31</v>
      </c>
      <c r="Q809" s="290"/>
      <c r="R809" s="291"/>
      <c r="S809" s="270"/>
      <c r="T809" s="283"/>
      <c r="U809" s="283"/>
      <c r="V809" s="270"/>
      <c r="W809" s="270" t="s">
        <v>21</v>
      </c>
    </row>
    <row r="810" s="253" customFormat="true" ht="63.75" hidden="true" spans="1:23">
      <c r="A810" s="270">
        <f>MAX(A$2:A809)+1</f>
        <v>711</v>
      </c>
      <c r="B810" s="270">
        <v>250201011</v>
      </c>
      <c r="C810" s="270" t="s">
        <v>2206</v>
      </c>
      <c r="D810" s="271" t="s">
        <v>2207</v>
      </c>
      <c r="E810" s="270" t="s">
        <v>2208</v>
      </c>
      <c r="F810" s="325"/>
      <c r="G810" s="270"/>
      <c r="H810" s="283" t="s">
        <v>29</v>
      </c>
      <c r="I810" s="283" t="s">
        <v>2209</v>
      </c>
      <c r="J810" s="289">
        <v>180</v>
      </c>
      <c r="K810" s="290"/>
      <c r="L810" s="291"/>
      <c r="M810" s="289">
        <v>180</v>
      </c>
      <c r="N810" s="290"/>
      <c r="O810" s="291"/>
      <c r="P810" s="298" t="s">
        <v>31</v>
      </c>
      <c r="Q810" s="305"/>
      <c r="R810" s="306"/>
      <c r="S810" s="270" t="s">
        <v>2210</v>
      </c>
      <c r="T810" s="283"/>
      <c r="U810" s="283"/>
      <c r="V810" s="270"/>
      <c r="W810" s="270" t="s">
        <v>310</v>
      </c>
    </row>
    <row r="811" s="253" customFormat="true" ht="25.5" hidden="true" spans="1:23">
      <c r="A811" s="270">
        <f>MAX(A$2:A810)+1</f>
        <v>712</v>
      </c>
      <c r="B811" s="321">
        <v>250201012</v>
      </c>
      <c r="C811" s="270" t="s">
        <v>2211</v>
      </c>
      <c r="D811" s="549" t="s">
        <v>2189</v>
      </c>
      <c r="E811" s="399" t="s">
        <v>2188</v>
      </c>
      <c r="F811" s="325"/>
      <c r="G811" s="270"/>
      <c r="H811" s="283" t="s">
        <v>29</v>
      </c>
      <c r="I811" s="283" t="s">
        <v>40</v>
      </c>
      <c r="J811" s="289">
        <v>200</v>
      </c>
      <c r="K811" s="290"/>
      <c r="L811" s="291"/>
      <c r="M811" s="289">
        <v>200</v>
      </c>
      <c r="N811" s="290"/>
      <c r="O811" s="291"/>
      <c r="P811" s="298" t="s">
        <v>31</v>
      </c>
      <c r="Q811" s="305"/>
      <c r="R811" s="306"/>
      <c r="S811" s="270" t="s">
        <v>1867</v>
      </c>
      <c r="T811" s="283"/>
      <c r="U811" s="283"/>
      <c r="V811" s="270"/>
      <c r="W811" s="270" t="s">
        <v>310</v>
      </c>
    </row>
    <row r="812" s="252" customFormat="true" ht="23.1" hidden="true" customHeight="true" spans="1:23">
      <c r="A812" s="270"/>
      <c r="B812" s="270">
        <v>250202</v>
      </c>
      <c r="C812" s="270" t="s">
        <v>2212</v>
      </c>
      <c r="D812" s="270"/>
      <c r="E812" s="270"/>
      <c r="F812" s="270"/>
      <c r="G812" s="270"/>
      <c r="H812" s="283"/>
      <c r="I812" s="283"/>
      <c r="J812" s="289"/>
      <c r="K812" s="290"/>
      <c r="L812" s="291"/>
      <c r="M812" s="289"/>
      <c r="N812" s="290"/>
      <c r="O812" s="291"/>
      <c r="P812" s="289"/>
      <c r="Q812" s="290"/>
      <c r="R812" s="291"/>
      <c r="S812" s="270"/>
      <c r="T812" s="283"/>
      <c r="U812" s="283"/>
      <c r="V812" s="270"/>
      <c r="W812" s="270" t="s">
        <v>21</v>
      </c>
    </row>
    <row r="813" s="253" customFormat="true" ht="25.5" hidden="true" spans="1:23">
      <c r="A813" s="270">
        <f>MAX(A$2:A812)+1</f>
        <v>713</v>
      </c>
      <c r="B813" s="270">
        <v>250202001</v>
      </c>
      <c r="C813" s="374" t="s">
        <v>2213</v>
      </c>
      <c r="D813" s="271" t="s">
        <v>2214</v>
      </c>
      <c r="E813" s="270" t="s">
        <v>2213</v>
      </c>
      <c r="F813" s="270"/>
      <c r="G813" s="270"/>
      <c r="H813" s="283" t="s">
        <v>39</v>
      </c>
      <c r="I813" s="283" t="s">
        <v>1850</v>
      </c>
      <c r="J813" s="289">
        <v>2</v>
      </c>
      <c r="K813" s="290"/>
      <c r="L813" s="291"/>
      <c r="M813" s="289">
        <v>2</v>
      </c>
      <c r="N813" s="290"/>
      <c r="O813" s="291"/>
      <c r="P813" s="289" t="s">
        <v>31</v>
      </c>
      <c r="Q813" s="290"/>
      <c r="R813" s="291"/>
      <c r="S813" s="270"/>
      <c r="T813" s="283"/>
      <c r="U813" s="283"/>
      <c r="V813" s="270"/>
      <c r="W813" s="270" t="s">
        <v>21</v>
      </c>
    </row>
    <row r="814" s="253" customFormat="true" ht="25.5" hidden="true" spans="1:23">
      <c r="A814" s="270">
        <f>MAX(A$2:A813)+1</f>
        <v>714</v>
      </c>
      <c r="B814" s="270">
        <v>250202002</v>
      </c>
      <c r="C814" s="374" t="s">
        <v>2215</v>
      </c>
      <c r="D814" s="271" t="s">
        <v>2216</v>
      </c>
      <c r="E814" s="270" t="s">
        <v>2215</v>
      </c>
      <c r="F814" s="270"/>
      <c r="G814" s="270"/>
      <c r="H814" s="283" t="s">
        <v>39</v>
      </c>
      <c r="I814" s="283" t="s">
        <v>1850</v>
      </c>
      <c r="J814" s="289">
        <v>1</v>
      </c>
      <c r="K814" s="290"/>
      <c r="L814" s="291"/>
      <c r="M814" s="289">
        <v>1</v>
      </c>
      <c r="N814" s="290"/>
      <c r="O814" s="291"/>
      <c r="P814" s="289" t="s">
        <v>31</v>
      </c>
      <c r="Q814" s="290"/>
      <c r="R814" s="291"/>
      <c r="S814" s="270"/>
      <c r="T814" s="283"/>
      <c r="U814" s="283"/>
      <c r="V814" s="270"/>
      <c r="W814" s="270" t="s">
        <v>21</v>
      </c>
    </row>
    <row r="815" s="253" customFormat="true" ht="25.5" hidden="true" spans="1:23">
      <c r="A815" s="270">
        <f>MAX(A$2:A814)+1</f>
        <v>715</v>
      </c>
      <c r="B815" s="270">
        <v>250202004</v>
      </c>
      <c r="C815" s="374" t="s">
        <v>2217</v>
      </c>
      <c r="D815" s="271" t="s">
        <v>2218</v>
      </c>
      <c r="E815" s="270" t="s">
        <v>2217</v>
      </c>
      <c r="F815" s="270"/>
      <c r="G815" s="270"/>
      <c r="H815" s="283" t="s">
        <v>39</v>
      </c>
      <c r="I815" s="283" t="s">
        <v>1850</v>
      </c>
      <c r="J815" s="289">
        <v>2</v>
      </c>
      <c r="K815" s="290"/>
      <c r="L815" s="291"/>
      <c r="M815" s="289">
        <v>2</v>
      </c>
      <c r="N815" s="290"/>
      <c r="O815" s="291"/>
      <c r="P815" s="289" t="s">
        <v>31</v>
      </c>
      <c r="Q815" s="290"/>
      <c r="R815" s="291"/>
      <c r="S815" s="270"/>
      <c r="T815" s="283"/>
      <c r="U815" s="283"/>
      <c r="V815" s="270"/>
      <c r="W815" s="270" t="s">
        <v>21</v>
      </c>
    </row>
    <row r="816" s="253" customFormat="true" ht="25.5" hidden="true" spans="1:23">
      <c r="A816" s="270">
        <f>MAX(A$2:A815)+1</f>
        <v>716</v>
      </c>
      <c r="B816" s="270">
        <v>250202005</v>
      </c>
      <c r="C816" s="374" t="s">
        <v>2219</v>
      </c>
      <c r="D816" s="271" t="s">
        <v>2220</v>
      </c>
      <c r="E816" s="270" t="s">
        <v>2219</v>
      </c>
      <c r="F816" s="270"/>
      <c r="G816" s="270"/>
      <c r="H816" s="283" t="s">
        <v>39</v>
      </c>
      <c r="I816" s="283" t="s">
        <v>1850</v>
      </c>
      <c r="J816" s="289">
        <v>2</v>
      </c>
      <c r="K816" s="290"/>
      <c r="L816" s="291"/>
      <c r="M816" s="289">
        <v>2</v>
      </c>
      <c r="N816" s="290"/>
      <c r="O816" s="291"/>
      <c r="P816" s="289" t="s">
        <v>31</v>
      </c>
      <c r="Q816" s="290"/>
      <c r="R816" s="291"/>
      <c r="S816" s="270"/>
      <c r="T816" s="283"/>
      <c r="U816" s="283"/>
      <c r="V816" s="270"/>
      <c r="W816" s="270" t="s">
        <v>21</v>
      </c>
    </row>
    <row r="817" s="253" customFormat="true" ht="25.5" hidden="true" spans="1:23">
      <c r="A817" s="270">
        <f>MAX(A$2:A816)+1</f>
        <v>717</v>
      </c>
      <c r="B817" s="270">
        <v>250202006</v>
      </c>
      <c r="C817" s="374" t="s">
        <v>2221</v>
      </c>
      <c r="D817" s="271" t="s">
        <v>2222</v>
      </c>
      <c r="E817" s="270" t="s">
        <v>2221</v>
      </c>
      <c r="F817" s="270"/>
      <c r="G817" s="270"/>
      <c r="H817" s="283" t="s">
        <v>39</v>
      </c>
      <c r="I817" s="283" t="s">
        <v>1850</v>
      </c>
      <c r="J817" s="289">
        <v>3</v>
      </c>
      <c r="K817" s="290"/>
      <c r="L817" s="291"/>
      <c r="M817" s="289">
        <v>3</v>
      </c>
      <c r="N817" s="290"/>
      <c r="O817" s="291"/>
      <c r="P817" s="289" t="s">
        <v>31</v>
      </c>
      <c r="Q817" s="290"/>
      <c r="R817" s="291"/>
      <c r="S817" s="270"/>
      <c r="T817" s="283"/>
      <c r="U817" s="283"/>
      <c r="V817" s="270"/>
      <c r="W817" s="270" t="s">
        <v>21</v>
      </c>
    </row>
    <row r="818" s="253" customFormat="true" ht="25.5" hidden="true" spans="1:23">
      <c r="A818" s="270">
        <f>MAX(A$2:A817)+1</f>
        <v>718</v>
      </c>
      <c r="B818" s="270">
        <v>250202007</v>
      </c>
      <c r="C818" s="374" t="s">
        <v>2223</v>
      </c>
      <c r="D818" s="271" t="s">
        <v>2224</v>
      </c>
      <c r="E818" s="270" t="s">
        <v>2223</v>
      </c>
      <c r="F818" s="270"/>
      <c r="G818" s="270"/>
      <c r="H818" s="283" t="s">
        <v>39</v>
      </c>
      <c r="I818" s="283" t="s">
        <v>1850</v>
      </c>
      <c r="J818" s="289">
        <v>4</v>
      </c>
      <c r="K818" s="290"/>
      <c r="L818" s="291"/>
      <c r="M818" s="289">
        <v>4</v>
      </c>
      <c r="N818" s="290"/>
      <c r="O818" s="291"/>
      <c r="P818" s="289" t="s">
        <v>31</v>
      </c>
      <c r="Q818" s="290"/>
      <c r="R818" s="291"/>
      <c r="S818" s="270"/>
      <c r="T818" s="283"/>
      <c r="U818" s="283"/>
      <c r="V818" s="270"/>
      <c r="W818" s="270" t="s">
        <v>21</v>
      </c>
    </row>
    <row r="819" s="253" customFormat="true" ht="25.5" hidden="true" spans="1:23">
      <c r="A819" s="270">
        <f>MAX(A$2:A818)+1</f>
        <v>719</v>
      </c>
      <c r="B819" s="270">
        <v>250202008</v>
      </c>
      <c r="C819" s="374" t="s">
        <v>2225</v>
      </c>
      <c r="D819" s="271" t="s">
        <v>2226</v>
      </c>
      <c r="E819" s="270" t="s">
        <v>2225</v>
      </c>
      <c r="F819" s="270"/>
      <c r="G819" s="270"/>
      <c r="H819" s="283" t="s">
        <v>39</v>
      </c>
      <c r="I819" s="283" t="s">
        <v>1850</v>
      </c>
      <c r="J819" s="289">
        <v>6</v>
      </c>
      <c r="K819" s="290"/>
      <c r="L819" s="291"/>
      <c r="M819" s="289">
        <v>6</v>
      </c>
      <c r="N819" s="290"/>
      <c r="O819" s="291"/>
      <c r="P819" s="289" t="s">
        <v>31</v>
      </c>
      <c r="Q819" s="290"/>
      <c r="R819" s="291"/>
      <c r="S819" s="270"/>
      <c r="T819" s="283"/>
      <c r="U819" s="283"/>
      <c r="V819" s="270"/>
      <c r="W819" s="270" t="s">
        <v>21</v>
      </c>
    </row>
    <row r="820" s="253" customFormat="true" ht="25.5" hidden="true" spans="1:23">
      <c r="A820" s="270">
        <f>MAX(A$2:A819)+1</f>
        <v>720</v>
      </c>
      <c r="B820" s="270">
        <v>250202009</v>
      </c>
      <c r="C820" s="374" t="s">
        <v>2227</v>
      </c>
      <c r="D820" s="271" t="s">
        <v>2228</v>
      </c>
      <c r="E820" s="270" t="s">
        <v>2227</v>
      </c>
      <c r="F820" s="270"/>
      <c r="G820" s="270"/>
      <c r="H820" s="283" t="s">
        <v>39</v>
      </c>
      <c r="I820" s="283" t="s">
        <v>1850</v>
      </c>
      <c r="J820" s="289">
        <v>6</v>
      </c>
      <c r="K820" s="290"/>
      <c r="L820" s="291"/>
      <c r="M820" s="289">
        <v>6</v>
      </c>
      <c r="N820" s="290"/>
      <c r="O820" s="291"/>
      <c r="P820" s="289" t="s">
        <v>31</v>
      </c>
      <c r="Q820" s="290"/>
      <c r="R820" s="291"/>
      <c r="S820" s="270"/>
      <c r="T820" s="283"/>
      <c r="U820" s="283"/>
      <c r="V820" s="270"/>
      <c r="W820" s="270" t="s">
        <v>21</v>
      </c>
    </row>
    <row r="821" s="253" customFormat="true" ht="25.5" hidden="true" spans="1:23">
      <c r="A821" s="270">
        <f>MAX(A$2:A820)+1</f>
        <v>721</v>
      </c>
      <c r="B821" s="270">
        <v>250202010</v>
      </c>
      <c r="C821" s="374" t="s">
        <v>2229</v>
      </c>
      <c r="D821" s="271" t="s">
        <v>2230</v>
      </c>
      <c r="E821" s="270" t="s">
        <v>2229</v>
      </c>
      <c r="F821" s="270"/>
      <c r="G821" s="270"/>
      <c r="H821" s="283" t="s">
        <v>39</v>
      </c>
      <c r="I821" s="283" t="s">
        <v>1850</v>
      </c>
      <c r="J821" s="289">
        <v>6</v>
      </c>
      <c r="K821" s="290"/>
      <c r="L821" s="291"/>
      <c r="M821" s="289">
        <v>6</v>
      </c>
      <c r="N821" s="290"/>
      <c r="O821" s="291"/>
      <c r="P821" s="289" t="s">
        <v>31</v>
      </c>
      <c r="Q821" s="290"/>
      <c r="R821" s="291"/>
      <c r="S821" s="270"/>
      <c r="T821" s="283"/>
      <c r="U821" s="283"/>
      <c r="V821" s="270"/>
      <c r="W821" s="270" t="s">
        <v>21</v>
      </c>
    </row>
    <row r="822" s="253" customFormat="true" ht="25.5" hidden="true" spans="1:23">
      <c r="A822" s="270">
        <f>MAX(A$2:A821)+1</f>
        <v>722</v>
      </c>
      <c r="B822" s="270">
        <v>250202011</v>
      </c>
      <c r="C822" s="374" t="s">
        <v>2231</v>
      </c>
      <c r="D822" s="271" t="s">
        <v>2232</v>
      </c>
      <c r="E822" s="270" t="s">
        <v>2231</v>
      </c>
      <c r="F822" s="270"/>
      <c r="G822" s="270"/>
      <c r="H822" s="283" t="s">
        <v>39</v>
      </c>
      <c r="I822" s="283" t="s">
        <v>1850</v>
      </c>
      <c r="J822" s="289">
        <v>1</v>
      </c>
      <c r="K822" s="290"/>
      <c r="L822" s="291"/>
      <c r="M822" s="289">
        <v>1</v>
      </c>
      <c r="N822" s="290"/>
      <c r="O822" s="291"/>
      <c r="P822" s="289" t="s">
        <v>31</v>
      </c>
      <c r="Q822" s="290"/>
      <c r="R822" s="291"/>
      <c r="S822" s="270"/>
      <c r="T822" s="283"/>
      <c r="U822" s="283"/>
      <c r="V822" s="270"/>
      <c r="W822" s="270" t="s">
        <v>21</v>
      </c>
    </row>
    <row r="823" s="253" customFormat="true" ht="25.5" hidden="true" spans="1:23">
      <c r="A823" s="270">
        <f>MAX(A$2:A822)+1</f>
        <v>723</v>
      </c>
      <c r="B823" s="270">
        <v>250202012</v>
      </c>
      <c r="C823" s="374" t="s">
        <v>2233</v>
      </c>
      <c r="D823" s="271" t="s">
        <v>2234</v>
      </c>
      <c r="E823" s="270" t="s">
        <v>2233</v>
      </c>
      <c r="F823" s="270"/>
      <c r="G823" s="270"/>
      <c r="H823" s="283" t="s">
        <v>39</v>
      </c>
      <c r="I823" s="283" t="s">
        <v>1850</v>
      </c>
      <c r="J823" s="289">
        <v>4</v>
      </c>
      <c r="K823" s="290"/>
      <c r="L823" s="291"/>
      <c r="M823" s="289">
        <v>4</v>
      </c>
      <c r="N823" s="290"/>
      <c r="O823" s="291"/>
      <c r="P823" s="289" t="s">
        <v>31</v>
      </c>
      <c r="Q823" s="290"/>
      <c r="R823" s="291"/>
      <c r="S823" s="270"/>
      <c r="T823" s="283"/>
      <c r="U823" s="283"/>
      <c r="V823" s="270"/>
      <c r="W823" s="270" t="s">
        <v>21</v>
      </c>
    </row>
    <row r="824" s="253" customFormat="true" ht="25.5" hidden="true" spans="1:23">
      <c r="A824" s="270">
        <f>MAX(A$2:A823)+1</f>
        <v>724</v>
      </c>
      <c r="B824" s="270">
        <v>250202013</v>
      </c>
      <c r="C824" s="374" t="s">
        <v>2235</v>
      </c>
      <c r="D824" s="271" t="s">
        <v>2236</v>
      </c>
      <c r="E824" s="270" t="s">
        <v>2235</v>
      </c>
      <c r="F824" s="270"/>
      <c r="G824" s="270"/>
      <c r="H824" s="283" t="s">
        <v>39</v>
      </c>
      <c r="I824" s="283" t="s">
        <v>1850</v>
      </c>
      <c r="J824" s="289">
        <v>4</v>
      </c>
      <c r="K824" s="290"/>
      <c r="L824" s="291"/>
      <c r="M824" s="289">
        <v>4</v>
      </c>
      <c r="N824" s="290"/>
      <c r="O824" s="291"/>
      <c r="P824" s="289" t="s">
        <v>31</v>
      </c>
      <c r="Q824" s="290"/>
      <c r="R824" s="291"/>
      <c r="S824" s="270"/>
      <c r="T824" s="283"/>
      <c r="U824" s="283"/>
      <c r="V824" s="270"/>
      <c r="W824" s="270" t="s">
        <v>21</v>
      </c>
    </row>
    <row r="825" s="253" customFormat="true" ht="25.5" hidden="true" spans="1:23">
      <c r="A825" s="270">
        <f>MAX(A$2:A824)+1</f>
        <v>725</v>
      </c>
      <c r="B825" s="270">
        <v>250202014</v>
      </c>
      <c r="C825" s="374" t="s">
        <v>2237</v>
      </c>
      <c r="D825" s="271" t="s">
        <v>2238</v>
      </c>
      <c r="E825" s="270" t="s">
        <v>2237</v>
      </c>
      <c r="F825" s="270"/>
      <c r="G825" s="270"/>
      <c r="H825" s="283" t="s">
        <v>39</v>
      </c>
      <c r="I825" s="283" t="s">
        <v>1850</v>
      </c>
      <c r="J825" s="289">
        <v>6</v>
      </c>
      <c r="K825" s="290"/>
      <c r="L825" s="291"/>
      <c r="M825" s="289">
        <v>6</v>
      </c>
      <c r="N825" s="290"/>
      <c r="O825" s="291"/>
      <c r="P825" s="289" t="s">
        <v>31</v>
      </c>
      <c r="Q825" s="290"/>
      <c r="R825" s="291"/>
      <c r="S825" s="270"/>
      <c r="T825" s="283"/>
      <c r="U825" s="283"/>
      <c r="V825" s="270"/>
      <c r="W825" s="270" t="s">
        <v>21</v>
      </c>
    </row>
    <row r="826" s="253" customFormat="true" ht="25.5" hidden="true" spans="1:23">
      <c r="A826" s="270">
        <f>MAX(A$2:A825)+1</f>
        <v>726</v>
      </c>
      <c r="B826" s="270">
        <v>250202015</v>
      </c>
      <c r="C826" s="374" t="s">
        <v>2239</v>
      </c>
      <c r="D826" s="271" t="s">
        <v>2240</v>
      </c>
      <c r="E826" s="270" t="s">
        <v>2239</v>
      </c>
      <c r="F826" s="270"/>
      <c r="G826" s="270"/>
      <c r="H826" s="283" t="s">
        <v>39</v>
      </c>
      <c r="I826" s="283" t="s">
        <v>1850</v>
      </c>
      <c r="J826" s="289">
        <v>10</v>
      </c>
      <c r="K826" s="290"/>
      <c r="L826" s="291"/>
      <c r="M826" s="289">
        <v>10</v>
      </c>
      <c r="N826" s="290"/>
      <c r="O826" s="291"/>
      <c r="P826" s="289" t="s">
        <v>31</v>
      </c>
      <c r="Q826" s="290"/>
      <c r="R826" s="291"/>
      <c r="S826" s="270"/>
      <c r="T826" s="283"/>
      <c r="U826" s="283"/>
      <c r="V826" s="283"/>
      <c r="W826" s="270" t="s">
        <v>1493</v>
      </c>
    </row>
    <row r="827" s="253" customFormat="true" ht="38.25" hidden="true" spans="1:23">
      <c r="A827" s="270">
        <f>MAX(A$2:A826)+1</f>
        <v>727</v>
      </c>
      <c r="B827" s="270">
        <v>250202016</v>
      </c>
      <c r="C827" s="374" t="s">
        <v>2241</v>
      </c>
      <c r="D827" s="271" t="s">
        <v>2242</v>
      </c>
      <c r="E827" s="270" t="s">
        <v>2241</v>
      </c>
      <c r="F827" s="270"/>
      <c r="G827" s="270"/>
      <c r="H827" s="283" t="s">
        <v>39</v>
      </c>
      <c r="I827" s="283" t="s">
        <v>1850</v>
      </c>
      <c r="J827" s="289">
        <v>2</v>
      </c>
      <c r="K827" s="290"/>
      <c r="L827" s="291"/>
      <c r="M827" s="289">
        <v>2</v>
      </c>
      <c r="N827" s="290"/>
      <c r="O827" s="291"/>
      <c r="P827" s="289" t="s">
        <v>31</v>
      </c>
      <c r="Q827" s="290"/>
      <c r="R827" s="291"/>
      <c r="S827" s="270"/>
      <c r="T827" s="283"/>
      <c r="U827" s="283"/>
      <c r="V827" s="270"/>
      <c r="W827" s="270" t="s">
        <v>21</v>
      </c>
    </row>
    <row r="828" s="253" customFormat="true" ht="38.25" hidden="true" spans="1:23">
      <c r="A828" s="336">
        <f>MAX(A$2:A827)+1</f>
        <v>728</v>
      </c>
      <c r="B828" s="336">
        <v>250202017</v>
      </c>
      <c r="C828" s="374" t="s">
        <v>2243</v>
      </c>
      <c r="D828" s="271" t="s">
        <v>2244</v>
      </c>
      <c r="E828" s="336" t="s">
        <v>2243</v>
      </c>
      <c r="F828" s="336"/>
      <c r="G828" s="336"/>
      <c r="H828" s="377" t="s">
        <v>39</v>
      </c>
      <c r="I828" s="377" t="s">
        <v>1850</v>
      </c>
      <c r="J828" s="289">
        <v>6</v>
      </c>
      <c r="K828" s="290"/>
      <c r="L828" s="291"/>
      <c r="M828" s="289">
        <v>6</v>
      </c>
      <c r="N828" s="290"/>
      <c r="O828" s="291"/>
      <c r="P828" s="289" t="s">
        <v>31</v>
      </c>
      <c r="Q828" s="290"/>
      <c r="R828" s="291"/>
      <c r="S828" s="336"/>
      <c r="T828" s="377"/>
      <c r="U828" s="377"/>
      <c r="V828" s="270"/>
      <c r="W828" s="270" t="s">
        <v>21</v>
      </c>
    </row>
    <row r="829" s="253" customFormat="true" ht="25.5" hidden="true" spans="1:23">
      <c r="A829" s="270">
        <f>MAX(A$2:A828)+1</f>
        <v>729</v>
      </c>
      <c r="B829" s="270">
        <v>250202018</v>
      </c>
      <c r="C829" s="374" t="s">
        <v>2245</v>
      </c>
      <c r="D829" s="271" t="s">
        <v>2246</v>
      </c>
      <c r="E829" s="270" t="s">
        <v>2245</v>
      </c>
      <c r="F829" s="270"/>
      <c r="G829" s="270"/>
      <c r="H829" s="283" t="s">
        <v>39</v>
      </c>
      <c r="I829" s="283" t="s">
        <v>1850</v>
      </c>
      <c r="J829" s="289">
        <v>4</v>
      </c>
      <c r="K829" s="290"/>
      <c r="L829" s="291"/>
      <c r="M829" s="289">
        <v>4</v>
      </c>
      <c r="N829" s="290"/>
      <c r="O829" s="291"/>
      <c r="P829" s="289" t="s">
        <v>31</v>
      </c>
      <c r="Q829" s="290"/>
      <c r="R829" s="291"/>
      <c r="S829" s="270"/>
      <c r="T829" s="283"/>
      <c r="U829" s="283"/>
      <c r="V829" s="270"/>
      <c r="W829" s="270" t="s">
        <v>21</v>
      </c>
    </row>
    <row r="830" s="253" customFormat="true" ht="25.5" hidden="true" spans="1:23">
      <c r="A830" s="270">
        <f>MAX(A$2:A829)+1</f>
        <v>730</v>
      </c>
      <c r="B830" s="270">
        <v>250202019</v>
      </c>
      <c r="C830" s="374" t="s">
        <v>2247</v>
      </c>
      <c r="D830" s="271" t="s">
        <v>2248</v>
      </c>
      <c r="E830" s="270" t="s">
        <v>2247</v>
      </c>
      <c r="F830" s="270"/>
      <c r="G830" s="270"/>
      <c r="H830" s="283" t="s">
        <v>39</v>
      </c>
      <c r="I830" s="283" t="s">
        <v>1850</v>
      </c>
      <c r="J830" s="289">
        <v>10</v>
      </c>
      <c r="K830" s="290"/>
      <c r="L830" s="291"/>
      <c r="M830" s="289">
        <v>10</v>
      </c>
      <c r="N830" s="290"/>
      <c r="O830" s="291"/>
      <c r="P830" s="289" t="s">
        <v>31</v>
      </c>
      <c r="Q830" s="290"/>
      <c r="R830" s="291"/>
      <c r="S830" s="270"/>
      <c r="T830" s="283"/>
      <c r="U830" s="283"/>
      <c r="V830" s="270"/>
      <c r="W830" s="270" t="s">
        <v>21</v>
      </c>
    </row>
    <row r="831" s="253" customFormat="true" ht="38.25" hidden="true" spans="1:23">
      <c r="A831" s="270">
        <f>MAX(A$2:A830)+1</f>
        <v>731</v>
      </c>
      <c r="B831" s="270">
        <v>250202020</v>
      </c>
      <c r="C831" s="374" t="s">
        <v>2249</v>
      </c>
      <c r="D831" s="271" t="s">
        <v>2250</v>
      </c>
      <c r="E831" s="270" t="s">
        <v>2249</v>
      </c>
      <c r="F831" s="270"/>
      <c r="G831" s="270"/>
      <c r="H831" s="283" t="s">
        <v>39</v>
      </c>
      <c r="I831" s="283" t="s">
        <v>1850</v>
      </c>
      <c r="J831" s="289">
        <v>10</v>
      </c>
      <c r="K831" s="290"/>
      <c r="L831" s="291"/>
      <c r="M831" s="289">
        <v>10</v>
      </c>
      <c r="N831" s="290"/>
      <c r="O831" s="291"/>
      <c r="P831" s="289" t="s">
        <v>31</v>
      </c>
      <c r="Q831" s="290"/>
      <c r="R831" s="291"/>
      <c r="S831" s="270"/>
      <c r="T831" s="283"/>
      <c r="U831" s="283"/>
      <c r="V831" s="270"/>
      <c r="W831" s="270" t="s">
        <v>21</v>
      </c>
    </row>
    <row r="832" s="253" customFormat="true" ht="25.5" hidden="true" spans="1:23">
      <c r="A832" s="270">
        <f>MAX(A$2:A831)+1</f>
        <v>732</v>
      </c>
      <c r="B832" s="270">
        <v>250202021</v>
      </c>
      <c r="C832" s="374" t="s">
        <v>2251</v>
      </c>
      <c r="D832" s="271" t="s">
        <v>2252</v>
      </c>
      <c r="E832" s="270" t="s">
        <v>2251</v>
      </c>
      <c r="F832" s="270"/>
      <c r="G832" s="270"/>
      <c r="H832" s="283" t="s">
        <v>39</v>
      </c>
      <c r="I832" s="283" t="s">
        <v>1850</v>
      </c>
      <c r="J832" s="289">
        <v>6</v>
      </c>
      <c r="K832" s="290"/>
      <c r="L832" s="291"/>
      <c r="M832" s="289">
        <v>6</v>
      </c>
      <c r="N832" s="290"/>
      <c r="O832" s="291"/>
      <c r="P832" s="289" t="s">
        <v>31</v>
      </c>
      <c r="Q832" s="290"/>
      <c r="R832" s="291"/>
      <c r="S832" s="270"/>
      <c r="T832" s="283"/>
      <c r="U832" s="283"/>
      <c r="V832" s="270"/>
      <c r="W832" s="270" t="s">
        <v>21</v>
      </c>
    </row>
    <row r="833" s="253" customFormat="true" ht="25.5" hidden="true" spans="1:23">
      <c r="A833" s="270">
        <f>MAX(A$2:A832)+1</f>
        <v>733</v>
      </c>
      <c r="B833" s="270">
        <v>250202022</v>
      </c>
      <c r="C833" s="374" t="s">
        <v>2253</v>
      </c>
      <c r="D833" s="271" t="s">
        <v>2254</v>
      </c>
      <c r="E833" s="270" t="s">
        <v>2253</v>
      </c>
      <c r="F833" s="270"/>
      <c r="G833" s="270"/>
      <c r="H833" s="283" t="s">
        <v>39</v>
      </c>
      <c r="I833" s="283" t="s">
        <v>1850</v>
      </c>
      <c r="J833" s="289">
        <v>4</v>
      </c>
      <c r="K833" s="290"/>
      <c r="L833" s="291"/>
      <c r="M833" s="289">
        <v>4</v>
      </c>
      <c r="N833" s="290"/>
      <c r="O833" s="291"/>
      <c r="P833" s="289" t="s">
        <v>31</v>
      </c>
      <c r="Q833" s="290"/>
      <c r="R833" s="291"/>
      <c r="S833" s="270"/>
      <c r="T833" s="283"/>
      <c r="U833" s="283"/>
      <c r="V833" s="270"/>
      <c r="W833" s="270" t="s">
        <v>21</v>
      </c>
    </row>
    <row r="834" s="253" customFormat="true" ht="25.5" hidden="true" spans="1:23">
      <c r="A834" s="270">
        <f>MAX(A$2:A833)+1</f>
        <v>734</v>
      </c>
      <c r="B834" s="270">
        <v>250202023</v>
      </c>
      <c r="C834" s="374" t="s">
        <v>2255</v>
      </c>
      <c r="D834" s="271" t="s">
        <v>2256</v>
      </c>
      <c r="E834" s="270" t="s">
        <v>2255</v>
      </c>
      <c r="F834" s="270"/>
      <c r="G834" s="270"/>
      <c r="H834" s="283" t="s">
        <v>39</v>
      </c>
      <c r="I834" s="283" t="s">
        <v>1850</v>
      </c>
      <c r="J834" s="289">
        <v>2</v>
      </c>
      <c r="K834" s="290"/>
      <c r="L834" s="291"/>
      <c r="M834" s="289">
        <v>2</v>
      </c>
      <c r="N834" s="290"/>
      <c r="O834" s="291"/>
      <c r="P834" s="289" t="s">
        <v>31</v>
      </c>
      <c r="Q834" s="290"/>
      <c r="R834" s="291"/>
      <c r="S834" s="270"/>
      <c r="T834" s="283"/>
      <c r="U834" s="283"/>
      <c r="V834" s="270"/>
      <c r="W834" s="270" t="s">
        <v>21</v>
      </c>
    </row>
    <row r="835" s="253" customFormat="true" ht="25.5" hidden="true" spans="1:23">
      <c r="A835" s="270">
        <f>MAX(A$2:A834)+1</f>
        <v>735</v>
      </c>
      <c r="B835" s="270">
        <v>250202024</v>
      </c>
      <c r="C835" s="374" t="s">
        <v>2257</v>
      </c>
      <c r="D835" s="271" t="s">
        <v>2258</v>
      </c>
      <c r="E835" s="270" t="s">
        <v>2257</v>
      </c>
      <c r="F835" s="270"/>
      <c r="G835" s="270"/>
      <c r="H835" s="283" t="s">
        <v>39</v>
      </c>
      <c r="I835" s="283" t="s">
        <v>1850</v>
      </c>
      <c r="J835" s="289">
        <v>2</v>
      </c>
      <c r="K835" s="290"/>
      <c r="L835" s="291"/>
      <c r="M835" s="289">
        <v>2</v>
      </c>
      <c r="N835" s="290"/>
      <c r="O835" s="291"/>
      <c r="P835" s="289" t="s">
        <v>31</v>
      </c>
      <c r="Q835" s="290"/>
      <c r="R835" s="291"/>
      <c r="S835" s="270"/>
      <c r="T835" s="283"/>
      <c r="U835" s="283"/>
      <c r="V835" s="270"/>
      <c r="W835" s="270" t="s">
        <v>21</v>
      </c>
    </row>
    <row r="836" s="253" customFormat="true" ht="25.5" hidden="true" spans="1:23">
      <c r="A836" s="270">
        <f>MAX(A$2:A835)+1</f>
        <v>736</v>
      </c>
      <c r="B836" s="270">
        <v>250202025</v>
      </c>
      <c r="C836" s="374" t="s">
        <v>2259</v>
      </c>
      <c r="D836" s="271" t="s">
        <v>2260</v>
      </c>
      <c r="E836" s="270" t="s">
        <v>2259</v>
      </c>
      <c r="F836" s="270"/>
      <c r="G836" s="270"/>
      <c r="H836" s="283" t="s">
        <v>39</v>
      </c>
      <c r="I836" s="283" t="s">
        <v>1850</v>
      </c>
      <c r="J836" s="289">
        <v>2</v>
      </c>
      <c r="K836" s="290"/>
      <c r="L836" s="291"/>
      <c r="M836" s="289">
        <v>2</v>
      </c>
      <c r="N836" s="290"/>
      <c r="O836" s="291"/>
      <c r="P836" s="289" t="s">
        <v>31</v>
      </c>
      <c r="Q836" s="290"/>
      <c r="R836" s="291"/>
      <c r="S836" s="270"/>
      <c r="T836" s="283"/>
      <c r="U836" s="283"/>
      <c r="V836" s="270"/>
      <c r="W836" s="270" t="s">
        <v>21</v>
      </c>
    </row>
    <row r="837" s="253" customFormat="true" ht="25.5" hidden="true" spans="1:23">
      <c r="A837" s="270">
        <f>MAX(A$2:A836)+1</f>
        <v>737</v>
      </c>
      <c r="B837" s="270">
        <v>250202026</v>
      </c>
      <c r="C837" s="374" t="s">
        <v>2261</v>
      </c>
      <c r="D837" s="271" t="s">
        <v>2262</v>
      </c>
      <c r="E837" s="270" t="s">
        <v>2261</v>
      </c>
      <c r="F837" s="270"/>
      <c r="G837" s="270"/>
      <c r="H837" s="283" t="s">
        <v>39</v>
      </c>
      <c r="I837" s="283" t="s">
        <v>1850</v>
      </c>
      <c r="J837" s="289">
        <v>3</v>
      </c>
      <c r="K837" s="290"/>
      <c r="L837" s="291"/>
      <c r="M837" s="289">
        <v>3</v>
      </c>
      <c r="N837" s="290"/>
      <c r="O837" s="291"/>
      <c r="P837" s="289" t="s">
        <v>31</v>
      </c>
      <c r="Q837" s="290"/>
      <c r="R837" s="291"/>
      <c r="S837" s="270"/>
      <c r="T837" s="283"/>
      <c r="U837" s="283"/>
      <c r="V837" s="270"/>
      <c r="W837" s="270" t="s">
        <v>21</v>
      </c>
    </row>
    <row r="838" s="253" customFormat="true" ht="25.5" hidden="true" spans="1:23">
      <c r="A838" s="270">
        <f>MAX(A$2:A837)+1</f>
        <v>738</v>
      </c>
      <c r="B838" s="270" t="s">
        <v>2263</v>
      </c>
      <c r="C838" s="374" t="s">
        <v>2261</v>
      </c>
      <c r="D838" s="271" t="s">
        <v>2262</v>
      </c>
      <c r="E838" s="270" t="s">
        <v>2261</v>
      </c>
      <c r="F838" s="270"/>
      <c r="G838" s="270"/>
      <c r="H838" s="283" t="s">
        <v>44</v>
      </c>
      <c r="I838" s="283" t="s">
        <v>1850</v>
      </c>
      <c r="J838" s="289">
        <v>35</v>
      </c>
      <c r="K838" s="290"/>
      <c r="L838" s="291"/>
      <c r="M838" s="289">
        <v>35</v>
      </c>
      <c r="N838" s="290"/>
      <c r="O838" s="291"/>
      <c r="P838" s="289" t="s">
        <v>31</v>
      </c>
      <c r="Q838" s="290"/>
      <c r="R838" s="291"/>
      <c r="S838" s="270" t="s">
        <v>2264</v>
      </c>
      <c r="T838" s="283"/>
      <c r="U838" s="283"/>
      <c r="V838" s="270"/>
      <c r="W838" s="270" t="s">
        <v>21</v>
      </c>
    </row>
    <row r="839" s="253" customFormat="true" ht="25.5" hidden="true" spans="1:23">
      <c r="A839" s="270">
        <f>MAX(A$2:A838)+1</f>
        <v>739</v>
      </c>
      <c r="B839" s="270">
        <v>250202027</v>
      </c>
      <c r="C839" s="374" t="s">
        <v>2265</v>
      </c>
      <c r="D839" s="271" t="s">
        <v>2266</v>
      </c>
      <c r="E839" s="270" t="s">
        <v>2265</v>
      </c>
      <c r="F839" s="270"/>
      <c r="G839" s="270"/>
      <c r="H839" s="283" t="s">
        <v>39</v>
      </c>
      <c r="I839" s="283" t="s">
        <v>1850</v>
      </c>
      <c r="J839" s="289">
        <v>7</v>
      </c>
      <c r="K839" s="290"/>
      <c r="L839" s="291"/>
      <c r="M839" s="289">
        <v>7</v>
      </c>
      <c r="N839" s="290"/>
      <c r="O839" s="291"/>
      <c r="P839" s="289" t="s">
        <v>31</v>
      </c>
      <c r="Q839" s="290"/>
      <c r="R839" s="291"/>
      <c r="S839" s="270"/>
      <c r="T839" s="283"/>
      <c r="U839" s="283"/>
      <c r="V839" s="270"/>
      <c r="W839" s="270" t="s">
        <v>21</v>
      </c>
    </row>
    <row r="840" s="253" customFormat="true" ht="25.5" hidden="true" spans="1:23">
      <c r="A840" s="270">
        <f>MAX(A$2:A839)+1</f>
        <v>740</v>
      </c>
      <c r="B840" s="270">
        <v>250202028</v>
      </c>
      <c r="C840" s="374" t="s">
        <v>2267</v>
      </c>
      <c r="D840" s="271" t="s">
        <v>2268</v>
      </c>
      <c r="E840" s="270" t="s">
        <v>2267</v>
      </c>
      <c r="F840" s="270"/>
      <c r="G840" s="270"/>
      <c r="H840" s="283" t="s">
        <v>39</v>
      </c>
      <c r="I840" s="283" t="s">
        <v>1850</v>
      </c>
      <c r="J840" s="289">
        <v>7</v>
      </c>
      <c r="K840" s="290"/>
      <c r="L840" s="291"/>
      <c r="M840" s="289">
        <v>7</v>
      </c>
      <c r="N840" s="290"/>
      <c r="O840" s="291"/>
      <c r="P840" s="289" t="s">
        <v>31</v>
      </c>
      <c r="Q840" s="290"/>
      <c r="R840" s="291"/>
      <c r="S840" s="270"/>
      <c r="T840" s="283"/>
      <c r="U840" s="283"/>
      <c r="V840" s="270"/>
      <c r="W840" s="270" t="s">
        <v>21</v>
      </c>
    </row>
    <row r="841" s="253" customFormat="true" ht="25.5" hidden="true" spans="1:23">
      <c r="A841" s="270">
        <f>MAX(A$2:A840)+1</f>
        <v>741</v>
      </c>
      <c r="B841" s="270">
        <v>250202029</v>
      </c>
      <c r="C841" s="374" t="s">
        <v>2269</v>
      </c>
      <c r="D841" s="271" t="s">
        <v>2270</v>
      </c>
      <c r="E841" s="270" t="s">
        <v>2269</v>
      </c>
      <c r="F841" s="270"/>
      <c r="G841" s="270"/>
      <c r="H841" s="283" t="s">
        <v>39</v>
      </c>
      <c r="I841" s="283" t="s">
        <v>1850</v>
      </c>
      <c r="J841" s="289">
        <v>4</v>
      </c>
      <c r="K841" s="290"/>
      <c r="L841" s="291"/>
      <c r="M841" s="289">
        <v>4</v>
      </c>
      <c r="N841" s="290"/>
      <c r="O841" s="291"/>
      <c r="P841" s="289" t="s">
        <v>31</v>
      </c>
      <c r="Q841" s="290"/>
      <c r="R841" s="291"/>
      <c r="S841" s="270"/>
      <c r="T841" s="283"/>
      <c r="U841" s="283"/>
      <c r="V841" s="270"/>
      <c r="W841" s="270" t="s">
        <v>21</v>
      </c>
    </row>
    <row r="842" s="253" customFormat="true" ht="25.5" hidden="true" spans="1:23">
      <c r="A842" s="270">
        <f>MAX(A$2:A841)+1</f>
        <v>742</v>
      </c>
      <c r="B842" s="270">
        <v>250202030</v>
      </c>
      <c r="C842" s="374" t="s">
        <v>2271</v>
      </c>
      <c r="D842" s="271" t="s">
        <v>2272</v>
      </c>
      <c r="E842" s="270" t="s">
        <v>2271</v>
      </c>
      <c r="F842" s="270"/>
      <c r="G842" s="270"/>
      <c r="H842" s="283" t="s">
        <v>39</v>
      </c>
      <c r="I842" s="283" t="s">
        <v>1850</v>
      </c>
      <c r="J842" s="289">
        <v>2</v>
      </c>
      <c r="K842" s="290"/>
      <c r="L842" s="291"/>
      <c r="M842" s="289">
        <v>2</v>
      </c>
      <c r="N842" s="290"/>
      <c r="O842" s="291"/>
      <c r="P842" s="289" t="s">
        <v>31</v>
      </c>
      <c r="Q842" s="290"/>
      <c r="R842" s="291"/>
      <c r="S842" s="270"/>
      <c r="T842" s="283"/>
      <c r="U842" s="283"/>
      <c r="V842" s="270"/>
      <c r="W842" s="270" t="s">
        <v>21</v>
      </c>
    </row>
    <row r="843" s="253" customFormat="true" ht="38.25" hidden="true" spans="1:23">
      <c r="A843" s="270">
        <f>MAX(A$2:A842)+1</f>
        <v>743</v>
      </c>
      <c r="B843" s="270">
        <v>250202031</v>
      </c>
      <c r="C843" s="374" t="s">
        <v>2273</v>
      </c>
      <c r="D843" s="271" t="s">
        <v>2274</v>
      </c>
      <c r="E843" s="270" t="s">
        <v>2273</v>
      </c>
      <c r="F843" s="270" t="s">
        <v>2275</v>
      </c>
      <c r="G843" s="270"/>
      <c r="H843" s="283" t="s">
        <v>39</v>
      </c>
      <c r="I843" s="283" t="s">
        <v>1850</v>
      </c>
      <c r="J843" s="289">
        <v>1</v>
      </c>
      <c r="K843" s="290"/>
      <c r="L843" s="291"/>
      <c r="M843" s="289">
        <v>1</v>
      </c>
      <c r="N843" s="290"/>
      <c r="O843" s="291"/>
      <c r="P843" s="289" t="s">
        <v>31</v>
      </c>
      <c r="Q843" s="290"/>
      <c r="R843" s="291"/>
      <c r="S843" s="270"/>
      <c r="T843" s="283"/>
      <c r="U843" s="283"/>
      <c r="V843" s="270"/>
      <c r="W843" s="270" t="s">
        <v>21</v>
      </c>
    </row>
    <row r="844" s="253" customFormat="true" ht="25.5" hidden="true" spans="1:23">
      <c r="A844" s="270">
        <f>MAX(A$2:A843)+1</f>
        <v>744</v>
      </c>
      <c r="B844" s="270">
        <v>250202032</v>
      </c>
      <c r="C844" s="374" t="s">
        <v>2276</v>
      </c>
      <c r="D844" s="271" t="s">
        <v>2277</v>
      </c>
      <c r="E844" s="270" t="s">
        <v>2276</v>
      </c>
      <c r="F844" s="270"/>
      <c r="G844" s="270"/>
      <c r="H844" s="283" t="s">
        <v>39</v>
      </c>
      <c r="I844" s="283" t="s">
        <v>1850</v>
      </c>
      <c r="J844" s="289">
        <v>3</v>
      </c>
      <c r="K844" s="290"/>
      <c r="L844" s="291"/>
      <c r="M844" s="289">
        <v>3</v>
      </c>
      <c r="N844" s="290"/>
      <c r="O844" s="291"/>
      <c r="P844" s="289" t="s">
        <v>31</v>
      </c>
      <c r="Q844" s="290"/>
      <c r="R844" s="291"/>
      <c r="S844" s="270"/>
      <c r="T844" s="283"/>
      <c r="U844" s="283"/>
      <c r="V844" s="270"/>
      <c r="W844" s="270" t="s">
        <v>21</v>
      </c>
    </row>
    <row r="845" s="253" customFormat="true" ht="25.5" hidden="true" spans="1:23">
      <c r="A845" s="270">
        <f>MAX(A$2:A844)+1</f>
        <v>745</v>
      </c>
      <c r="B845" s="270">
        <v>250202033</v>
      </c>
      <c r="C845" s="374" t="s">
        <v>2278</v>
      </c>
      <c r="D845" s="271" t="s">
        <v>2279</v>
      </c>
      <c r="E845" s="270" t="s">
        <v>2280</v>
      </c>
      <c r="F845" s="270"/>
      <c r="G845" s="270"/>
      <c r="H845" s="283" t="s">
        <v>39</v>
      </c>
      <c r="I845" s="283" t="s">
        <v>1850</v>
      </c>
      <c r="J845" s="289">
        <v>3</v>
      </c>
      <c r="K845" s="290"/>
      <c r="L845" s="291"/>
      <c r="M845" s="289">
        <v>3</v>
      </c>
      <c r="N845" s="290"/>
      <c r="O845" s="291"/>
      <c r="P845" s="289" t="s">
        <v>31</v>
      </c>
      <c r="Q845" s="290"/>
      <c r="R845" s="291"/>
      <c r="S845" s="270"/>
      <c r="T845" s="283"/>
      <c r="U845" s="283"/>
      <c r="V845" s="270"/>
      <c r="W845" s="270" t="s">
        <v>21</v>
      </c>
    </row>
    <row r="846" s="253" customFormat="true" ht="38.25" hidden="true" spans="1:23">
      <c r="A846" s="336">
        <f>MAX(A$2:A845)+1</f>
        <v>746</v>
      </c>
      <c r="B846" s="336">
        <v>250202034</v>
      </c>
      <c r="C846" s="374" t="s">
        <v>2281</v>
      </c>
      <c r="D846" s="271" t="s">
        <v>2282</v>
      </c>
      <c r="E846" s="336" t="s">
        <v>2281</v>
      </c>
      <c r="F846" s="336" t="s">
        <v>2283</v>
      </c>
      <c r="G846" s="336"/>
      <c r="H846" s="377" t="s">
        <v>29</v>
      </c>
      <c r="I846" s="377" t="s">
        <v>1850</v>
      </c>
      <c r="J846" s="289">
        <v>12</v>
      </c>
      <c r="K846" s="290"/>
      <c r="L846" s="291"/>
      <c r="M846" s="289">
        <v>12</v>
      </c>
      <c r="N846" s="290"/>
      <c r="O846" s="291"/>
      <c r="P846" s="289" t="s">
        <v>31</v>
      </c>
      <c r="Q846" s="290"/>
      <c r="R846" s="291"/>
      <c r="S846" s="336" t="s">
        <v>2284</v>
      </c>
      <c r="T846" s="377"/>
      <c r="U846" s="377"/>
      <c r="V846" s="270"/>
      <c r="W846" s="270" t="s">
        <v>21</v>
      </c>
    </row>
    <row r="847" s="253" customFormat="true" ht="25.5" hidden="true" spans="1:23">
      <c r="A847" s="270">
        <f>MAX(A$2:A846)+1</f>
        <v>747</v>
      </c>
      <c r="B847" s="270" t="s">
        <v>2285</v>
      </c>
      <c r="C847" s="374" t="s">
        <v>2281</v>
      </c>
      <c r="D847" s="271" t="s">
        <v>2282</v>
      </c>
      <c r="E847" s="270" t="s">
        <v>2281</v>
      </c>
      <c r="F847" s="270"/>
      <c r="G847" s="270"/>
      <c r="H847" s="283" t="s">
        <v>29</v>
      </c>
      <c r="I847" s="283" t="s">
        <v>1850</v>
      </c>
      <c r="J847" s="289">
        <v>55</v>
      </c>
      <c r="K847" s="290"/>
      <c r="L847" s="291"/>
      <c r="M847" s="289">
        <v>55</v>
      </c>
      <c r="N847" s="290"/>
      <c r="O847" s="291"/>
      <c r="P847" s="289" t="s">
        <v>31</v>
      </c>
      <c r="Q847" s="290"/>
      <c r="R847" s="291"/>
      <c r="S847" s="270" t="s">
        <v>2286</v>
      </c>
      <c r="T847" s="283"/>
      <c r="U847" s="283"/>
      <c r="V847" s="270"/>
      <c r="W847" s="270" t="s">
        <v>21</v>
      </c>
    </row>
    <row r="848" s="253" customFormat="true" ht="25.5" hidden="true" spans="1:23">
      <c r="A848" s="270">
        <f>MAX(A$2:A847)+1</f>
        <v>748</v>
      </c>
      <c r="B848" s="270">
        <v>250202035</v>
      </c>
      <c r="C848" s="374" t="s">
        <v>2287</v>
      </c>
      <c r="D848" s="271" t="s">
        <v>2288</v>
      </c>
      <c r="E848" s="270" t="s">
        <v>2287</v>
      </c>
      <c r="F848" s="270"/>
      <c r="G848" s="270"/>
      <c r="H848" s="283" t="s">
        <v>39</v>
      </c>
      <c r="I848" s="283" t="s">
        <v>1850</v>
      </c>
      <c r="J848" s="289">
        <v>8</v>
      </c>
      <c r="K848" s="290"/>
      <c r="L848" s="291"/>
      <c r="M848" s="289">
        <v>8</v>
      </c>
      <c r="N848" s="290"/>
      <c r="O848" s="291"/>
      <c r="P848" s="289" t="s">
        <v>31</v>
      </c>
      <c r="Q848" s="290"/>
      <c r="R848" s="291"/>
      <c r="S848" s="270" t="s">
        <v>2284</v>
      </c>
      <c r="T848" s="283"/>
      <c r="U848" s="283"/>
      <c r="V848" s="270"/>
      <c r="W848" s="270" t="s">
        <v>21</v>
      </c>
    </row>
    <row r="849" s="253" customFormat="true" ht="25.5" hidden="true" spans="1:23">
      <c r="A849" s="270">
        <f>MAX(A$2:A848)+1</f>
        <v>749</v>
      </c>
      <c r="B849" s="270" t="s">
        <v>2289</v>
      </c>
      <c r="C849" s="374" t="s">
        <v>2287</v>
      </c>
      <c r="D849" s="271" t="s">
        <v>2288</v>
      </c>
      <c r="E849" s="270" t="s">
        <v>2287</v>
      </c>
      <c r="F849" s="270"/>
      <c r="G849" s="270"/>
      <c r="H849" s="283" t="s">
        <v>29</v>
      </c>
      <c r="I849" s="283" t="s">
        <v>1850</v>
      </c>
      <c r="J849" s="289">
        <v>55</v>
      </c>
      <c r="K849" s="290"/>
      <c r="L849" s="291"/>
      <c r="M849" s="289">
        <v>55</v>
      </c>
      <c r="N849" s="290"/>
      <c r="O849" s="291"/>
      <c r="P849" s="289" t="s">
        <v>31</v>
      </c>
      <c r="Q849" s="290"/>
      <c r="R849" s="291"/>
      <c r="S849" s="270" t="s">
        <v>2286</v>
      </c>
      <c r="T849" s="283"/>
      <c r="U849" s="283"/>
      <c r="V849" s="270"/>
      <c r="W849" s="270" t="s">
        <v>21</v>
      </c>
    </row>
    <row r="850" s="253" customFormat="true" ht="25.5" hidden="true" spans="1:23">
      <c r="A850" s="270">
        <f>MAX(A$2:A849)+1</f>
        <v>750</v>
      </c>
      <c r="B850" s="270">
        <v>250202036</v>
      </c>
      <c r="C850" s="374" t="s">
        <v>2290</v>
      </c>
      <c r="D850" s="271" t="s">
        <v>2291</v>
      </c>
      <c r="E850" s="270" t="s">
        <v>2290</v>
      </c>
      <c r="F850" s="270"/>
      <c r="G850" s="270"/>
      <c r="H850" s="283" t="s">
        <v>39</v>
      </c>
      <c r="I850" s="283" t="s">
        <v>1850</v>
      </c>
      <c r="J850" s="289">
        <v>5</v>
      </c>
      <c r="K850" s="290"/>
      <c r="L850" s="291"/>
      <c r="M850" s="289">
        <v>5</v>
      </c>
      <c r="N850" s="290"/>
      <c r="O850" s="291"/>
      <c r="P850" s="289" t="s">
        <v>31</v>
      </c>
      <c r="Q850" s="290"/>
      <c r="R850" s="291"/>
      <c r="S850" s="270"/>
      <c r="T850" s="283"/>
      <c r="U850" s="283"/>
      <c r="V850" s="270"/>
      <c r="W850" s="270" t="s">
        <v>21</v>
      </c>
    </row>
    <row r="851" s="253" customFormat="true" ht="25.5" hidden="true" spans="1:23">
      <c r="A851" s="270">
        <f>MAX(A$2:A850)+1</f>
        <v>751</v>
      </c>
      <c r="B851" s="270">
        <v>250202037</v>
      </c>
      <c r="C851" s="374" t="s">
        <v>2292</v>
      </c>
      <c r="D851" s="271" t="s">
        <v>2293</v>
      </c>
      <c r="E851" s="270" t="s">
        <v>2292</v>
      </c>
      <c r="F851" s="270"/>
      <c r="G851" s="270"/>
      <c r="H851" s="283" t="s">
        <v>39</v>
      </c>
      <c r="I851" s="283" t="s">
        <v>1850</v>
      </c>
      <c r="J851" s="289">
        <v>5</v>
      </c>
      <c r="K851" s="290"/>
      <c r="L851" s="291"/>
      <c r="M851" s="289">
        <v>5</v>
      </c>
      <c r="N851" s="290"/>
      <c r="O851" s="291"/>
      <c r="P851" s="289" t="s">
        <v>31</v>
      </c>
      <c r="Q851" s="290"/>
      <c r="R851" s="291"/>
      <c r="S851" s="270"/>
      <c r="T851" s="283"/>
      <c r="U851" s="283"/>
      <c r="V851" s="270"/>
      <c r="W851" s="270" t="s">
        <v>21</v>
      </c>
    </row>
    <row r="852" s="253" customFormat="true" ht="25.5" hidden="true" spans="1:23">
      <c r="A852" s="270">
        <f>MAX(A$2:A851)+1</f>
        <v>752</v>
      </c>
      <c r="B852" s="270">
        <v>250202038</v>
      </c>
      <c r="C852" s="374" t="s">
        <v>2294</v>
      </c>
      <c r="D852" s="271" t="s">
        <v>2295</v>
      </c>
      <c r="E852" s="270" t="s">
        <v>2294</v>
      </c>
      <c r="F852" s="270"/>
      <c r="G852" s="270"/>
      <c r="H852" s="283" t="s">
        <v>39</v>
      </c>
      <c r="I852" s="283" t="s">
        <v>1850</v>
      </c>
      <c r="J852" s="289">
        <v>15</v>
      </c>
      <c r="K852" s="290"/>
      <c r="L852" s="291"/>
      <c r="M852" s="289">
        <v>15</v>
      </c>
      <c r="N852" s="290"/>
      <c r="O852" s="291"/>
      <c r="P852" s="289" t="s">
        <v>31</v>
      </c>
      <c r="Q852" s="290"/>
      <c r="R852" s="291"/>
      <c r="S852" s="270"/>
      <c r="T852" s="283"/>
      <c r="U852" s="283"/>
      <c r="V852" s="270"/>
      <c r="W852" s="270" t="s">
        <v>21</v>
      </c>
    </row>
    <row r="853" s="253" customFormat="true" ht="25.5" hidden="true" spans="1:23">
      <c r="A853" s="270">
        <f>MAX(A$2:A852)+1</f>
        <v>753</v>
      </c>
      <c r="B853" s="270">
        <v>250202039</v>
      </c>
      <c r="C853" s="374" t="s">
        <v>2296</v>
      </c>
      <c r="D853" s="271" t="s">
        <v>2297</v>
      </c>
      <c r="E853" s="270" t="s">
        <v>2296</v>
      </c>
      <c r="F853" s="270"/>
      <c r="G853" s="270"/>
      <c r="H853" s="283" t="s">
        <v>44</v>
      </c>
      <c r="I853" s="283" t="s">
        <v>1850</v>
      </c>
      <c r="J853" s="289">
        <v>20</v>
      </c>
      <c r="K853" s="290"/>
      <c r="L853" s="291"/>
      <c r="M853" s="289">
        <v>20</v>
      </c>
      <c r="N853" s="290"/>
      <c r="O853" s="291"/>
      <c r="P853" s="289" t="s">
        <v>31</v>
      </c>
      <c r="Q853" s="290"/>
      <c r="R853" s="291"/>
      <c r="S853" s="270"/>
      <c r="T853" s="283"/>
      <c r="U853" s="283"/>
      <c r="V853" s="270"/>
      <c r="W853" s="270" t="s">
        <v>21</v>
      </c>
    </row>
    <row r="854" s="253" customFormat="true" ht="25.5" hidden="true" spans="1:23">
      <c r="A854" s="270">
        <f>MAX(A$2:A853)+1</f>
        <v>754</v>
      </c>
      <c r="B854" s="270">
        <v>250202040</v>
      </c>
      <c r="C854" s="374" t="s">
        <v>2298</v>
      </c>
      <c r="D854" s="271" t="s">
        <v>2299</v>
      </c>
      <c r="E854" s="270" t="s">
        <v>2298</v>
      </c>
      <c r="F854" s="270"/>
      <c r="G854" s="270"/>
      <c r="H854" s="283" t="s">
        <v>39</v>
      </c>
      <c r="I854" s="283" t="s">
        <v>1850</v>
      </c>
      <c r="J854" s="289">
        <v>8</v>
      </c>
      <c r="K854" s="290"/>
      <c r="L854" s="291"/>
      <c r="M854" s="289">
        <v>8</v>
      </c>
      <c r="N854" s="290"/>
      <c r="O854" s="291"/>
      <c r="P854" s="289" t="s">
        <v>31</v>
      </c>
      <c r="Q854" s="290"/>
      <c r="R854" s="291"/>
      <c r="S854" s="270"/>
      <c r="T854" s="283"/>
      <c r="U854" s="283"/>
      <c r="V854" s="270"/>
      <c r="W854" s="270" t="s">
        <v>21</v>
      </c>
    </row>
    <row r="855" s="253" customFormat="true" ht="25.5" hidden="true" spans="1:23">
      <c r="A855" s="270">
        <f>MAX(A$2:A854)+1</f>
        <v>755</v>
      </c>
      <c r="B855" s="270">
        <v>250202041</v>
      </c>
      <c r="C855" s="374" t="s">
        <v>2300</v>
      </c>
      <c r="D855" s="271" t="s">
        <v>2301</v>
      </c>
      <c r="E855" s="270" t="s">
        <v>2300</v>
      </c>
      <c r="F855" s="270"/>
      <c r="G855" s="270"/>
      <c r="H855" s="283" t="s">
        <v>39</v>
      </c>
      <c r="I855" s="283" t="s">
        <v>1850</v>
      </c>
      <c r="J855" s="289">
        <v>4</v>
      </c>
      <c r="K855" s="290"/>
      <c r="L855" s="291"/>
      <c r="M855" s="289">
        <v>4</v>
      </c>
      <c r="N855" s="290"/>
      <c r="O855" s="291"/>
      <c r="P855" s="289" t="s">
        <v>31</v>
      </c>
      <c r="Q855" s="290"/>
      <c r="R855" s="291"/>
      <c r="S855" s="270"/>
      <c r="T855" s="283"/>
      <c r="U855" s="283"/>
      <c r="V855" s="270"/>
      <c r="W855" s="270" t="s">
        <v>21</v>
      </c>
    </row>
    <row r="856" s="253" customFormat="true" ht="25.5" hidden="true" spans="1:23">
      <c r="A856" s="270">
        <f>MAX(A$2:A855)+1</f>
        <v>756</v>
      </c>
      <c r="B856" s="270">
        <v>250202042</v>
      </c>
      <c r="C856" s="270" t="s">
        <v>2302</v>
      </c>
      <c r="D856" s="271" t="s">
        <v>2303</v>
      </c>
      <c r="E856" s="270" t="s">
        <v>2304</v>
      </c>
      <c r="F856" s="270"/>
      <c r="G856" s="270"/>
      <c r="H856" s="283" t="s">
        <v>29</v>
      </c>
      <c r="I856" s="283" t="s">
        <v>1850</v>
      </c>
      <c r="J856" s="289">
        <v>95</v>
      </c>
      <c r="K856" s="290"/>
      <c r="L856" s="291"/>
      <c r="M856" s="289">
        <v>95</v>
      </c>
      <c r="N856" s="290"/>
      <c r="O856" s="291"/>
      <c r="P856" s="289" t="s">
        <v>31</v>
      </c>
      <c r="Q856" s="290"/>
      <c r="R856" s="291"/>
      <c r="S856" s="270" t="s">
        <v>2305</v>
      </c>
      <c r="T856" s="283"/>
      <c r="U856" s="283"/>
      <c r="V856" s="270"/>
      <c r="W856" s="270" t="s">
        <v>21</v>
      </c>
    </row>
    <row r="857" s="252" customFormat="true" ht="25.5" hidden="true" spans="1:23">
      <c r="A857" s="270"/>
      <c r="B857" s="270">
        <v>250203</v>
      </c>
      <c r="C857" s="270" t="s">
        <v>2306</v>
      </c>
      <c r="D857" s="270"/>
      <c r="E857" s="270"/>
      <c r="F857" s="270"/>
      <c r="G857" s="270"/>
      <c r="H857" s="283"/>
      <c r="I857" s="283"/>
      <c r="J857" s="289"/>
      <c r="K857" s="290"/>
      <c r="L857" s="291"/>
      <c r="M857" s="289"/>
      <c r="N857" s="290"/>
      <c r="O857" s="291"/>
      <c r="P857" s="289"/>
      <c r="Q857" s="290"/>
      <c r="R857" s="291"/>
      <c r="S857" s="270"/>
      <c r="T857" s="283"/>
      <c r="U857" s="283"/>
      <c r="V857" s="270"/>
      <c r="W857" s="270" t="s">
        <v>21</v>
      </c>
    </row>
    <row r="858" s="253" customFormat="true" ht="25.5" hidden="true" spans="1:23">
      <c r="A858" s="270">
        <f>MAX(A$2:A857)+1</f>
        <v>757</v>
      </c>
      <c r="B858" s="270">
        <v>250203001</v>
      </c>
      <c r="C858" s="374" t="s">
        <v>2307</v>
      </c>
      <c r="D858" s="271" t="s">
        <v>2308</v>
      </c>
      <c r="E858" s="270" t="s">
        <v>2307</v>
      </c>
      <c r="F858" s="270" t="s">
        <v>2309</v>
      </c>
      <c r="G858" s="270"/>
      <c r="H858" s="283" t="s">
        <v>44</v>
      </c>
      <c r="I858" s="283" t="s">
        <v>1850</v>
      </c>
      <c r="J858" s="289">
        <v>15</v>
      </c>
      <c r="K858" s="290"/>
      <c r="L858" s="291"/>
      <c r="M858" s="289">
        <v>15</v>
      </c>
      <c r="N858" s="290"/>
      <c r="O858" s="291"/>
      <c r="P858" s="289" t="s">
        <v>31</v>
      </c>
      <c r="Q858" s="290"/>
      <c r="R858" s="291"/>
      <c r="S858" s="393" t="s">
        <v>1867</v>
      </c>
      <c r="T858" s="283"/>
      <c r="U858" s="283"/>
      <c r="V858" s="270"/>
      <c r="W858" s="270" t="s">
        <v>21</v>
      </c>
    </row>
    <row r="859" s="253" customFormat="true" ht="25.5" hidden="true" spans="1:23">
      <c r="A859" s="270">
        <f>MAX(A$2:A858)+1</f>
        <v>758</v>
      </c>
      <c r="B859" s="270" t="s">
        <v>2310</v>
      </c>
      <c r="C859" s="374" t="s">
        <v>2307</v>
      </c>
      <c r="D859" s="271" t="s">
        <v>2308</v>
      </c>
      <c r="E859" s="270" t="s">
        <v>2307</v>
      </c>
      <c r="F859" s="270"/>
      <c r="G859" s="270"/>
      <c r="H859" s="283" t="s">
        <v>39</v>
      </c>
      <c r="I859" s="283" t="s">
        <v>1850</v>
      </c>
      <c r="J859" s="289">
        <v>5</v>
      </c>
      <c r="K859" s="290"/>
      <c r="L859" s="291"/>
      <c r="M859" s="289">
        <v>5</v>
      </c>
      <c r="N859" s="290"/>
      <c r="O859" s="291"/>
      <c r="P859" s="289" t="s">
        <v>31</v>
      </c>
      <c r="Q859" s="290"/>
      <c r="R859" s="291"/>
      <c r="S859" s="393" t="s">
        <v>2311</v>
      </c>
      <c r="T859" s="283"/>
      <c r="U859" s="283"/>
      <c r="V859" s="270"/>
      <c r="W859" s="270" t="s">
        <v>21</v>
      </c>
    </row>
    <row r="860" s="253" customFormat="true" ht="25.5" hidden="true" spans="1:23">
      <c r="A860" s="270">
        <f>MAX(A$2:A859)+1</f>
        <v>759</v>
      </c>
      <c r="B860" s="270">
        <v>250203002</v>
      </c>
      <c r="C860" s="374" t="s">
        <v>2312</v>
      </c>
      <c r="D860" s="271" t="s">
        <v>2313</v>
      </c>
      <c r="E860" s="270" t="s">
        <v>2312</v>
      </c>
      <c r="F860" s="270"/>
      <c r="G860" s="270"/>
      <c r="H860" s="283" t="s">
        <v>44</v>
      </c>
      <c r="I860" s="283" t="s">
        <v>1850</v>
      </c>
      <c r="J860" s="289">
        <v>20</v>
      </c>
      <c r="K860" s="290"/>
      <c r="L860" s="291"/>
      <c r="M860" s="289">
        <v>20</v>
      </c>
      <c r="N860" s="290"/>
      <c r="O860" s="291"/>
      <c r="P860" s="289" t="s">
        <v>31</v>
      </c>
      <c r="Q860" s="290"/>
      <c r="R860" s="291"/>
      <c r="S860" s="393" t="s">
        <v>1867</v>
      </c>
      <c r="T860" s="283"/>
      <c r="U860" s="283"/>
      <c r="V860" s="270"/>
      <c r="W860" s="270" t="s">
        <v>21</v>
      </c>
    </row>
    <row r="861" s="253" customFormat="true" ht="25.5" hidden="true" spans="1:23">
      <c r="A861" s="270">
        <f>MAX(A$2:A860)+1</f>
        <v>760</v>
      </c>
      <c r="B861" s="270" t="s">
        <v>2314</v>
      </c>
      <c r="C861" s="374" t="s">
        <v>2312</v>
      </c>
      <c r="D861" s="271" t="s">
        <v>2313</v>
      </c>
      <c r="E861" s="270" t="s">
        <v>2312</v>
      </c>
      <c r="F861" s="270"/>
      <c r="G861" s="270"/>
      <c r="H861" s="283" t="s">
        <v>39</v>
      </c>
      <c r="I861" s="283" t="s">
        <v>1850</v>
      </c>
      <c r="J861" s="289">
        <v>5</v>
      </c>
      <c r="K861" s="290"/>
      <c r="L861" s="291"/>
      <c r="M861" s="289">
        <v>5</v>
      </c>
      <c r="N861" s="290"/>
      <c r="O861" s="291"/>
      <c r="P861" s="289" t="s">
        <v>31</v>
      </c>
      <c r="Q861" s="290"/>
      <c r="R861" s="291"/>
      <c r="S861" s="393" t="s">
        <v>2311</v>
      </c>
      <c r="T861" s="283"/>
      <c r="U861" s="283"/>
      <c r="V861" s="270"/>
      <c r="W861" s="270" t="s">
        <v>21</v>
      </c>
    </row>
    <row r="862" s="253" customFormat="true" ht="25.5" hidden="true" spans="1:23">
      <c r="A862" s="270">
        <f>MAX(A$2:A861)+1</f>
        <v>761</v>
      </c>
      <c r="B862" s="270">
        <v>250203003</v>
      </c>
      <c r="C862" s="374" t="s">
        <v>2315</v>
      </c>
      <c r="D862" s="271" t="s">
        <v>2316</v>
      </c>
      <c r="E862" s="270" t="s">
        <v>2315</v>
      </c>
      <c r="F862" s="270" t="s">
        <v>2317</v>
      </c>
      <c r="G862" s="270"/>
      <c r="H862" s="283" t="s">
        <v>44</v>
      </c>
      <c r="I862" s="283" t="s">
        <v>1850</v>
      </c>
      <c r="J862" s="289">
        <v>25</v>
      </c>
      <c r="K862" s="290"/>
      <c r="L862" s="291"/>
      <c r="M862" s="289">
        <v>25</v>
      </c>
      <c r="N862" s="290"/>
      <c r="O862" s="291"/>
      <c r="P862" s="289" t="s">
        <v>31</v>
      </c>
      <c r="Q862" s="290"/>
      <c r="R862" s="291"/>
      <c r="S862" s="393" t="s">
        <v>1867</v>
      </c>
      <c r="T862" s="283"/>
      <c r="U862" s="283"/>
      <c r="V862" s="270"/>
      <c r="W862" s="270" t="s">
        <v>21</v>
      </c>
    </row>
    <row r="863" s="253" customFormat="true" ht="25.5" hidden="true" spans="1:23">
      <c r="A863" s="270">
        <f>MAX(A$2:A862)+1</f>
        <v>762</v>
      </c>
      <c r="B863" s="270" t="s">
        <v>2318</v>
      </c>
      <c r="C863" s="374" t="s">
        <v>2315</v>
      </c>
      <c r="D863" s="271" t="s">
        <v>2316</v>
      </c>
      <c r="E863" s="270" t="s">
        <v>2315</v>
      </c>
      <c r="F863" s="270"/>
      <c r="G863" s="270"/>
      <c r="H863" s="283" t="s">
        <v>39</v>
      </c>
      <c r="I863" s="283" t="s">
        <v>1850</v>
      </c>
      <c r="J863" s="289">
        <v>5</v>
      </c>
      <c r="K863" s="290"/>
      <c r="L863" s="291"/>
      <c r="M863" s="289">
        <v>5</v>
      </c>
      <c r="N863" s="290"/>
      <c r="O863" s="291"/>
      <c r="P863" s="289" t="s">
        <v>31</v>
      </c>
      <c r="Q863" s="290"/>
      <c r="R863" s="291"/>
      <c r="S863" s="393" t="s">
        <v>2311</v>
      </c>
      <c r="T863" s="283"/>
      <c r="U863" s="283"/>
      <c r="V863" s="270"/>
      <c r="W863" s="270" t="s">
        <v>21</v>
      </c>
    </row>
    <row r="864" s="253" customFormat="true" ht="38.25" hidden="true" spans="1:23">
      <c r="A864" s="270">
        <f>MAX(A$2:A863)+1</f>
        <v>763</v>
      </c>
      <c r="B864" s="270">
        <v>250203004</v>
      </c>
      <c r="C864" s="374" t="s">
        <v>2319</v>
      </c>
      <c r="D864" s="271" t="s">
        <v>2320</v>
      </c>
      <c r="E864" s="270" t="s">
        <v>2319</v>
      </c>
      <c r="F864" s="270"/>
      <c r="G864" s="270"/>
      <c r="H864" s="283" t="s">
        <v>39</v>
      </c>
      <c r="I864" s="283" t="s">
        <v>1850</v>
      </c>
      <c r="J864" s="289">
        <v>2</v>
      </c>
      <c r="K864" s="290"/>
      <c r="L864" s="291"/>
      <c r="M864" s="289">
        <v>2</v>
      </c>
      <c r="N864" s="290"/>
      <c r="O864" s="291"/>
      <c r="P864" s="289" t="s">
        <v>31</v>
      </c>
      <c r="Q864" s="290"/>
      <c r="R864" s="291"/>
      <c r="S864" s="393"/>
      <c r="T864" s="283"/>
      <c r="U864" s="283"/>
      <c r="V864" s="270"/>
      <c r="W864" s="270" t="s">
        <v>21</v>
      </c>
    </row>
    <row r="865" s="253" customFormat="true" ht="38.25" hidden="true" spans="1:23">
      <c r="A865" s="270">
        <f>MAX(A$2:A864)+1</f>
        <v>764</v>
      </c>
      <c r="B865" s="270">
        <v>250203005</v>
      </c>
      <c r="C865" s="374" t="s">
        <v>2321</v>
      </c>
      <c r="D865" s="271" t="s">
        <v>2322</v>
      </c>
      <c r="E865" s="270" t="s">
        <v>2321</v>
      </c>
      <c r="F865" s="270"/>
      <c r="G865" s="270"/>
      <c r="H865" s="283" t="s">
        <v>44</v>
      </c>
      <c r="I865" s="283" t="s">
        <v>1850</v>
      </c>
      <c r="J865" s="289">
        <v>20</v>
      </c>
      <c r="K865" s="290"/>
      <c r="L865" s="291"/>
      <c r="M865" s="289">
        <v>20</v>
      </c>
      <c r="N865" s="290"/>
      <c r="O865" s="291"/>
      <c r="P865" s="289" t="s">
        <v>31</v>
      </c>
      <c r="Q865" s="290"/>
      <c r="R865" s="291"/>
      <c r="S865" s="393" t="s">
        <v>1867</v>
      </c>
      <c r="T865" s="283"/>
      <c r="U865" s="283"/>
      <c r="V865" s="270"/>
      <c r="W865" s="270" t="s">
        <v>21</v>
      </c>
    </row>
    <row r="866" s="253" customFormat="true" ht="38.25" hidden="true" spans="1:23">
      <c r="A866" s="270">
        <f>MAX(A$2:A865)+1</f>
        <v>765</v>
      </c>
      <c r="B866" s="270" t="s">
        <v>2323</v>
      </c>
      <c r="C866" s="374" t="s">
        <v>2321</v>
      </c>
      <c r="D866" s="271" t="s">
        <v>2322</v>
      </c>
      <c r="E866" s="270" t="s">
        <v>2321</v>
      </c>
      <c r="F866" s="270"/>
      <c r="G866" s="270"/>
      <c r="H866" s="283" t="s">
        <v>39</v>
      </c>
      <c r="I866" s="283" t="s">
        <v>1850</v>
      </c>
      <c r="J866" s="289">
        <v>5</v>
      </c>
      <c r="K866" s="290"/>
      <c r="L866" s="291"/>
      <c r="M866" s="289">
        <v>5</v>
      </c>
      <c r="N866" s="290"/>
      <c r="O866" s="291"/>
      <c r="P866" s="289" t="s">
        <v>31</v>
      </c>
      <c r="Q866" s="290"/>
      <c r="R866" s="291"/>
      <c r="S866" s="393" t="s">
        <v>2324</v>
      </c>
      <c r="T866" s="283"/>
      <c r="U866" s="283"/>
      <c r="V866" s="270"/>
      <c r="W866" s="270" t="s">
        <v>21</v>
      </c>
    </row>
    <row r="867" s="253" customFormat="true" ht="25.5" hidden="true" spans="1:23">
      <c r="A867" s="270">
        <f>MAX(A$2:A866)+1</f>
        <v>766</v>
      </c>
      <c r="B867" s="270">
        <v>250203006</v>
      </c>
      <c r="C867" s="374" t="s">
        <v>2325</v>
      </c>
      <c r="D867" s="271" t="s">
        <v>2326</v>
      </c>
      <c r="E867" s="270" t="s">
        <v>2325</v>
      </c>
      <c r="F867" s="270"/>
      <c r="G867" s="270"/>
      <c r="H867" s="283" t="s">
        <v>39</v>
      </c>
      <c r="I867" s="283" t="s">
        <v>1850</v>
      </c>
      <c r="J867" s="289">
        <v>1</v>
      </c>
      <c r="K867" s="290"/>
      <c r="L867" s="291"/>
      <c r="M867" s="289">
        <v>1</v>
      </c>
      <c r="N867" s="290"/>
      <c r="O867" s="291"/>
      <c r="P867" s="289" t="s">
        <v>31</v>
      </c>
      <c r="Q867" s="290"/>
      <c r="R867" s="291"/>
      <c r="S867" s="393"/>
      <c r="T867" s="283"/>
      <c r="U867" s="283"/>
      <c r="V867" s="270"/>
      <c r="W867" s="270" t="s">
        <v>21</v>
      </c>
    </row>
    <row r="868" s="253" customFormat="true" ht="25.5" hidden="true" spans="1:23">
      <c r="A868" s="270">
        <f>MAX(A$2:A867)+1</f>
        <v>767</v>
      </c>
      <c r="B868" s="270">
        <v>250203007</v>
      </c>
      <c r="C868" s="374" t="s">
        <v>2327</v>
      </c>
      <c r="D868" s="271" t="s">
        <v>2328</v>
      </c>
      <c r="E868" s="270" t="s">
        <v>2327</v>
      </c>
      <c r="F868" s="270"/>
      <c r="G868" s="270"/>
      <c r="H868" s="283" t="s">
        <v>39</v>
      </c>
      <c r="I868" s="283" t="s">
        <v>1850</v>
      </c>
      <c r="J868" s="289">
        <v>1</v>
      </c>
      <c r="K868" s="290"/>
      <c r="L868" s="291"/>
      <c r="M868" s="289">
        <v>1</v>
      </c>
      <c r="N868" s="290"/>
      <c r="O868" s="291"/>
      <c r="P868" s="289" t="s">
        <v>31</v>
      </c>
      <c r="Q868" s="290"/>
      <c r="R868" s="291"/>
      <c r="S868" s="393"/>
      <c r="T868" s="283"/>
      <c r="U868" s="283"/>
      <c r="V868" s="270"/>
      <c r="W868" s="270" t="s">
        <v>21</v>
      </c>
    </row>
    <row r="869" s="253" customFormat="true" ht="38.25" hidden="true" spans="1:23">
      <c r="A869" s="270">
        <f>MAX(A$2:A868)+1</f>
        <v>768</v>
      </c>
      <c r="B869" s="270">
        <v>250203008</v>
      </c>
      <c r="C869" s="374" t="s">
        <v>2329</v>
      </c>
      <c r="D869" s="271" t="s">
        <v>2330</v>
      </c>
      <c r="E869" s="270" t="s">
        <v>2329</v>
      </c>
      <c r="F869" s="270"/>
      <c r="G869" s="270"/>
      <c r="H869" s="283" t="s">
        <v>39</v>
      </c>
      <c r="I869" s="283" t="s">
        <v>1850</v>
      </c>
      <c r="J869" s="289">
        <v>50</v>
      </c>
      <c r="K869" s="290"/>
      <c r="L869" s="291"/>
      <c r="M869" s="289">
        <v>50</v>
      </c>
      <c r="N869" s="290"/>
      <c r="O869" s="291"/>
      <c r="P869" s="289" t="s">
        <v>31</v>
      </c>
      <c r="Q869" s="290"/>
      <c r="R869" s="291"/>
      <c r="S869" s="393"/>
      <c r="T869" s="283"/>
      <c r="U869" s="283"/>
      <c r="V869" s="270"/>
      <c r="W869" s="270" t="s">
        <v>21</v>
      </c>
    </row>
    <row r="870" s="253" customFormat="true" ht="25.5" hidden="true" spans="1:23">
      <c r="A870" s="270">
        <f>MAX(A$2:A869)+1</f>
        <v>769</v>
      </c>
      <c r="B870" s="270">
        <v>250203009</v>
      </c>
      <c r="C870" s="374" t="s">
        <v>2331</v>
      </c>
      <c r="D870" s="271" t="s">
        <v>2332</v>
      </c>
      <c r="E870" s="270" t="s">
        <v>2331</v>
      </c>
      <c r="F870" s="270"/>
      <c r="G870" s="270"/>
      <c r="H870" s="283" t="s">
        <v>44</v>
      </c>
      <c r="I870" s="283" t="s">
        <v>1850</v>
      </c>
      <c r="J870" s="289">
        <v>30</v>
      </c>
      <c r="K870" s="290"/>
      <c r="L870" s="291"/>
      <c r="M870" s="289">
        <v>30</v>
      </c>
      <c r="N870" s="290"/>
      <c r="O870" s="291"/>
      <c r="P870" s="289" t="s">
        <v>31</v>
      </c>
      <c r="Q870" s="290"/>
      <c r="R870" s="291"/>
      <c r="S870" s="393" t="s">
        <v>1867</v>
      </c>
      <c r="T870" s="283"/>
      <c r="U870" s="283"/>
      <c r="V870" s="270"/>
      <c r="W870" s="270" t="s">
        <v>21</v>
      </c>
    </row>
    <row r="871" s="253" customFormat="true" ht="25.5" hidden="true" spans="1:23">
      <c r="A871" s="270">
        <f>MAX(A$2:A870)+1</f>
        <v>770</v>
      </c>
      <c r="B871" s="270" t="s">
        <v>2333</v>
      </c>
      <c r="C871" s="374" t="s">
        <v>2331</v>
      </c>
      <c r="D871" s="271" t="s">
        <v>2332</v>
      </c>
      <c r="E871" s="270" t="s">
        <v>2331</v>
      </c>
      <c r="F871" s="270"/>
      <c r="G871" s="270"/>
      <c r="H871" s="283" t="s">
        <v>39</v>
      </c>
      <c r="I871" s="283" t="s">
        <v>1850</v>
      </c>
      <c r="J871" s="289">
        <v>8</v>
      </c>
      <c r="K871" s="290"/>
      <c r="L871" s="291"/>
      <c r="M871" s="289">
        <v>8</v>
      </c>
      <c r="N871" s="290"/>
      <c r="O871" s="291"/>
      <c r="P871" s="289" t="s">
        <v>31</v>
      </c>
      <c r="Q871" s="290"/>
      <c r="R871" s="291"/>
      <c r="S871" s="393" t="s">
        <v>2311</v>
      </c>
      <c r="T871" s="283"/>
      <c r="U871" s="283"/>
      <c r="V871" s="270"/>
      <c r="W871" s="270" t="s">
        <v>21</v>
      </c>
    </row>
    <row r="872" s="253" customFormat="true" ht="25.5" hidden="true" spans="1:23">
      <c r="A872" s="270">
        <f>MAX(A$2:A871)+1</f>
        <v>771</v>
      </c>
      <c r="B872" s="270">
        <v>250203010</v>
      </c>
      <c r="C872" s="374" t="s">
        <v>2334</v>
      </c>
      <c r="D872" s="271" t="s">
        <v>2335</v>
      </c>
      <c r="E872" s="270" t="s">
        <v>2334</v>
      </c>
      <c r="F872" s="270"/>
      <c r="G872" s="270"/>
      <c r="H872" s="283" t="s">
        <v>44</v>
      </c>
      <c r="I872" s="283" t="s">
        <v>1850</v>
      </c>
      <c r="J872" s="289">
        <v>10</v>
      </c>
      <c r="K872" s="290"/>
      <c r="L872" s="291"/>
      <c r="M872" s="289">
        <v>10</v>
      </c>
      <c r="N872" s="290"/>
      <c r="O872" s="291"/>
      <c r="P872" s="289" t="s">
        <v>31</v>
      </c>
      <c r="Q872" s="290"/>
      <c r="R872" s="291"/>
      <c r="S872" s="393" t="s">
        <v>1867</v>
      </c>
      <c r="T872" s="283"/>
      <c r="U872" s="283"/>
      <c r="V872" s="270"/>
      <c r="W872" s="270" t="s">
        <v>21</v>
      </c>
    </row>
    <row r="873" s="253" customFormat="true" ht="25.5" hidden="true" spans="1:23">
      <c r="A873" s="270">
        <f>MAX(A$2:A872)+1</f>
        <v>772</v>
      </c>
      <c r="B873" s="270" t="s">
        <v>2336</v>
      </c>
      <c r="C873" s="374" t="s">
        <v>2334</v>
      </c>
      <c r="D873" s="271" t="s">
        <v>2335</v>
      </c>
      <c r="E873" s="270" t="s">
        <v>2334</v>
      </c>
      <c r="F873" s="270"/>
      <c r="G873" s="270"/>
      <c r="H873" s="283" t="s">
        <v>39</v>
      </c>
      <c r="I873" s="283" t="s">
        <v>1850</v>
      </c>
      <c r="J873" s="289">
        <v>5</v>
      </c>
      <c r="K873" s="290"/>
      <c r="L873" s="291"/>
      <c r="M873" s="289">
        <v>5</v>
      </c>
      <c r="N873" s="290"/>
      <c r="O873" s="291"/>
      <c r="P873" s="289" t="s">
        <v>31</v>
      </c>
      <c r="Q873" s="290"/>
      <c r="R873" s="291"/>
      <c r="S873" s="393" t="s">
        <v>2311</v>
      </c>
      <c r="T873" s="283"/>
      <c r="U873" s="283"/>
      <c r="V873" s="270"/>
      <c r="W873" s="270" t="s">
        <v>21</v>
      </c>
    </row>
    <row r="874" s="253" customFormat="true" ht="25.5" hidden="true" spans="1:23">
      <c r="A874" s="270">
        <f>MAX(A$2:A873)+1</f>
        <v>773</v>
      </c>
      <c r="B874" s="270">
        <v>250203011</v>
      </c>
      <c r="C874" s="374" t="s">
        <v>2337</v>
      </c>
      <c r="D874" s="271" t="s">
        <v>2338</v>
      </c>
      <c r="E874" s="270" t="s">
        <v>2337</v>
      </c>
      <c r="F874" s="270"/>
      <c r="G874" s="270"/>
      <c r="H874" s="283" t="s">
        <v>44</v>
      </c>
      <c r="I874" s="283" t="s">
        <v>1850</v>
      </c>
      <c r="J874" s="289">
        <v>10</v>
      </c>
      <c r="K874" s="290"/>
      <c r="L874" s="291"/>
      <c r="M874" s="289">
        <v>10</v>
      </c>
      <c r="N874" s="290"/>
      <c r="O874" s="291"/>
      <c r="P874" s="289" t="s">
        <v>31</v>
      </c>
      <c r="Q874" s="290"/>
      <c r="R874" s="291"/>
      <c r="S874" s="393" t="s">
        <v>1867</v>
      </c>
      <c r="T874" s="283"/>
      <c r="U874" s="283"/>
      <c r="V874" s="270"/>
      <c r="W874" s="270" t="s">
        <v>21</v>
      </c>
    </row>
    <row r="875" s="253" customFormat="true" ht="25.5" hidden="true" spans="1:23">
      <c r="A875" s="270">
        <f>MAX(A$2:A874)+1</f>
        <v>774</v>
      </c>
      <c r="B875" s="270" t="s">
        <v>2339</v>
      </c>
      <c r="C875" s="409" t="s">
        <v>2337</v>
      </c>
      <c r="D875" s="271" t="s">
        <v>2338</v>
      </c>
      <c r="E875" s="270" t="s">
        <v>2337</v>
      </c>
      <c r="F875" s="270"/>
      <c r="G875" s="270"/>
      <c r="H875" s="283" t="s">
        <v>44</v>
      </c>
      <c r="I875" s="283" t="s">
        <v>1850</v>
      </c>
      <c r="J875" s="289">
        <v>45</v>
      </c>
      <c r="K875" s="290"/>
      <c r="L875" s="291"/>
      <c r="M875" s="289">
        <v>45</v>
      </c>
      <c r="N875" s="290"/>
      <c r="O875" s="291"/>
      <c r="P875" s="289" t="s">
        <v>31</v>
      </c>
      <c r="Q875" s="290"/>
      <c r="R875" s="291"/>
      <c r="S875" s="270" t="s">
        <v>2340</v>
      </c>
      <c r="T875" s="283"/>
      <c r="U875" s="283"/>
      <c r="V875" s="270"/>
      <c r="W875" s="270" t="s">
        <v>21</v>
      </c>
    </row>
    <row r="876" s="253" customFormat="true" ht="25.5" hidden="true" spans="1:23">
      <c r="A876" s="270">
        <f>MAX(A$2:A875)+1</f>
        <v>775</v>
      </c>
      <c r="B876" s="270">
        <v>250203012</v>
      </c>
      <c r="C876" s="374" t="s">
        <v>2341</v>
      </c>
      <c r="D876" s="271" t="s">
        <v>2342</v>
      </c>
      <c r="E876" s="270" t="s">
        <v>2341</v>
      </c>
      <c r="F876" s="270"/>
      <c r="G876" s="270"/>
      <c r="H876" s="283" t="s">
        <v>39</v>
      </c>
      <c r="I876" s="283" t="s">
        <v>1850</v>
      </c>
      <c r="J876" s="289">
        <v>15</v>
      </c>
      <c r="K876" s="290"/>
      <c r="L876" s="291"/>
      <c r="M876" s="289">
        <v>15</v>
      </c>
      <c r="N876" s="290"/>
      <c r="O876" s="291"/>
      <c r="P876" s="289" t="s">
        <v>31</v>
      </c>
      <c r="Q876" s="290"/>
      <c r="R876" s="291"/>
      <c r="S876" s="270"/>
      <c r="T876" s="283"/>
      <c r="U876" s="283"/>
      <c r="V876" s="270"/>
      <c r="W876" s="270" t="s">
        <v>21</v>
      </c>
    </row>
    <row r="877" s="253" customFormat="true" ht="25.5" hidden="true" spans="1:23">
      <c r="A877" s="270">
        <f>MAX(A$2:A876)+1</f>
        <v>776</v>
      </c>
      <c r="B877" s="270">
        <v>250203013</v>
      </c>
      <c r="C877" s="374" t="s">
        <v>2343</v>
      </c>
      <c r="D877" s="271" t="s">
        <v>2344</v>
      </c>
      <c r="E877" s="270" t="s">
        <v>2343</v>
      </c>
      <c r="F877" s="270"/>
      <c r="G877" s="270"/>
      <c r="H877" s="283" t="s">
        <v>44</v>
      </c>
      <c r="I877" s="283" t="s">
        <v>1850</v>
      </c>
      <c r="J877" s="289">
        <v>10</v>
      </c>
      <c r="K877" s="290"/>
      <c r="L877" s="291"/>
      <c r="M877" s="289">
        <v>10</v>
      </c>
      <c r="N877" s="290"/>
      <c r="O877" s="291"/>
      <c r="P877" s="289" t="s">
        <v>31</v>
      </c>
      <c r="Q877" s="290"/>
      <c r="R877" s="291"/>
      <c r="S877" s="270" t="s">
        <v>1867</v>
      </c>
      <c r="T877" s="283"/>
      <c r="U877" s="283"/>
      <c r="V877" s="270"/>
      <c r="W877" s="270" t="s">
        <v>21</v>
      </c>
    </row>
    <row r="878" s="253" customFormat="true" ht="25.5" hidden="true" spans="1:23">
      <c r="A878" s="270">
        <f>MAX(A$2:A877)+1</f>
        <v>777</v>
      </c>
      <c r="B878" s="270">
        <v>250203014</v>
      </c>
      <c r="C878" s="374" t="s">
        <v>2345</v>
      </c>
      <c r="D878" s="271" t="s">
        <v>2346</v>
      </c>
      <c r="E878" s="270" t="s">
        <v>2345</v>
      </c>
      <c r="F878" s="270"/>
      <c r="G878" s="270"/>
      <c r="H878" s="283" t="s">
        <v>39</v>
      </c>
      <c r="I878" s="283" t="s">
        <v>1850</v>
      </c>
      <c r="J878" s="289">
        <v>15</v>
      </c>
      <c r="K878" s="290"/>
      <c r="L878" s="291"/>
      <c r="M878" s="289">
        <v>15</v>
      </c>
      <c r="N878" s="290"/>
      <c r="O878" s="291"/>
      <c r="P878" s="289" t="s">
        <v>31</v>
      </c>
      <c r="Q878" s="290"/>
      <c r="R878" s="291"/>
      <c r="S878" s="270"/>
      <c r="T878" s="283"/>
      <c r="U878" s="283"/>
      <c r="V878" s="270"/>
      <c r="W878" s="270" t="s">
        <v>21</v>
      </c>
    </row>
    <row r="879" s="253" customFormat="true" ht="25.5" hidden="true" spans="1:23">
      <c r="A879" s="270">
        <f>MAX(A$2:A878)+1</f>
        <v>778</v>
      </c>
      <c r="B879" s="270">
        <v>250203015</v>
      </c>
      <c r="C879" s="374" t="s">
        <v>2347</v>
      </c>
      <c r="D879" s="271" t="s">
        <v>2348</v>
      </c>
      <c r="E879" s="270" t="s">
        <v>2347</v>
      </c>
      <c r="F879" s="270"/>
      <c r="G879" s="270"/>
      <c r="H879" s="283" t="s">
        <v>44</v>
      </c>
      <c r="I879" s="283" t="s">
        <v>1850</v>
      </c>
      <c r="J879" s="289">
        <v>15</v>
      </c>
      <c r="K879" s="290"/>
      <c r="L879" s="291"/>
      <c r="M879" s="289">
        <v>15</v>
      </c>
      <c r="N879" s="290"/>
      <c r="O879" s="291"/>
      <c r="P879" s="289" t="s">
        <v>31</v>
      </c>
      <c r="Q879" s="290"/>
      <c r="R879" s="291"/>
      <c r="S879" s="270"/>
      <c r="T879" s="283"/>
      <c r="U879" s="283"/>
      <c r="V879" s="270"/>
      <c r="W879" s="270" t="s">
        <v>21</v>
      </c>
    </row>
    <row r="880" s="253" customFormat="true" ht="25.5" hidden="true" spans="1:23">
      <c r="A880" s="270">
        <f>MAX(A$2:A879)+1</f>
        <v>779</v>
      </c>
      <c r="B880" s="270">
        <v>250203016</v>
      </c>
      <c r="C880" s="374" t="s">
        <v>2349</v>
      </c>
      <c r="D880" s="271" t="s">
        <v>2350</v>
      </c>
      <c r="E880" s="270" t="s">
        <v>2349</v>
      </c>
      <c r="F880" s="270"/>
      <c r="G880" s="270"/>
      <c r="H880" s="283" t="s">
        <v>44</v>
      </c>
      <c r="I880" s="283" t="s">
        <v>1850</v>
      </c>
      <c r="J880" s="289">
        <v>30</v>
      </c>
      <c r="K880" s="290"/>
      <c r="L880" s="291"/>
      <c r="M880" s="289">
        <v>30</v>
      </c>
      <c r="N880" s="290"/>
      <c r="O880" s="291"/>
      <c r="P880" s="289" t="s">
        <v>31</v>
      </c>
      <c r="Q880" s="290"/>
      <c r="R880" s="291"/>
      <c r="S880" s="270"/>
      <c r="T880" s="283"/>
      <c r="U880" s="283"/>
      <c r="V880" s="270"/>
      <c r="W880" s="270" t="s">
        <v>21</v>
      </c>
    </row>
    <row r="881" s="253" customFormat="true" ht="25.5" hidden="true" spans="1:23">
      <c r="A881" s="270">
        <f>MAX(A$2:A880)+1</f>
        <v>780</v>
      </c>
      <c r="B881" s="270">
        <v>250203017</v>
      </c>
      <c r="C881" s="374" t="s">
        <v>2351</v>
      </c>
      <c r="D881" s="271" t="s">
        <v>2352</v>
      </c>
      <c r="E881" s="270" t="s">
        <v>2351</v>
      </c>
      <c r="F881" s="270"/>
      <c r="G881" s="270"/>
      <c r="H881" s="283" t="s">
        <v>39</v>
      </c>
      <c r="I881" s="283" t="s">
        <v>1850</v>
      </c>
      <c r="J881" s="289">
        <v>15</v>
      </c>
      <c r="K881" s="290"/>
      <c r="L881" s="291"/>
      <c r="M881" s="289">
        <v>15</v>
      </c>
      <c r="N881" s="290"/>
      <c r="O881" s="291"/>
      <c r="P881" s="289" t="s">
        <v>31</v>
      </c>
      <c r="Q881" s="290"/>
      <c r="R881" s="291"/>
      <c r="S881" s="270"/>
      <c r="T881" s="283"/>
      <c r="U881" s="283"/>
      <c r="V881" s="270"/>
      <c r="W881" s="270" t="s">
        <v>21</v>
      </c>
    </row>
    <row r="882" s="253" customFormat="true" ht="25.5" hidden="true" spans="1:23">
      <c r="A882" s="270">
        <f>MAX(A$2:A881)+1</f>
        <v>781</v>
      </c>
      <c r="B882" s="270">
        <v>250203019</v>
      </c>
      <c r="C882" s="374" t="s">
        <v>2353</v>
      </c>
      <c r="D882" s="271" t="s">
        <v>2354</v>
      </c>
      <c r="E882" s="270" t="s">
        <v>2353</v>
      </c>
      <c r="F882" s="270"/>
      <c r="G882" s="270"/>
      <c r="H882" s="283" t="s">
        <v>44</v>
      </c>
      <c r="I882" s="283" t="s">
        <v>1850</v>
      </c>
      <c r="J882" s="289">
        <v>30</v>
      </c>
      <c r="K882" s="290"/>
      <c r="L882" s="291"/>
      <c r="M882" s="289">
        <v>30</v>
      </c>
      <c r="N882" s="290"/>
      <c r="O882" s="291"/>
      <c r="P882" s="289" t="s">
        <v>31</v>
      </c>
      <c r="Q882" s="290"/>
      <c r="R882" s="291"/>
      <c r="S882" s="270" t="s">
        <v>1867</v>
      </c>
      <c r="T882" s="283"/>
      <c r="U882" s="283"/>
      <c r="V882" s="270"/>
      <c r="W882" s="270" t="s">
        <v>21</v>
      </c>
    </row>
    <row r="883" s="253" customFormat="true" ht="25.5" hidden="true" spans="1:23">
      <c r="A883" s="270">
        <f>MAX(A$2:A882)+1</f>
        <v>782</v>
      </c>
      <c r="B883" s="270">
        <v>250203020</v>
      </c>
      <c r="C883" s="374" t="s">
        <v>2355</v>
      </c>
      <c r="D883" s="271" t="s">
        <v>2356</v>
      </c>
      <c r="E883" s="270" t="s">
        <v>2355</v>
      </c>
      <c r="F883" s="270"/>
      <c r="G883" s="270"/>
      <c r="H883" s="283" t="s">
        <v>39</v>
      </c>
      <c r="I883" s="283" t="s">
        <v>1850</v>
      </c>
      <c r="J883" s="289">
        <v>15</v>
      </c>
      <c r="K883" s="290"/>
      <c r="L883" s="291"/>
      <c r="M883" s="289">
        <v>15</v>
      </c>
      <c r="N883" s="290"/>
      <c r="O883" s="291"/>
      <c r="P883" s="289" t="s">
        <v>31</v>
      </c>
      <c r="Q883" s="290"/>
      <c r="R883" s="291"/>
      <c r="S883" s="270" t="s">
        <v>1865</v>
      </c>
      <c r="T883" s="283"/>
      <c r="U883" s="283"/>
      <c r="V883" s="270"/>
      <c r="W883" s="270" t="s">
        <v>21</v>
      </c>
    </row>
    <row r="884" s="253" customFormat="true" ht="25.5" hidden="true" spans="1:23">
      <c r="A884" s="270">
        <f>MAX(A$2:A883)+1</f>
        <v>783</v>
      </c>
      <c r="B884" s="270" t="s">
        <v>2357</v>
      </c>
      <c r="C884" s="270" t="s">
        <v>2355</v>
      </c>
      <c r="D884" s="271" t="s">
        <v>2356</v>
      </c>
      <c r="E884" s="270" t="s">
        <v>2355</v>
      </c>
      <c r="F884" s="270"/>
      <c r="G884" s="270"/>
      <c r="H884" s="283" t="s">
        <v>44</v>
      </c>
      <c r="I884" s="283" t="s">
        <v>1850</v>
      </c>
      <c r="J884" s="289">
        <v>70</v>
      </c>
      <c r="K884" s="290"/>
      <c r="L884" s="291"/>
      <c r="M884" s="289">
        <v>70</v>
      </c>
      <c r="N884" s="290"/>
      <c r="O884" s="291"/>
      <c r="P884" s="289" t="s">
        <v>31</v>
      </c>
      <c r="Q884" s="290"/>
      <c r="R884" s="291"/>
      <c r="S884" s="270" t="s">
        <v>2358</v>
      </c>
      <c r="T884" s="283"/>
      <c r="U884" s="283"/>
      <c r="V884" s="270"/>
      <c r="W884" s="270" t="s">
        <v>21</v>
      </c>
    </row>
    <row r="885" s="253" customFormat="true" ht="25.5" hidden="true" spans="1:23">
      <c r="A885" s="270">
        <f>MAX(A$2:A884)+1</f>
        <v>784</v>
      </c>
      <c r="B885" s="270">
        <v>250203021</v>
      </c>
      <c r="C885" s="270" t="s">
        <v>2359</v>
      </c>
      <c r="D885" s="271" t="s">
        <v>2360</v>
      </c>
      <c r="E885" s="270" t="s">
        <v>2359</v>
      </c>
      <c r="F885" s="270"/>
      <c r="G885" s="270"/>
      <c r="H885" s="283" t="s">
        <v>39</v>
      </c>
      <c r="I885" s="283" t="s">
        <v>1850</v>
      </c>
      <c r="J885" s="289">
        <v>10</v>
      </c>
      <c r="K885" s="290"/>
      <c r="L885" s="291"/>
      <c r="M885" s="289">
        <v>10</v>
      </c>
      <c r="N885" s="290"/>
      <c r="O885" s="291"/>
      <c r="P885" s="289" t="s">
        <v>31</v>
      </c>
      <c r="Q885" s="290"/>
      <c r="R885" s="291"/>
      <c r="S885" s="270" t="s">
        <v>1865</v>
      </c>
      <c r="T885" s="283"/>
      <c r="U885" s="283"/>
      <c r="V885" s="270"/>
      <c r="W885" s="270" t="s">
        <v>21</v>
      </c>
    </row>
    <row r="886" s="253" customFormat="true" ht="25.5" hidden="true" spans="1:23">
      <c r="A886" s="270">
        <f>MAX(A$2:A885)+1</f>
        <v>785</v>
      </c>
      <c r="B886" s="270">
        <v>250203022</v>
      </c>
      <c r="C886" s="270" t="s">
        <v>2361</v>
      </c>
      <c r="D886" s="271" t="s">
        <v>2362</v>
      </c>
      <c r="E886" s="270" t="s">
        <v>2361</v>
      </c>
      <c r="F886" s="270"/>
      <c r="G886" s="270"/>
      <c r="H886" s="283" t="s">
        <v>39</v>
      </c>
      <c r="I886" s="283" t="s">
        <v>1850</v>
      </c>
      <c r="J886" s="289">
        <v>15</v>
      </c>
      <c r="K886" s="290"/>
      <c r="L886" s="291"/>
      <c r="M886" s="289">
        <v>15</v>
      </c>
      <c r="N886" s="290"/>
      <c r="O886" s="291"/>
      <c r="P886" s="289" t="s">
        <v>31</v>
      </c>
      <c r="Q886" s="290"/>
      <c r="R886" s="291"/>
      <c r="S886" s="270" t="s">
        <v>1865</v>
      </c>
      <c r="T886" s="283"/>
      <c r="U886" s="283"/>
      <c r="V886" s="270"/>
      <c r="W886" s="270" t="s">
        <v>21</v>
      </c>
    </row>
    <row r="887" s="253" customFormat="true" ht="25.5" hidden="true" spans="1:23">
      <c r="A887" s="270">
        <f>MAX(A$2:A886)+1</f>
        <v>786</v>
      </c>
      <c r="B887" s="270">
        <v>250203023</v>
      </c>
      <c r="C887" s="270" t="s">
        <v>2363</v>
      </c>
      <c r="D887" s="271" t="s">
        <v>2364</v>
      </c>
      <c r="E887" s="270" t="s">
        <v>2363</v>
      </c>
      <c r="F887" s="270"/>
      <c r="G887" s="270"/>
      <c r="H887" s="283" t="s">
        <v>39</v>
      </c>
      <c r="I887" s="283" t="s">
        <v>1850</v>
      </c>
      <c r="J887" s="289">
        <v>15</v>
      </c>
      <c r="K887" s="290"/>
      <c r="L887" s="291"/>
      <c r="M887" s="289">
        <v>15</v>
      </c>
      <c r="N887" s="290"/>
      <c r="O887" s="291"/>
      <c r="P887" s="289" t="s">
        <v>31</v>
      </c>
      <c r="Q887" s="290"/>
      <c r="R887" s="291"/>
      <c r="S887" s="270" t="s">
        <v>1865</v>
      </c>
      <c r="T887" s="283"/>
      <c r="U887" s="283"/>
      <c r="V887" s="270"/>
      <c r="W887" s="270" t="s">
        <v>21</v>
      </c>
    </row>
    <row r="888" s="253" customFormat="true" ht="38.25" hidden="true" spans="1:23">
      <c r="A888" s="270">
        <f>MAX(A$2:A887)+1</f>
        <v>787</v>
      </c>
      <c r="B888" s="270">
        <v>250203024</v>
      </c>
      <c r="C888" s="270" t="s">
        <v>2365</v>
      </c>
      <c r="D888" s="271" t="s">
        <v>2366</v>
      </c>
      <c r="E888" s="270" t="s">
        <v>2365</v>
      </c>
      <c r="F888" s="270"/>
      <c r="G888" s="270"/>
      <c r="H888" s="283" t="s">
        <v>39</v>
      </c>
      <c r="I888" s="283" t="s">
        <v>1850</v>
      </c>
      <c r="J888" s="289">
        <v>15</v>
      </c>
      <c r="K888" s="290"/>
      <c r="L888" s="291"/>
      <c r="M888" s="289">
        <v>15</v>
      </c>
      <c r="N888" s="290"/>
      <c r="O888" s="291"/>
      <c r="P888" s="289" t="s">
        <v>31</v>
      </c>
      <c r="Q888" s="290"/>
      <c r="R888" s="291"/>
      <c r="S888" s="270" t="s">
        <v>1865</v>
      </c>
      <c r="T888" s="283"/>
      <c r="U888" s="283"/>
      <c r="V888" s="270"/>
      <c r="W888" s="270" t="s">
        <v>21</v>
      </c>
    </row>
    <row r="889" s="253" customFormat="true" ht="38.25" hidden="true" spans="1:23">
      <c r="A889" s="270">
        <f>MAX(A$2:A888)+1</f>
        <v>788</v>
      </c>
      <c r="B889" s="270">
        <v>250203025</v>
      </c>
      <c r="C889" s="270" t="s">
        <v>2367</v>
      </c>
      <c r="D889" s="271" t="s">
        <v>2368</v>
      </c>
      <c r="E889" s="270" t="s">
        <v>2369</v>
      </c>
      <c r="F889" s="270"/>
      <c r="G889" s="270"/>
      <c r="H889" s="283" t="s">
        <v>39</v>
      </c>
      <c r="I889" s="283" t="s">
        <v>1850</v>
      </c>
      <c r="J889" s="289">
        <v>15</v>
      </c>
      <c r="K889" s="290"/>
      <c r="L889" s="291"/>
      <c r="M889" s="289">
        <v>15</v>
      </c>
      <c r="N889" s="290"/>
      <c r="O889" s="291"/>
      <c r="P889" s="289" t="s">
        <v>31</v>
      </c>
      <c r="Q889" s="290"/>
      <c r="R889" s="291"/>
      <c r="S889" s="270" t="s">
        <v>1865</v>
      </c>
      <c r="T889" s="283"/>
      <c r="U889" s="283"/>
      <c r="V889" s="283"/>
      <c r="W889" s="270" t="s">
        <v>1493</v>
      </c>
    </row>
    <row r="890" s="253" customFormat="true" ht="25.5" hidden="true" spans="1:23">
      <c r="A890" s="270">
        <f>MAX(A$2:A889)+1</f>
        <v>789</v>
      </c>
      <c r="B890" s="270">
        <v>250203026</v>
      </c>
      <c r="C890" s="270" t="s">
        <v>2370</v>
      </c>
      <c r="D890" s="271" t="s">
        <v>2371</v>
      </c>
      <c r="E890" s="270" t="s">
        <v>2372</v>
      </c>
      <c r="F890" s="270"/>
      <c r="G890" s="270"/>
      <c r="H890" s="283" t="s">
        <v>39</v>
      </c>
      <c r="I890" s="283" t="s">
        <v>1850</v>
      </c>
      <c r="J890" s="289">
        <v>10</v>
      </c>
      <c r="K890" s="290"/>
      <c r="L890" s="291"/>
      <c r="M890" s="289">
        <v>10</v>
      </c>
      <c r="N890" s="290"/>
      <c r="O890" s="291"/>
      <c r="P890" s="289" t="s">
        <v>31</v>
      </c>
      <c r="Q890" s="290"/>
      <c r="R890" s="291"/>
      <c r="S890" s="270"/>
      <c r="T890" s="283"/>
      <c r="U890" s="283"/>
      <c r="V890" s="270"/>
      <c r="W890" s="270" t="s">
        <v>21</v>
      </c>
    </row>
    <row r="891" s="253" customFormat="true" ht="25.5" hidden="true" spans="1:23">
      <c r="A891" s="270">
        <f>MAX(A$2:A890)+1</f>
        <v>790</v>
      </c>
      <c r="B891" s="270">
        <v>250203027</v>
      </c>
      <c r="C891" s="374" t="s">
        <v>2373</v>
      </c>
      <c r="D891" s="271" t="s">
        <v>2374</v>
      </c>
      <c r="E891" s="270" t="s">
        <v>2373</v>
      </c>
      <c r="F891" s="270"/>
      <c r="G891" s="270"/>
      <c r="H891" s="283" t="s">
        <v>39</v>
      </c>
      <c r="I891" s="283" t="s">
        <v>1850</v>
      </c>
      <c r="J891" s="289">
        <v>10</v>
      </c>
      <c r="K891" s="290"/>
      <c r="L891" s="291"/>
      <c r="M891" s="289">
        <v>10</v>
      </c>
      <c r="N891" s="290"/>
      <c r="O891" s="291"/>
      <c r="P891" s="289" t="s">
        <v>31</v>
      </c>
      <c r="Q891" s="290"/>
      <c r="R891" s="291"/>
      <c r="S891" s="270" t="s">
        <v>1865</v>
      </c>
      <c r="T891" s="283"/>
      <c r="U891" s="283"/>
      <c r="V891" s="270"/>
      <c r="W891" s="270" t="s">
        <v>21</v>
      </c>
    </row>
    <row r="892" s="253" customFormat="true" ht="25.5" hidden="true" spans="1:23">
      <c r="A892" s="270">
        <f>MAX(A$2:A891)+1</f>
        <v>791</v>
      </c>
      <c r="B892" s="270">
        <v>250203028</v>
      </c>
      <c r="C892" s="374" t="s">
        <v>2375</v>
      </c>
      <c r="D892" s="271" t="s">
        <v>2376</v>
      </c>
      <c r="E892" s="270" t="s">
        <v>2375</v>
      </c>
      <c r="F892" s="270"/>
      <c r="G892" s="270"/>
      <c r="H892" s="283" t="s">
        <v>39</v>
      </c>
      <c r="I892" s="283" t="s">
        <v>1850</v>
      </c>
      <c r="J892" s="289">
        <v>6</v>
      </c>
      <c r="K892" s="290"/>
      <c r="L892" s="291"/>
      <c r="M892" s="289">
        <v>6</v>
      </c>
      <c r="N892" s="290"/>
      <c r="O892" s="291"/>
      <c r="P892" s="289" t="s">
        <v>31</v>
      </c>
      <c r="Q892" s="290"/>
      <c r="R892" s="291"/>
      <c r="S892" s="270"/>
      <c r="T892" s="283"/>
      <c r="U892" s="283"/>
      <c r="V892" s="270"/>
      <c r="W892" s="270" t="s">
        <v>21</v>
      </c>
    </row>
    <row r="893" s="253" customFormat="true" ht="25.5" hidden="true" spans="1:23">
      <c r="A893" s="270">
        <f>MAX(A$2:A892)+1</f>
        <v>792</v>
      </c>
      <c r="B893" s="270">
        <v>250203029</v>
      </c>
      <c r="C893" s="374" t="s">
        <v>2377</v>
      </c>
      <c r="D893" s="271" t="s">
        <v>2378</v>
      </c>
      <c r="E893" s="270" t="s">
        <v>2377</v>
      </c>
      <c r="F893" s="270"/>
      <c r="G893" s="270"/>
      <c r="H893" s="283" t="s">
        <v>39</v>
      </c>
      <c r="I893" s="283" t="s">
        <v>1850</v>
      </c>
      <c r="J893" s="289">
        <v>6</v>
      </c>
      <c r="K893" s="290"/>
      <c r="L893" s="291"/>
      <c r="M893" s="289">
        <v>6</v>
      </c>
      <c r="N893" s="290"/>
      <c r="O893" s="291"/>
      <c r="P893" s="289" t="s">
        <v>31</v>
      </c>
      <c r="Q893" s="290"/>
      <c r="R893" s="291"/>
      <c r="S893" s="270"/>
      <c r="T893" s="283"/>
      <c r="U893" s="283"/>
      <c r="V893" s="270"/>
      <c r="W893" s="270" t="s">
        <v>21</v>
      </c>
    </row>
    <row r="894" s="253" customFormat="true" ht="25.5" hidden="true" spans="1:23">
      <c r="A894" s="270">
        <f>MAX(A$2:A893)+1</f>
        <v>793</v>
      </c>
      <c r="B894" s="270">
        <v>250203030</v>
      </c>
      <c r="C894" s="374" t="s">
        <v>2379</v>
      </c>
      <c r="D894" s="271" t="s">
        <v>2380</v>
      </c>
      <c r="E894" s="270" t="s">
        <v>2379</v>
      </c>
      <c r="F894" s="270"/>
      <c r="G894" s="270"/>
      <c r="H894" s="283" t="s">
        <v>39</v>
      </c>
      <c r="I894" s="283" t="s">
        <v>1850</v>
      </c>
      <c r="J894" s="289">
        <v>15</v>
      </c>
      <c r="K894" s="290"/>
      <c r="L894" s="291"/>
      <c r="M894" s="289">
        <v>15</v>
      </c>
      <c r="N894" s="290"/>
      <c r="O894" s="291"/>
      <c r="P894" s="289" t="s">
        <v>31</v>
      </c>
      <c r="Q894" s="290"/>
      <c r="R894" s="291"/>
      <c r="S894" s="270" t="s">
        <v>1865</v>
      </c>
      <c r="T894" s="283"/>
      <c r="U894" s="283"/>
      <c r="V894" s="270"/>
      <c r="W894" s="270" t="s">
        <v>21</v>
      </c>
    </row>
    <row r="895" s="253" customFormat="true" ht="38.25" hidden="true" spans="1:23">
      <c r="A895" s="270">
        <f>MAX(A$2:A894)+1</f>
        <v>794</v>
      </c>
      <c r="B895" s="270">
        <v>250203031</v>
      </c>
      <c r="C895" s="374" t="s">
        <v>2381</v>
      </c>
      <c r="D895" s="271" t="s">
        <v>2382</v>
      </c>
      <c r="E895" s="270" t="s">
        <v>2381</v>
      </c>
      <c r="F895" s="270" t="s">
        <v>2383</v>
      </c>
      <c r="G895" s="270"/>
      <c r="H895" s="283" t="s">
        <v>39</v>
      </c>
      <c r="I895" s="283" t="s">
        <v>1850</v>
      </c>
      <c r="J895" s="289">
        <v>40</v>
      </c>
      <c r="K895" s="290"/>
      <c r="L895" s="291"/>
      <c r="M895" s="289">
        <v>40</v>
      </c>
      <c r="N895" s="290"/>
      <c r="O895" s="291"/>
      <c r="P895" s="289" t="s">
        <v>31</v>
      </c>
      <c r="Q895" s="290"/>
      <c r="R895" s="291"/>
      <c r="S895" s="270" t="s">
        <v>2384</v>
      </c>
      <c r="T895" s="283"/>
      <c r="U895" s="283"/>
      <c r="V895" s="270"/>
      <c r="W895" s="270" t="s">
        <v>21</v>
      </c>
    </row>
    <row r="896" s="253" customFormat="true" ht="25.5" hidden="true" spans="1:23">
      <c r="A896" s="270">
        <f>MAX(A$2:A895)+1</f>
        <v>795</v>
      </c>
      <c r="B896" s="270">
        <v>250203032</v>
      </c>
      <c r="C896" s="374" t="s">
        <v>2385</v>
      </c>
      <c r="D896" s="271" t="s">
        <v>2386</v>
      </c>
      <c r="E896" s="270" t="s">
        <v>2385</v>
      </c>
      <c r="F896" s="270"/>
      <c r="G896" s="270"/>
      <c r="H896" s="283" t="s">
        <v>39</v>
      </c>
      <c r="I896" s="283" t="s">
        <v>1850</v>
      </c>
      <c r="J896" s="289">
        <v>10</v>
      </c>
      <c r="K896" s="290"/>
      <c r="L896" s="291"/>
      <c r="M896" s="289">
        <v>10</v>
      </c>
      <c r="N896" s="290"/>
      <c r="O896" s="291"/>
      <c r="P896" s="289" t="s">
        <v>31</v>
      </c>
      <c r="Q896" s="290"/>
      <c r="R896" s="291"/>
      <c r="S896" s="270" t="s">
        <v>1865</v>
      </c>
      <c r="T896" s="283"/>
      <c r="U896" s="283"/>
      <c r="V896" s="270"/>
      <c r="W896" s="270" t="s">
        <v>21</v>
      </c>
    </row>
    <row r="897" s="253" customFormat="true" ht="25.5" hidden="true" spans="1:23">
      <c r="A897" s="270">
        <f>MAX(A$2:A896)+1</f>
        <v>796</v>
      </c>
      <c r="B897" s="270">
        <v>250203033</v>
      </c>
      <c r="C897" s="374" t="s">
        <v>2387</v>
      </c>
      <c r="D897" s="271" t="s">
        <v>2388</v>
      </c>
      <c r="E897" s="270" t="s">
        <v>2387</v>
      </c>
      <c r="F897" s="270"/>
      <c r="G897" s="270"/>
      <c r="H897" s="283" t="s">
        <v>39</v>
      </c>
      <c r="I897" s="283" t="s">
        <v>1850</v>
      </c>
      <c r="J897" s="289">
        <v>30</v>
      </c>
      <c r="K897" s="290"/>
      <c r="L897" s="291"/>
      <c r="M897" s="289">
        <v>30</v>
      </c>
      <c r="N897" s="290"/>
      <c r="O897" s="291"/>
      <c r="P897" s="289" t="s">
        <v>31</v>
      </c>
      <c r="Q897" s="290"/>
      <c r="R897" s="291"/>
      <c r="S897" s="270" t="s">
        <v>1865</v>
      </c>
      <c r="T897" s="283"/>
      <c r="U897" s="283"/>
      <c r="V897" s="270"/>
      <c r="W897" s="270" t="s">
        <v>21</v>
      </c>
    </row>
    <row r="898" s="253" customFormat="true" ht="25.5" hidden="true" spans="1:23">
      <c r="A898" s="270">
        <f>MAX(A$2:A897)+1</f>
        <v>797</v>
      </c>
      <c r="B898" s="270">
        <v>250203034</v>
      </c>
      <c r="C898" s="374" t="s">
        <v>2389</v>
      </c>
      <c r="D898" s="271" t="s">
        <v>2390</v>
      </c>
      <c r="E898" s="270" t="s">
        <v>2389</v>
      </c>
      <c r="F898" s="270"/>
      <c r="G898" s="270"/>
      <c r="H898" s="283" t="s">
        <v>39</v>
      </c>
      <c r="I898" s="283" t="s">
        <v>1850</v>
      </c>
      <c r="J898" s="289">
        <v>3</v>
      </c>
      <c r="K898" s="290"/>
      <c r="L898" s="291"/>
      <c r="M898" s="289">
        <v>3</v>
      </c>
      <c r="N898" s="290"/>
      <c r="O898" s="291"/>
      <c r="P898" s="289" t="s">
        <v>31</v>
      </c>
      <c r="Q898" s="290"/>
      <c r="R898" s="291"/>
      <c r="S898" s="270"/>
      <c r="T898" s="283"/>
      <c r="U898" s="283"/>
      <c r="V898" s="270"/>
      <c r="W898" s="270" t="s">
        <v>21</v>
      </c>
    </row>
    <row r="899" s="253" customFormat="true" ht="25.5" hidden="true" spans="1:23">
      <c r="A899" s="270">
        <f>MAX(A$2:A898)+1</f>
        <v>798</v>
      </c>
      <c r="B899" s="270">
        <v>250203035</v>
      </c>
      <c r="C899" s="374" t="s">
        <v>2391</v>
      </c>
      <c r="D899" s="271" t="s">
        <v>2392</v>
      </c>
      <c r="E899" s="270" t="s">
        <v>2391</v>
      </c>
      <c r="F899" s="270"/>
      <c r="G899" s="270"/>
      <c r="H899" s="283" t="s">
        <v>39</v>
      </c>
      <c r="I899" s="283" t="s">
        <v>1850</v>
      </c>
      <c r="J899" s="289">
        <v>12</v>
      </c>
      <c r="K899" s="290"/>
      <c r="L899" s="291"/>
      <c r="M899" s="289">
        <v>12</v>
      </c>
      <c r="N899" s="290"/>
      <c r="O899" s="291"/>
      <c r="P899" s="289" t="s">
        <v>31</v>
      </c>
      <c r="Q899" s="290"/>
      <c r="R899" s="291"/>
      <c r="S899" s="270" t="s">
        <v>1865</v>
      </c>
      <c r="T899" s="283"/>
      <c r="U899" s="283"/>
      <c r="V899" s="270"/>
      <c r="W899" s="270" t="s">
        <v>21</v>
      </c>
    </row>
    <row r="900" s="253" customFormat="true" ht="25.5" hidden="true" spans="1:23">
      <c r="A900" s="270">
        <f>MAX(A$2:A899)+1</f>
        <v>799</v>
      </c>
      <c r="B900" s="270">
        <v>250203036</v>
      </c>
      <c r="C900" s="374" t="s">
        <v>2393</v>
      </c>
      <c r="D900" s="271" t="s">
        <v>2394</v>
      </c>
      <c r="E900" s="270" t="s">
        <v>2393</v>
      </c>
      <c r="F900" s="270"/>
      <c r="G900" s="270"/>
      <c r="H900" s="283" t="s">
        <v>39</v>
      </c>
      <c r="I900" s="283" t="s">
        <v>1850</v>
      </c>
      <c r="J900" s="289">
        <v>10</v>
      </c>
      <c r="K900" s="290"/>
      <c r="L900" s="291"/>
      <c r="M900" s="289">
        <v>10</v>
      </c>
      <c r="N900" s="290"/>
      <c r="O900" s="291"/>
      <c r="P900" s="289" t="s">
        <v>31</v>
      </c>
      <c r="Q900" s="290"/>
      <c r="R900" s="291"/>
      <c r="S900" s="270"/>
      <c r="T900" s="283"/>
      <c r="U900" s="283"/>
      <c r="V900" s="270"/>
      <c r="W900" s="270" t="s">
        <v>21</v>
      </c>
    </row>
    <row r="901" s="253" customFormat="true" ht="25.5" hidden="true" spans="1:23">
      <c r="A901" s="270">
        <f>MAX(A$2:A900)+1</f>
        <v>800</v>
      </c>
      <c r="B901" s="270">
        <v>250203037</v>
      </c>
      <c r="C901" s="374" t="s">
        <v>2395</v>
      </c>
      <c r="D901" s="271" t="s">
        <v>2396</v>
      </c>
      <c r="E901" s="270" t="s">
        <v>2395</v>
      </c>
      <c r="F901" s="270"/>
      <c r="G901" s="270"/>
      <c r="H901" s="283" t="s">
        <v>39</v>
      </c>
      <c r="I901" s="283" t="s">
        <v>1850</v>
      </c>
      <c r="J901" s="289">
        <v>2</v>
      </c>
      <c r="K901" s="290"/>
      <c r="L901" s="291"/>
      <c r="M901" s="289">
        <v>2</v>
      </c>
      <c r="N901" s="290"/>
      <c r="O901" s="291"/>
      <c r="P901" s="289" t="s">
        <v>31</v>
      </c>
      <c r="Q901" s="290"/>
      <c r="R901" s="291"/>
      <c r="S901" s="270"/>
      <c r="T901" s="283"/>
      <c r="U901" s="283"/>
      <c r="V901" s="270"/>
      <c r="W901" s="270" t="s">
        <v>21</v>
      </c>
    </row>
    <row r="902" s="253" customFormat="true" ht="38.25" hidden="true" spans="1:23">
      <c r="A902" s="270">
        <f>MAX(A$2:A901)+1</f>
        <v>801</v>
      </c>
      <c r="B902" s="270">
        <v>250203038</v>
      </c>
      <c r="C902" s="374" t="s">
        <v>2397</v>
      </c>
      <c r="D902" s="271" t="s">
        <v>2398</v>
      </c>
      <c r="E902" s="270" t="s">
        <v>2399</v>
      </c>
      <c r="F902" s="270"/>
      <c r="G902" s="270"/>
      <c r="H902" s="283" t="s">
        <v>39</v>
      </c>
      <c r="I902" s="283" t="s">
        <v>1850</v>
      </c>
      <c r="J902" s="289">
        <v>20</v>
      </c>
      <c r="K902" s="290"/>
      <c r="L902" s="291"/>
      <c r="M902" s="289">
        <v>20</v>
      </c>
      <c r="N902" s="290"/>
      <c r="O902" s="291"/>
      <c r="P902" s="289" t="s">
        <v>31</v>
      </c>
      <c r="Q902" s="290"/>
      <c r="R902" s="291"/>
      <c r="S902" s="270"/>
      <c r="T902" s="283"/>
      <c r="U902" s="283"/>
      <c r="V902" s="270"/>
      <c r="W902" s="270" t="s">
        <v>21</v>
      </c>
    </row>
    <row r="903" s="253" customFormat="true" ht="25.5" hidden="true" spans="1:23">
      <c r="A903" s="270">
        <f>MAX(A$2:A902)+1</f>
        <v>802</v>
      </c>
      <c r="B903" s="270">
        <v>250203039</v>
      </c>
      <c r="C903" s="374" t="s">
        <v>2400</v>
      </c>
      <c r="D903" s="271" t="s">
        <v>2401</v>
      </c>
      <c r="E903" s="270" t="s">
        <v>2400</v>
      </c>
      <c r="F903" s="270"/>
      <c r="G903" s="270"/>
      <c r="H903" s="283" t="s">
        <v>39</v>
      </c>
      <c r="I903" s="283" t="s">
        <v>1850</v>
      </c>
      <c r="J903" s="289">
        <v>1.5</v>
      </c>
      <c r="K903" s="290"/>
      <c r="L903" s="291"/>
      <c r="M903" s="289">
        <v>1.5</v>
      </c>
      <c r="N903" s="290"/>
      <c r="O903" s="291"/>
      <c r="P903" s="289" t="s">
        <v>31</v>
      </c>
      <c r="Q903" s="290"/>
      <c r="R903" s="291"/>
      <c r="S903" s="270"/>
      <c r="T903" s="283"/>
      <c r="U903" s="283"/>
      <c r="V903" s="270"/>
      <c r="W903" s="270" t="s">
        <v>21</v>
      </c>
    </row>
    <row r="904" s="253" customFormat="true" ht="25.5" hidden="true" spans="1:23">
      <c r="A904" s="270">
        <f>MAX(A$2:A903)+1</f>
        <v>803</v>
      </c>
      <c r="B904" s="270">
        <v>250203040</v>
      </c>
      <c r="C904" s="374" t="s">
        <v>2402</v>
      </c>
      <c r="D904" s="271" t="s">
        <v>2403</v>
      </c>
      <c r="E904" s="270" t="s">
        <v>2402</v>
      </c>
      <c r="F904" s="270"/>
      <c r="G904" s="270"/>
      <c r="H904" s="283" t="s">
        <v>39</v>
      </c>
      <c r="I904" s="283" t="s">
        <v>1850</v>
      </c>
      <c r="J904" s="289">
        <v>2</v>
      </c>
      <c r="K904" s="290"/>
      <c r="L904" s="291"/>
      <c r="M904" s="289">
        <v>2</v>
      </c>
      <c r="N904" s="290"/>
      <c r="O904" s="291"/>
      <c r="P904" s="289" t="s">
        <v>31</v>
      </c>
      <c r="Q904" s="290"/>
      <c r="R904" s="291"/>
      <c r="S904" s="270"/>
      <c r="T904" s="283"/>
      <c r="U904" s="283"/>
      <c r="V904" s="270"/>
      <c r="W904" s="270" t="s">
        <v>21</v>
      </c>
    </row>
    <row r="905" s="253" customFormat="true" ht="25.5" hidden="true" spans="1:23">
      <c r="A905" s="270">
        <f>MAX(A$2:A904)+1</f>
        <v>804</v>
      </c>
      <c r="B905" s="270">
        <v>250203041</v>
      </c>
      <c r="C905" s="374" t="s">
        <v>2404</v>
      </c>
      <c r="D905" s="271" t="s">
        <v>2405</v>
      </c>
      <c r="E905" s="270" t="s">
        <v>2404</v>
      </c>
      <c r="F905" s="270"/>
      <c r="G905" s="270"/>
      <c r="H905" s="283" t="s">
        <v>39</v>
      </c>
      <c r="I905" s="283" t="s">
        <v>1850</v>
      </c>
      <c r="J905" s="289">
        <v>3</v>
      </c>
      <c r="K905" s="290"/>
      <c r="L905" s="291"/>
      <c r="M905" s="289">
        <v>3</v>
      </c>
      <c r="N905" s="290"/>
      <c r="O905" s="291"/>
      <c r="P905" s="289" t="s">
        <v>31</v>
      </c>
      <c r="Q905" s="290"/>
      <c r="R905" s="291"/>
      <c r="S905" s="270"/>
      <c r="T905" s="283"/>
      <c r="U905" s="283"/>
      <c r="V905" s="270"/>
      <c r="W905" s="270" t="s">
        <v>21</v>
      </c>
    </row>
    <row r="906" s="253" customFormat="true" ht="25.5" hidden="true" spans="1:23">
      <c r="A906" s="270">
        <f>MAX(A$2:A905)+1</f>
        <v>805</v>
      </c>
      <c r="B906" s="270">
        <v>250203042</v>
      </c>
      <c r="C906" s="374" t="s">
        <v>2406</v>
      </c>
      <c r="D906" s="271" t="s">
        <v>2407</v>
      </c>
      <c r="E906" s="270" t="s">
        <v>2406</v>
      </c>
      <c r="F906" s="270"/>
      <c r="G906" s="270"/>
      <c r="H906" s="283" t="s">
        <v>39</v>
      </c>
      <c r="I906" s="283" t="s">
        <v>1850</v>
      </c>
      <c r="J906" s="289">
        <v>2</v>
      </c>
      <c r="K906" s="290"/>
      <c r="L906" s="291"/>
      <c r="M906" s="289">
        <v>2</v>
      </c>
      <c r="N906" s="290"/>
      <c r="O906" s="291"/>
      <c r="P906" s="289" t="s">
        <v>31</v>
      </c>
      <c r="Q906" s="290"/>
      <c r="R906" s="291"/>
      <c r="S906" s="270"/>
      <c r="T906" s="283"/>
      <c r="U906" s="283"/>
      <c r="V906" s="270"/>
      <c r="W906" s="270" t="s">
        <v>21</v>
      </c>
    </row>
    <row r="907" s="253" customFormat="true" ht="25.5" hidden="true" spans="1:23">
      <c r="A907" s="270">
        <f>MAX(A$2:A906)+1</f>
        <v>806</v>
      </c>
      <c r="B907" s="270">
        <v>250203043</v>
      </c>
      <c r="C907" s="374" t="s">
        <v>2408</v>
      </c>
      <c r="D907" s="271" t="s">
        <v>2409</v>
      </c>
      <c r="E907" s="270" t="s">
        <v>2408</v>
      </c>
      <c r="F907" s="270"/>
      <c r="G907" s="270"/>
      <c r="H907" s="283" t="s">
        <v>39</v>
      </c>
      <c r="I907" s="283" t="s">
        <v>1850</v>
      </c>
      <c r="J907" s="289">
        <v>25</v>
      </c>
      <c r="K907" s="290"/>
      <c r="L907" s="291"/>
      <c r="M907" s="289">
        <v>25</v>
      </c>
      <c r="N907" s="290"/>
      <c r="O907" s="291"/>
      <c r="P907" s="289" t="s">
        <v>31</v>
      </c>
      <c r="Q907" s="290"/>
      <c r="R907" s="291"/>
      <c r="S907" s="270" t="s">
        <v>1865</v>
      </c>
      <c r="T907" s="283"/>
      <c r="U907" s="283"/>
      <c r="V907" s="270"/>
      <c r="W907" s="270" t="s">
        <v>21</v>
      </c>
    </row>
    <row r="908" s="253" customFormat="true" ht="25.5" hidden="true" spans="1:23">
      <c r="A908" s="270">
        <f>MAX(A$2:A907)+1</f>
        <v>807</v>
      </c>
      <c r="B908" s="270">
        <v>250203044</v>
      </c>
      <c r="C908" s="374" t="s">
        <v>2410</v>
      </c>
      <c r="D908" s="271" t="s">
        <v>2411</v>
      </c>
      <c r="E908" s="270" t="s">
        <v>2410</v>
      </c>
      <c r="F908" s="270"/>
      <c r="G908" s="270"/>
      <c r="H908" s="283" t="s">
        <v>39</v>
      </c>
      <c r="I908" s="283" t="s">
        <v>1850</v>
      </c>
      <c r="J908" s="289">
        <v>25</v>
      </c>
      <c r="K908" s="290"/>
      <c r="L908" s="291"/>
      <c r="M908" s="289">
        <v>25</v>
      </c>
      <c r="N908" s="290"/>
      <c r="O908" s="291"/>
      <c r="P908" s="289" t="s">
        <v>31</v>
      </c>
      <c r="Q908" s="290"/>
      <c r="R908" s="291"/>
      <c r="S908" s="270" t="s">
        <v>1865</v>
      </c>
      <c r="T908" s="283"/>
      <c r="U908" s="283"/>
      <c r="V908" s="270"/>
      <c r="W908" s="270" t="s">
        <v>21</v>
      </c>
    </row>
    <row r="909" s="253" customFormat="true" ht="38.25" hidden="true" spans="1:23">
      <c r="A909" s="270">
        <f>MAX(A$2:A908)+1</f>
        <v>808</v>
      </c>
      <c r="B909" s="270">
        <v>250203045</v>
      </c>
      <c r="C909" s="374" t="s">
        <v>2412</v>
      </c>
      <c r="D909" s="271" t="s">
        <v>2413</v>
      </c>
      <c r="E909" s="270" t="s">
        <v>2412</v>
      </c>
      <c r="F909" s="270"/>
      <c r="G909" s="270"/>
      <c r="H909" s="283" t="s">
        <v>39</v>
      </c>
      <c r="I909" s="283" t="s">
        <v>1850</v>
      </c>
      <c r="J909" s="289">
        <v>20</v>
      </c>
      <c r="K909" s="290"/>
      <c r="L909" s="291"/>
      <c r="M909" s="289">
        <v>20</v>
      </c>
      <c r="N909" s="290"/>
      <c r="O909" s="291"/>
      <c r="P909" s="289" t="s">
        <v>31</v>
      </c>
      <c r="Q909" s="290"/>
      <c r="R909" s="291"/>
      <c r="S909" s="270" t="s">
        <v>1865</v>
      </c>
      <c r="T909" s="283"/>
      <c r="U909" s="283"/>
      <c r="V909" s="270"/>
      <c r="W909" s="270" t="s">
        <v>21</v>
      </c>
    </row>
    <row r="910" s="253" customFormat="true" ht="38.25" hidden="true" spans="1:23">
      <c r="A910" s="336">
        <f>MAX(A$2:A909)+1</f>
        <v>809</v>
      </c>
      <c r="B910" s="336">
        <v>250203046</v>
      </c>
      <c r="C910" s="374" t="s">
        <v>2414</v>
      </c>
      <c r="D910" s="271" t="s">
        <v>2415</v>
      </c>
      <c r="E910" s="336" t="s">
        <v>2414</v>
      </c>
      <c r="F910" s="336"/>
      <c r="G910" s="336"/>
      <c r="H910" s="377" t="s">
        <v>39</v>
      </c>
      <c r="I910" s="377" t="s">
        <v>1850</v>
      </c>
      <c r="J910" s="289">
        <v>25</v>
      </c>
      <c r="K910" s="290"/>
      <c r="L910" s="291"/>
      <c r="M910" s="289">
        <v>25</v>
      </c>
      <c r="N910" s="290"/>
      <c r="O910" s="291"/>
      <c r="P910" s="289" t="s">
        <v>31</v>
      </c>
      <c r="Q910" s="290"/>
      <c r="R910" s="291"/>
      <c r="S910" s="336" t="s">
        <v>1865</v>
      </c>
      <c r="T910" s="377"/>
      <c r="U910" s="377"/>
      <c r="V910" s="270"/>
      <c r="W910" s="270" t="s">
        <v>21</v>
      </c>
    </row>
    <row r="911" s="253" customFormat="true" ht="38.25" hidden="true" spans="1:23">
      <c r="A911" s="270">
        <f>MAX(A$2:A910)+1</f>
        <v>810</v>
      </c>
      <c r="B911" s="270">
        <v>250203047</v>
      </c>
      <c r="C911" s="374" t="s">
        <v>2416</v>
      </c>
      <c r="D911" s="271" t="s">
        <v>2417</v>
      </c>
      <c r="E911" s="270" t="s">
        <v>2418</v>
      </c>
      <c r="F911" s="270"/>
      <c r="G911" s="270"/>
      <c r="H911" s="283" t="s">
        <v>39</v>
      </c>
      <c r="I911" s="283" t="s">
        <v>1850</v>
      </c>
      <c r="J911" s="289">
        <v>30</v>
      </c>
      <c r="K911" s="290"/>
      <c r="L911" s="291"/>
      <c r="M911" s="289">
        <v>30</v>
      </c>
      <c r="N911" s="290"/>
      <c r="O911" s="291"/>
      <c r="P911" s="289" t="s">
        <v>31</v>
      </c>
      <c r="Q911" s="290"/>
      <c r="R911" s="291"/>
      <c r="S911" s="270" t="s">
        <v>1865</v>
      </c>
      <c r="T911" s="283"/>
      <c r="U911" s="283"/>
      <c r="V911" s="283"/>
      <c r="W911" s="270" t="s">
        <v>1493</v>
      </c>
    </row>
    <row r="912" s="253" customFormat="true" ht="38.25" hidden="true" spans="1:23">
      <c r="A912" s="270">
        <f>MAX(A$2:A911)+1</f>
        <v>811</v>
      </c>
      <c r="B912" s="270">
        <v>250203048</v>
      </c>
      <c r="C912" s="374" t="s">
        <v>2419</v>
      </c>
      <c r="D912" s="271" t="s">
        <v>2420</v>
      </c>
      <c r="E912" s="270" t="s">
        <v>2419</v>
      </c>
      <c r="F912" s="270"/>
      <c r="G912" s="270"/>
      <c r="H912" s="283" t="s">
        <v>39</v>
      </c>
      <c r="I912" s="283" t="s">
        <v>1850</v>
      </c>
      <c r="J912" s="289">
        <v>20</v>
      </c>
      <c r="K912" s="290"/>
      <c r="L912" s="291"/>
      <c r="M912" s="289">
        <v>20</v>
      </c>
      <c r="N912" s="290"/>
      <c r="O912" s="291"/>
      <c r="P912" s="289" t="s">
        <v>31</v>
      </c>
      <c r="Q912" s="290"/>
      <c r="R912" s="291"/>
      <c r="S912" s="270" t="s">
        <v>1865</v>
      </c>
      <c r="T912" s="283"/>
      <c r="U912" s="283"/>
      <c r="V912" s="270"/>
      <c r="W912" s="270" t="s">
        <v>21</v>
      </c>
    </row>
    <row r="913" s="253" customFormat="true" ht="38.25" hidden="true" spans="1:23">
      <c r="A913" s="270">
        <f>MAX(A$2:A912)+1</f>
        <v>812</v>
      </c>
      <c r="B913" s="270">
        <v>250203049</v>
      </c>
      <c r="C913" s="374" t="s">
        <v>2421</v>
      </c>
      <c r="D913" s="271" t="s">
        <v>2422</v>
      </c>
      <c r="E913" s="270" t="s">
        <v>2423</v>
      </c>
      <c r="F913" s="270"/>
      <c r="G913" s="270"/>
      <c r="H913" s="283" t="s">
        <v>39</v>
      </c>
      <c r="I913" s="283" t="s">
        <v>1850</v>
      </c>
      <c r="J913" s="289">
        <v>20</v>
      </c>
      <c r="K913" s="290"/>
      <c r="L913" s="291"/>
      <c r="M913" s="289">
        <v>20</v>
      </c>
      <c r="N913" s="290"/>
      <c r="O913" s="291"/>
      <c r="P913" s="289" t="s">
        <v>31</v>
      </c>
      <c r="Q913" s="290"/>
      <c r="R913" s="291"/>
      <c r="S913" s="270"/>
      <c r="T913" s="283"/>
      <c r="U913" s="283"/>
      <c r="V913" s="283"/>
      <c r="W913" s="270" t="s">
        <v>1493</v>
      </c>
    </row>
    <row r="914" s="253" customFormat="true" ht="25.5" hidden="true" spans="1:23">
      <c r="A914" s="278">
        <f>MAX(A$2:A913)+1</f>
        <v>813</v>
      </c>
      <c r="B914" s="278" t="s">
        <v>2424</v>
      </c>
      <c r="C914" s="270" t="s">
        <v>2425</v>
      </c>
      <c r="D914" s="271" t="s">
        <v>2422</v>
      </c>
      <c r="E914" s="270" t="s">
        <v>2423</v>
      </c>
      <c r="F914" s="325"/>
      <c r="G914" s="270"/>
      <c r="H914" s="283" t="s">
        <v>44</v>
      </c>
      <c r="I914" s="283" t="s">
        <v>1850</v>
      </c>
      <c r="J914" s="289">
        <v>93</v>
      </c>
      <c r="K914" s="290"/>
      <c r="L914" s="291"/>
      <c r="M914" s="289">
        <v>93</v>
      </c>
      <c r="N914" s="290"/>
      <c r="O914" s="291"/>
      <c r="P914" s="298" t="s">
        <v>31</v>
      </c>
      <c r="Q914" s="305"/>
      <c r="R914" s="306"/>
      <c r="S914" s="270" t="s">
        <v>2426</v>
      </c>
      <c r="T914" s="283"/>
      <c r="U914" s="283"/>
      <c r="V914" s="270"/>
      <c r="W914" s="270" t="s">
        <v>310</v>
      </c>
    </row>
    <row r="915" s="253" customFormat="true" ht="25.5" hidden="true" spans="1:23">
      <c r="A915" s="270">
        <f>MAX(A$2:A914)+1</f>
        <v>814</v>
      </c>
      <c r="B915" s="270">
        <v>250203050</v>
      </c>
      <c r="C915" s="374" t="s">
        <v>2427</v>
      </c>
      <c r="D915" s="271" t="s">
        <v>2428</v>
      </c>
      <c r="E915" s="270" t="s">
        <v>2427</v>
      </c>
      <c r="F915" s="270"/>
      <c r="G915" s="270"/>
      <c r="H915" s="283" t="s">
        <v>39</v>
      </c>
      <c r="I915" s="283" t="s">
        <v>1850</v>
      </c>
      <c r="J915" s="289">
        <v>40</v>
      </c>
      <c r="K915" s="290"/>
      <c r="L915" s="291"/>
      <c r="M915" s="289">
        <v>40</v>
      </c>
      <c r="N915" s="290"/>
      <c r="O915" s="291"/>
      <c r="P915" s="289" t="s">
        <v>31</v>
      </c>
      <c r="Q915" s="290"/>
      <c r="R915" s="291"/>
      <c r="S915" s="270"/>
      <c r="T915" s="283"/>
      <c r="U915" s="283"/>
      <c r="V915" s="270"/>
      <c r="W915" s="270" t="s">
        <v>21</v>
      </c>
    </row>
    <row r="916" s="253" customFormat="true" ht="25.5" hidden="true" spans="1:23">
      <c r="A916" s="270">
        <f>MAX(A$2:A915)+1</f>
        <v>815</v>
      </c>
      <c r="B916" s="270">
        <v>250203051</v>
      </c>
      <c r="C916" s="374" t="s">
        <v>2429</v>
      </c>
      <c r="D916" s="271" t="s">
        <v>2430</v>
      </c>
      <c r="E916" s="270" t="s">
        <v>2429</v>
      </c>
      <c r="F916" s="270"/>
      <c r="G916" s="270"/>
      <c r="H916" s="283" t="s">
        <v>39</v>
      </c>
      <c r="I916" s="283" t="s">
        <v>1850</v>
      </c>
      <c r="J916" s="289">
        <v>40</v>
      </c>
      <c r="K916" s="290"/>
      <c r="L916" s="291"/>
      <c r="M916" s="289">
        <v>40</v>
      </c>
      <c r="N916" s="290"/>
      <c r="O916" s="291"/>
      <c r="P916" s="289" t="s">
        <v>31</v>
      </c>
      <c r="Q916" s="290"/>
      <c r="R916" s="291"/>
      <c r="S916" s="270"/>
      <c r="T916" s="283"/>
      <c r="U916" s="283"/>
      <c r="V916" s="270"/>
      <c r="W916" s="270" t="s">
        <v>21</v>
      </c>
    </row>
    <row r="917" s="253" customFormat="true" ht="25.5" hidden="true" spans="1:23">
      <c r="A917" s="336">
        <f>MAX(A$2:A916)+1</f>
        <v>816</v>
      </c>
      <c r="B917" s="336">
        <v>250203052</v>
      </c>
      <c r="C917" s="374" t="s">
        <v>2431</v>
      </c>
      <c r="D917" s="271" t="s">
        <v>2432</v>
      </c>
      <c r="E917" s="336" t="s">
        <v>2431</v>
      </c>
      <c r="F917" s="336"/>
      <c r="G917" s="336"/>
      <c r="H917" s="377" t="s">
        <v>39</v>
      </c>
      <c r="I917" s="377" t="s">
        <v>1850</v>
      </c>
      <c r="J917" s="289">
        <v>40</v>
      </c>
      <c r="K917" s="290"/>
      <c r="L917" s="291"/>
      <c r="M917" s="289">
        <v>40</v>
      </c>
      <c r="N917" s="290"/>
      <c r="O917" s="291"/>
      <c r="P917" s="289" t="s">
        <v>31</v>
      </c>
      <c r="Q917" s="290"/>
      <c r="R917" s="291"/>
      <c r="S917" s="336"/>
      <c r="T917" s="377"/>
      <c r="U917" s="377"/>
      <c r="V917" s="270"/>
      <c r="W917" s="270" t="s">
        <v>21</v>
      </c>
    </row>
    <row r="918" s="253" customFormat="true" ht="25.5" hidden="true" spans="1:23">
      <c r="A918" s="270">
        <f>MAX(A$2:A917)+1</f>
        <v>817</v>
      </c>
      <c r="B918" s="270">
        <v>250203053</v>
      </c>
      <c r="C918" s="374" t="s">
        <v>2433</v>
      </c>
      <c r="D918" s="271" t="s">
        <v>2434</v>
      </c>
      <c r="E918" s="270" t="s">
        <v>2433</v>
      </c>
      <c r="F918" s="270"/>
      <c r="G918" s="270"/>
      <c r="H918" s="283" t="s">
        <v>39</v>
      </c>
      <c r="I918" s="283" t="s">
        <v>1850</v>
      </c>
      <c r="J918" s="289">
        <v>40</v>
      </c>
      <c r="K918" s="290"/>
      <c r="L918" s="291"/>
      <c r="M918" s="289">
        <v>40</v>
      </c>
      <c r="N918" s="290"/>
      <c r="O918" s="291"/>
      <c r="P918" s="289" t="s">
        <v>31</v>
      </c>
      <c r="Q918" s="290"/>
      <c r="R918" s="291"/>
      <c r="S918" s="270"/>
      <c r="T918" s="283"/>
      <c r="U918" s="283"/>
      <c r="V918" s="270"/>
      <c r="W918" s="270" t="s">
        <v>21</v>
      </c>
    </row>
    <row r="919" s="253" customFormat="true" ht="25.5" hidden="true" spans="1:23">
      <c r="A919" s="270">
        <f>MAX(A$2:A918)+1</f>
        <v>818</v>
      </c>
      <c r="B919" s="270">
        <v>250203054</v>
      </c>
      <c r="C919" s="374" t="s">
        <v>2435</v>
      </c>
      <c r="D919" s="271" t="s">
        <v>2436</v>
      </c>
      <c r="E919" s="270" t="s">
        <v>2435</v>
      </c>
      <c r="F919" s="270"/>
      <c r="G919" s="270"/>
      <c r="H919" s="283" t="s">
        <v>39</v>
      </c>
      <c r="I919" s="283" t="s">
        <v>1850</v>
      </c>
      <c r="J919" s="289">
        <v>40</v>
      </c>
      <c r="K919" s="290"/>
      <c r="L919" s="291"/>
      <c r="M919" s="289">
        <v>40</v>
      </c>
      <c r="N919" s="290"/>
      <c r="O919" s="291"/>
      <c r="P919" s="289" t="s">
        <v>31</v>
      </c>
      <c r="Q919" s="290"/>
      <c r="R919" s="291"/>
      <c r="S919" s="270"/>
      <c r="T919" s="283"/>
      <c r="U919" s="283"/>
      <c r="V919" s="270"/>
      <c r="W919" s="270" t="s">
        <v>21</v>
      </c>
    </row>
    <row r="920" s="253" customFormat="true" ht="25.5" hidden="true" spans="1:23">
      <c r="A920" s="270">
        <f>MAX(A$2:A919)+1</f>
        <v>819</v>
      </c>
      <c r="B920" s="270">
        <v>250203055</v>
      </c>
      <c r="C920" s="374" t="s">
        <v>2437</v>
      </c>
      <c r="D920" s="271" t="s">
        <v>2438</v>
      </c>
      <c r="E920" s="270" t="s">
        <v>2437</v>
      </c>
      <c r="F920" s="270"/>
      <c r="G920" s="270"/>
      <c r="H920" s="283" t="s">
        <v>39</v>
      </c>
      <c r="I920" s="283" t="s">
        <v>1850</v>
      </c>
      <c r="J920" s="289">
        <v>20</v>
      </c>
      <c r="K920" s="290"/>
      <c r="L920" s="291"/>
      <c r="M920" s="289">
        <v>20</v>
      </c>
      <c r="N920" s="290"/>
      <c r="O920" s="291"/>
      <c r="P920" s="289" t="s">
        <v>31</v>
      </c>
      <c r="Q920" s="290"/>
      <c r="R920" s="291"/>
      <c r="S920" s="270"/>
      <c r="T920" s="283"/>
      <c r="U920" s="283"/>
      <c r="V920" s="270"/>
      <c r="W920" s="270" t="s">
        <v>21</v>
      </c>
    </row>
    <row r="921" s="253" customFormat="true" ht="38.25" hidden="true" spans="1:23">
      <c r="A921" s="270">
        <f>MAX(A$2:A920)+1</f>
        <v>820</v>
      </c>
      <c r="B921" s="270">
        <v>250203056</v>
      </c>
      <c r="C921" s="374" t="s">
        <v>2439</v>
      </c>
      <c r="D921" s="271" t="s">
        <v>2440</v>
      </c>
      <c r="E921" s="270" t="s">
        <v>2439</v>
      </c>
      <c r="F921" s="270"/>
      <c r="G921" s="270"/>
      <c r="H921" s="283" t="s">
        <v>39</v>
      </c>
      <c r="I921" s="283" t="s">
        <v>1850</v>
      </c>
      <c r="J921" s="289">
        <v>40</v>
      </c>
      <c r="K921" s="290"/>
      <c r="L921" s="291"/>
      <c r="M921" s="289">
        <v>40</v>
      </c>
      <c r="N921" s="290"/>
      <c r="O921" s="291"/>
      <c r="P921" s="289" t="s">
        <v>31</v>
      </c>
      <c r="Q921" s="290"/>
      <c r="R921" s="291"/>
      <c r="S921" s="270"/>
      <c r="T921" s="283"/>
      <c r="U921" s="283"/>
      <c r="V921" s="270"/>
      <c r="W921" s="270" t="s">
        <v>21</v>
      </c>
    </row>
    <row r="922" s="253" customFormat="true" ht="38.25" hidden="true" spans="1:23">
      <c r="A922" s="270">
        <f>MAX(A$2:A921)+1</f>
        <v>821</v>
      </c>
      <c r="B922" s="270">
        <v>250203057</v>
      </c>
      <c r="C922" s="374" t="s">
        <v>2441</v>
      </c>
      <c r="D922" s="271" t="s">
        <v>2442</v>
      </c>
      <c r="E922" s="270" t="s">
        <v>2441</v>
      </c>
      <c r="F922" s="270"/>
      <c r="G922" s="270"/>
      <c r="H922" s="283" t="s">
        <v>39</v>
      </c>
      <c r="I922" s="283" t="s">
        <v>1850</v>
      </c>
      <c r="J922" s="289">
        <v>40</v>
      </c>
      <c r="K922" s="290"/>
      <c r="L922" s="291"/>
      <c r="M922" s="289">
        <v>40</v>
      </c>
      <c r="N922" s="290"/>
      <c r="O922" s="291"/>
      <c r="P922" s="289" t="s">
        <v>31</v>
      </c>
      <c r="Q922" s="290"/>
      <c r="R922" s="291"/>
      <c r="S922" s="270"/>
      <c r="T922" s="283"/>
      <c r="U922" s="283"/>
      <c r="V922" s="270"/>
      <c r="W922" s="270" t="s">
        <v>21</v>
      </c>
    </row>
    <row r="923" s="253" customFormat="true" ht="38.25" hidden="true" spans="1:23">
      <c r="A923" s="336">
        <f>MAX(A$2:A922)+1</f>
        <v>822</v>
      </c>
      <c r="B923" s="336">
        <v>250203058</v>
      </c>
      <c r="C923" s="374" t="s">
        <v>2443</v>
      </c>
      <c r="D923" s="271" t="s">
        <v>2444</v>
      </c>
      <c r="E923" s="336" t="s">
        <v>2443</v>
      </c>
      <c r="F923" s="336"/>
      <c r="G923" s="336"/>
      <c r="H923" s="377" t="s">
        <v>39</v>
      </c>
      <c r="I923" s="377" t="s">
        <v>1850</v>
      </c>
      <c r="J923" s="289">
        <v>30</v>
      </c>
      <c r="K923" s="290"/>
      <c r="L923" s="291"/>
      <c r="M923" s="289">
        <v>30</v>
      </c>
      <c r="N923" s="290"/>
      <c r="O923" s="291"/>
      <c r="P923" s="289" t="s">
        <v>31</v>
      </c>
      <c r="Q923" s="290"/>
      <c r="R923" s="291"/>
      <c r="S923" s="336"/>
      <c r="T923" s="377"/>
      <c r="U923" s="377"/>
      <c r="V923" s="270"/>
      <c r="W923" s="270" t="s">
        <v>21</v>
      </c>
    </row>
    <row r="924" s="253" customFormat="true" ht="38.25" hidden="true" spans="1:23">
      <c r="A924" s="336">
        <f>MAX(A$2:A923)+1</f>
        <v>823</v>
      </c>
      <c r="B924" s="336">
        <v>250203059</v>
      </c>
      <c r="C924" s="374" t="s">
        <v>2445</v>
      </c>
      <c r="D924" s="271" t="s">
        <v>2446</v>
      </c>
      <c r="E924" s="336" t="s">
        <v>2445</v>
      </c>
      <c r="F924" s="336"/>
      <c r="G924" s="336"/>
      <c r="H924" s="377" t="s">
        <v>39</v>
      </c>
      <c r="I924" s="377" t="s">
        <v>1850</v>
      </c>
      <c r="J924" s="289">
        <v>30</v>
      </c>
      <c r="K924" s="290"/>
      <c r="L924" s="291"/>
      <c r="M924" s="289">
        <v>30</v>
      </c>
      <c r="N924" s="290"/>
      <c r="O924" s="291"/>
      <c r="P924" s="289" t="s">
        <v>31</v>
      </c>
      <c r="Q924" s="290"/>
      <c r="R924" s="291"/>
      <c r="S924" s="336"/>
      <c r="T924" s="377"/>
      <c r="U924" s="377"/>
      <c r="V924" s="270"/>
      <c r="W924" s="270" t="s">
        <v>21</v>
      </c>
    </row>
    <row r="925" s="253" customFormat="true" ht="38.25" hidden="true" spans="1:23">
      <c r="A925" s="270">
        <f>MAX(A$2:A924)+1</f>
        <v>824</v>
      </c>
      <c r="B925" s="270">
        <v>250203060</v>
      </c>
      <c r="C925" s="374" t="s">
        <v>2447</v>
      </c>
      <c r="D925" s="271" t="s">
        <v>2448</v>
      </c>
      <c r="E925" s="270" t="s">
        <v>2447</v>
      </c>
      <c r="F925" s="270"/>
      <c r="G925" s="270"/>
      <c r="H925" s="283" t="s">
        <v>39</v>
      </c>
      <c r="I925" s="283" t="s">
        <v>1850</v>
      </c>
      <c r="J925" s="289">
        <v>30</v>
      </c>
      <c r="K925" s="290"/>
      <c r="L925" s="291"/>
      <c r="M925" s="289">
        <v>30</v>
      </c>
      <c r="N925" s="290"/>
      <c r="O925" s="291"/>
      <c r="P925" s="289" t="s">
        <v>31</v>
      </c>
      <c r="Q925" s="290"/>
      <c r="R925" s="291"/>
      <c r="S925" s="270"/>
      <c r="T925" s="283"/>
      <c r="U925" s="283"/>
      <c r="V925" s="270"/>
      <c r="W925" s="270" t="s">
        <v>21</v>
      </c>
    </row>
    <row r="926" s="253" customFormat="true" ht="25.5" hidden="true" spans="1:23">
      <c r="A926" s="270">
        <f>MAX(A$2:A925)+1</f>
        <v>825</v>
      </c>
      <c r="B926" s="270" t="s">
        <v>2449</v>
      </c>
      <c r="C926" s="270" t="s">
        <v>2450</v>
      </c>
      <c r="D926" s="271" t="s">
        <v>2448</v>
      </c>
      <c r="E926" s="270" t="s">
        <v>2447</v>
      </c>
      <c r="F926" s="325"/>
      <c r="G926" s="270"/>
      <c r="H926" s="283" t="s">
        <v>44</v>
      </c>
      <c r="I926" s="283" t="s">
        <v>1850</v>
      </c>
      <c r="J926" s="289">
        <v>89</v>
      </c>
      <c r="K926" s="290"/>
      <c r="L926" s="291"/>
      <c r="M926" s="289">
        <v>89</v>
      </c>
      <c r="N926" s="290"/>
      <c r="O926" s="291"/>
      <c r="P926" s="298" t="s">
        <v>31</v>
      </c>
      <c r="Q926" s="305"/>
      <c r="R926" s="306"/>
      <c r="S926" s="270" t="s">
        <v>2426</v>
      </c>
      <c r="T926" s="283"/>
      <c r="U926" s="283"/>
      <c r="V926" s="270"/>
      <c r="W926" s="270" t="s">
        <v>310</v>
      </c>
    </row>
    <row r="927" s="253" customFormat="true" ht="38.25" hidden="true" spans="1:23">
      <c r="A927" s="270">
        <f>MAX(A$2:A926)+1</f>
        <v>826</v>
      </c>
      <c r="B927" s="270">
        <v>250203061</v>
      </c>
      <c r="C927" s="374" t="s">
        <v>2451</v>
      </c>
      <c r="D927" s="271" t="s">
        <v>2452</v>
      </c>
      <c r="E927" s="270" t="s">
        <v>2451</v>
      </c>
      <c r="F927" s="270"/>
      <c r="G927" s="270"/>
      <c r="H927" s="283" t="s">
        <v>39</v>
      </c>
      <c r="I927" s="283" t="s">
        <v>1850</v>
      </c>
      <c r="J927" s="289">
        <v>30</v>
      </c>
      <c r="K927" s="290"/>
      <c r="L927" s="291"/>
      <c r="M927" s="289">
        <v>30</v>
      </c>
      <c r="N927" s="290"/>
      <c r="O927" s="291"/>
      <c r="P927" s="289" t="s">
        <v>31</v>
      </c>
      <c r="Q927" s="290"/>
      <c r="R927" s="291"/>
      <c r="S927" s="270"/>
      <c r="T927" s="283"/>
      <c r="U927" s="283"/>
      <c r="V927" s="270"/>
      <c r="W927" s="270" t="s">
        <v>21</v>
      </c>
    </row>
    <row r="928" s="253" customFormat="true" ht="38.25" hidden="true" spans="1:23">
      <c r="A928" s="270">
        <f>MAX(A$2:A927)+1</f>
        <v>827</v>
      </c>
      <c r="B928" s="270">
        <v>250203062</v>
      </c>
      <c r="C928" s="374" t="s">
        <v>2453</v>
      </c>
      <c r="D928" s="271" t="s">
        <v>2454</v>
      </c>
      <c r="E928" s="270" t="s">
        <v>2455</v>
      </c>
      <c r="F928" s="270"/>
      <c r="G928" s="270"/>
      <c r="H928" s="283" t="s">
        <v>39</v>
      </c>
      <c r="I928" s="283" t="s">
        <v>1850</v>
      </c>
      <c r="J928" s="289">
        <v>30</v>
      </c>
      <c r="K928" s="290"/>
      <c r="L928" s="291"/>
      <c r="M928" s="289">
        <v>30</v>
      </c>
      <c r="N928" s="290"/>
      <c r="O928" s="291"/>
      <c r="P928" s="289" t="s">
        <v>31</v>
      </c>
      <c r="Q928" s="290"/>
      <c r="R928" s="291"/>
      <c r="S928" s="270"/>
      <c r="T928" s="283"/>
      <c r="U928" s="283"/>
      <c r="V928" s="270"/>
      <c r="W928" s="270" t="s">
        <v>21</v>
      </c>
    </row>
    <row r="929" s="253" customFormat="true" ht="51" hidden="true" spans="1:23">
      <c r="A929" s="270">
        <f>MAX(A$2:A928)+1</f>
        <v>828</v>
      </c>
      <c r="B929" s="270">
        <v>250203063</v>
      </c>
      <c r="C929" s="374" t="s">
        <v>2456</v>
      </c>
      <c r="D929" s="271" t="s">
        <v>2457</v>
      </c>
      <c r="E929" s="270" t="s">
        <v>2456</v>
      </c>
      <c r="F929" s="270"/>
      <c r="G929" s="270"/>
      <c r="H929" s="283" t="s">
        <v>39</v>
      </c>
      <c r="I929" s="283" t="s">
        <v>1850</v>
      </c>
      <c r="J929" s="289">
        <v>30</v>
      </c>
      <c r="K929" s="290"/>
      <c r="L929" s="291"/>
      <c r="M929" s="289">
        <v>30</v>
      </c>
      <c r="N929" s="290"/>
      <c r="O929" s="291"/>
      <c r="P929" s="289" t="s">
        <v>31</v>
      </c>
      <c r="Q929" s="290"/>
      <c r="R929" s="291"/>
      <c r="S929" s="270"/>
      <c r="T929" s="283"/>
      <c r="U929" s="283"/>
      <c r="V929" s="270"/>
      <c r="W929" s="270" t="s">
        <v>21</v>
      </c>
    </row>
    <row r="930" s="253" customFormat="true" ht="38.25" hidden="true" spans="1:23">
      <c r="A930" s="270">
        <f>MAX(A$2:A929)+1</f>
        <v>829</v>
      </c>
      <c r="B930" s="270">
        <v>250203064</v>
      </c>
      <c r="C930" s="374" t="s">
        <v>2458</v>
      </c>
      <c r="D930" s="271" t="s">
        <v>2459</v>
      </c>
      <c r="E930" s="270" t="s">
        <v>2458</v>
      </c>
      <c r="F930" s="270"/>
      <c r="G930" s="270"/>
      <c r="H930" s="283" t="s">
        <v>39</v>
      </c>
      <c r="I930" s="283" t="s">
        <v>1850</v>
      </c>
      <c r="J930" s="289">
        <v>30</v>
      </c>
      <c r="K930" s="290"/>
      <c r="L930" s="291"/>
      <c r="M930" s="289">
        <v>30</v>
      </c>
      <c r="N930" s="290"/>
      <c r="O930" s="291"/>
      <c r="P930" s="289" t="s">
        <v>31</v>
      </c>
      <c r="Q930" s="290"/>
      <c r="R930" s="291"/>
      <c r="S930" s="270"/>
      <c r="T930" s="283"/>
      <c r="U930" s="283"/>
      <c r="V930" s="270"/>
      <c r="W930" s="270" t="s">
        <v>21</v>
      </c>
    </row>
    <row r="931" s="253" customFormat="true" ht="25.5" hidden="true" spans="1:23">
      <c r="A931" s="270">
        <f>MAX(A$2:A930)+1</f>
        <v>830</v>
      </c>
      <c r="B931" s="270" t="s">
        <v>2460</v>
      </c>
      <c r="C931" s="270" t="s">
        <v>2461</v>
      </c>
      <c r="D931" s="271" t="s">
        <v>2459</v>
      </c>
      <c r="E931" s="270" t="s">
        <v>2458</v>
      </c>
      <c r="F931" s="325"/>
      <c r="G931" s="270"/>
      <c r="H931" s="283" t="s">
        <v>44</v>
      </c>
      <c r="I931" s="283" t="s">
        <v>1850</v>
      </c>
      <c r="J931" s="289">
        <v>95</v>
      </c>
      <c r="K931" s="290"/>
      <c r="L931" s="291"/>
      <c r="M931" s="289">
        <v>95</v>
      </c>
      <c r="N931" s="290"/>
      <c r="O931" s="291"/>
      <c r="P931" s="298" t="s">
        <v>31</v>
      </c>
      <c r="Q931" s="305"/>
      <c r="R931" s="306"/>
      <c r="S931" s="270" t="s">
        <v>2426</v>
      </c>
      <c r="T931" s="283"/>
      <c r="U931" s="283"/>
      <c r="V931" s="270"/>
      <c r="W931" s="270" t="s">
        <v>310</v>
      </c>
    </row>
    <row r="932" s="253" customFormat="true" ht="38.25" hidden="true" spans="1:23">
      <c r="A932" s="270">
        <f>MAX(A$2:A931)+1</f>
        <v>831</v>
      </c>
      <c r="B932" s="270" t="s">
        <v>2462</v>
      </c>
      <c r="C932" s="270" t="s">
        <v>2463</v>
      </c>
      <c r="D932" s="271" t="s">
        <v>2444</v>
      </c>
      <c r="E932" s="270" t="s">
        <v>2443</v>
      </c>
      <c r="F932" s="325"/>
      <c r="G932" s="270"/>
      <c r="H932" s="283" t="s">
        <v>44</v>
      </c>
      <c r="I932" s="283" t="s">
        <v>1850</v>
      </c>
      <c r="J932" s="289">
        <v>95</v>
      </c>
      <c r="K932" s="290"/>
      <c r="L932" s="291"/>
      <c r="M932" s="289">
        <v>95</v>
      </c>
      <c r="N932" s="290"/>
      <c r="O932" s="291"/>
      <c r="P932" s="298" t="s">
        <v>31</v>
      </c>
      <c r="Q932" s="305"/>
      <c r="R932" s="306"/>
      <c r="S932" s="270" t="s">
        <v>2426</v>
      </c>
      <c r="T932" s="283"/>
      <c r="U932" s="283"/>
      <c r="V932" s="270"/>
      <c r="W932" s="270" t="s">
        <v>310</v>
      </c>
    </row>
    <row r="933" s="253" customFormat="true" ht="25.5" hidden="true" spans="1:23">
      <c r="A933" s="270">
        <f>MAX(A$2:A932)+1</f>
        <v>832</v>
      </c>
      <c r="B933" s="270">
        <v>250203065</v>
      </c>
      <c r="C933" s="374" t="s">
        <v>2464</v>
      </c>
      <c r="D933" s="271" t="s">
        <v>2465</v>
      </c>
      <c r="E933" s="270" t="s">
        <v>2464</v>
      </c>
      <c r="F933" s="270"/>
      <c r="G933" s="270"/>
      <c r="H933" s="283" t="s">
        <v>39</v>
      </c>
      <c r="I933" s="283" t="s">
        <v>1850</v>
      </c>
      <c r="J933" s="289">
        <v>30</v>
      </c>
      <c r="K933" s="290"/>
      <c r="L933" s="291"/>
      <c r="M933" s="289">
        <v>30</v>
      </c>
      <c r="N933" s="290"/>
      <c r="O933" s="291"/>
      <c r="P933" s="289" t="s">
        <v>31</v>
      </c>
      <c r="Q933" s="290"/>
      <c r="R933" s="291"/>
      <c r="S933" s="270" t="s">
        <v>2466</v>
      </c>
      <c r="T933" s="283"/>
      <c r="U933" s="283"/>
      <c r="V933" s="270"/>
      <c r="W933" s="270" t="s">
        <v>21</v>
      </c>
    </row>
    <row r="934" s="253" customFormat="true" ht="38.25" hidden="true" spans="1:23">
      <c r="A934" s="270">
        <f>MAX(A$2:A933)+1</f>
        <v>833</v>
      </c>
      <c r="B934" s="270">
        <v>250203066</v>
      </c>
      <c r="C934" s="270" t="s">
        <v>2467</v>
      </c>
      <c r="D934" s="271" t="s">
        <v>2468</v>
      </c>
      <c r="E934" s="270" t="s">
        <v>2469</v>
      </c>
      <c r="F934" s="270"/>
      <c r="G934" s="270"/>
      <c r="H934" s="283" t="s">
        <v>1122</v>
      </c>
      <c r="I934" s="283" t="s">
        <v>1850</v>
      </c>
      <c r="J934" s="289">
        <v>30</v>
      </c>
      <c r="K934" s="290"/>
      <c r="L934" s="291"/>
      <c r="M934" s="289">
        <v>30</v>
      </c>
      <c r="N934" s="290"/>
      <c r="O934" s="291"/>
      <c r="P934" s="289" t="s">
        <v>31</v>
      </c>
      <c r="Q934" s="290"/>
      <c r="R934" s="291"/>
      <c r="S934" s="270" t="s">
        <v>2470</v>
      </c>
      <c r="T934" s="283"/>
      <c r="U934" s="283"/>
      <c r="V934" s="283"/>
      <c r="W934" s="270" t="s">
        <v>1493</v>
      </c>
    </row>
    <row r="935" s="253" customFormat="true" ht="38.25" hidden="true" spans="1:23">
      <c r="A935" s="270">
        <f>MAX(A$2:A934)+1</f>
        <v>834</v>
      </c>
      <c r="B935" s="270" t="s">
        <v>2471</v>
      </c>
      <c r="C935" s="270" t="s">
        <v>2467</v>
      </c>
      <c r="D935" s="271" t="s">
        <v>2472</v>
      </c>
      <c r="E935" s="270" t="s">
        <v>2473</v>
      </c>
      <c r="F935" s="270"/>
      <c r="G935" s="270"/>
      <c r="H935" s="283" t="s">
        <v>39</v>
      </c>
      <c r="I935" s="283" t="s">
        <v>1850</v>
      </c>
      <c r="J935" s="289">
        <v>56</v>
      </c>
      <c r="K935" s="290"/>
      <c r="L935" s="291"/>
      <c r="M935" s="289">
        <v>56</v>
      </c>
      <c r="N935" s="290"/>
      <c r="O935" s="291"/>
      <c r="P935" s="289" t="s">
        <v>31</v>
      </c>
      <c r="Q935" s="290"/>
      <c r="R935" s="291"/>
      <c r="S935" s="270" t="s">
        <v>2474</v>
      </c>
      <c r="T935" s="283"/>
      <c r="U935" s="283"/>
      <c r="V935" s="283"/>
      <c r="W935" s="270" t="s">
        <v>1493</v>
      </c>
    </row>
    <row r="936" s="253" customFormat="true" ht="25.5" hidden="true" spans="1:23">
      <c r="A936" s="270">
        <f>MAX(A$2:A935)+1</f>
        <v>835</v>
      </c>
      <c r="B936" s="270">
        <v>250203067</v>
      </c>
      <c r="C936" s="270" t="s">
        <v>2475</v>
      </c>
      <c r="D936" s="271" t="s">
        <v>2476</v>
      </c>
      <c r="E936" s="270" t="s">
        <v>2475</v>
      </c>
      <c r="F936" s="270"/>
      <c r="G936" s="270"/>
      <c r="H936" s="283" t="s">
        <v>39</v>
      </c>
      <c r="I936" s="283" t="s">
        <v>1850</v>
      </c>
      <c r="J936" s="289">
        <v>15</v>
      </c>
      <c r="K936" s="290"/>
      <c r="L936" s="291"/>
      <c r="M936" s="289">
        <v>15</v>
      </c>
      <c r="N936" s="290"/>
      <c r="O936" s="291"/>
      <c r="P936" s="289" t="s">
        <v>31</v>
      </c>
      <c r="Q936" s="290"/>
      <c r="R936" s="291"/>
      <c r="S936" s="270" t="s">
        <v>2477</v>
      </c>
      <c r="T936" s="283"/>
      <c r="U936" s="283"/>
      <c r="V936" s="270"/>
      <c r="W936" s="270" t="s">
        <v>21</v>
      </c>
    </row>
    <row r="937" s="253" customFormat="true" ht="25.5" hidden="true" spans="1:23">
      <c r="A937" s="270">
        <f>MAX(A$2:A936)+1</f>
        <v>836</v>
      </c>
      <c r="B937" s="270" t="s">
        <v>2478</v>
      </c>
      <c r="C937" s="270" t="s">
        <v>2475</v>
      </c>
      <c r="D937" s="271" t="s">
        <v>2476</v>
      </c>
      <c r="E937" s="270" t="s">
        <v>2475</v>
      </c>
      <c r="F937" s="270"/>
      <c r="G937" s="270"/>
      <c r="H937" s="283" t="s">
        <v>44</v>
      </c>
      <c r="I937" s="283" t="s">
        <v>1850</v>
      </c>
      <c r="J937" s="289">
        <v>30</v>
      </c>
      <c r="K937" s="290"/>
      <c r="L937" s="291"/>
      <c r="M937" s="289">
        <v>30</v>
      </c>
      <c r="N937" s="290"/>
      <c r="O937" s="291"/>
      <c r="P937" s="289" t="s">
        <v>31</v>
      </c>
      <c r="Q937" s="290"/>
      <c r="R937" s="291"/>
      <c r="S937" s="270" t="s">
        <v>2479</v>
      </c>
      <c r="T937" s="283"/>
      <c r="U937" s="283"/>
      <c r="V937" s="270"/>
      <c r="W937" s="270" t="s">
        <v>21</v>
      </c>
    </row>
    <row r="938" s="253" customFormat="true" ht="38.25" hidden="true" spans="1:23">
      <c r="A938" s="270">
        <f>MAX(A$2:A937)+1</f>
        <v>837</v>
      </c>
      <c r="B938" s="270">
        <v>250203068</v>
      </c>
      <c r="C938" s="270" t="s">
        <v>2480</v>
      </c>
      <c r="D938" s="271" t="s">
        <v>2481</v>
      </c>
      <c r="E938" s="270" t="s">
        <v>2480</v>
      </c>
      <c r="F938" s="270"/>
      <c r="G938" s="270"/>
      <c r="H938" s="283" t="s">
        <v>44</v>
      </c>
      <c r="I938" s="283" t="s">
        <v>1850</v>
      </c>
      <c r="J938" s="289">
        <v>100</v>
      </c>
      <c r="K938" s="290"/>
      <c r="L938" s="291"/>
      <c r="M938" s="289">
        <v>100</v>
      </c>
      <c r="N938" s="290"/>
      <c r="O938" s="291"/>
      <c r="P938" s="289" t="s">
        <v>31</v>
      </c>
      <c r="Q938" s="290"/>
      <c r="R938" s="291"/>
      <c r="S938" s="270" t="s">
        <v>1867</v>
      </c>
      <c r="T938" s="283"/>
      <c r="U938" s="283"/>
      <c r="V938" s="270"/>
      <c r="W938" s="270" t="s">
        <v>21</v>
      </c>
    </row>
    <row r="939" s="253" customFormat="true" ht="38.25" hidden="true" spans="1:23">
      <c r="A939" s="270">
        <f>MAX(A$2:A938)+1</f>
        <v>838</v>
      </c>
      <c r="B939" s="270" t="s">
        <v>2482</v>
      </c>
      <c r="C939" s="270" t="s">
        <v>2480</v>
      </c>
      <c r="D939" s="271" t="s">
        <v>2481</v>
      </c>
      <c r="E939" s="270" t="s">
        <v>2480</v>
      </c>
      <c r="F939" s="270"/>
      <c r="G939" s="270"/>
      <c r="H939" s="283" t="s">
        <v>39</v>
      </c>
      <c r="I939" s="283" t="s">
        <v>1850</v>
      </c>
      <c r="J939" s="289">
        <v>50</v>
      </c>
      <c r="K939" s="290"/>
      <c r="L939" s="291"/>
      <c r="M939" s="289">
        <v>50</v>
      </c>
      <c r="N939" s="290"/>
      <c r="O939" s="291"/>
      <c r="P939" s="289" t="s">
        <v>31</v>
      </c>
      <c r="Q939" s="290"/>
      <c r="R939" s="291"/>
      <c r="S939" s="270" t="s">
        <v>2483</v>
      </c>
      <c r="T939" s="283"/>
      <c r="U939" s="283"/>
      <c r="V939" s="270"/>
      <c r="W939" s="270" t="s">
        <v>21</v>
      </c>
    </row>
    <row r="940" s="253" customFormat="true" ht="25.5" hidden="true" spans="1:23">
      <c r="A940" s="270">
        <f>MAX(A$2:A939)+1</f>
        <v>839</v>
      </c>
      <c r="B940" s="270">
        <v>250203070</v>
      </c>
      <c r="C940" s="270" t="s">
        <v>2484</v>
      </c>
      <c r="D940" s="410" t="s">
        <v>2485</v>
      </c>
      <c r="E940" s="410" t="s">
        <v>2484</v>
      </c>
      <c r="F940" s="270" t="s">
        <v>2486</v>
      </c>
      <c r="G940" s="270"/>
      <c r="H940" s="283" t="s">
        <v>39</v>
      </c>
      <c r="I940" s="283" t="s">
        <v>40</v>
      </c>
      <c r="J940" s="289">
        <v>8</v>
      </c>
      <c r="K940" s="290"/>
      <c r="L940" s="291"/>
      <c r="M940" s="289">
        <v>8</v>
      </c>
      <c r="N940" s="290"/>
      <c r="O940" s="291"/>
      <c r="P940" s="289" t="s">
        <v>31</v>
      </c>
      <c r="Q940" s="290"/>
      <c r="R940" s="291"/>
      <c r="S940" s="270"/>
      <c r="T940" s="283"/>
      <c r="U940" s="283"/>
      <c r="V940" s="283"/>
      <c r="W940" s="270" t="s">
        <v>1493</v>
      </c>
    </row>
    <row r="941" s="253" customFormat="true" ht="25.5" hidden="true" spans="1:23">
      <c r="A941" s="270">
        <f>MAX(A$2:A940)+1</f>
        <v>840</v>
      </c>
      <c r="B941" s="270">
        <v>250203071</v>
      </c>
      <c r="C941" s="270" t="s">
        <v>2487</v>
      </c>
      <c r="D941" s="410" t="s">
        <v>2488</v>
      </c>
      <c r="E941" s="410" t="s">
        <v>2487</v>
      </c>
      <c r="F941" s="270" t="s">
        <v>2489</v>
      </c>
      <c r="G941" s="270"/>
      <c r="H941" s="283" t="s">
        <v>39</v>
      </c>
      <c r="I941" s="283" t="s">
        <v>1850</v>
      </c>
      <c r="J941" s="289">
        <v>15</v>
      </c>
      <c r="K941" s="290"/>
      <c r="L941" s="291"/>
      <c r="M941" s="289">
        <v>15</v>
      </c>
      <c r="N941" s="290"/>
      <c r="O941" s="291"/>
      <c r="P941" s="289" t="s">
        <v>31</v>
      </c>
      <c r="Q941" s="290"/>
      <c r="R941" s="291"/>
      <c r="S941" s="270" t="s">
        <v>2490</v>
      </c>
      <c r="T941" s="283"/>
      <c r="U941" s="283"/>
      <c r="V941" s="270"/>
      <c r="W941" s="270" t="s">
        <v>21</v>
      </c>
    </row>
    <row r="942" s="253" customFormat="true" ht="25.5" hidden="true" spans="1:23">
      <c r="A942" s="270">
        <f>MAX(A$2:A941)+1</f>
        <v>841</v>
      </c>
      <c r="B942" s="270">
        <v>250203072</v>
      </c>
      <c r="C942" s="270" t="s">
        <v>2491</v>
      </c>
      <c r="D942" s="410" t="s">
        <v>2492</v>
      </c>
      <c r="E942" s="410" t="s">
        <v>2491</v>
      </c>
      <c r="F942" s="270"/>
      <c r="G942" s="270"/>
      <c r="H942" s="283" t="s">
        <v>39</v>
      </c>
      <c r="I942" s="283" t="s">
        <v>1850</v>
      </c>
      <c r="J942" s="289">
        <v>5</v>
      </c>
      <c r="K942" s="290"/>
      <c r="L942" s="291"/>
      <c r="M942" s="289">
        <v>5</v>
      </c>
      <c r="N942" s="290"/>
      <c r="O942" s="291"/>
      <c r="P942" s="289" t="s">
        <v>31</v>
      </c>
      <c r="Q942" s="290"/>
      <c r="R942" s="291"/>
      <c r="S942" s="270"/>
      <c r="T942" s="283"/>
      <c r="U942" s="283"/>
      <c r="V942" s="270"/>
      <c r="W942" s="270" t="s">
        <v>21</v>
      </c>
    </row>
    <row r="943" s="253" customFormat="true" ht="25.5" hidden="true" spans="1:23">
      <c r="A943" s="270">
        <f>MAX(A$2:A942)+1</f>
        <v>842</v>
      </c>
      <c r="B943" s="270">
        <v>250203073</v>
      </c>
      <c r="C943" s="270" t="s">
        <v>2493</v>
      </c>
      <c r="D943" s="410" t="s">
        <v>2494</v>
      </c>
      <c r="E943" s="410" t="s">
        <v>2493</v>
      </c>
      <c r="F943" s="270"/>
      <c r="G943" s="270"/>
      <c r="H943" s="283" t="s">
        <v>39</v>
      </c>
      <c r="I943" s="283" t="s">
        <v>1850</v>
      </c>
      <c r="J943" s="289">
        <v>30</v>
      </c>
      <c r="K943" s="290"/>
      <c r="L943" s="291"/>
      <c r="M943" s="289">
        <v>30</v>
      </c>
      <c r="N943" s="290"/>
      <c r="O943" s="291"/>
      <c r="P943" s="289" t="s">
        <v>31</v>
      </c>
      <c r="Q943" s="290"/>
      <c r="R943" s="291"/>
      <c r="S943" s="270"/>
      <c r="T943" s="283"/>
      <c r="U943" s="283"/>
      <c r="V943" s="270"/>
      <c r="W943" s="270" t="s">
        <v>21</v>
      </c>
    </row>
    <row r="944" s="253" customFormat="true" ht="25.5" hidden="true" spans="1:23">
      <c r="A944" s="270">
        <f>MAX(A$2:A943)+1</f>
        <v>843</v>
      </c>
      <c r="B944" s="270">
        <v>250203074</v>
      </c>
      <c r="C944" s="270" t="s">
        <v>2495</v>
      </c>
      <c r="D944" s="410" t="s">
        <v>2496</v>
      </c>
      <c r="E944" s="410" t="s">
        <v>2495</v>
      </c>
      <c r="F944" s="270"/>
      <c r="G944" s="270"/>
      <c r="H944" s="283" t="s">
        <v>39</v>
      </c>
      <c r="I944" s="283" t="s">
        <v>1850</v>
      </c>
      <c r="J944" s="289">
        <v>15</v>
      </c>
      <c r="K944" s="290"/>
      <c r="L944" s="291"/>
      <c r="M944" s="289">
        <v>15</v>
      </c>
      <c r="N944" s="290"/>
      <c r="O944" s="291"/>
      <c r="P944" s="289" t="s">
        <v>31</v>
      </c>
      <c r="Q944" s="290"/>
      <c r="R944" s="291"/>
      <c r="S944" s="270"/>
      <c r="T944" s="283"/>
      <c r="U944" s="283"/>
      <c r="V944" s="270"/>
      <c r="W944" s="270" t="s">
        <v>21</v>
      </c>
    </row>
    <row r="945" s="253" customFormat="true" ht="25.5" hidden="true" spans="1:23">
      <c r="A945" s="270">
        <f>MAX(A$2:A944)+1</f>
        <v>844</v>
      </c>
      <c r="B945" s="270">
        <v>250203075</v>
      </c>
      <c r="C945" s="270" t="s">
        <v>2497</v>
      </c>
      <c r="D945" s="410" t="s">
        <v>2498</v>
      </c>
      <c r="E945" s="410" t="s">
        <v>2499</v>
      </c>
      <c r="F945" s="270"/>
      <c r="G945" s="270"/>
      <c r="H945" s="283" t="s">
        <v>39</v>
      </c>
      <c r="I945" s="283" t="s">
        <v>1850</v>
      </c>
      <c r="J945" s="289">
        <v>15</v>
      </c>
      <c r="K945" s="290"/>
      <c r="L945" s="291"/>
      <c r="M945" s="289">
        <v>15</v>
      </c>
      <c r="N945" s="290"/>
      <c r="O945" s="291"/>
      <c r="P945" s="289" t="s">
        <v>31</v>
      </c>
      <c r="Q945" s="290"/>
      <c r="R945" s="291"/>
      <c r="S945" s="270"/>
      <c r="T945" s="283"/>
      <c r="U945" s="283"/>
      <c r="V945" s="270"/>
      <c r="W945" s="270" t="s">
        <v>21</v>
      </c>
    </row>
    <row r="946" s="253" customFormat="true" ht="25.5" hidden="true" spans="1:23">
      <c r="A946" s="270">
        <f>MAX(A$2:A945)+1</f>
        <v>845</v>
      </c>
      <c r="B946" s="270">
        <v>250203076</v>
      </c>
      <c r="C946" s="270" t="s">
        <v>2500</v>
      </c>
      <c r="D946" s="410" t="s">
        <v>2501</v>
      </c>
      <c r="E946" s="410" t="s">
        <v>2502</v>
      </c>
      <c r="F946" s="270"/>
      <c r="G946" s="270"/>
      <c r="H946" s="283" t="s">
        <v>39</v>
      </c>
      <c r="I946" s="283" t="s">
        <v>1850</v>
      </c>
      <c r="J946" s="289">
        <v>50</v>
      </c>
      <c r="K946" s="290"/>
      <c r="L946" s="291"/>
      <c r="M946" s="289">
        <v>50</v>
      </c>
      <c r="N946" s="290"/>
      <c r="O946" s="291"/>
      <c r="P946" s="289" t="s">
        <v>31</v>
      </c>
      <c r="Q946" s="290"/>
      <c r="R946" s="291"/>
      <c r="S946" s="270"/>
      <c r="T946" s="283"/>
      <c r="U946" s="283"/>
      <c r="V946" s="270"/>
      <c r="W946" s="270" t="s">
        <v>21</v>
      </c>
    </row>
    <row r="947" s="253" customFormat="true" ht="25.5" hidden="true" spans="1:23">
      <c r="A947" s="270">
        <f>MAX(A$2:A946)+1</f>
        <v>846</v>
      </c>
      <c r="B947" s="270">
        <v>250203077</v>
      </c>
      <c r="C947" s="270" t="s">
        <v>2503</v>
      </c>
      <c r="D947" s="410" t="s">
        <v>2504</v>
      </c>
      <c r="E947" s="410" t="s">
        <v>2503</v>
      </c>
      <c r="F947" s="270"/>
      <c r="G947" s="270"/>
      <c r="H947" s="283" t="s">
        <v>39</v>
      </c>
      <c r="I947" s="283" t="s">
        <v>1850</v>
      </c>
      <c r="J947" s="289">
        <v>20</v>
      </c>
      <c r="K947" s="290"/>
      <c r="L947" s="291"/>
      <c r="M947" s="289">
        <v>20</v>
      </c>
      <c r="N947" s="290"/>
      <c r="O947" s="291"/>
      <c r="P947" s="289" t="s">
        <v>31</v>
      </c>
      <c r="Q947" s="290"/>
      <c r="R947" s="291"/>
      <c r="S947" s="270"/>
      <c r="T947" s="283"/>
      <c r="U947" s="283"/>
      <c r="V947" s="270"/>
      <c r="W947" s="270" t="s">
        <v>21</v>
      </c>
    </row>
    <row r="948" s="253" customFormat="true" ht="25.5" hidden="true" spans="1:23">
      <c r="A948" s="270">
        <f>MAX(A$2:A947)+1</f>
        <v>847</v>
      </c>
      <c r="B948" s="270">
        <v>250203080</v>
      </c>
      <c r="C948" s="270" t="s">
        <v>2505</v>
      </c>
      <c r="D948" s="410" t="s">
        <v>2506</v>
      </c>
      <c r="E948" s="410" t="s">
        <v>2507</v>
      </c>
      <c r="F948" s="177" t="s">
        <v>2508</v>
      </c>
      <c r="G948" s="270"/>
      <c r="H948" s="283" t="s">
        <v>44</v>
      </c>
      <c r="I948" s="283" t="s">
        <v>40</v>
      </c>
      <c r="J948" s="289">
        <v>170</v>
      </c>
      <c r="K948" s="290"/>
      <c r="L948" s="291"/>
      <c r="M948" s="289">
        <v>170</v>
      </c>
      <c r="N948" s="290"/>
      <c r="O948" s="291"/>
      <c r="P948" s="289" t="s">
        <v>31</v>
      </c>
      <c r="Q948" s="290"/>
      <c r="R948" s="291"/>
      <c r="S948" s="270"/>
      <c r="T948" s="283"/>
      <c r="U948" s="283"/>
      <c r="V948" s="270"/>
      <c r="W948" s="270" t="s">
        <v>2509</v>
      </c>
    </row>
    <row r="949" s="253" customFormat="true" ht="25.5" hidden="true" spans="1:23">
      <c r="A949" s="270">
        <f>MAX(A$2:A948)+1</f>
        <v>848</v>
      </c>
      <c r="B949" s="270" t="s">
        <v>2510</v>
      </c>
      <c r="C949" s="270" t="s">
        <v>2511</v>
      </c>
      <c r="D949" s="410" t="s">
        <v>2506</v>
      </c>
      <c r="E949" s="410" t="s">
        <v>2507</v>
      </c>
      <c r="F949" s="177" t="s">
        <v>2508</v>
      </c>
      <c r="G949" s="270"/>
      <c r="H949" s="283" t="s">
        <v>44</v>
      </c>
      <c r="I949" s="283" t="s">
        <v>40</v>
      </c>
      <c r="J949" s="289">
        <v>170</v>
      </c>
      <c r="K949" s="290"/>
      <c r="L949" s="291"/>
      <c r="M949" s="289">
        <v>170</v>
      </c>
      <c r="N949" s="290"/>
      <c r="O949" s="291"/>
      <c r="P949" s="289" t="s">
        <v>31</v>
      </c>
      <c r="Q949" s="290"/>
      <c r="R949" s="291"/>
      <c r="S949" s="270"/>
      <c r="T949" s="283"/>
      <c r="U949" s="283"/>
      <c r="V949" s="270"/>
      <c r="W949" s="270" t="s">
        <v>2509</v>
      </c>
    </row>
    <row r="950" s="253" customFormat="true" ht="51" hidden="true" spans="1:23">
      <c r="A950" s="270">
        <f>MAX(A$2:A949)+1</f>
        <v>849</v>
      </c>
      <c r="B950" s="270">
        <v>250203081</v>
      </c>
      <c r="C950" s="270" t="s">
        <v>2306</v>
      </c>
      <c r="D950" s="410" t="s">
        <v>2512</v>
      </c>
      <c r="E950" s="410" t="s">
        <v>2513</v>
      </c>
      <c r="F950" s="177" t="s">
        <v>2514</v>
      </c>
      <c r="G950" s="270"/>
      <c r="H950" s="283" t="s">
        <v>44</v>
      </c>
      <c r="I950" s="283" t="s">
        <v>40</v>
      </c>
      <c r="J950" s="289">
        <v>112</v>
      </c>
      <c r="K950" s="290"/>
      <c r="L950" s="291"/>
      <c r="M950" s="289">
        <v>112</v>
      </c>
      <c r="N950" s="290"/>
      <c r="O950" s="291"/>
      <c r="P950" s="289" t="s">
        <v>31</v>
      </c>
      <c r="Q950" s="290"/>
      <c r="R950" s="291"/>
      <c r="S950" s="270" t="s">
        <v>2515</v>
      </c>
      <c r="T950" s="283"/>
      <c r="U950" s="283"/>
      <c r="V950" s="270"/>
      <c r="W950" s="270" t="s">
        <v>21</v>
      </c>
    </row>
    <row r="951" s="253" customFormat="true" ht="25.5" hidden="true" spans="1:23">
      <c r="A951" s="270">
        <f>MAX(A$2:A950)+1</f>
        <v>850</v>
      </c>
      <c r="B951" s="270">
        <v>250203082</v>
      </c>
      <c r="C951" s="270" t="s">
        <v>2516</v>
      </c>
      <c r="D951" s="410" t="s">
        <v>2517</v>
      </c>
      <c r="E951" s="410" t="s">
        <v>2518</v>
      </c>
      <c r="F951" s="325"/>
      <c r="G951" s="270"/>
      <c r="H951" s="283" t="s">
        <v>44</v>
      </c>
      <c r="I951" s="283" t="s">
        <v>40</v>
      </c>
      <c r="J951" s="289">
        <v>380</v>
      </c>
      <c r="K951" s="290"/>
      <c r="L951" s="291"/>
      <c r="M951" s="289">
        <v>380</v>
      </c>
      <c r="N951" s="290"/>
      <c r="O951" s="291"/>
      <c r="P951" s="298" t="s">
        <v>31</v>
      </c>
      <c r="Q951" s="305"/>
      <c r="R951" s="306"/>
      <c r="S951" s="270"/>
      <c r="T951" s="283"/>
      <c r="U951" s="283"/>
      <c r="V951" s="270"/>
      <c r="W951" s="270" t="s">
        <v>310</v>
      </c>
    </row>
    <row r="952" s="253" customFormat="true" ht="25.5" hidden="true" spans="1:23">
      <c r="A952" s="270">
        <f>MAX(A$2:A951)+1</f>
        <v>851</v>
      </c>
      <c r="B952" s="322" t="s">
        <v>2519</v>
      </c>
      <c r="C952" s="270" t="s">
        <v>2520</v>
      </c>
      <c r="D952" s="410" t="s">
        <v>2521</v>
      </c>
      <c r="E952" s="410" t="s">
        <v>2522</v>
      </c>
      <c r="F952" s="325"/>
      <c r="G952" s="270"/>
      <c r="H952" s="283" t="s">
        <v>29</v>
      </c>
      <c r="I952" s="283" t="s">
        <v>1850</v>
      </c>
      <c r="J952" s="289">
        <v>160</v>
      </c>
      <c r="K952" s="290"/>
      <c r="L952" s="291"/>
      <c r="M952" s="289">
        <v>160</v>
      </c>
      <c r="N952" s="290"/>
      <c r="O952" s="291"/>
      <c r="P952" s="298" t="s">
        <v>31</v>
      </c>
      <c r="Q952" s="305"/>
      <c r="R952" s="306"/>
      <c r="S952" s="270" t="s">
        <v>2523</v>
      </c>
      <c r="T952" s="283"/>
      <c r="U952" s="283"/>
      <c r="V952" s="270"/>
      <c r="W952" s="270" t="s">
        <v>310</v>
      </c>
    </row>
    <row r="953" s="253" customFormat="true" ht="25.5" hidden="true" spans="1:23">
      <c r="A953" s="270">
        <f>MAX(A$2:A952)+1</f>
        <v>852</v>
      </c>
      <c r="B953" s="270">
        <v>250203083</v>
      </c>
      <c r="C953" s="270" t="s">
        <v>2524</v>
      </c>
      <c r="D953" s="410" t="s">
        <v>2525</v>
      </c>
      <c r="E953" s="410" t="s">
        <v>2524</v>
      </c>
      <c r="F953" s="270"/>
      <c r="G953" s="270"/>
      <c r="H953" s="283" t="s">
        <v>44</v>
      </c>
      <c r="I953" s="283" t="s">
        <v>40</v>
      </c>
      <c r="J953" s="289">
        <v>130</v>
      </c>
      <c r="K953" s="290"/>
      <c r="L953" s="291"/>
      <c r="M953" s="289">
        <v>130</v>
      </c>
      <c r="N953" s="290"/>
      <c r="O953" s="291"/>
      <c r="P953" s="289" t="s">
        <v>31</v>
      </c>
      <c r="Q953" s="290"/>
      <c r="R953" s="291"/>
      <c r="S953" s="270" t="s">
        <v>2526</v>
      </c>
      <c r="T953" s="283"/>
      <c r="U953" s="283"/>
      <c r="V953" s="270"/>
      <c r="W953" s="270" t="s">
        <v>21</v>
      </c>
    </row>
    <row r="954" s="253" customFormat="true" ht="38.25" hidden="true" spans="1:23">
      <c r="A954" s="270">
        <f>MAX(A$2:A953)+1</f>
        <v>853</v>
      </c>
      <c r="B954" s="270">
        <v>250203084</v>
      </c>
      <c r="C954" s="271" t="s">
        <v>2527</v>
      </c>
      <c r="D954" s="336" t="s">
        <v>2308</v>
      </c>
      <c r="E954" s="336" t="s">
        <v>2528</v>
      </c>
      <c r="F954" s="411" t="s">
        <v>2529</v>
      </c>
      <c r="G954" s="270"/>
      <c r="H954" s="287" t="s">
        <v>29</v>
      </c>
      <c r="I954" s="406" t="s">
        <v>1850</v>
      </c>
      <c r="J954" s="289" t="s">
        <v>70</v>
      </c>
      <c r="K954" s="290"/>
      <c r="L954" s="291"/>
      <c r="M954" s="289" t="s">
        <v>70</v>
      </c>
      <c r="N954" s="290"/>
      <c r="O954" s="291"/>
      <c r="P954" s="289" t="s">
        <v>70</v>
      </c>
      <c r="Q954" s="290"/>
      <c r="R954" s="291"/>
      <c r="S954" s="401" t="s">
        <v>1935</v>
      </c>
      <c r="T954" s="283"/>
      <c r="U954" s="283"/>
      <c r="V954" s="270"/>
      <c r="W954" s="270" t="s">
        <v>535</v>
      </c>
    </row>
    <row r="955" s="252" customFormat="true" ht="25.5" hidden="true" spans="1:23">
      <c r="A955" s="270"/>
      <c r="B955" s="270">
        <v>2503</v>
      </c>
      <c r="C955" s="270" t="s">
        <v>2530</v>
      </c>
      <c r="D955" s="410"/>
      <c r="E955" s="410"/>
      <c r="F955" s="270" t="s">
        <v>2179</v>
      </c>
      <c r="G955" s="270"/>
      <c r="H955" s="283"/>
      <c r="I955" s="283"/>
      <c r="J955" s="289"/>
      <c r="K955" s="290"/>
      <c r="L955" s="291"/>
      <c r="M955" s="289"/>
      <c r="N955" s="290"/>
      <c r="O955" s="291"/>
      <c r="P955" s="289"/>
      <c r="Q955" s="290"/>
      <c r="R955" s="291"/>
      <c r="S955" s="270"/>
      <c r="T955" s="283"/>
      <c r="U955" s="283"/>
      <c r="V955" s="270"/>
      <c r="W955" s="270" t="s">
        <v>21</v>
      </c>
    </row>
    <row r="956" s="253" customFormat="true" ht="25.5" hidden="true" spans="1:23">
      <c r="A956" s="270">
        <f>MAX(A$2:A955)+1</f>
        <v>854</v>
      </c>
      <c r="B956" s="270" t="s">
        <v>2531</v>
      </c>
      <c r="C956" s="270" t="s">
        <v>2532</v>
      </c>
      <c r="D956" s="252" t="s">
        <v>2533</v>
      </c>
      <c r="E956" s="410" t="s">
        <v>2532</v>
      </c>
      <c r="F956" s="270"/>
      <c r="G956" s="270"/>
      <c r="H956" s="283" t="s">
        <v>44</v>
      </c>
      <c r="I956" s="283" t="s">
        <v>1850</v>
      </c>
      <c r="J956" s="289">
        <v>10</v>
      </c>
      <c r="K956" s="290"/>
      <c r="L956" s="291"/>
      <c r="M956" s="289">
        <v>10</v>
      </c>
      <c r="N956" s="290"/>
      <c r="O956" s="291"/>
      <c r="P956" s="289" t="s">
        <v>31</v>
      </c>
      <c r="Q956" s="290"/>
      <c r="R956" s="291"/>
      <c r="S956" s="270" t="s">
        <v>1853</v>
      </c>
      <c r="T956" s="283"/>
      <c r="U956" s="283"/>
      <c r="V956" s="270"/>
      <c r="W956" s="270" t="s">
        <v>21</v>
      </c>
    </row>
    <row r="957" s="252" customFormat="true" ht="25.5" hidden="true" spans="1:23">
      <c r="A957" s="270"/>
      <c r="B957" s="270">
        <v>250301</v>
      </c>
      <c r="C957" s="270" t="s">
        <v>2534</v>
      </c>
      <c r="D957" s="410"/>
      <c r="E957" s="410"/>
      <c r="F957" s="270"/>
      <c r="G957" s="270"/>
      <c r="H957" s="283"/>
      <c r="I957" s="283"/>
      <c r="J957" s="289"/>
      <c r="K957" s="290"/>
      <c r="L957" s="291"/>
      <c r="M957" s="289"/>
      <c r="N957" s="290"/>
      <c r="O957" s="291"/>
      <c r="P957" s="289"/>
      <c r="Q957" s="290"/>
      <c r="R957" s="291"/>
      <c r="S957" s="270"/>
      <c r="T957" s="283"/>
      <c r="U957" s="283"/>
      <c r="V957" s="270"/>
      <c r="W957" s="270" t="s">
        <v>21</v>
      </c>
    </row>
    <row r="958" s="253" customFormat="true" ht="25.5" hidden="true" spans="1:23">
      <c r="A958" s="270">
        <f>MAX(A$2:A957)+1</f>
        <v>855</v>
      </c>
      <c r="B958" s="270">
        <v>250301001</v>
      </c>
      <c r="C958" s="374" t="s">
        <v>2535</v>
      </c>
      <c r="D958" s="410" t="s">
        <v>2536</v>
      </c>
      <c r="E958" s="410" t="s">
        <v>2535</v>
      </c>
      <c r="F958" s="270"/>
      <c r="G958" s="270"/>
      <c r="H958" s="283" t="s">
        <v>44</v>
      </c>
      <c r="I958" s="283" t="s">
        <v>1850</v>
      </c>
      <c r="J958" s="289">
        <v>10</v>
      </c>
      <c r="K958" s="290"/>
      <c r="L958" s="291"/>
      <c r="M958" s="289">
        <v>10</v>
      </c>
      <c r="N958" s="290"/>
      <c r="O958" s="291"/>
      <c r="P958" s="289" t="s">
        <v>31</v>
      </c>
      <c r="Q958" s="290"/>
      <c r="R958" s="291"/>
      <c r="S958" s="374" t="s">
        <v>1853</v>
      </c>
      <c r="T958" s="283"/>
      <c r="U958" s="283"/>
      <c r="V958" s="270"/>
      <c r="W958" s="270" t="s">
        <v>21</v>
      </c>
    </row>
    <row r="959" s="253" customFormat="true" ht="25.5" hidden="true" spans="1:23">
      <c r="A959" s="270">
        <f>MAX(A$2:A958)+1</f>
        <v>856</v>
      </c>
      <c r="B959" s="270" t="s">
        <v>2537</v>
      </c>
      <c r="C959" s="374" t="s">
        <v>2535</v>
      </c>
      <c r="D959" s="410" t="s">
        <v>2536</v>
      </c>
      <c r="E959" s="410" t="s">
        <v>2535</v>
      </c>
      <c r="F959" s="270"/>
      <c r="G959" s="270"/>
      <c r="H959" s="283" t="s">
        <v>39</v>
      </c>
      <c r="I959" s="283" t="s">
        <v>1850</v>
      </c>
      <c r="J959" s="289">
        <v>4</v>
      </c>
      <c r="K959" s="290"/>
      <c r="L959" s="291"/>
      <c r="M959" s="289">
        <v>4</v>
      </c>
      <c r="N959" s="290"/>
      <c r="O959" s="291"/>
      <c r="P959" s="289" t="s">
        <v>31</v>
      </c>
      <c r="Q959" s="290"/>
      <c r="R959" s="291"/>
      <c r="S959" s="374" t="s">
        <v>2037</v>
      </c>
      <c r="T959" s="283"/>
      <c r="U959" s="283"/>
      <c r="V959" s="270"/>
      <c r="W959" s="270" t="s">
        <v>21</v>
      </c>
    </row>
    <row r="960" s="253" customFormat="true" ht="25.5" hidden="true" spans="1:23">
      <c r="A960" s="270">
        <f>MAX(A$2:A959)+1</f>
        <v>857</v>
      </c>
      <c r="B960" s="270">
        <v>250301002</v>
      </c>
      <c r="C960" s="374" t="s">
        <v>2538</v>
      </c>
      <c r="D960" s="410" t="s">
        <v>2539</v>
      </c>
      <c r="E960" s="410" t="s">
        <v>2538</v>
      </c>
      <c r="F960" s="270"/>
      <c r="G960" s="270"/>
      <c r="H960" s="283" t="s">
        <v>44</v>
      </c>
      <c r="I960" s="283" t="s">
        <v>1850</v>
      </c>
      <c r="J960" s="289">
        <v>10</v>
      </c>
      <c r="K960" s="290"/>
      <c r="L960" s="291"/>
      <c r="M960" s="289">
        <v>10</v>
      </c>
      <c r="N960" s="290"/>
      <c r="O960" s="291"/>
      <c r="P960" s="289" t="s">
        <v>31</v>
      </c>
      <c r="Q960" s="290"/>
      <c r="R960" s="291"/>
      <c r="S960" s="374" t="s">
        <v>1853</v>
      </c>
      <c r="T960" s="283"/>
      <c r="U960" s="283"/>
      <c r="V960" s="270"/>
      <c r="W960" s="270" t="s">
        <v>21</v>
      </c>
    </row>
    <row r="961" s="253" customFormat="true" ht="25.5" hidden="true" spans="1:23">
      <c r="A961" s="270">
        <f>MAX(A$2:A960)+1</f>
        <v>858</v>
      </c>
      <c r="B961" s="270" t="s">
        <v>2540</v>
      </c>
      <c r="C961" s="374" t="s">
        <v>2538</v>
      </c>
      <c r="D961" s="410" t="s">
        <v>2539</v>
      </c>
      <c r="E961" s="410" t="s">
        <v>2538</v>
      </c>
      <c r="F961" s="270"/>
      <c r="G961" s="270"/>
      <c r="H961" s="283" t="s">
        <v>39</v>
      </c>
      <c r="I961" s="283" t="s">
        <v>1850</v>
      </c>
      <c r="J961" s="289">
        <v>4</v>
      </c>
      <c r="K961" s="290"/>
      <c r="L961" s="291"/>
      <c r="M961" s="289">
        <v>4</v>
      </c>
      <c r="N961" s="290"/>
      <c r="O961" s="291"/>
      <c r="P961" s="289" t="s">
        <v>31</v>
      </c>
      <c r="Q961" s="290"/>
      <c r="R961" s="291"/>
      <c r="S961" s="374" t="s">
        <v>2037</v>
      </c>
      <c r="T961" s="283"/>
      <c r="U961" s="283"/>
      <c r="V961" s="270"/>
      <c r="W961" s="270" t="s">
        <v>21</v>
      </c>
    </row>
    <row r="962" s="253" customFormat="true" ht="25.5" hidden="true" spans="1:23">
      <c r="A962" s="270">
        <f>MAX(A$2:A961)+1</f>
        <v>859</v>
      </c>
      <c r="B962" s="270">
        <v>250301003</v>
      </c>
      <c r="C962" s="374" t="s">
        <v>2541</v>
      </c>
      <c r="D962" s="410" t="s">
        <v>2542</v>
      </c>
      <c r="E962" s="410" t="s">
        <v>2541</v>
      </c>
      <c r="F962" s="270"/>
      <c r="G962" s="270"/>
      <c r="H962" s="283" t="s">
        <v>39</v>
      </c>
      <c r="I962" s="283" t="s">
        <v>1850</v>
      </c>
      <c r="J962" s="289">
        <v>1.5</v>
      </c>
      <c r="K962" s="290"/>
      <c r="L962" s="291"/>
      <c r="M962" s="289">
        <v>1.5</v>
      </c>
      <c r="N962" s="290"/>
      <c r="O962" s="291"/>
      <c r="P962" s="289" t="s">
        <v>31</v>
      </c>
      <c r="Q962" s="290"/>
      <c r="R962" s="291"/>
      <c r="S962" s="374"/>
      <c r="T962" s="283"/>
      <c r="U962" s="283"/>
      <c r="V962" s="270"/>
      <c r="W962" s="270" t="s">
        <v>21</v>
      </c>
    </row>
    <row r="963" s="253" customFormat="true" ht="25.5" hidden="true" spans="1:23">
      <c r="A963" s="270">
        <f>MAX(A$2:A962)+1</f>
        <v>860</v>
      </c>
      <c r="B963" s="270">
        <v>250301004</v>
      </c>
      <c r="C963" s="374" t="s">
        <v>2543</v>
      </c>
      <c r="D963" s="410" t="s">
        <v>2544</v>
      </c>
      <c r="E963" s="410" t="s">
        <v>2543</v>
      </c>
      <c r="F963" s="270"/>
      <c r="G963" s="270"/>
      <c r="H963" s="283" t="s">
        <v>39</v>
      </c>
      <c r="I963" s="283" t="s">
        <v>1850</v>
      </c>
      <c r="J963" s="289">
        <v>40</v>
      </c>
      <c r="K963" s="290"/>
      <c r="L963" s="291"/>
      <c r="M963" s="289">
        <v>40</v>
      </c>
      <c r="N963" s="290"/>
      <c r="O963" s="291"/>
      <c r="P963" s="289" t="s">
        <v>31</v>
      </c>
      <c r="Q963" s="290"/>
      <c r="R963" s="291"/>
      <c r="S963" s="374"/>
      <c r="T963" s="283"/>
      <c r="U963" s="283"/>
      <c r="V963" s="270"/>
      <c r="W963" s="270" t="s">
        <v>21</v>
      </c>
    </row>
    <row r="964" s="253" customFormat="true" ht="25.5" hidden="true" spans="1:23">
      <c r="A964" s="270">
        <f>MAX(A$2:A963)+1</f>
        <v>861</v>
      </c>
      <c r="B964" s="270">
        <v>250301005</v>
      </c>
      <c r="C964" s="374" t="s">
        <v>2545</v>
      </c>
      <c r="D964" s="410" t="s">
        <v>2546</v>
      </c>
      <c r="E964" s="410" t="s">
        <v>2545</v>
      </c>
      <c r="F964" s="270" t="s">
        <v>2547</v>
      </c>
      <c r="G964" s="270"/>
      <c r="H964" s="283" t="s">
        <v>39</v>
      </c>
      <c r="I964" s="283" t="s">
        <v>1850</v>
      </c>
      <c r="J964" s="289">
        <v>20</v>
      </c>
      <c r="K964" s="290"/>
      <c r="L964" s="291"/>
      <c r="M964" s="289">
        <v>20</v>
      </c>
      <c r="N964" s="290"/>
      <c r="O964" s="291"/>
      <c r="P964" s="289" t="s">
        <v>31</v>
      </c>
      <c r="Q964" s="290"/>
      <c r="R964" s="291"/>
      <c r="S964" s="374"/>
      <c r="T964" s="283"/>
      <c r="U964" s="283"/>
      <c r="V964" s="270"/>
      <c r="W964" s="270" t="s">
        <v>21</v>
      </c>
    </row>
    <row r="965" s="253" customFormat="true" ht="25.5" hidden="true" spans="1:23">
      <c r="A965" s="270">
        <f>MAX(A$2:A964)+1</f>
        <v>862</v>
      </c>
      <c r="B965" s="270">
        <v>250301006</v>
      </c>
      <c r="C965" s="374" t="s">
        <v>2548</v>
      </c>
      <c r="D965" s="410" t="s">
        <v>2549</v>
      </c>
      <c r="E965" s="410" t="s">
        <v>2548</v>
      </c>
      <c r="F965" s="270"/>
      <c r="G965" s="270"/>
      <c r="H965" s="283" t="s">
        <v>44</v>
      </c>
      <c r="I965" s="283" t="s">
        <v>1850</v>
      </c>
      <c r="J965" s="289">
        <v>22</v>
      </c>
      <c r="K965" s="290"/>
      <c r="L965" s="291"/>
      <c r="M965" s="289">
        <v>22</v>
      </c>
      <c r="N965" s="290"/>
      <c r="O965" s="291"/>
      <c r="P965" s="289" t="s">
        <v>31</v>
      </c>
      <c r="Q965" s="290"/>
      <c r="R965" s="291"/>
      <c r="S965" s="374" t="s">
        <v>2550</v>
      </c>
      <c r="T965" s="283"/>
      <c r="U965" s="283"/>
      <c r="V965" s="283"/>
      <c r="W965" s="270" t="s">
        <v>1493</v>
      </c>
    </row>
    <row r="966" s="253" customFormat="true" ht="25.5" hidden="true" spans="1:23">
      <c r="A966" s="270">
        <f>MAX(A$2:A965)+1</f>
        <v>863</v>
      </c>
      <c r="B966" s="270" t="s">
        <v>2551</v>
      </c>
      <c r="C966" s="374" t="s">
        <v>2548</v>
      </c>
      <c r="D966" s="410" t="s">
        <v>2549</v>
      </c>
      <c r="E966" s="410" t="s">
        <v>2548</v>
      </c>
      <c r="F966" s="270"/>
      <c r="G966" s="270"/>
      <c r="H966" s="283" t="s">
        <v>39</v>
      </c>
      <c r="I966" s="283" t="s">
        <v>1850</v>
      </c>
      <c r="J966" s="289">
        <v>5</v>
      </c>
      <c r="K966" s="290"/>
      <c r="L966" s="291"/>
      <c r="M966" s="289">
        <v>5</v>
      </c>
      <c r="N966" s="290"/>
      <c r="O966" s="291"/>
      <c r="P966" s="289" t="s">
        <v>31</v>
      </c>
      <c r="Q966" s="290"/>
      <c r="R966" s="291"/>
      <c r="S966" s="374" t="s">
        <v>2552</v>
      </c>
      <c r="T966" s="283"/>
      <c r="U966" s="283"/>
      <c r="V966" s="270"/>
      <c r="W966" s="270" t="s">
        <v>21</v>
      </c>
    </row>
    <row r="967" s="253" customFormat="true" ht="25.5" hidden="true" spans="1:23">
      <c r="A967" s="270">
        <f>MAX(A$2:A966)+1</f>
        <v>864</v>
      </c>
      <c r="B967" s="270">
        <v>250301007</v>
      </c>
      <c r="C967" s="374" t="s">
        <v>2553</v>
      </c>
      <c r="D967" s="410" t="s">
        <v>2554</v>
      </c>
      <c r="E967" s="410" t="s">
        <v>2553</v>
      </c>
      <c r="F967" s="270"/>
      <c r="G967" s="270"/>
      <c r="H967" s="283" t="s">
        <v>44</v>
      </c>
      <c r="I967" s="283" t="s">
        <v>1850</v>
      </c>
      <c r="J967" s="289">
        <v>20</v>
      </c>
      <c r="K967" s="290"/>
      <c r="L967" s="291"/>
      <c r="M967" s="289">
        <v>20</v>
      </c>
      <c r="N967" s="290"/>
      <c r="O967" s="291"/>
      <c r="P967" s="289" t="s">
        <v>31</v>
      </c>
      <c r="Q967" s="290"/>
      <c r="R967" s="291"/>
      <c r="S967" s="374" t="s">
        <v>2550</v>
      </c>
      <c r="T967" s="283"/>
      <c r="U967" s="283"/>
      <c r="V967" s="270"/>
      <c r="W967" s="270" t="s">
        <v>21</v>
      </c>
    </row>
    <row r="968" s="253" customFormat="true" ht="25.5" hidden="true" spans="1:23">
      <c r="A968" s="270">
        <f>MAX(A$2:A967)+1</f>
        <v>865</v>
      </c>
      <c r="B968" s="270" t="s">
        <v>2555</v>
      </c>
      <c r="C968" s="374" t="s">
        <v>2553</v>
      </c>
      <c r="D968" s="410" t="s">
        <v>2554</v>
      </c>
      <c r="E968" s="410" t="s">
        <v>2553</v>
      </c>
      <c r="F968" s="270"/>
      <c r="G968" s="270"/>
      <c r="H968" s="283" t="s">
        <v>39</v>
      </c>
      <c r="I968" s="283" t="s">
        <v>1850</v>
      </c>
      <c r="J968" s="289">
        <v>5</v>
      </c>
      <c r="K968" s="290"/>
      <c r="L968" s="291"/>
      <c r="M968" s="289">
        <v>5</v>
      </c>
      <c r="N968" s="290"/>
      <c r="O968" s="291"/>
      <c r="P968" s="289" t="s">
        <v>31</v>
      </c>
      <c r="Q968" s="290"/>
      <c r="R968" s="291"/>
      <c r="S968" s="374" t="s">
        <v>2552</v>
      </c>
      <c r="T968" s="283"/>
      <c r="U968" s="283"/>
      <c r="V968" s="270"/>
      <c r="W968" s="270" t="s">
        <v>21</v>
      </c>
    </row>
    <row r="969" s="253" customFormat="true" ht="25.5" hidden="true" spans="1:23">
      <c r="A969" s="270">
        <f>MAX(A$2:A968)+1</f>
        <v>866</v>
      </c>
      <c r="B969" s="270">
        <v>250301009</v>
      </c>
      <c r="C969" s="374" t="s">
        <v>2556</v>
      </c>
      <c r="D969" s="410" t="s">
        <v>2557</v>
      </c>
      <c r="E969" s="410" t="s">
        <v>2556</v>
      </c>
      <c r="F969" s="270"/>
      <c r="G969" s="270"/>
      <c r="H969" s="283" t="s">
        <v>39</v>
      </c>
      <c r="I969" s="283" t="s">
        <v>1850</v>
      </c>
      <c r="J969" s="289">
        <v>15</v>
      </c>
      <c r="K969" s="290"/>
      <c r="L969" s="291"/>
      <c r="M969" s="289">
        <v>15</v>
      </c>
      <c r="N969" s="290"/>
      <c r="O969" s="291"/>
      <c r="P969" s="289" t="s">
        <v>31</v>
      </c>
      <c r="Q969" s="290"/>
      <c r="R969" s="291"/>
      <c r="S969" s="270"/>
      <c r="T969" s="283"/>
      <c r="U969" s="283"/>
      <c r="V969" s="270"/>
      <c r="W969" s="270" t="s">
        <v>21</v>
      </c>
    </row>
    <row r="970" s="253" customFormat="true" ht="25.5" hidden="true" spans="1:23">
      <c r="A970" s="270">
        <f>MAX(A$2:A969)+1</f>
        <v>867</v>
      </c>
      <c r="B970" s="270">
        <v>250301010</v>
      </c>
      <c r="C970" s="374" t="s">
        <v>2558</v>
      </c>
      <c r="D970" s="410" t="s">
        <v>2559</v>
      </c>
      <c r="E970" s="410" t="s">
        <v>2558</v>
      </c>
      <c r="F970" s="270"/>
      <c r="G970" s="270"/>
      <c r="H970" s="283" t="s">
        <v>39</v>
      </c>
      <c r="I970" s="283" t="s">
        <v>1850</v>
      </c>
      <c r="J970" s="289">
        <v>2</v>
      </c>
      <c r="K970" s="290"/>
      <c r="L970" s="291"/>
      <c r="M970" s="289">
        <v>2</v>
      </c>
      <c r="N970" s="290"/>
      <c r="O970" s="291"/>
      <c r="P970" s="289" t="s">
        <v>31</v>
      </c>
      <c r="Q970" s="290"/>
      <c r="R970" s="291"/>
      <c r="S970" s="270" t="s">
        <v>2037</v>
      </c>
      <c r="T970" s="283"/>
      <c r="U970" s="283"/>
      <c r="V970" s="270"/>
      <c r="W970" s="270" t="s">
        <v>21</v>
      </c>
    </row>
    <row r="971" s="253" customFormat="true" ht="25.5" hidden="true" spans="1:23">
      <c r="A971" s="270">
        <f>MAX(A$2:A970)+1</f>
        <v>868</v>
      </c>
      <c r="B971" s="270" t="s">
        <v>2560</v>
      </c>
      <c r="C971" s="374" t="s">
        <v>2558</v>
      </c>
      <c r="D971" s="410" t="s">
        <v>2559</v>
      </c>
      <c r="E971" s="410" t="s">
        <v>2558</v>
      </c>
      <c r="F971" s="270"/>
      <c r="G971" s="270"/>
      <c r="H971" s="283" t="s">
        <v>44</v>
      </c>
      <c r="I971" s="283" t="s">
        <v>1850</v>
      </c>
      <c r="J971" s="289">
        <v>10</v>
      </c>
      <c r="K971" s="290"/>
      <c r="L971" s="291"/>
      <c r="M971" s="289">
        <v>10</v>
      </c>
      <c r="N971" s="290"/>
      <c r="O971" s="291"/>
      <c r="P971" s="289" t="s">
        <v>31</v>
      </c>
      <c r="Q971" s="290"/>
      <c r="R971" s="291"/>
      <c r="S971" s="270" t="s">
        <v>2550</v>
      </c>
      <c r="T971" s="283"/>
      <c r="U971" s="283"/>
      <c r="V971" s="270"/>
      <c r="W971" s="270" t="s">
        <v>21</v>
      </c>
    </row>
    <row r="972" s="253" customFormat="true" ht="25.5" hidden="true" spans="1:23">
      <c r="A972" s="270">
        <f>MAX(A$2:A971)+1</f>
        <v>869</v>
      </c>
      <c r="B972" s="270" t="s">
        <v>2561</v>
      </c>
      <c r="C972" s="374" t="s">
        <v>2558</v>
      </c>
      <c r="D972" s="410" t="s">
        <v>2559</v>
      </c>
      <c r="E972" s="410" t="s">
        <v>2558</v>
      </c>
      <c r="F972" s="270"/>
      <c r="G972" s="270"/>
      <c r="H972" s="283" t="s">
        <v>44</v>
      </c>
      <c r="I972" s="283" t="s">
        <v>1850</v>
      </c>
      <c r="J972" s="289">
        <v>10</v>
      </c>
      <c r="K972" s="290"/>
      <c r="L972" s="291"/>
      <c r="M972" s="289">
        <v>10</v>
      </c>
      <c r="N972" s="290"/>
      <c r="O972" s="291"/>
      <c r="P972" s="289" t="s">
        <v>31</v>
      </c>
      <c r="Q972" s="290"/>
      <c r="R972" s="291"/>
      <c r="S972" s="270" t="s">
        <v>1853</v>
      </c>
      <c r="T972" s="283"/>
      <c r="U972" s="283"/>
      <c r="V972" s="270"/>
      <c r="W972" s="270" t="s">
        <v>21</v>
      </c>
    </row>
    <row r="973" s="253" customFormat="true" ht="25.5" hidden="true" spans="1:23">
      <c r="A973" s="270">
        <f>MAX(A$2:A972)+1</f>
        <v>870</v>
      </c>
      <c r="B973" s="270">
        <v>250301011</v>
      </c>
      <c r="C973" s="374" t="s">
        <v>2562</v>
      </c>
      <c r="D973" s="410" t="s">
        <v>2563</v>
      </c>
      <c r="E973" s="410" t="s">
        <v>2562</v>
      </c>
      <c r="F973" s="270"/>
      <c r="G973" s="270"/>
      <c r="H973" s="283" t="s">
        <v>39</v>
      </c>
      <c r="I973" s="283" t="s">
        <v>1850</v>
      </c>
      <c r="J973" s="289">
        <v>15</v>
      </c>
      <c r="K973" s="290"/>
      <c r="L973" s="291"/>
      <c r="M973" s="289">
        <v>15</v>
      </c>
      <c r="N973" s="290"/>
      <c r="O973" s="291"/>
      <c r="P973" s="289" t="s">
        <v>31</v>
      </c>
      <c r="Q973" s="290"/>
      <c r="R973" s="291"/>
      <c r="S973" s="270"/>
      <c r="T973" s="283"/>
      <c r="U973" s="283"/>
      <c r="V973" s="270"/>
      <c r="W973" s="270" t="s">
        <v>21</v>
      </c>
    </row>
    <row r="974" s="253" customFormat="true" ht="25.5" hidden="true" spans="1:23">
      <c r="A974" s="270">
        <f>MAX(A$2:A973)+1</f>
        <v>871</v>
      </c>
      <c r="B974" s="270" t="s">
        <v>2564</v>
      </c>
      <c r="C974" s="412" t="s">
        <v>2565</v>
      </c>
      <c r="D974" s="410" t="s">
        <v>2563</v>
      </c>
      <c r="E974" s="410" t="s">
        <v>2562</v>
      </c>
      <c r="F974" s="270" t="s">
        <v>2566</v>
      </c>
      <c r="G974" s="270"/>
      <c r="H974" s="283" t="s">
        <v>44</v>
      </c>
      <c r="I974" s="283" t="s">
        <v>1850</v>
      </c>
      <c r="J974" s="289">
        <v>215</v>
      </c>
      <c r="K974" s="290"/>
      <c r="L974" s="291"/>
      <c r="M974" s="289">
        <v>215</v>
      </c>
      <c r="N974" s="290"/>
      <c r="O974" s="291"/>
      <c r="P974" s="289" t="s">
        <v>31</v>
      </c>
      <c r="Q974" s="290"/>
      <c r="R974" s="291"/>
      <c r="S974" s="270" t="s">
        <v>2567</v>
      </c>
      <c r="T974" s="283"/>
      <c r="U974" s="283"/>
      <c r="V974" s="270"/>
      <c r="W974" s="270" t="s">
        <v>21</v>
      </c>
    </row>
    <row r="975" s="253" customFormat="true" ht="25.5" hidden="true" spans="1:23">
      <c r="A975" s="270">
        <f>MAX(A$2:A974)+1</f>
        <v>872</v>
      </c>
      <c r="B975" s="270">
        <v>250301012</v>
      </c>
      <c r="C975" s="374" t="s">
        <v>2568</v>
      </c>
      <c r="D975" s="410" t="s">
        <v>2569</v>
      </c>
      <c r="E975" s="410" t="s">
        <v>2568</v>
      </c>
      <c r="F975" s="270"/>
      <c r="G975" s="270"/>
      <c r="H975" s="283" t="s">
        <v>44</v>
      </c>
      <c r="I975" s="283" t="s">
        <v>1850</v>
      </c>
      <c r="J975" s="289">
        <v>20</v>
      </c>
      <c r="K975" s="290"/>
      <c r="L975" s="291"/>
      <c r="M975" s="289">
        <v>20</v>
      </c>
      <c r="N975" s="290"/>
      <c r="O975" s="291"/>
      <c r="P975" s="289" t="s">
        <v>31</v>
      </c>
      <c r="Q975" s="290"/>
      <c r="R975" s="291"/>
      <c r="S975" s="270" t="s">
        <v>2570</v>
      </c>
      <c r="T975" s="283"/>
      <c r="U975" s="283"/>
      <c r="V975" s="270"/>
      <c r="W975" s="270" t="s">
        <v>21</v>
      </c>
    </row>
    <row r="976" s="253" customFormat="true" ht="25.5" hidden="true" spans="1:23">
      <c r="A976" s="270">
        <f>MAX(A$2:A975)+1</f>
        <v>873</v>
      </c>
      <c r="B976" s="270">
        <v>250301013</v>
      </c>
      <c r="C976" s="374" t="s">
        <v>2571</v>
      </c>
      <c r="D976" s="410" t="s">
        <v>2572</v>
      </c>
      <c r="E976" s="410" t="s">
        <v>2571</v>
      </c>
      <c r="F976" s="270"/>
      <c r="G976" s="270"/>
      <c r="H976" s="283" t="s">
        <v>44</v>
      </c>
      <c r="I976" s="283" t="s">
        <v>1850</v>
      </c>
      <c r="J976" s="289">
        <v>20</v>
      </c>
      <c r="K976" s="290"/>
      <c r="L976" s="291"/>
      <c r="M976" s="289">
        <v>20</v>
      </c>
      <c r="N976" s="290"/>
      <c r="O976" s="291"/>
      <c r="P976" s="289" t="s">
        <v>31</v>
      </c>
      <c r="Q976" s="290"/>
      <c r="R976" s="291"/>
      <c r="S976" s="270" t="s">
        <v>2570</v>
      </c>
      <c r="T976" s="283"/>
      <c r="U976" s="283"/>
      <c r="V976" s="270"/>
      <c r="W976" s="270" t="s">
        <v>21</v>
      </c>
    </row>
    <row r="977" s="253" customFormat="true" ht="25.5" hidden="true" spans="1:23">
      <c r="A977" s="270">
        <f>MAX(A$2:A976)+1</f>
        <v>874</v>
      </c>
      <c r="B977" s="270">
        <v>250301015</v>
      </c>
      <c r="C977" s="374" t="s">
        <v>2573</v>
      </c>
      <c r="D977" s="410" t="s">
        <v>2574</v>
      </c>
      <c r="E977" s="410" t="s">
        <v>2573</v>
      </c>
      <c r="F977" s="270"/>
      <c r="G977" s="270"/>
      <c r="H977" s="283" t="s">
        <v>44</v>
      </c>
      <c r="I977" s="283" t="s">
        <v>1850</v>
      </c>
      <c r="J977" s="289">
        <v>25</v>
      </c>
      <c r="K977" s="290"/>
      <c r="L977" s="291"/>
      <c r="M977" s="289">
        <v>25</v>
      </c>
      <c r="N977" s="290"/>
      <c r="O977" s="291"/>
      <c r="P977" s="289" t="s">
        <v>31</v>
      </c>
      <c r="Q977" s="290"/>
      <c r="R977" s="291"/>
      <c r="S977" s="270" t="s">
        <v>2575</v>
      </c>
      <c r="T977" s="283"/>
      <c r="U977" s="283"/>
      <c r="V977" s="270"/>
      <c r="W977" s="270" t="s">
        <v>21</v>
      </c>
    </row>
    <row r="978" s="253" customFormat="true" ht="25.5" hidden="true" spans="1:23">
      <c r="A978" s="270">
        <f>MAX(A$2:A977)+1</f>
        <v>875</v>
      </c>
      <c r="B978" s="270" t="s">
        <v>2576</v>
      </c>
      <c r="C978" s="270" t="s">
        <v>2577</v>
      </c>
      <c r="D978" s="410" t="s">
        <v>2578</v>
      </c>
      <c r="E978" s="410" t="s">
        <v>2577</v>
      </c>
      <c r="F978" s="270"/>
      <c r="G978" s="270"/>
      <c r="H978" s="283" t="s">
        <v>44</v>
      </c>
      <c r="I978" s="283" t="s">
        <v>1850</v>
      </c>
      <c r="J978" s="289">
        <v>35</v>
      </c>
      <c r="K978" s="290"/>
      <c r="L978" s="291"/>
      <c r="M978" s="289">
        <v>35</v>
      </c>
      <c r="N978" s="290"/>
      <c r="O978" s="291"/>
      <c r="P978" s="289" t="s">
        <v>31</v>
      </c>
      <c r="Q978" s="290"/>
      <c r="R978" s="291"/>
      <c r="S978" s="270" t="s">
        <v>1977</v>
      </c>
      <c r="T978" s="283"/>
      <c r="U978" s="283"/>
      <c r="V978" s="270"/>
      <c r="W978" s="270" t="s">
        <v>21</v>
      </c>
    </row>
    <row r="979" s="253" customFormat="true" ht="25.5" hidden="true" spans="1:23">
      <c r="A979" s="270">
        <f>MAX(A$2:A978)+1</f>
        <v>876</v>
      </c>
      <c r="B979" s="270">
        <v>250301016</v>
      </c>
      <c r="C979" s="270" t="s">
        <v>2579</v>
      </c>
      <c r="D979" s="410" t="s">
        <v>2580</v>
      </c>
      <c r="E979" s="410" t="s">
        <v>2579</v>
      </c>
      <c r="F979" s="270"/>
      <c r="G979" s="270"/>
      <c r="H979" s="283" t="s">
        <v>39</v>
      </c>
      <c r="I979" s="283" t="s">
        <v>1850</v>
      </c>
      <c r="J979" s="289">
        <v>10</v>
      </c>
      <c r="K979" s="290"/>
      <c r="L979" s="291"/>
      <c r="M979" s="289">
        <v>10</v>
      </c>
      <c r="N979" s="290"/>
      <c r="O979" s="291"/>
      <c r="P979" s="289" t="s">
        <v>31</v>
      </c>
      <c r="Q979" s="290"/>
      <c r="R979" s="291"/>
      <c r="S979" s="270"/>
      <c r="T979" s="283"/>
      <c r="U979" s="283"/>
      <c r="V979" s="270"/>
      <c r="W979" s="270" t="s">
        <v>21</v>
      </c>
    </row>
    <row r="980" s="253" customFormat="true" ht="25.5" hidden="true" spans="1:23">
      <c r="A980" s="270">
        <f>MAX(A$2:A979)+1</f>
        <v>877</v>
      </c>
      <c r="B980" s="270">
        <v>250301017</v>
      </c>
      <c r="C980" s="270" t="s">
        <v>2581</v>
      </c>
      <c r="D980" s="410" t="s">
        <v>2582</v>
      </c>
      <c r="E980" s="410" t="s">
        <v>2581</v>
      </c>
      <c r="F980" s="270"/>
      <c r="G980" s="270"/>
      <c r="H980" s="283" t="s">
        <v>39</v>
      </c>
      <c r="I980" s="283" t="s">
        <v>1850</v>
      </c>
      <c r="J980" s="289">
        <v>20</v>
      </c>
      <c r="K980" s="290"/>
      <c r="L980" s="291"/>
      <c r="M980" s="289">
        <v>20</v>
      </c>
      <c r="N980" s="290"/>
      <c r="O980" s="291"/>
      <c r="P980" s="289" t="s">
        <v>31</v>
      </c>
      <c r="Q980" s="290"/>
      <c r="R980" s="291"/>
      <c r="S980" s="270" t="s">
        <v>2479</v>
      </c>
      <c r="T980" s="283"/>
      <c r="U980" s="283"/>
      <c r="V980" s="270"/>
      <c r="W980" s="270" t="s">
        <v>21</v>
      </c>
    </row>
    <row r="981" s="253" customFormat="true" ht="25.5" hidden="true" spans="1:23">
      <c r="A981" s="270">
        <f>MAX(A$2:A980)+1</f>
        <v>878</v>
      </c>
      <c r="B981" s="270" t="s">
        <v>2583</v>
      </c>
      <c r="C981" s="270" t="s">
        <v>2581</v>
      </c>
      <c r="D981" s="410" t="s">
        <v>2582</v>
      </c>
      <c r="E981" s="410" t="s">
        <v>2581</v>
      </c>
      <c r="F981" s="270"/>
      <c r="G981" s="270"/>
      <c r="H981" s="283" t="s">
        <v>44</v>
      </c>
      <c r="I981" s="283" t="s">
        <v>1850</v>
      </c>
      <c r="J981" s="289">
        <v>30</v>
      </c>
      <c r="K981" s="290"/>
      <c r="L981" s="291"/>
      <c r="M981" s="289">
        <v>30</v>
      </c>
      <c r="N981" s="290"/>
      <c r="O981" s="291"/>
      <c r="P981" s="289" t="s">
        <v>31</v>
      </c>
      <c r="Q981" s="290"/>
      <c r="R981" s="291"/>
      <c r="S981" s="270" t="s">
        <v>2584</v>
      </c>
      <c r="T981" s="283"/>
      <c r="U981" s="283"/>
      <c r="V981" s="283"/>
      <c r="W981" s="270" t="s">
        <v>1493</v>
      </c>
    </row>
    <row r="982" s="253" customFormat="true" ht="25.5" hidden="true" spans="1:23">
      <c r="A982" s="270">
        <f>MAX(A$2:A981)+1</f>
        <v>879</v>
      </c>
      <c r="B982" s="270" t="s">
        <v>2585</v>
      </c>
      <c r="C982" s="270" t="s">
        <v>2581</v>
      </c>
      <c r="D982" s="410" t="s">
        <v>2582</v>
      </c>
      <c r="E982" s="410" t="s">
        <v>2581</v>
      </c>
      <c r="F982" s="270"/>
      <c r="G982" s="270"/>
      <c r="H982" s="283" t="s">
        <v>44</v>
      </c>
      <c r="I982" s="283" t="s">
        <v>1850</v>
      </c>
      <c r="J982" s="289">
        <v>30</v>
      </c>
      <c r="K982" s="290"/>
      <c r="L982" s="291"/>
      <c r="M982" s="289">
        <v>30</v>
      </c>
      <c r="N982" s="290"/>
      <c r="O982" s="291"/>
      <c r="P982" s="289" t="s">
        <v>31</v>
      </c>
      <c r="Q982" s="290"/>
      <c r="R982" s="291"/>
      <c r="S982" s="272" t="s">
        <v>2586</v>
      </c>
      <c r="T982" s="283"/>
      <c r="U982" s="283"/>
      <c r="V982" s="283"/>
      <c r="W982" s="270" t="s">
        <v>1493</v>
      </c>
    </row>
    <row r="983" s="253" customFormat="true" ht="25.5" hidden="true" spans="1:23">
      <c r="A983" s="270">
        <f>MAX(A$2:A982)+1</f>
        <v>880</v>
      </c>
      <c r="B983" s="270">
        <v>250301018</v>
      </c>
      <c r="C983" s="270" t="s">
        <v>2587</v>
      </c>
      <c r="D983" s="410" t="s">
        <v>2588</v>
      </c>
      <c r="E983" s="410" t="s">
        <v>2587</v>
      </c>
      <c r="F983" s="270"/>
      <c r="G983" s="270"/>
      <c r="H983" s="283" t="s">
        <v>39</v>
      </c>
      <c r="I983" s="283" t="s">
        <v>1850</v>
      </c>
      <c r="J983" s="289">
        <v>15</v>
      </c>
      <c r="K983" s="290"/>
      <c r="L983" s="291"/>
      <c r="M983" s="289">
        <v>15</v>
      </c>
      <c r="N983" s="290"/>
      <c r="O983" s="291"/>
      <c r="P983" s="289" t="s">
        <v>31</v>
      </c>
      <c r="Q983" s="290"/>
      <c r="R983" s="291"/>
      <c r="S983" s="270"/>
      <c r="T983" s="283"/>
      <c r="U983" s="283"/>
      <c r="V983" s="270"/>
      <c r="W983" s="270" t="s">
        <v>21</v>
      </c>
    </row>
    <row r="984" s="253" customFormat="true" ht="25.5" hidden="true" spans="1:23">
      <c r="A984" s="270">
        <f>MAX(A$2:A983)+1</f>
        <v>881</v>
      </c>
      <c r="B984" s="270">
        <v>250301019</v>
      </c>
      <c r="C984" s="270" t="s">
        <v>2589</v>
      </c>
      <c r="D984" s="410" t="s">
        <v>2590</v>
      </c>
      <c r="E984" s="410" t="s">
        <v>2591</v>
      </c>
      <c r="F984" s="284"/>
      <c r="G984" s="284"/>
      <c r="H984" s="283" t="s">
        <v>39</v>
      </c>
      <c r="I984" s="283" t="s">
        <v>1850</v>
      </c>
      <c r="J984" s="289">
        <v>25</v>
      </c>
      <c r="K984" s="290"/>
      <c r="L984" s="291"/>
      <c r="M984" s="289">
        <v>25</v>
      </c>
      <c r="N984" s="290"/>
      <c r="O984" s="291"/>
      <c r="P984" s="289" t="s">
        <v>31</v>
      </c>
      <c r="Q984" s="290"/>
      <c r="R984" s="291"/>
      <c r="S984" s="284" t="s">
        <v>2041</v>
      </c>
      <c r="T984" s="283"/>
      <c r="U984" s="283"/>
      <c r="V984" s="270"/>
      <c r="W984" s="270" t="s">
        <v>310</v>
      </c>
    </row>
    <row r="985" s="253" customFormat="true" ht="25.5" hidden="true" spans="1:23">
      <c r="A985" s="270">
        <f>MAX(A$2:A984)+1</f>
        <v>882</v>
      </c>
      <c r="B985" s="270">
        <v>250301020</v>
      </c>
      <c r="C985" s="270" t="s">
        <v>2592</v>
      </c>
      <c r="D985" s="410" t="s">
        <v>2029</v>
      </c>
      <c r="E985" s="410" t="s">
        <v>2028</v>
      </c>
      <c r="F985" s="325"/>
      <c r="G985" s="270"/>
      <c r="H985" s="283" t="s">
        <v>44</v>
      </c>
      <c r="I985" s="283" t="s">
        <v>40</v>
      </c>
      <c r="J985" s="289">
        <v>118</v>
      </c>
      <c r="K985" s="290"/>
      <c r="L985" s="291"/>
      <c r="M985" s="289">
        <v>118</v>
      </c>
      <c r="N985" s="290"/>
      <c r="O985" s="291"/>
      <c r="P985" s="298" t="s">
        <v>31</v>
      </c>
      <c r="Q985" s="305"/>
      <c r="R985" s="306"/>
      <c r="S985" s="270"/>
      <c r="T985" s="283"/>
      <c r="U985" s="283"/>
      <c r="V985" s="270"/>
      <c r="W985" s="270" t="s">
        <v>310</v>
      </c>
    </row>
    <row r="986" s="253" customFormat="true" ht="25.5" hidden="true" spans="1:23">
      <c r="A986" s="270">
        <f>MAX(A$2:A985)+1</f>
        <v>883</v>
      </c>
      <c r="B986" s="270">
        <v>250301021</v>
      </c>
      <c r="C986" s="270" t="s">
        <v>2593</v>
      </c>
      <c r="D986" s="410" t="s">
        <v>2594</v>
      </c>
      <c r="E986" s="410" t="s">
        <v>2593</v>
      </c>
      <c r="F986" s="270"/>
      <c r="G986" s="270"/>
      <c r="H986" s="283" t="s">
        <v>44</v>
      </c>
      <c r="I986" s="283" t="s">
        <v>40</v>
      </c>
      <c r="J986" s="289">
        <v>190</v>
      </c>
      <c r="K986" s="290"/>
      <c r="L986" s="291"/>
      <c r="M986" s="289">
        <v>190</v>
      </c>
      <c r="N986" s="290"/>
      <c r="O986" s="291"/>
      <c r="P986" s="289" t="s">
        <v>31</v>
      </c>
      <c r="Q986" s="290"/>
      <c r="R986" s="291"/>
      <c r="S986" s="270" t="s">
        <v>2041</v>
      </c>
      <c r="T986" s="283"/>
      <c r="U986" s="283"/>
      <c r="V986" s="270"/>
      <c r="W986" s="270" t="s">
        <v>21</v>
      </c>
    </row>
    <row r="987" s="253" customFormat="true" ht="30" hidden="true" customHeight="true" spans="1:23">
      <c r="A987" s="270">
        <f>MAX(A$2:A986)+1</f>
        <v>884</v>
      </c>
      <c r="B987" s="270">
        <v>250301022</v>
      </c>
      <c r="C987" s="270" t="s">
        <v>2595</v>
      </c>
      <c r="D987" s="410" t="s">
        <v>2596</v>
      </c>
      <c r="E987" s="410" t="s">
        <v>2597</v>
      </c>
      <c r="F987" s="325"/>
      <c r="G987" s="270"/>
      <c r="H987" s="283" t="s">
        <v>44</v>
      </c>
      <c r="I987" s="283" t="s">
        <v>40</v>
      </c>
      <c r="J987" s="289">
        <v>200</v>
      </c>
      <c r="K987" s="290"/>
      <c r="L987" s="291"/>
      <c r="M987" s="289">
        <v>200</v>
      </c>
      <c r="N987" s="290"/>
      <c r="O987" s="291"/>
      <c r="P987" s="298" t="s">
        <v>31</v>
      </c>
      <c r="Q987" s="305"/>
      <c r="R987" s="306"/>
      <c r="S987" s="270" t="s">
        <v>2598</v>
      </c>
      <c r="T987" s="283"/>
      <c r="U987" s="283"/>
      <c r="V987" s="270"/>
      <c r="W987" s="270" t="s">
        <v>2599</v>
      </c>
    </row>
    <row r="988" s="253" customFormat="true" ht="25.5" hidden="true" spans="1:23">
      <c r="A988" s="270">
        <f>MAX(A$2:A987)+1</f>
        <v>885</v>
      </c>
      <c r="B988" s="322" t="s">
        <v>2600</v>
      </c>
      <c r="C988" s="270" t="s">
        <v>2601</v>
      </c>
      <c r="D988" s="410" t="s">
        <v>2602</v>
      </c>
      <c r="E988" s="410" t="s">
        <v>2603</v>
      </c>
      <c r="F988" s="325"/>
      <c r="G988" s="270"/>
      <c r="H988" s="283" t="s">
        <v>29</v>
      </c>
      <c r="I988" s="283" t="s">
        <v>1850</v>
      </c>
      <c r="J988" s="289">
        <v>320</v>
      </c>
      <c r="K988" s="290"/>
      <c r="L988" s="291"/>
      <c r="M988" s="289">
        <v>320</v>
      </c>
      <c r="N988" s="290"/>
      <c r="O988" s="291"/>
      <c r="P988" s="298" t="s">
        <v>31</v>
      </c>
      <c r="Q988" s="305"/>
      <c r="R988" s="306"/>
      <c r="S988" s="270"/>
      <c r="T988" s="283"/>
      <c r="U988" s="283"/>
      <c r="V988" s="270"/>
      <c r="W988" s="270" t="s">
        <v>310</v>
      </c>
    </row>
    <row r="989" s="253" customFormat="true" ht="25.5" hidden="true" spans="1:23">
      <c r="A989" s="270">
        <f>MAX(A$2:A988)+1</f>
        <v>886</v>
      </c>
      <c r="B989" s="270">
        <v>250301023</v>
      </c>
      <c r="C989" s="270" t="s">
        <v>2604</v>
      </c>
      <c r="D989" s="410" t="s">
        <v>2605</v>
      </c>
      <c r="E989" s="410" t="s">
        <v>2606</v>
      </c>
      <c r="F989" s="325"/>
      <c r="G989" s="270"/>
      <c r="H989" s="283" t="s">
        <v>44</v>
      </c>
      <c r="I989" s="283" t="s">
        <v>40</v>
      </c>
      <c r="J989" s="289">
        <v>200</v>
      </c>
      <c r="K989" s="290"/>
      <c r="L989" s="291"/>
      <c r="M989" s="289">
        <v>200</v>
      </c>
      <c r="N989" s="290"/>
      <c r="O989" s="291"/>
      <c r="P989" s="298" t="s">
        <v>31</v>
      </c>
      <c r="Q989" s="305"/>
      <c r="R989" s="306"/>
      <c r="S989" s="270" t="s">
        <v>2598</v>
      </c>
      <c r="T989" s="283"/>
      <c r="U989" s="283"/>
      <c r="V989" s="270"/>
      <c r="W989" s="270" t="s">
        <v>2599</v>
      </c>
    </row>
    <row r="990" s="253" customFormat="true" ht="25.5" hidden="true" spans="1:23">
      <c r="A990" s="270">
        <f>MAX(A$2:A989)+1</f>
        <v>887</v>
      </c>
      <c r="B990" s="321">
        <v>250301024</v>
      </c>
      <c r="C990" s="270" t="s">
        <v>2607</v>
      </c>
      <c r="D990" s="410" t="s">
        <v>2608</v>
      </c>
      <c r="E990" s="410" t="s">
        <v>2609</v>
      </c>
      <c r="F990" s="325"/>
      <c r="G990" s="270"/>
      <c r="H990" s="283" t="s">
        <v>29</v>
      </c>
      <c r="I990" s="283" t="s">
        <v>1850</v>
      </c>
      <c r="J990" s="289">
        <v>200</v>
      </c>
      <c r="K990" s="290"/>
      <c r="L990" s="291"/>
      <c r="M990" s="289">
        <v>200</v>
      </c>
      <c r="N990" s="290"/>
      <c r="O990" s="291"/>
      <c r="P990" s="298" t="s">
        <v>31</v>
      </c>
      <c r="Q990" s="305"/>
      <c r="R990" s="306"/>
      <c r="S990" s="270"/>
      <c r="T990" s="283"/>
      <c r="U990" s="283"/>
      <c r="V990" s="270"/>
      <c r="W990" s="270" t="s">
        <v>310</v>
      </c>
    </row>
    <row r="991" s="253" customFormat="true" ht="60" hidden="true" spans="1:23">
      <c r="A991" s="270">
        <f>MAX(A$2:A990)+1</f>
        <v>888</v>
      </c>
      <c r="B991" s="400">
        <v>250301025</v>
      </c>
      <c r="C991" s="401" t="s">
        <v>2610</v>
      </c>
      <c r="D991" s="336" t="s">
        <v>2611</v>
      </c>
      <c r="E991" s="336" t="s">
        <v>2610</v>
      </c>
      <c r="F991" s="403" t="s">
        <v>2612</v>
      </c>
      <c r="G991" s="413"/>
      <c r="H991" s="287" t="s">
        <v>29</v>
      </c>
      <c r="I991" s="406" t="s">
        <v>1850</v>
      </c>
      <c r="J991" s="289" t="s">
        <v>70</v>
      </c>
      <c r="K991" s="290"/>
      <c r="L991" s="291"/>
      <c r="M991" s="289" t="s">
        <v>70</v>
      </c>
      <c r="N991" s="290"/>
      <c r="O991" s="291"/>
      <c r="P991" s="289" t="s">
        <v>70</v>
      </c>
      <c r="Q991" s="290"/>
      <c r="R991" s="291"/>
      <c r="S991" s="401" t="s">
        <v>2613</v>
      </c>
      <c r="T991" s="283"/>
      <c r="U991" s="283"/>
      <c r="V991" s="270"/>
      <c r="W991" s="270" t="s">
        <v>535</v>
      </c>
    </row>
    <row r="992" s="252" customFormat="true" ht="25.5" hidden="true" spans="1:23">
      <c r="A992" s="270"/>
      <c r="B992" s="270">
        <v>250302</v>
      </c>
      <c r="C992" s="270" t="s">
        <v>2614</v>
      </c>
      <c r="D992" s="410"/>
      <c r="E992" s="410"/>
      <c r="F992" s="270"/>
      <c r="G992" s="270"/>
      <c r="H992" s="283"/>
      <c r="I992" s="283"/>
      <c r="J992" s="289"/>
      <c r="K992" s="290"/>
      <c r="L992" s="291"/>
      <c r="M992" s="289"/>
      <c r="N992" s="290"/>
      <c r="O992" s="291"/>
      <c r="P992" s="289"/>
      <c r="Q992" s="290"/>
      <c r="R992" s="291"/>
      <c r="S992" s="270"/>
      <c r="T992" s="283"/>
      <c r="U992" s="283"/>
      <c r="V992" s="270"/>
      <c r="W992" s="270" t="s">
        <v>21</v>
      </c>
    </row>
    <row r="993" s="253" customFormat="true" ht="25.5" hidden="true" spans="1:23">
      <c r="A993" s="270">
        <f>MAX(A$2:A992)+1</f>
        <v>889</v>
      </c>
      <c r="B993" s="270">
        <v>250302001</v>
      </c>
      <c r="C993" s="270" t="s">
        <v>2615</v>
      </c>
      <c r="D993" s="410" t="s">
        <v>2616</v>
      </c>
      <c r="E993" s="410" t="s">
        <v>2615</v>
      </c>
      <c r="F993" s="270" t="s">
        <v>2617</v>
      </c>
      <c r="G993" s="270"/>
      <c r="H993" s="283" t="s">
        <v>39</v>
      </c>
      <c r="I993" s="283" t="s">
        <v>40</v>
      </c>
      <c r="J993" s="289">
        <v>4</v>
      </c>
      <c r="K993" s="290"/>
      <c r="L993" s="291"/>
      <c r="M993" s="289">
        <v>4</v>
      </c>
      <c r="N993" s="290"/>
      <c r="O993" s="291"/>
      <c r="P993" s="289" t="s">
        <v>31</v>
      </c>
      <c r="Q993" s="290"/>
      <c r="R993" s="291"/>
      <c r="S993" s="270" t="s">
        <v>2618</v>
      </c>
      <c r="T993" s="283"/>
      <c r="U993" s="283"/>
      <c r="V993" s="270"/>
      <c r="W993" s="270" t="s">
        <v>21</v>
      </c>
    </row>
    <row r="994" s="253" customFormat="true" ht="38.25" hidden="true" spans="1:23">
      <c r="A994" s="270">
        <f>MAX(A$2:A993)+1</f>
        <v>890</v>
      </c>
      <c r="B994" s="270" t="s">
        <v>2619</v>
      </c>
      <c r="C994" s="270" t="s">
        <v>2615</v>
      </c>
      <c r="D994" s="410" t="s">
        <v>2616</v>
      </c>
      <c r="E994" s="410" t="s">
        <v>2615</v>
      </c>
      <c r="F994" s="270"/>
      <c r="G994" s="270"/>
      <c r="H994" s="283" t="s">
        <v>1122</v>
      </c>
      <c r="I994" s="283" t="s">
        <v>40</v>
      </c>
      <c r="J994" s="289">
        <v>10</v>
      </c>
      <c r="K994" s="290"/>
      <c r="L994" s="291"/>
      <c r="M994" s="289">
        <v>10</v>
      </c>
      <c r="N994" s="290"/>
      <c r="O994" s="291"/>
      <c r="P994" s="289" t="s">
        <v>31</v>
      </c>
      <c r="Q994" s="290"/>
      <c r="R994" s="291"/>
      <c r="S994" s="272" t="s">
        <v>2620</v>
      </c>
      <c r="T994" s="283"/>
      <c r="U994" s="283"/>
      <c r="V994" s="270"/>
      <c r="W994" s="270" t="s">
        <v>21</v>
      </c>
    </row>
    <row r="995" s="253" customFormat="true" ht="25.5" hidden="true" spans="1:23">
      <c r="A995" s="270">
        <f>MAX(A$2:A994)+1</f>
        <v>891</v>
      </c>
      <c r="B995" s="270">
        <v>250302002</v>
      </c>
      <c r="C995" s="374" t="s">
        <v>2621</v>
      </c>
      <c r="D995" s="410" t="s">
        <v>2622</v>
      </c>
      <c r="E995" s="410" t="s">
        <v>2621</v>
      </c>
      <c r="F995" s="270" t="s">
        <v>2623</v>
      </c>
      <c r="G995" s="270"/>
      <c r="H995" s="283" t="s">
        <v>39</v>
      </c>
      <c r="I995" s="283" t="s">
        <v>1850</v>
      </c>
      <c r="J995" s="289">
        <v>10</v>
      </c>
      <c r="K995" s="290"/>
      <c r="L995" s="291"/>
      <c r="M995" s="289">
        <v>10</v>
      </c>
      <c r="N995" s="290"/>
      <c r="O995" s="291"/>
      <c r="P995" s="289" t="s">
        <v>31</v>
      </c>
      <c r="Q995" s="290"/>
      <c r="R995" s="291"/>
      <c r="S995" s="270"/>
      <c r="T995" s="283"/>
      <c r="U995" s="283"/>
      <c r="V995" s="283"/>
      <c r="W995" s="270" t="s">
        <v>1493</v>
      </c>
    </row>
    <row r="996" s="253" customFormat="true" ht="25.5" hidden="true" spans="1:23">
      <c r="A996" s="270">
        <f>MAX(A$2:A995)+1</f>
        <v>892</v>
      </c>
      <c r="B996" s="270" t="s">
        <v>2624</v>
      </c>
      <c r="C996" s="374" t="s">
        <v>2625</v>
      </c>
      <c r="D996" s="410" t="s">
        <v>2622</v>
      </c>
      <c r="E996" s="410" t="s">
        <v>2621</v>
      </c>
      <c r="F996" s="270"/>
      <c r="G996" s="270"/>
      <c r="H996" s="283" t="s">
        <v>44</v>
      </c>
      <c r="I996" s="283" t="s">
        <v>40</v>
      </c>
      <c r="J996" s="289">
        <v>45</v>
      </c>
      <c r="K996" s="290"/>
      <c r="L996" s="291"/>
      <c r="M996" s="289">
        <v>45</v>
      </c>
      <c r="N996" s="290"/>
      <c r="O996" s="291"/>
      <c r="P996" s="289" t="s">
        <v>31</v>
      </c>
      <c r="Q996" s="290"/>
      <c r="R996" s="291"/>
      <c r="S996" s="270" t="s">
        <v>2626</v>
      </c>
      <c r="T996" s="283"/>
      <c r="U996" s="283"/>
      <c r="V996" s="270"/>
      <c r="W996" s="270" t="s">
        <v>21</v>
      </c>
    </row>
    <row r="997" s="253" customFormat="true" ht="25.5" hidden="true" spans="1:23">
      <c r="A997" s="270">
        <f>MAX(A$2:A996)+1</f>
        <v>893</v>
      </c>
      <c r="B997" s="270">
        <v>250302003</v>
      </c>
      <c r="C997" s="374" t="s">
        <v>2627</v>
      </c>
      <c r="D997" s="410" t="s">
        <v>2628</v>
      </c>
      <c r="E997" s="410" t="s">
        <v>2627</v>
      </c>
      <c r="F997" s="270"/>
      <c r="G997" s="270"/>
      <c r="H997" s="283" t="s">
        <v>39</v>
      </c>
      <c r="I997" s="283" t="s">
        <v>40</v>
      </c>
      <c r="J997" s="289">
        <v>30</v>
      </c>
      <c r="K997" s="290"/>
      <c r="L997" s="291"/>
      <c r="M997" s="289">
        <v>30</v>
      </c>
      <c r="N997" s="290"/>
      <c r="O997" s="291"/>
      <c r="P997" s="289" t="s">
        <v>31</v>
      </c>
      <c r="Q997" s="290"/>
      <c r="R997" s="291"/>
      <c r="S997" s="270" t="s">
        <v>2586</v>
      </c>
      <c r="T997" s="283"/>
      <c r="U997" s="283"/>
      <c r="V997" s="270"/>
      <c r="W997" s="270" t="s">
        <v>21</v>
      </c>
    </row>
    <row r="998" s="253" customFormat="true" ht="25.5" hidden="true" spans="1:23">
      <c r="A998" s="270">
        <f>MAX(A$2:A997)+1</f>
        <v>894</v>
      </c>
      <c r="B998" s="270" t="s">
        <v>2629</v>
      </c>
      <c r="C998" s="374" t="s">
        <v>2627</v>
      </c>
      <c r="D998" s="410" t="s">
        <v>2628</v>
      </c>
      <c r="E998" s="410" t="s">
        <v>2627</v>
      </c>
      <c r="F998" s="270"/>
      <c r="G998" s="270"/>
      <c r="H998" s="283" t="s">
        <v>44</v>
      </c>
      <c r="I998" s="283" t="s">
        <v>40</v>
      </c>
      <c r="J998" s="289">
        <v>30</v>
      </c>
      <c r="K998" s="290"/>
      <c r="L998" s="291"/>
      <c r="M998" s="289">
        <v>30</v>
      </c>
      <c r="N998" s="290"/>
      <c r="O998" s="291"/>
      <c r="P998" s="289" t="s">
        <v>31</v>
      </c>
      <c r="Q998" s="290"/>
      <c r="R998" s="291"/>
      <c r="S998" s="270" t="s">
        <v>2630</v>
      </c>
      <c r="T998" s="283"/>
      <c r="U998" s="283"/>
      <c r="V998" s="270"/>
      <c r="W998" s="270" t="s">
        <v>2509</v>
      </c>
    </row>
    <row r="999" s="253" customFormat="true" ht="25.5" hidden="true" spans="1:23">
      <c r="A999" s="270">
        <f>MAX(A$2:A998)+1</f>
        <v>895</v>
      </c>
      <c r="B999" s="270">
        <v>250302004</v>
      </c>
      <c r="C999" s="374" t="s">
        <v>2631</v>
      </c>
      <c r="D999" s="410" t="s">
        <v>2632</v>
      </c>
      <c r="E999" s="410" t="s">
        <v>2633</v>
      </c>
      <c r="F999" s="270"/>
      <c r="G999" s="270"/>
      <c r="H999" s="283" t="s">
        <v>39</v>
      </c>
      <c r="I999" s="283" t="s">
        <v>1850</v>
      </c>
      <c r="J999" s="289">
        <v>10</v>
      </c>
      <c r="K999" s="290"/>
      <c r="L999" s="291"/>
      <c r="M999" s="289">
        <v>10</v>
      </c>
      <c r="N999" s="290"/>
      <c r="O999" s="291"/>
      <c r="P999" s="289" t="s">
        <v>31</v>
      </c>
      <c r="Q999" s="290"/>
      <c r="R999" s="291"/>
      <c r="S999" s="270"/>
      <c r="T999" s="283"/>
      <c r="U999" s="283"/>
      <c r="V999" s="270"/>
      <c r="W999" s="270" t="s">
        <v>21</v>
      </c>
    </row>
    <row r="1000" s="253" customFormat="true" ht="25.5" hidden="true" spans="1:23">
      <c r="A1000" s="270">
        <f>MAX(A$2:A999)+1</f>
        <v>896</v>
      </c>
      <c r="B1000" s="270">
        <v>250302005</v>
      </c>
      <c r="C1000" s="374" t="s">
        <v>2634</v>
      </c>
      <c r="D1000" s="410" t="s">
        <v>2635</v>
      </c>
      <c r="E1000" s="410" t="s">
        <v>2634</v>
      </c>
      <c r="F1000" s="270"/>
      <c r="G1000" s="270"/>
      <c r="H1000" s="283" t="s">
        <v>39</v>
      </c>
      <c r="I1000" s="283" t="s">
        <v>1850</v>
      </c>
      <c r="J1000" s="289">
        <v>10</v>
      </c>
      <c r="K1000" s="290"/>
      <c r="L1000" s="291"/>
      <c r="M1000" s="289">
        <v>10</v>
      </c>
      <c r="N1000" s="290"/>
      <c r="O1000" s="291"/>
      <c r="P1000" s="289" t="s">
        <v>31</v>
      </c>
      <c r="Q1000" s="290"/>
      <c r="R1000" s="291"/>
      <c r="S1000" s="270"/>
      <c r="T1000" s="283"/>
      <c r="U1000" s="283"/>
      <c r="V1000" s="270"/>
      <c r="W1000" s="270" t="s">
        <v>21</v>
      </c>
    </row>
    <row r="1001" s="253" customFormat="true" ht="25.5" hidden="true" spans="1:23">
      <c r="A1001" s="270">
        <f>MAX(A$2:A1000)+1</f>
        <v>897</v>
      </c>
      <c r="B1001" s="270">
        <v>250302006</v>
      </c>
      <c r="C1001" s="374" t="s">
        <v>2636</v>
      </c>
      <c r="D1001" s="410" t="s">
        <v>2637</v>
      </c>
      <c r="E1001" s="410" t="s">
        <v>2636</v>
      </c>
      <c r="F1001" s="270"/>
      <c r="G1001" s="270"/>
      <c r="H1001" s="283" t="s">
        <v>39</v>
      </c>
      <c r="I1001" s="283" t="s">
        <v>1850</v>
      </c>
      <c r="J1001" s="289">
        <v>10</v>
      </c>
      <c r="K1001" s="290"/>
      <c r="L1001" s="291"/>
      <c r="M1001" s="289">
        <v>10</v>
      </c>
      <c r="N1001" s="290"/>
      <c r="O1001" s="291"/>
      <c r="P1001" s="289" t="s">
        <v>31</v>
      </c>
      <c r="Q1001" s="290"/>
      <c r="R1001" s="291"/>
      <c r="S1001" s="270"/>
      <c r="T1001" s="283"/>
      <c r="U1001" s="283"/>
      <c r="V1001" s="270"/>
      <c r="W1001" s="270" t="s">
        <v>21</v>
      </c>
    </row>
    <row r="1002" s="253" customFormat="true" ht="25.5" hidden="true" spans="1:23">
      <c r="A1002" s="270">
        <f>MAX(A$2:A1001)+1</f>
        <v>898</v>
      </c>
      <c r="B1002" s="270">
        <v>250302007</v>
      </c>
      <c r="C1002" s="374" t="s">
        <v>2638</v>
      </c>
      <c r="D1002" s="410" t="s">
        <v>2639</v>
      </c>
      <c r="E1002" s="410" t="s">
        <v>2638</v>
      </c>
      <c r="F1002" s="270"/>
      <c r="G1002" s="270"/>
      <c r="H1002" s="283" t="s">
        <v>39</v>
      </c>
      <c r="I1002" s="283" t="s">
        <v>1850</v>
      </c>
      <c r="J1002" s="289">
        <v>3</v>
      </c>
      <c r="K1002" s="290"/>
      <c r="L1002" s="291"/>
      <c r="M1002" s="289">
        <v>3</v>
      </c>
      <c r="N1002" s="290"/>
      <c r="O1002" s="291"/>
      <c r="P1002" s="289" t="s">
        <v>31</v>
      </c>
      <c r="Q1002" s="290"/>
      <c r="R1002" s="291"/>
      <c r="S1002" s="270"/>
      <c r="T1002" s="283"/>
      <c r="U1002" s="283"/>
      <c r="V1002" s="270"/>
      <c r="W1002" s="270" t="s">
        <v>21</v>
      </c>
    </row>
    <row r="1003" s="253" customFormat="true" ht="25.5" hidden="true" spans="1:23">
      <c r="A1003" s="270">
        <f>MAX(A$2:A1002)+1</f>
        <v>899</v>
      </c>
      <c r="B1003" s="270">
        <v>250302008</v>
      </c>
      <c r="C1003" s="374" t="s">
        <v>2640</v>
      </c>
      <c r="D1003" s="410" t="s">
        <v>2641</v>
      </c>
      <c r="E1003" s="410" t="s">
        <v>2640</v>
      </c>
      <c r="F1003" s="270"/>
      <c r="G1003" s="270"/>
      <c r="H1003" s="283" t="s">
        <v>39</v>
      </c>
      <c r="I1003" s="283" t="s">
        <v>1850</v>
      </c>
      <c r="J1003" s="289">
        <v>12</v>
      </c>
      <c r="K1003" s="290"/>
      <c r="L1003" s="291"/>
      <c r="M1003" s="289">
        <v>12</v>
      </c>
      <c r="N1003" s="290"/>
      <c r="O1003" s="291"/>
      <c r="P1003" s="289" t="s">
        <v>31</v>
      </c>
      <c r="Q1003" s="290"/>
      <c r="R1003" s="291"/>
      <c r="S1003" s="270"/>
      <c r="T1003" s="283"/>
      <c r="U1003" s="283"/>
      <c r="V1003" s="270"/>
      <c r="W1003" s="270" t="s">
        <v>21</v>
      </c>
    </row>
    <row r="1004" s="253" customFormat="true" ht="25.5" hidden="true" spans="1:23">
      <c r="A1004" s="270">
        <f>MAX(A$2:A1003)+1</f>
        <v>900</v>
      </c>
      <c r="B1004" s="270">
        <v>250302009</v>
      </c>
      <c r="C1004" s="374" t="s">
        <v>2642</v>
      </c>
      <c r="D1004" s="410" t="s">
        <v>2643</v>
      </c>
      <c r="E1004" s="410" t="s">
        <v>2642</v>
      </c>
      <c r="F1004" s="270"/>
      <c r="G1004" s="270"/>
      <c r="H1004" s="283" t="s">
        <v>39</v>
      </c>
      <c r="I1004" s="283" t="s">
        <v>1850</v>
      </c>
      <c r="J1004" s="289">
        <v>2</v>
      </c>
      <c r="K1004" s="290"/>
      <c r="L1004" s="291"/>
      <c r="M1004" s="289">
        <v>2</v>
      </c>
      <c r="N1004" s="290"/>
      <c r="O1004" s="291"/>
      <c r="P1004" s="289" t="s">
        <v>31</v>
      </c>
      <c r="Q1004" s="290"/>
      <c r="R1004" s="291"/>
      <c r="S1004" s="270"/>
      <c r="T1004" s="283"/>
      <c r="U1004" s="283"/>
      <c r="V1004" s="270"/>
      <c r="W1004" s="270" t="s">
        <v>21</v>
      </c>
    </row>
    <row r="1005" s="253" customFormat="true" ht="25.5" hidden="true" spans="1:23">
      <c r="A1005" s="270">
        <f>MAX(A$2:A1004)+1</f>
        <v>901</v>
      </c>
      <c r="B1005" s="270">
        <v>250302010</v>
      </c>
      <c r="C1005" s="270" t="s">
        <v>2644</v>
      </c>
      <c r="D1005" s="410" t="s">
        <v>2645</v>
      </c>
      <c r="E1005" s="410" t="s">
        <v>2646</v>
      </c>
      <c r="F1005" s="325"/>
      <c r="G1005" s="270"/>
      <c r="H1005" s="283" t="s">
        <v>44</v>
      </c>
      <c r="I1005" s="283" t="s">
        <v>40</v>
      </c>
      <c r="J1005" s="289">
        <v>40</v>
      </c>
      <c r="K1005" s="290"/>
      <c r="L1005" s="291"/>
      <c r="M1005" s="289">
        <v>40</v>
      </c>
      <c r="N1005" s="290"/>
      <c r="O1005" s="291"/>
      <c r="P1005" s="298" t="s">
        <v>31</v>
      </c>
      <c r="Q1005" s="305"/>
      <c r="R1005" s="306"/>
      <c r="S1005" s="270" t="s">
        <v>2017</v>
      </c>
      <c r="T1005" s="283"/>
      <c r="U1005" s="283"/>
      <c r="V1005" s="270"/>
      <c r="W1005" s="270" t="s">
        <v>310</v>
      </c>
    </row>
    <row r="1006" s="252" customFormat="true" ht="25.5" hidden="true" spans="1:23">
      <c r="A1006" s="270"/>
      <c r="B1006" s="270">
        <v>250303</v>
      </c>
      <c r="C1006" s="270" t="s">
        <v>2647</v>
      </c>
      <c r="D1006" s="410"/>
      <c r="E1006" s="410"/>
      <c r="F1006" s="270"/>
      <c r="G1006" s="270"/>
      <c r="H1006" s="283"/>
      <c r="I1006" s="283"/>
      <c r="J1006" s="289"/>
      <c r="K1006" s="290"/>
      <c r="L1006" s="291"/>
      <c r="M1006" s="289"/>
      <c r="N1006" s="290"/>
      <c r="O1006" s="291"/>
      <c r="P1006" s="289"/>
      <c r="Q1006" s="290"/>
      <c r="R1006" s="291"/>
      <c r="S1006" s="270"/>
      <c r="T1006" s="283"/>
      <c r="U1006" s="283"/>
      <c r="V1006" s="270"/>
      <c r="W1006" s="270" t="s">
        <v>21</v>
      </c>
    </row>
    <row r="1007" s="253" customFormat="true" ht="25.5" hidden="true" spans="1:23">
      <c r="A1007" s="270">
        <f>MAX(A$2:A1006)+1</f>
        <v>902</v>
      </c>
      <c r="B1007" s="270">
        <v>250303001</v>
      </c>
      <c r="C1007" s="374" t="s">
        <v>2648</v>
      </c>
      <c r="D1007" s="410" t="s">
        <v>2649</v>
      </c>
      <c r="E1007" s="410" t="s">
        <v>2648</v>
      </c>
      <c r="F1007" s="270"/>
      <c r="G1007" s="270"/>
      <c r="H1007" s="283" t="s">
        <v>44</v>
      </c>
      <c r="I1007" s="283" t="s">
        <v>1850</v>
      </c>
      <c r="J1007" s="289">
        <v>10</v>
      </c>
      <c r="K1007" s="290"/>
      <c r="L1007" s="291"/>
      <c r="M1007" s="289">
        <v>10</v>
      </c>
      <c r="N1007" s="290"/>
      <c r="O1007" s="291"/>
      <c r="P1007" s="289" t="s">
        <v>31</v>
      </c>
      <c r="Q1007" s="290"/>
      <c r="R1007" s="291"/>
      <c r="S1007" s="374" t="s">
        <v>1853</v>
      </c>
      <c r="T1007" s="283"/>
      <c r="U1007" s="283"/>
      <c r="V1007" s="270"/>
      <c r="W1007" s="270" t="s">
        <v>21</v>
      </c>
    </row>
    <row r="1008" s="253" customFormat="true" ht="25.5" hidden="true" spans="1:23">
      <c r="A1008" s="270">
        <f>MAX(A$2:A1007)+1</f>
        <v>903</v>
      </c>
      <c r="B1008" s="270" t="s">
        <v>2650</v>
      </c>
      <c r="C1008" s="374" t="s">
        <v>2648</v>
      </c>
      <c r="D1008" s="410" t="s">
        <v>2649</v>
      </c>
      <c r="E1008" s="410" t="s">
        <v>2648</v>
      </c>
      <c r="F1008" s="270"/>
      <c r="G1008" s="270"/>
      <c r="H1008" s="283" t="s">
        <v>39</v>
      </c>
      <c r="I1008" s="283" t="s">
        <v>1850</v>
      </c>
      <c r="J1008" s="289">
        <v>4</v>
      </c>
      <c r="K1008" s="290"/>
      <c r="L1008" s="291"/>
      <c r="M1008" s="289">
        <v>4</v>
      </c>
      <c r="N1008" s="290"/>
      <c r="O1008" s="291"/>
      <c r="P1008" s="289" t="s">
        <v>31</v>
      </c>
      <c r="Q1008" s="290"/>
      <c r="R1008" s="291"/>
      <c r="S1008" s="374" t="s">
        <v>2651</v>
      </c>
      <c r="T1008" s="283"/>
      <c r="U1008" s="283"/>
      <c r="V1008" s="270"/>
      <c r="W1008" s="270" t="s">
        <v>21</v>
      </c>
    </row>
    <row r="1009" s="253" customFormat="true" ht="25.5" hidden="true" spans="1:23">
      <c r="A1009" s="270">
        <f>MAX(A$2:A1008)+1</f>
        <v>904</v>
      </c>
      <c r="B1009" s="270">
        <v>250303002</v>
      </c>
      <c r="C1009" s="374" t="s">
        <v>2652</v>
      </c>
      <c r="D1009" s="410" t="s">
        <v>2653</v>
      </c>
      <c r="E1009" s="410" t="s">
        <v>2652</v>
      </c>
      <c r="F1009" s="270"/>
      <c r="G1009" s="270"/>
      <c r="H1009" s="283" t="s">
        <v>44</v>
      </c>
      <c r="I1009" s="283" t="s">
        <v>1850</v>
      </c>
      <c r="J1009" s="289">
        <v>10</v>
      </c>
      <c r="K1009" s="290"/>
      <c r="L1009" s="291"/>
      <c r="M1009" s="289">
        <v>10</v>
      </c>
      <c r="N1009" s="290"/>
      <c r="O1009" s="291"/>
      <c r="P1009" s="289" t="s">
        <v>31</v>
      </c>
      <c r="Q1009" s="290"/>
      <c r="R1009" s="291"/>
      <c r="S1009" s="374" t="s">
        <v>1853</v>
      </c>
      <c r="T1009" s="283"/>
      <c r="U1009" s="283"/>
      <c r="V1009" s="270"/>
      <c r="W1009" s="270" t="s">
        <v>21</v>
      </c>
    </row>
    <row r="1010" s="253" customFormat="true" ht="25.5" hidden="true" spans="1:23">
      <c r="A1010" s="270">
        <f>MAX(A$2:A1009)+1</f>
        <v>905</v>
      </c>
      <c r="B1010" s="270" t="s">
        <v>2654</v>
      </c>
      <c r="C1010" s="374" t="s">
        <v>2652</v>
      </c>
      <c r="D1010" s="410" t="s">
        <v>2653</v>
      </c>
      <c r="E1010" s="410" t="s">
        <v>2652</v>
      </c>
      <c r="F1010" s="270"/>
      <c r="G1010" s="270"/>
      <c r="H1010" s="283" t="s">
        <v>39</v>
      </c>
      <c r="I1010" s="283" t="s">
        <v>1850</v>
      </c>
      <c r="J1010" s="289">
        <v>5</v>
      </c>
      <c r="K1010" s="290"/>
      <c r="L1010" s="291"/>
      <c r="M1010" s="289">
        <v>5</v>
      </c>
      <c r="N1010" s="290"/>
      <c r="O1010" s="291"/>
      <c r="P1010" s="289" t="s">
        <v>31</v>
      </c>
      <c r="Q1010" s="290"/>
      <c r="R1010" s="291"/>
      <c r="S1010" s="374" t="s">
        <v>2651</v>
      </c>
      <c r="T1010" s="283"/>
      <c r="U1010" s="283"/>
      <c r="V1010" s="270"/>
      <c r="W1010" s="270" t="s">
        <v>21</v>
      </c>
    </row>
    <row r="1011" s="253" customFormat="true" ht="25.5" hidden="true" spans="1:23">
      <c r="A1011" s="270">
        <f>MAX(A$2:A1010)+1</f>
        <v>906</v>
      </c>
      <c r="B1011" s="270">
        <v>250303003</v>
      </c>
      <c r="C1011" s="374" t="s">
        <v>2655</v>
      </c>
      <c r="D1011" s="410" t="s">
        <v>2656</v>
      </c>
      <c r="E1011" s="410" t="s">
        <v>2655</v>
      </c>
      <c r="F1011" s="270"/>
      <c r="G1011" s="270"/>
      <c r="H1011" s="283" t="s">
        <v>39</v>
      </c>
      <c r="I1011" s="283" t="s">
        <v>1850</v>
      </c>
      <c r="J1011" s="289">
        <v>10</v>
      </c>
      <c r="K1011" s="290"/>
      <c r="L1011" s="291"/>
      <c r="M1011" s="289">
        <v>10</v>
      </c>
      <c r="N1011" s="290"/>
      <c r="O1011" s="291"/>
      <c r="P1011" s="289" t="s">
        <v>31</v>
      </c>
      <c r="Q1011" s="290"/>
      <c r="R1011" s="291"/>
      <c r="S1011" s="374" t="s">
        <v>1853</v>
      </c>
      <c r="T1011" s="283"/>
      <c r="U1011" s="283"/>
      <c r="V1011" s="270"/>
      <c r="W1011" s="270" t="s">
        <v>21</v>
      </c>
    </row>
    <row r="1012" s="253" customFormat="true" ht="25.5" hidden="true" spans="1:23">
      <c r="A1012" s="270">
        <f>MAX(A$2:A1011)+1</f>
        <v>907</v>
      </c>
      <c r="B1012" s="270">
        <v>250303004</v>
      </c>
      <c r="C1012" s="374" t="s">
        <v>2657</v>
      </c>
      <c r="D1012" s="410" t="s">
        <v>2658</v>
      </c>
      <c r="E1012" s="410" t="s">
        <v>2657</v>
      </c>
      <c r="F1012" s="270"/>
      <c r="G1012" s="270"/>
      <c r="H1012" s="283" t="s">
        <v>39</v>
      </c>
      <c r="I1012" s="283" t="s">
        <v>1850</v>
      </c>
      <c r="J1012" s="289">
        <v>8</v>
      </c>
      <c r="K1012" s="290"/>
      <c r="L1012" s="291"/>
      <c r="M1012" s="289">
        <v>8</v>
      </c>
      <c r="N1012" s="290"/>
      <c r="O1012" s="291"/>
      <c r="P1012" s="289" t="s">
        <v>31</v>
      </c>
      <c r="Q1012" s="290"/>
      <c r="R1012" s="291"/>
      <c r="S1012" s="374" t="s">
        <v>2552</v>
      </c>
      <c r="T1012" s="283"/>
      <c r="U1012" s="283"/>
      <c r="V1012" s="270"/>
      <c r="W1012" s="270" t="s">
        <v>21</v>
      </c>
    </row>
    <row r="1013" s="253" customFormat="true" ht="25.5" hidden="true" spans="1:23">
      <c r="A1013" s="270">
        <f>MAX(A$2:A1012)+1</f>
        <v>908</v>
      </c>
      <c r="B1013" s="270" t="s">
        <v>2659</v>
      </c>
      <c r="C1013" s="374" t="s">
        <v>2657</v>
      </c>
      <c r="D1013" s="410" t="s">
        <v>2658</v>
      </c>
      <c r="E1013" s="410" t="s">
        <v>2657</v>
      </c>
      <c r="F1013" s="270"/>
      <c r="G1013" s="270"/>
      <c r="H1013" s="283" t="s">
        <v>44</v>
      </c>
      <c r="I1013" s="283" t="s">
        <v>1850</v>
      </c>
      <c r="J1013" s="289">
        <v>10</v>
      </c>
      <c r="K1013" s="290"/>
      <c r="L1013" s="291"/>
      <c r="M1013" s="289">
        <v>10</v>
      </c>
      <c r="N1013" s="290"/>
      <c r="O1013" s="291"/>
      <c r="P1013" s="289" t="s">
        <v>31</v>
      </c>
      <c r="Q1013" s="290"/>
      <c r="R1013" s="291"/>
      <c r="S1013" s="374" t="s">
        <v>1853</v>
      </c>
      <c r="T1013" s="283"/>
      <c r="U1013" s="283"/>
      <c r="V1013" s="270"/>
      <c r="W1013" s="270" t="s">
        <v>21</v>
      </c>
    </row>
    <row r="1014" s="253" customFormat="true" ht="25.5" hidden="true" spans="1:23">
      <c r="A1014" s="270">
        <f>MAX(A$2:A1013)+1</f>
        <v>909</v>
      </c>
      <c r="B1014" s="270">
        <v>250303005</v>
      </c>
      <c r="C1014" s="374" t="s">
        <v>2660</v>
      </c>
      <c r="D1014" s="410" t="s">
        <v>2661</v>
      </c>
      <c r="E1014" s="410" t="s">
        <v>2660</v>
      </c>
      <c r="F1014" s="270"/>
      <c r="G1014" s="270"/>
      <c r="H1014" s="283" t="s">
        <v>44</v>
      </c>
      <c r="I1014" s="283" t="s">
        <v>1850</v>
      </c>
      <c r="J1014" s="289">
        <v>10</v>
      </c>
      <c r="K1014" s="290"/>
      <c r="L1014" s="291"/>
      <c r="M1014" s="289">
        <v>10</v>
      </c>
      <c r="N1014" s="290"/>
      <c r="O1014" s="291"/>
      <c r="P1014" s="289" t="s">
        <v>31</v>
      </c>
      <c r="Q1014" s="290"/>
      <c r="R1014" s="291"/>
      <c r="S1014" s="374" t="s">
        <v>1853</v>
      </c>
      <c r="T1014" s="283"/>
      <c r="U1014" s="283"/>
      <c r="V1014" s="270"/>
      <c r="W1014" s="270" t="s">
        <v>21</v>
      </c>
    </row>
    <row r="1015" s="253" customFormat="true" ht="25.5" hidden="true" spans="1:23">
      <c r="A1015" s="270">
        <f>MAX(A$2:A1014)+1</f>
        <v>910</v>
      </c>
      <c r="B1015" s="270" t="s">
        <v>2662</v>
      </c>
      <c r="C1015" s="374" t="s">
        <v>2660</v>
      </c>
      <c r="D1015" s="410" t="s">
        <v>2661</v>
      </c>
      <c r="E1015" s="410" t="s">
        <v>2660</v>
      </c>
      <c r="F1015" s="270"/>
      <c r="G1015" s="270"/>
      <c r="H1015" s="283" t="s">
        <v>39</v>
      </c>
      <c r="I1015" s="283" t="s">
        <v>1850</v>
      </c>
      <c r="J1015" s="289">
        <v>8</v>
      </c>
      <c r="K1015" s="290"/>
      <c r="L1015" s="291"/>
      <c r="M1015" s="289">
        <v>8</v>
      </c>
      <c r="N1015" s="290"/>
      <c r="O1015" s="291"/>
      <c r="P1015" s="289" t="s">
        <v>31</v>
      </c>
      <c r="Q1015" s="290"/>
      <c r="R1015" s="291"/>
      <c r="S1015" s="374" t="s">
        <v>2552</v>
      </c>
      <c r="T1015" s="283"/>
      <c r="U1015" s="283"/>
      <c r="V1015" s="270"/>
      <c r="W1015" s="270" t="s">
        <v>21</v>
      </c>
    </row>
    <row r="1016" s="253" customFormat="true" ht="25.5" hidden="true" spans="1:23">
      <c r="A1016" s="270">
        <f>MAX(A$2:A1015)+1</f>
        <v>911</v>
      </c>
      <c r="B1016" s="270">
        <v>250303006</v>
      </c>
      <c r="C1016" s="374" t="s">
        <v>2663</v>
      </c>
      <c r="D1016" s="410" t="s">
        <v>2664</v>
      </c>
      <c r="E1016" s="410" t="s">
        <v>2663</v>
      </c>
      <c r="F1016" s="270" t="s">
        <v>2665</v>
      </c>
      <c r="G1016" s="270"/>
      <c r="H1016" s="283" t="s">
        <v>39</v>
      </c>
      <c r="I1016" s="283" t="s">
        <v>1850</v>
      </c>
      <c r="J1016" s="289">
        <v>5</v>
      </c>
      <c r="K1016" s="290"/>
      <c r="L1016" s="291"/>
      <c r="M1016" s="289">
        <v>5</v>
      </c>
      <c r="N1016" s="290"/>
      <c r="O1016" s="291"/>
      <c r="P1016" s="289" t="s">
        <v>31</v>
      </c>
      <c r="Q1016" s="290"/>
      <c r="R1016" s="291"/>
      <c r="S1016" s="374"/>
      <c r="T1016" s="283"/>
      <c r="U1016" s="283"/>
      <c r="V1016" s="270"/>
      <c r="W1016" s="270" t="s">
        <v>21</v>
      </c>
    </row>
    <row r="1017" s="253" customFormat="true" ht="25.5" hidden="true" spans="1:23">
      <c r="A1017" s="270">
        <f>MAX(A$2:A1016)+1</f>
        <v>912</v>
      </c>
      <c r="B1017" s="270" t="s">
        <v>2666</v>
      </c>
      <c r="C1017" s="374" t="s">
        <v>2663</v>
      </c>
      <c r="D1017" s="410" t="s">
        <v>2664</v>
      </c>
      <c r="E1017" s="410" t="s">
        <v>2663</v>
      </c>
      <c r="F1017" s="270"/>
      <c r="G1017" s="270"/>
      <c r="H1017" s="283" t="s">
        <v>44</v>
      </c>
      <c r="I1017" s="283" t="s">
        <v>1850</v>
      </c>
      <c r="J1017" s="289">
        <v>37</v>
      </c>
      <c r="K1017" s="290"/>
      <c r="L1017" s="291"/>
      <c r="M1017" s="289">
        <v>37</v>
      </c>
      <c r="N1017" s="290"/>
      <c r="O1017" s="291"/>
      <c r="P1017" s="289" t="s">
        <v>31</v>
      </c>
      <c r="Q1017" s="290"/>
      <c r="R1017" s="291"/>
      <c r="S1017" s="374" t="s">
        <v>2264</v>
      </c>
      <c r="T1017" s="283"/>
      <c r="U1017" s="283"/>
      <c r="V1017" s="270"/>
      <c r="W1017" s="270" t="s">
        <v>21</v>
      </c>
    </row>
    <row r="1018" s="253" customFormat="true" ht="25.5" hidden="true" spans="1:23">
      <c r="A1018" s="270">
        <f>MAX(A$2:A1017)+1</f>
        <v>913</v>
      </c>
      <c r="B1018" s="270">
        <v>250303007</v>
      </c>
      <c r="C1018" s="374" t="s">
        <v>2667</v>
      </c>
      <c r="D1018" s="410" t="s">
        <v>2668</v>
      </c>
      <c r="E1018" s="410" t="s">
        <v>2667</v>
      </c>
      <c r="F1018" s="270"/>
      <c r="G1018" s="270"/>
      <c r="H1018" s="283" t="s">
        <v>44</v>
      </c>
      <c r="I1018" s="283" t="s">
        <v>1850</v>
      </c>
      <c r="J1018" s="289">
        <v>25</v>
      </c>
      <c r="K1018" s="290"/>
      <c r="L1018" s="291"/>
      <c r="M1018" s="289">
        <v>25</v>
      </c>
      <c r="N1018" s="290"/>
      <c r="O1018" s="291"/>
      <c r="P1018" s="289" t="s">
        <v>31</v>
      </c>
      <c r="Q1018" s="290"/>
      <c r="R1018" s="291"/>
      <c r="S1018" s="374" t="s">
        <v>1935</v>
      </c>
      <c r="T1018" s="283"/>
      <c r="U1018" s="283"/>
      <c r="V1018" s="270"/>
      <c r="W1018" s="270" t="s">
        <v>21</v>
      </c>
    </row>
    <row r="1019" s="253" customFormat="true" ht="25.5" hidden="true" spans="1:23">
      <c r="A1019" s="270">
        <f>MAX(A$2:A1018)+1</f>
        <v>914</v>
      </c>
      <c r="B1019" s="270" t="s">
        <v>2669</v>
      </c>
      <c r="C1019" s="374" t="s">
        <v>2667</v>
      </c>
      <c r="D1019" s="410" t="s">
        <v>2668</v>
      </c>
      <c r="E1019" s="410" t="s">
        <v>2667</v>
      </c>
      <c r="F1019" s="270"/>
      <c r="G1019" s="270"/>
      <c r="H1019" s="283" t="s">
        <v>39</v>
      </c>
      <c r="I1019" s="283" t="s">
        <v>1850</v>
      </c>
      <c r="J1019" s="289">
        <v>5</v>
      </c>
      <c r="K1019" s="290"/>
      <c r="L1019" s="291"/>
      <c r="M1019" s="289">
        <v>5</v>
      </c>
      <c r="N1019" s="290"/>
      <c r="O1019" s="291"/>
      <c r="P1019" s="289" t="s">
        <v>31</v>
      </c>
      <c r="Q1019" s="290"/>
      <c r="R1019" s="291"/>
      <c r="S1019" s="374" t="s">
        <v>2552</v>
      </c>
      <c r="T1019" s="283"/>
      <c r="U1019" s="283"/>
      <c r="V1019" s="270"/>
      <c r="W1019" s="270" t="s">
        <v>21</v>
      </c>
    </row>
    <row r="1020" s="253" customFormat="true" ht="25.5" hidden="true" spans="1:23">
      <c r="A1020" s="270">
        <f>MAX(A$2:A1019)+1</f>
        <v>915</v>
      </c>
      <c r="B1020" s="270">
        <v>250303008</v>
      </c>
      <c r="C1020" s="374" t="s">
        <v>2670</v>
      </c>
      <c r="D1020" s="410" t="s">
        <v>2671</v>
      </c>
      <c r="E1020" s="410" t="s">
        <v>2670</v>
      </c>
      <c r="F1020" s="270"/>
      <c r="G1020" s="270"/>
      <c r="H1020" s="283" t="s">
        <v>44</v>
      </c>
      <c r="I1020" s="283" t="s">
        <v>1850</v>
      </c>
      <c r="J1020" s="289">
        <v>25</v>
      </c>
      <c r="K1020" s="290"/>
      <c r="L1020" s="291"/>
      <c r="M1020" s="289">
        <v>25</v>
      </c>
      <c r="N1020" s="290"/>
      <c r="O1020" s="291"/>
      <c r="P1020" s="289" t="s">
        <v>31</v>
      </c>
      <c r="Q1020" s="290"/>
      <c r="R1020" s="291"/>
      <c r="S1020" s="374" t="s">
        <v>1935</v>
      </c>
      <c r="T1020" s="283"/>
      <c r="U1020" s="283"/>
      <c r="V1020" s="270"/>
      <c r="W1020" s="270" t="s">
        <v>21</v>
      </c>
    </row>
    <row r="1021" s="253" customFormat="true" ht="25.5" hidden="true" spans="1:23">
      <c r="A1021" s="270">
        <f>MAX(A$2:A1020)+1</f>
        <v>916</v>
      </c>
      <c r="B1021" s="270" t="s">
        <v>2672</v>
      </c>
      <c r="C1021" s="374" t="s">
        <v>2670</v>
      </c>
      <c r="D1021" s="410" t="s">
        <v>2671</v>
      </c>
      <c r="E1021" s="410" t="s">
        <v>2670</v>
      </c>
      <c r="F1021" s="270"/>
      <c r="G1021" s="270"/>
      <c r="H1021" s="283" t="s">
        <v>39</v>
      </c>
      <c r="I1021" s="283" t="s">
        <v>1850</v>
      </c>
      <c r="J1021" s="289">
        <v>4</v>
      </c>
      <c r="K1021" s="290"/>
      <c r="L1021" s="291"/>
      <c r="M1021" s="289">
        <v>4</v>
      </c>
      <c r="N1021" s="290"/>
      <c r="O1021" s="291"/>
      <c r="P1021" s="289" t="s">
        <v>31</v>
      </c>
      <c r="Q1021" s="290"/>
      <c r="R1021" s="291"/>
      <c r="S1021" s="374" t="s">
        <v>2552</v>
      </c>
      <c r="T1021" s="283"/>
      <c r="U1021" s="283"/>
      <c r="V1021" s="270"/>
      <c r="W1021" s="270" t="s">
        <v>21</v>
      </c>
    </row>
    <row r="1022" s="253" customFormat="true" ht="25.5" hidden="true" spans="1:23">
      <c r="A1022" s="270">
        <f>MAX(A$2:A1021)+1</f>
        <v>917</v>
      </c>
      <c r="B1022" s="270">
        <v>250303009</v>
      </c>
      <c r="C1022" s="374" t="s">
        <v>2673</v>
      </c>
      <c r="D1022" s="410" t="s">
        <v>2674</v>
      </c>
      <c r="E1022" s="410" t="s">
        <v>2673</v>
      </c>
      <c r="F1022" s="270"/>
      <c r="G1022" s="270"/>
      <c r="H1022" s="283" t="s">
        <v>44</v>
      </c>
      <c r="I1022" s="283" t="s">
        <v>1850</v>
      </c>
      <c r="J1022" s="289">
        <v>25</v>
      </c>
      <c r="K1022" s="290"/>
      <c r="L1022" s="291"/>
      <c r="M1022" s="289">
        <v>25</v>
      </c>
      <c r="N1022" s="290"/>
      <c r="O1022" s="291"/>
      <c r="P1022" s="289" t="s">
        <v>31</v>
      </c>
      <c r="Q1022" s="290"/>
      <c r="R1022" s="291"/>
      <c r="S1022" s="374" t="s">
        <v>1935</v>
      </c>
      <c r="T1022" s="283"/>
      <c r="U1022" s="283"/>
      <c r="V1022" s="270"/>
      <c r="W1022" s="270" t="s">
        <v>21</v>
      </c>
    </row>
    <row r="1023" s="253" customFormat="true" ht="25.5" hidden="true" spans="1:23">
      <c r="A1023" s="270">
        <f>MAX(A$2:A1022)+1</f>
        <v>918</v>
      </c>
      <c r="B1023" s="270" t="s">
        <v>2675</v>
      </c>
      <c r="C1023" s="374" t="s">
        <v>2673</v>
      </c>
      <c r="D1023" s="410" t="s">
        <v>2674</v>
      </c>
      <c r="E1023" s="410" t="s">
        <v>2673</v>
      </c>
      <c r="F1023" s="270"/>
      <c r="G1023" s="270"/>
      <c r="H1023" s="283" t="s">
        <v>39</v>
      </c>
      <c r="I1023" s="283" t="s">
        <v>1850</v>
      </c>
      <c r="J1023" s="289">
        <v>4</v>
      </c>
      <c r="K1023" s="290"/>
      <c r="L1023" s="291"/>
      <c r="M1023" s="289">
        <v>4</v>
      </c>
      <c r="N1023" s="290"/>
      <c r="O1023" s="291"/>
      <c r="P1023" s="289" t="s">
        <v>31</v>
      </c>
      <c r="Q1023" s="290"/>
      <c r="R1023" s="291"/>
      <c r="S1023" s="374" t="s">
        <v>2552</v>
      </c>
      <c r="T1023" s="283"/>
      <c r="U1023" s="283"/>
      <c r="V1023" s="270"/>
      <c r="W1023" s="270" t="s">
        <v>21</v>
      </c>
    </row>
    <row r="1024" s="253" customFormat="true" ht="25.5" hidden="true" spans="1:23">
      <c r="A1024" s="270">
        <f>MAX(A$2:A1023)+1</f>
        <v>919</v>
      </c>
      <c r="B1024" s="270">
        <v>250303010</v>
      </c>
      <c r="C1024" s="374" t="s">
        <v>2676</v>
      </c>
      <c r="D1024" s="410" t="s">
        <v>2677</v>
      </c>
      <c r="E1024" s="410" t="s">
        <v>2676</v>
      </c>
      <c r="F1024" s="270"/>
      <c r="G1024" s="270"/>
      <c r="H1024" s="283" t="s">
        <v>44</v>
      </c>
      <c r="I1024" s="283" t="s">
        <v>1850</v>
      </c>
      <c r="J1024" s="289">
        <v>25</v>
      </c>
      <c r="K1024" s="290"/>
      <c r="L1024" s="291"/>
      <c r="M1024" s="289">
        <v>25</v>
      </c>
      <c r="N1024" s="290"/>
      <c r="O1024" s="291"/>
      <c r="P1024" s="289" t="s">
        <v>31</v>
      </c>
      <c r="Q1024" s="290"/>
      <c r="R1024" s="291"/>
      <c r="S1024" s="374" t="s">
        <v>1935</v>
      </c>
      <c r="T1024" s="283"/>
      <c r="U1024" s="283"/>
      <c r="V1024" s="270"/>
      <c r="W1024" s="270" t="s">
        <v>21</v>
      </c>
    </row>
    <row r="1025" s="253" customFormat="true" ht="25.5" hidden="true" spans="1:23">
      <c r="A1025" s="270">
        <f>MAX(A$2:A1024)+1</f>
        <v>920</v>
      </c>
      <c r="B1025" s="270" t="s">
        <v>2678</v>
      </c>
      <c r="C1025" s="374" t="s">
        <v>2676</v>
      </c>
      <c r="D1025" s="410" t="s">
        <v>2677</v>
      </c>
      <c r="E1025" s="410" t="s">
        <v>2676</v>
      </c>
      <c r="F1025" s="270"/>
      <c r="G1025" s="270"/>
      <c r="H1025" s="283" t="s">
        <v>39</v>
      </c>
      <c r="I1025" s="283" t="s">
        <v>1850</v>
      </c>
      <c r="J1025" s="289">
        <v>4</v>
      </c>
      <c r="K1025" s="290"/>
      <c r="L1025" s="291"/>
      <c r="M1025" s="289">
        <v>4</v>
      </c>
      <c r="N1025" s="290"/>
      <c r="O1025" s="291"/>
      <c r="P1025" s="289" t="s">
        <v>31</v>
      </c>
      <c r="Q1025" s="290"/>
      <c r="R1025" s="291"/>
      <c r="S1025" s="374" t="s">
        <v>2552</v>
      </c>
      <c r="T1025" s="283"/>
      <c r="U1025" s="283"/>
      <c r="V1025" s="270"/>
      <c r="W1025" s="270" t="s">
        <v>21</v>
      </c>
    </row>
    <row r="1026" s="253" customFormat="true" ht="25.5" hidden="true" spans="1:23">
      <c r="A1026" s="270">
        <f>MAX(A$2:A1025)+1</f>
        <v>921</v>
      </c>
      <c r="B1026" s="270" t="s">
        <v>2679</v>
      </c>
      <c r="C1026" s="374" t="s">
        <v>2680</v>
      </c>
      <c r="D1026" s="410" t="s">
        <v>2681</v>
      </c>
      <c r="E1026" s="410" t="s">
        <v>2680</v>
      </c>
      <c r="F1026" s="270"/>
      <c r="G1026" s="270"/>
      <c r="H1026" s="283" t="s">
        <v>44</v>
      </c>
      <c r="I1026" s="283" t="s">
        <v>1850</v>
      </c>
      <c r="J1026" s="289">
        <v>25</v>
      </c>
      <c r="K1026" s="290"/>
      <c r="L1026" s="291"/>
      <c r="M1026" s="289">
        <v>25</v>
      </c>
      <c r="N1026" s="290"/>
      <c r="O1026" s="291"/>
      <c r="P1026" s="289" t="s">
        <v>31</v>
      </c>
      <c r="Q1026" s="290"/>
      <c r="R1026" s="291"/>
      <c r="S1026" s="374" t="s">
        <v>1935</v>
      </c>
      <c r="T1026" s="283"/>
      <c r="U1026" s="283"/>
      <c r="V1026" s="270"/>
      <c r="W1026" s="270" t="s">
        <v>21</v>
      </c>
    </row>
    <row r="1027" s="253" customFormat="true" ht="25.5" hidden="true" spans="1:23">
      <c r="A1027" s="270">
        <f>MAX(A$2:A1026)+1</f>
        <v>922</v>
      </c>
      <c r="B1027" s="270" t="s">
        <v>2682</v>
      </c>
      <c r="C1027" s="374" t="s">
        <v>2680</v>
      </c>
      <c r="D1027" s="410" t="s">
        <v>2681</v>
      </c>
      <c r="E1027" s="410" t="s">
        <v>2680</v>
      </c>
      <c r="F1027" s="270"/>
      <c r="G1027" s="270"/>
      <c r="H1027" s="283" t="s">
        <v>39</v>
      </c>
      <c r="I1027" s="283" t="s">
        <v>1850</v>
      </c>
      <c r="J1027" s="289">
        <v>4</v>
      </c>
      <c r="K1027" s="290"/>
      <c r="L1027" s="291"/>
      <c r="M1027" s="289">
        <v>4</v>
      </c>
      <c r="N1027" s="290"/>
      <c r="O1027" s="291"/>
      <c r="P1027" s="289" t="s">
        <v>31</v>
      </c>
      <c r="Q1027" s="290"/>
      <c r="R1027" s="291"/>
      <c r="S1027" s="374" t="s">
        <v>2552</v>
      </c>
      <c r="T1027" s="283"/>
      <c r="U1027" s="283"/>
      <c r="V1027" s="270"/>
      <c r="W1027" s="270" t="s">
        <v>21</v>
      </c>
    </row>
    <row r="1028" s="253" customFormat="true" ht="25.5" hidden="true" spans="1:23">
      <c r="A1028" s="270">
        <f>MAX(A$2:A1027)+1</f>
        <v>923</v>
      </c>
      <c r="B1028" s="270">
        <v>250303012</v>
      </c>
      <c r="C1028" s="374" t="s">
        <v>2683</v>
      </c>
      <c r="D1028" s="410" t="s">
        <v>2684</v>
      </c>
      <c r="E1028" s="410" t="s">
        <v>2683</v>
      </c>
      <c r="F1028" s="270"/>
      <c r="G1028" s="270"/>
      <c r="H1028" s="283" t="s">
        <v>44</v>
      </c>
      <c r="I1028" s="283" t="s">
        <v>1850</v>
      </c>
      <c r="J1028" s="289">
        <v>25</v>
      </c>
      <c r="K1028" s="290"/>
      <c r="L1028" s="291"/>
      <c r="M1028" s="289">
        <v>25</v>
      </c>
      <c r="N1028" s="290"/>
      <c r="O1028" s="291"/>
      <c r="P1028" s="289" t="s">
        <v>31</v>
      </c>
      <c r="Q1028" s="290"/>
      <c r="R1028" s="291"/>
      <c r="S1028" s="374" t="s">
        <v>1935</v>
      </c>
      <c r="T1028" s="283"/>
      <c r="U1028" s="283"/>
      <c r="V1028" s="270"/>
      <c r="W1028" s="270" t="s">
        <v>21</v>
      </c>
    </row>
    <row r="1029" s="253" customFormat="true" ht="25.5" hidden="true" spans="1:23">
      <c r="A1029" s="270">
        <f>MAX(A$2:A1028)+1</f>
        <v>924</v>
      </c>
      <c r="B1029" s="270" t="s">
        <v>2685</v>
      </c>
      <c r="C1029" s="374" t="s">
        <v>2683</v>
      </c>
      <c r="D1029" s="410" t="s">
        <v>2684</v>
      </c>
      <c r="E1029" s="410" t="s">
        <v>2683</v>
      </c>
      <c r="F1029" s="270"/>
      <c r="G1029" s="270"/>
      <c r="H1029" s="283" t="s">
        <v>39</v>
      </c>
      <c r="I1029" s="283" t="s">
        <v>1850</v>
      </c>
      <c r="J1029" s="289">
        <v>4</v>
      </c>
      <c r="K1029" s="290"/>
      <c r="L1029" s="291"/>
      <c r="M1029" s="289">
        <v>4</v>
      </c>
      <c r="N1029" s="290"/>
      <c r="O1029" s="291"/>
      <c r="P1029" s="289" t="s">
        <v>31</v>
      </c>
      <c r="Q1029" s="290"/>
      <c r="R1029" s="291"/>
      <c r="S1029" s="374" t="s">
        <v>2552</v>
      </c>
      <c r="T1029" s="283"/>
      <c r="U1029" s="283"/>
      <c r="V1029" s="270"/>
      <c r="W1029" s="270" t="s">
        <v>21</v>
      </c>
    </row>
    <row r="1030" s="253" customFormat="true" ht="25.5" hidden="true" spans="1:23">
      <c r="A1030" s="270">
        <f>MAX(A$2:A1029)+1</f>
        <v>925</v>
      </c>
      <c r="B1030" s="270">
        <v>250303013</v>
      </c>
      <c r="C1030" s="374" t="s">
        <v>2686</v>
      </c>
      <c r="D1030" s="410" t="s">
        <v>2687</v>
      </c>
      <c r="E1030" s="410" t="s">
        <v>2686</v>
      </c>
      <c r="F1030" s="270"/>
      <c r="G1030" s="270"/>
      <c r="H1030" s="283" t="s">
        <v>44</v>
      </c>
      <c r="I1030" s="283" t="s">
        <v>1850</v>
      </c>
      <c r="J1030" s="289">
        <v>25</v>
      </c>
      <c r="K1030" s="290"/>
      <c r="L1030" s="291"/>
      <c r="M1030" s="289">
        <v>25</v>
      </c>
      <c r="N1030" s="290"/>
      <c r="O1030" s="291"/>
      <c r="P1030" s="289" t="s">
        <v>31</v>
      </c>
      <c r="Q1030" s="290"/>
      <c r="R1030" s="291"/>
      <c r="S1030" s="374" t="s">
        <v>1935</v>
      </c>
      <c r="T1030" s="283"/>
      <c r="U1030" s="283"/>
      <c r="V1030" s="270"/>
      <c r="W1030" s="270" t="s">
        <v>21</v>
      </c>
    </row>
    <row r="1031" s="253" customFormat="true" ht="25.5" hidden="true" spans="1:23">
      <c r="A1031" s="270">
        <f>MAX(A$2:A1030)+1</f>
        <v>926</v>
      </c>
      <c r="B1031" s="270" t="s">
        <v>2688</v>
      </c>
      <c r="C1031" s="374" t="s">
        <v>2686</v>
      </c>
      <c r="D1031" s="410" t="s">
        <v>2687</v>
      </c>
      <c r="E1031" s="410" t="s">
        <v>2686</v>
      </c>
      <c r="F1031" s="270"/>
      <c r="G1031" s="270"/>
      <c r="H1031" s="283" t="s">
        <v>39</v>
      </c>
      <c r="I1031" s="283" t="s">
        <v>1850</v>
      </c>
      <c r="J1031" s="289">
        <v>4</v>
      </c>
      <c r="K1031" s="290"/>
      <c r="L1031" s="291"/>
      <c r="M1031" s="289">
        <v>4</v>
      </c>
      <c r="N1031" s="290"/>
      <c r="O1031" s="291"/>
      <c r="P1031" s="289" t="s">
        <v>31</v>
      </c>
      <c r="Q1031" s="290"/>
      <c r="R1031" s="291"/>
      <c r="S1031" s="374" t="s">
        <v>2552</v>
      </c>
      <c r="T1031" s="283"/>
      <c r="U1031" s="283"/>
      <c r="V1031" s="270"/>
      <c r="W1031" s="270" t="s">
        <v>21</v>
      </c>
    </row>
    <row r="1032" s="253" customFormat="true" ht="25.5" hidden="true" spans="1:23">
      <c r="A1032" s="270">
        <f>MAX(A$2:A1031)+1</f>
        <v>927</v>
      </c>
      <c r="B1032" s="270">
        <v>250303014</v>
      </c>
      <c r="C1032" s="374" t="s">
        <v>2689</v>
      </c>
      <c r="D1032" s="410" t="s">
        <v>2690</v>
      </c>
      <c r="E1032" s="410" t="s">
        <v>2689</v>
      </c>
      <c r="F1032" s="270"/>
      <c r="G1032" s="270"/>
      <c r="H1032" s="283" t="s">
        <v>44</v>
      </c>
      <c r="I1032" s="283" t="s">
        <v>1850</v>
      </c>
      <c r="J1032" s="289">
        <v>20</v>
      </c>
      <c r="K1032" s="290"/>
      <c r="L1032" s="291"/>
      <c r="M1032" s="289">
        <v>20</v>
      </c>
      <c r="N1032" s="290"/>
      <c r="O1032" s="291"/>
      <c r="P1032" s="289" t="s">
        <v>31</v>
      </c>
      <c r="Q1032" s="290"/>
      <c r="R1032" s="291"/>
      <c r="S1032" s="374" t="s">
        <v>2613</v>
      </c>
      <c r="T1032" s="283"/>
      <c r="U1032" s="283"/>
      <c r="V1032" s="270"/>
      <c r="W1032" s="270" t="s">
        <v>21</v>
      </c>
    </row>
    <row r="1033" s="253" customFormat="true" ht="25.5" hidden="true" spans="1:23">
      <c r="A1033" s="270">
        <f>MAX(A$2:A1032)+1</f>
        <v>928</v>
      </c>
      <c r="B1033" s="270" t="s">
        <v>2691</v>
      </c>
      <c r="C1033" s="374" t="s">
        <v>2689</v>
      </c>
      <c r="D1033" s="410" t="s">
        <v>2690</v>
      </c>
      <c r="E1033" s="410" t="s">
        <v>2689</v>
      </c>
      <c r="F1033" s="270"/>
      <c r="G1033" s="270"/>
      <c r="H1033" s="283" t="s">
        <v>39</v>
      </c>
      <c r="I1033" s="283" t="s">
        <v>1850</v>
      </c>
      <c r="J1033" s="289">
        <v>8</v>
      </c>
      <c r="K1033" s="290"/>
      <c r="L1033" s="291"/>
      <c r="M1033" s="289">
        <v>8</v>
      </c>
      <c r="N1033" s="290"/>
      <c r="O1033" s="291"/>
      <c r="P1033" s="289" t="s">
        <v>31</v>
      </c>
      <c r="Q1033" s="290"/>
      <c r="R1033" s="291"/>
      <c r="S1033" s="374" t="s">
        <v>2552</v>
      </c>
      <c r="T1033" s="283"/>
      <c r="U1033" s="283"/>
      <c r="V1033" s="270"/>
      <c r="W1033" s="270" t="s">
        <v>21</v>
      </c>
    </row>
    <row r="1034" s="253" customFormat="true" ht="25.5" hidden="true" spans="1:23">
      <c r="A1034" s="270">
        <f>MAX(A$2:A1033)+1</f>
        <v>929</v>
      </c>
      <c r="B1034" s="270">
        <v>250303015</v>
      </c>
      <c r="C1034" s="374" t="s">
        <v>2692</v>
      </c>
      <c r="D1034" s="410" t="s">
        <v>2693</v>
      </c>
      <c r="E1034" s="410" t="s">
        <v>2692</v>
      </c>
      <c r="F1034" s="270"/>
      <c r="G1034" s="270"/>
      <c r="H1034" s="283" t="s">
        <v>39</v>
      </c>
      <c r="I1034" s="283" t="s">
        <v>1850</v>
      </c>
      <c r="J1034" s="289">
        <v>3</v>
      </c>
      <c r="K1034" s="290"/>
      <c r="L1034" s="291"/>
      <c r="M1034" s="289">
        <v>3</v>
      </c>
      <c r="N1034" s="290"/>
      <c r="O1034" s="291"/>
      <c r="P1034" s="289" t="s">
        <v>31</v>
      </c>
      <c r="Q1034" s="290"/>
      <c r="R1034" s="291"/>
      <c r="S1034" s="374"/>
      <c r="T1034" s="283"/>
      <c r="U1034" s="283"/>
      <c r="V1034" s="270"/>
      <c r="W1034" s="270" t="s">
        <v>21</v>
      </c>
    </row>
    <row r="1035" s="253" customFormat="true" ht="25.5" hidden="true" spans="1:23">
      <c r="A1035" s="270">
        <f>MAX(A$2:A1034)+1</f>
        <v>930</v>
      </c>
      <c r="B1035" s="270">
        <v>250303016</v>
      </c>
      <c r="C1035" s="374" t="s">
        <v>2694</v>
      </c>
      <c r="D1035" s="410" t="s">
        <v>2695</v>
      </c>
      <c r="E1035" s="410" t="s">
        <v>2694</v>
      </c>
      <c r="F1035" s="270"/>
      <c r="G1035" s="270"/>
      <c r="H1035" s="283" t="s">
        <v>39</v>
      </c>
      <c r="I1035" s="283" t="s">
        <v>1850</v>
      </c>
      <c r="J1035" s="289">
        <v>4</v>
      </c>
      <c r="K1035" s="290"/>
      <c r="L1035" s="291"/>
      <c r="M1035" s="289">
        <v>4</v>
      </c>
      <c r="N1035" s="290"/>
      <c r="O1035" s="291"/>
      <c r="P1035" s="289" t="s">
        <v>31</v>
      </c>
      <c r="Q1035" s="290"/>
      <c r="R1035" s="291"/>
      <c r="S1035" s="374"/>
      <c r="T1035" s="283"/>
      <c r="U1035" s="283"/>
      <c r="V1035" s="270"/>
      <c r="W1035" s="270" t="s">
        <v>21</v>
      </c>
    </row>
    <row r="1036" s="253" customFormat="true" ht="25.5" hidden="true" spans="1:23">
      <c r="A1036" s="270">
        <f>MAX(A$2:A1035)+1</f>
        <v>931</v>
      </c>
      <c r="B1036" s="270">
        <v>250303017</v>
      </c>
      <c r="C1036" s="374" t="s">
        <v>2696</v>
      </c>
      <c r="D1036" s="410" t="s">
        <v>2697</v>
      </c>
      <c r="E1036" s="410" t="s">
        <v>2696</v>
      </c>
      <c r="F1036" s="270"/>
      <c r="G1036" s="270"/>
      <c r="H1036" s="283" t="s">
        <v>29</v>
      </c>
      <c r="I1036" s="283" t="s">
        <v>1850</v>
      </c>
      <c r="J1036" s="289">
        <v>10</v>
      </c>
      <c r="K1036" s="290"/>
      <c r="L1036" s="291"/>
      <c r="M1036" s="289">
        <v>10</v>
      </c>
      <c r="N1036" s="290"/>
      <c r="O1036" s="291"/>
      <c r="P1036" s="289" t="s">
        <v>31</v>
      </c>
      <c r="Q1036" s="290"/>
      <c r="R1036" s="291"/>
      <c r="S1036" s="374"/>
      <c r="T1036" s="283"/>
      <c r="U1036" s="283"/>
      <c r="V1036" s="270"/>
      <c r="W1036" s="270" t="s">
        <v>21</v>
      </c>
    </row>
    <row r="1037" s="253" customFormat="true" ht="25.5" hidden="true" spans="1:23">
      <c r="A1037" s="270">
        <f>MAX(A$2:A1036)+1</f>
        <v>932</v>
      </c>
      <c r="B1037" s="270">
        <v>250303019</v>
      </c>
      <c r="C1037" s="177" t="s">
        <v>2698</v>
      </c>
      <c r="D1037" s="410" t="s">
        <v>2699</v>
      </c>
      <c r="E1037" s="410" t="s">
        <v>2698</v>
      </c>
      <c r="F1037" s="270"/>
      <c r="G1037" s="270"/>
      <c r="H1037" s="283" t="s">
        <v>44</v>
      </c>
      <c r="I1037" s="283" t="s">
        <v>1850</v>
      </c>
      <c r="J1037" s="289">
        <v>38</v>
      </c>
      <c r="K1037" s="290"/>
      <c r="L1037" s="291"/>
      <c r="M1037" s="289">
        <v>38</v>
      </c>
      <c r="N1037" s="290"/>
      <c r="O1037" s="291"/>
      <c r="P1037" s="289" t="s">
        <v>31</v>
      </c>
      <c r="Q1037" s="290"/>
      <c r="R1037" s="291"/>
      <c r="S1037" s="374"/>
      <c r="T1037" s="283"/>
      <c r="U1037" s="283"/>
      <c r="V1037" s="270"/>
      <c r="W1037" s="270" t="s">
        <v>21</v>
      </c>
    </row>
    <row r="1038" s="253" customFormat="true" ht="25.5" hidden="true" spans="1:23">
      <c r="A1038" s="270">
        <f>MAX(A$2:A1037)+1</f>
        <v>933</v>
      </c>
      <c r="B1038" s="270">
        <v>250303020</v>
      </c>
      <c r="C1038" s="177" t="s">
        <v>2700</v>
      </c>
      <c r="D1038" s="410" t="s">
        <v>2693</v>
      </c>
      <c r="E1038" s="410" t="s">
        <v>2692</v>
      </c>
      <c r="F1038" s="270"/>
      <c r="G1038" s="270"/>
      <c r="H1038" s="283" t="s">
        <v>44</v>
      </c>
      <c r="I1038" s="283" t="s">
        <v>1850</v>
      </c>
      <c r="J1038" s="289">
        <v>48</v>
      </c>
      <c r="K1038" s="290"/>
      <c r="L1038" s="291"/>
      <c r="M1038" s="289">
        <v>48</v>
      </c>
      <c r="N1038" s="290"/>
      <c r="O1038" s="291"/>
      <c r="P1038" s="289" t="s">
        <v>31</v>
      </c>
      <c r="Q1038" s="290"/>
      <c r="R1038" s="291"/>
      <c r="S1038" s="374" t="s">
        <v>2017</v>
      </c>
      <c r="T1038" s="283"/>
      <c r="U1038" s="283"/>
      <c r="V1038" s="270"/>
      <c r="W1038" s="270" t="s">
        <v>21</v>
      </c>
    </row>
    <row r="1039" s="253" customFormat="true" ht="25.5" hidden="true" spans="1:23">
      <c r="A1039" s="270">
        <f>MAX(A$2:A1038)+1</f>
        <v>934</v>
      </c>
      <c r="B1039" s="270">
        <v>250303021</v>
      </c>
      <c r="C1039" s="270" t="s">
        <v>2701</v>
      </c>
      <c r="D1039" s="410" t="s">
        <v>2702</v>
      </c>
      <c r="E1039" s="410" t="s">
        <v>2703</v>
      </c>
      <c r="F1039" s="325"/>
      <c r="G1039" s="270"/>
      <c r="H1039" s="283" t="s">
        <v>44</v>
      </c>
      <c r="I1039" s="283" t="s">
        <v>40</v>
      </c>
      <c r="J1039" s="289">
        <v>25</v>
      </c>
      <c r="K1039" s="290"/>
      <c r="L1039" s="291"/>
      <c r="M1039" s="289">
        <v>25</v>
      </c>
      <c r="N1039" s="290"/>
      <c r="O1039" s="291"/>
      <c r="P1039" s="298" t="s">
        <v>31</v>
      </c>
      <c r="Q1039" s="305"/>
      <c r="R1039" s="306"/>
      <c r="S1039" s="270" t="s">
        <v>2017</v>
      </c>
      <c r="T1039" s="283"/>
      <c r="U1039" s="283"/>
      <c r="V1039" s="270"/>
      <c r="W1039" s="270" t="s">
        <v>310</v>
      </c>
    </row>
    <row r="1040" s="253" customFormat="true" ht="38.25" hidden="true" spans="1:23">
      <c r="A1040" s="270">
        <f>MAX(A$2:A1039)+1</f>
        <v>935</v>
      </c>
      <c r="B1040" s="270">
        <v>250303022</v>
      </c>
      <c r="C1040" s="270" t="s">
        <v>2704</v>
      </c>
      <c r="D1040" s="410" t="s">
        <v>2684</v>
      </c>
      <c r="E1040" s="410" t="s">
        <v>2683</v>
      </c>
      <c r="F1040" s="270" t="s">
        <v>2705</v>
      </c>
      <c r="G1040" s="270"/>
      <c r="H1040" s="283" t="s">
        <v>29</v>
      </c>
      <c r="I1040" s="283" t="s">
        <v>40</v>
      </c>
      <c r="J1040" s="289" t="s">
        <v>70</v>
      </c>
      <c r="K1040" s="290"/>
      <c r="L1040" s="291"/>
      <c r="M1040" s="289" t="s">
        <v>70</v>
      </c>
      <c r="N1040" s="290"/>
      <c r="O1040" s="291"/>
      <c r="P1040" s="298" t="s">
        <v>70</v>
      </c>
      <c r="Q1040" s="305"/>
      <c r="R1040" s="306"/>
      <c r="S1040" s="270" t="s">
        <v>2706</v>
      </c>
      <c r="T1040" s="283"/>
      <c r="U1040" s="283"/>
      <c r="V1040" s="270"/>
      <c r="W1040" s="270" t="s">
        <v>21</v>
      </c>
    </row>
    <row r="1041" s="253" customFormat="true" ht="25.5" hidden="true" spans="1:23">
      <c r="A1041" s="270">
        <f>MAX(A$2:A1040)+1</f>
        <v>936</v>
      </c>
      <c r="B1041" s="270">
        <v>250303023</v>
      </c>
      <c r="C1041" s="270" t="s">
        <v>2707</v>
      </c>
      <c r="D1041" s="410" t="s">
        <v>2658</v>
      </c>
      <c r="E1041" s="410" t="s">
        <v>2657</v>
      </c>
      <c r="F1041" s="270"/>
      <c r="G1041" s="270"/>
      <c r="H1041" s="283" t="s">
        <v>29</v>
      </c>
      <c r="I1041" s="283" t="s">
        <v>1850</v>
      </c>
      <c r="J1041" s="289" t="s">
        <v>70</v>
      </c>
      <c r="K1041" s="290"/>
      <c r="L1041" s="291"/>
      <c r="M1041" s="289" t="s">
        <v>70</v>
      </c>
      <c r="N1041" s="290"/>
      <c r="O1041" s="291"/>
      <c r="P1041" s="298" t="s">
        <v>70</v>
      </c>
      <c r="Q1041" s="305"/>
      <c r="R1041" s="306"/>
      <c r="S1041" s="270" t="s">
        <v>2708</v>
      </c>
      <c r="T1041" s="283"/>
      <c r="U1041" s="283"/>
      <c r="V1041" s="270"/>
      <c r="W1041" s="270" t="s">
        <v>21</v>
      </c>
    </row>
    <row r="1042" s="252" customFormat="true" ht="25.5" hidden="true" spans="1:23">
      <c r="A1042" s="270"/>
      <c r="B1042" s="270">
        <v>250304</v>
      </c>
      <c r="C1042" s="270" t="s">
        <v>2709</v>
      </c>
      <c r="D1042" s="410"/>
      <c r="E1042" s="410"/>
      <c r="F1042" s="270" t="s">
        <v>2710</v>
      </c>
      <c r="G1042" s="270"/>
      <c r="H1042" s="283"/>
      <c r="I1042" s="283"/>
      <c r="J1042" s="289"/>
      <c r="K1042" s="290"/>
      <c r="L1042" s="291"/>
      <c r="M1042" s="289"/>
      <c r="N1042" s="290"/>
      <c r="O1042" s="291"/>
      <c r="P1042" s="289"/>
      <c r="Q1042" s="290"/>
      <c r="R1042" s="291"/>
      <c r="S1042" s="270"/>
      <c r="T1042" s="283"/>
      <c r="U1042" s="283"/>
      <c r="V1042" s="270"/>
      <c r="W1042" s="270" t="s">
        <v>21</v>
      </c>
    </row>
    <row r="1043" s="253" customFormat="true" ht="25.5" hidden="true" spans="1:23">
      <c r="A1043" s="270">
        <f>MAX(A$2:A1042)+1</f>
        <v>937</v>
      </c>
      <c r="B1043" s="270">
        <v>250304001</v>
      </c>
      <c r="C1043" s="374" t="s">
        <v>2711</v>
      </c>
      <c r="D1043" s="410" t="s">
        <v>2712</v>
      </c>
      <c r="E1043" s="410" t="s">
        <v>2711</v>
      </c>
      <c r="F1043" s="270"/>
      <c r="G1043" s="270"/>
      <c r="H1043" s="283" t="s">
        <v>39</v>
      </c>
      <c r="I1043" s="283" t="s">
        <v>1850</v>
      </c>
      <c r="J1043" s="289">
        <v>4</v>
      </c>
      <c r="K1043" s="290"/>
      <c r="L1043" s="291"/>
      <c r="M1043" s="289">
        <v>4</v>
      </c>
      <c r="N1043" s="290"/>
      <c r="O1043" s="291"/>
      <c r="P1043" s="289" t="s">
        <v>31</v>
      </c>
      <c r="Q1043" s="290"/>
      <c r="R1043" s="291"/>
      <c r="S1043" s="270" t="s">
        <v>2713</v>
      </c>
      <c r="T1043" s="283"/>
      <c r="U1043" s="283"/>
      <c r="V1043" s="270"/>
      <c r="W1043" s="270" t="s">
        <v>21</v>
      </c>
    </row>
    <row r="1044" s="253" customFormat="true" ht="38.25" hidden="true" spans="1:23">
      <c r="A1044" s="270">
        <f>MAX(A$2:A1043)+1</f>
        <v>938</v>
      </c>
      <c r="B1044" s="270" t="s">
        <v>2714</v>
      </c>
      <c r="C1044" s="374" t="s">
        <v>2711</v>
      </c>
      <c r="D1044" s="410" t="s">
        <v>2712</v>
      </c>
      <c r="E1044" s="410" t="s">
        <v>2711</v>
      </c>
      <c r="F1044" s="270"/>
      <c r="G1044" s="270"/>
      <c r="H1044" s="283" t="s">
        <v>1122</v>
      </c>
      <c r="I1044" s="283" t="s">
        <v>1850</v>
      </c>
      <c r="J1044" s="289">
        <v>10</v>
      </c>
      <c r="K1044" s="290"/>
      <c r="L1044" s="291"/>
      <c r="M1044" s="289">
        <v>10</v>
      </c>
      <c r="N1044" s="290"/>
      <c r="O1044" s="291"/>
      <c r="P1044" s="289" t="s">
        <v>31</v>
      </c>
      <c r="Q1044" s="290"/>
      <c r="R1044" s="291"/>
      <c r="S1044" s="270" t="s">
        <v>2620</v>
      </c>
      <c r="T1044" s="283"/>
      <c r="U1044" s="283"/>
      <c r="V1044" s="270"/>
      <c r="W1044" s="270" t="s">
        <v>21</v>
      </c>
    </row>
    <row r="1045" s="253" customFormat="true" ht="25.5" hidden="true" spans="1:23">
      <c r="A1045" s="270">
        <f>MAX(A$2:A1044)+1</f>
        <v>939</v>
      </c>
      <c r="B1045" s="270">
        <v>250304002</v>
      </c>
      <c r="C1045" s="374" t="s">
        <v>2715</v>
      </c>
      <c r="D1045" s="410" t="s">
        <v>2716</v>
      </c>
      <c r="E1045" s="410" t="s">
        <v>2715</v>
      </c>
      <c r="F1045" s="270"/>
      <c r="G1045" s="270"/>
      <c r="H1045" s="283" t="s">
        <v>39</v>
      </c>
      <c r="I1045" s="283" t="s">
        <v>1850</v>
      </c>
      <c r="J1045" s="289">
        <v>4</v>
      </c>
      <c r="K1045" s="290"/>
      <c r="L1045" s="291"/>
      <c r="M1045" s="289">
        <v>4</v>
      </c>
      <c r="N1045" s="290"/>
      <c r="O1045" s="291"/>
      <c r="P1045" s="289" t="s">
        <v>31</v>
      </c>
      <c r="Q1045" s="290"/>
      <c r="R1045" s="291"/>
      <c r="S1045" s="270" t="s">
        <v>2713</v>
      </c>
      <c r="T1045" s="283"/>
      <c r="U1045" s="283"/>
      <c r="V1045" s="270"/>
      <c r="W1045" s="270" t="s">
        <v>21</v>
      </c>
    </row>
    <row r="1046" s="253" customFormat="true" ht="38.25" hidden="true" spans="1:23">
      <c r="A1046" s="270">
        <f>MAX(A$2:A1045)+1</f>
        <v>940</v>
      </c>
      <c r="B1046" s="270" t="s">
        <v>2717</v>
      </c>
      <c r="C1046" s="374" t="s">
        <v>2715</v>
      </c>
      <c r="D1046" s="410" t="s">
        <v>2716</v>
      </c>
      <c r="E1046" s="410" t="s">
        <v>2715</v>
      </c>
      <c r="F1046" s="270"/>
      <c r="G1046" s="270"/>
      <c r="H1046" s="283" t="s">
        <v>1122</v>
      </c>
      <c r="I1046" s="283" t="s">
        <v>1850</v>
      </c>
      <c r="J1046" s="289">
        <v>10</v>
      </c>
      <c r="K1046" s="290"/>
      <c r="L1046" s="291"/>
      <c r="M1046" s="289">
        <v>10</v>
      </c>
      <c r="N1046" s="290"/>
      <c r="O1046" s="291"/>
      <c r="P1046" s="289" t="s">
        <v>31</v>
      </c>
      <c r="Q1046" s="290"/>
      <c r="R1046" s="291"/>
      <c r="S1046" s="270" t="s">
        <v>2620</v>
      </c>
      <c r="T1046" s="283"/>
      <c r="U1046" s="283"/>
      <c r="V1046" s="270"/>
      <c r="W1046" s="270" t="s">
        <v>21</v>
      </c>
    </row>
    <row r="1047" s="253" customFormat="true" ht="25.5" hidden="true" spans="1:23">
      <c r="A1047" s="270">
        <f>MAX(A$2:A1046)+1</f>
        <v>941</v>
      </c>
      <c r="B1047" s="270">
        <v>250304003</v>
      </c>
      <c r="C1047" s="374" t="s">
        <v>2718</v>
      </c>
      <c r="D1047" s="410" t="s">
        <v>2719</v>
      </c>
      <c r="E1047" s="410" t="s">
        <v>2718</v>
      </c>
      <c r="F1047" s="270"/>
      <c r="G1047" s="270"/>
      <c r="H1047" s="283" t="s">
        <v>39</v>
      </c>
      <c r="I1047" s="283" t="s">
        <v>1850</v>
      </c>
      <c r="J1047" s="289">
        <v>4</v>
      </c>
      <c r="K1047" s="290"/>
      <c r="L1047" s="291"/>
      <c r="M1047" s="289">
        <v>4</v>
      </c>
      <c r="N1047" s="290"/>
      <c r="O1047" s="291"/>
      <c r="P1047" s="289" t="s">
        <v>31</v>
      </c>
      <c r="Q1047" s="290"/>
      <c r="R1047" s="291"/>
      <c r="S1047" s="270" t="s">
        <v>2720</v>
      </c>
      <c r="T1047" s="283"/>
      <c r="U1047" s="283"/>
      <c r="V1047" s="270"/>
      <c r="W1047" s="270" t="s">
        <v>21</v>
      </c>
    </row>
    <row r="1048" s="253" customFormat="true" ht="38.25" hidden="true" spans="1:23">
      <c r="A1048" s="270">
        <f>MAX(A$2:A1047)+1</f>
        <v>942</v>
      </c>
      <c r="B1048" s="270" t="s">
        <v>2721</v>
      </c>
      <c r="C1048" s="374" t="s">
        <v>2718</v>
      </c>
      <c r="D1048" s="410" t="s">
        <v>2719</v>
      </c>
      <c r="E1048" s="410" t="s">
        <v>2718</v>
      </c>
      <c r="F1048" s="270"/>
      <c r="G1048" s="270"/>
      <c r="H1048" s="283" t="s">
        <v>1122</v>
      </c>
      <c r="I1048" s="283" t="s">
        <v>1850</v>
      </c>
      <c r="J1048" s="289">
        <v>10</v>
      </c>
      <c r="K1048" s="290"/>
      <c r="L1048" s="291"/>
      <c r="M1048" s="289">
        <v>10</v>
      </c>
      <c r="N1048" s="290"/>
      <c r="O1048" s="291"/>
      <c r="P1048" s="289" t="s">
        <v>31</v>
      </c>
      <c r="Q1048" s="290"/>
      <c r="R1048" s="291"/>
      <c r="S1048" s="270" t="s">
        <v>2620</v>
      </c>
      <c r="T1048" s="283"/>
      <c r="U1048" s="283"/>
      <c r="V1048" s="270"/>
      <c r="W1048" s="270" t="s">
        <v>21</v>
      </c>
    </row>
    <row r="1049" s="253" customFormat="true" ht="25.5" hidden="true" spans="1:23">
      <c r="A1049" s="270">
        <f>MAX(A$2:A1048)+1</f>
        <v>943</v>
      </c>
      <c r="B1049" s="270">
        <v>250304004</v>
      </c>
      <c r="C1049" s="374" t="s">
        <v>2722</v>
      </c>
      <c r="D1049" s="410" t="s">
        <v>2723</v>
      </c>
      <c r="E1049" s="410" t="s">
        <v>2722</v>
      </c>
      <c r="F1049" s="270"/>
      <c r="G1049" s="270"/>
      <c r="H1049" s="283" t="s">
        <v>39</v>
      </c>
      <c r="I1049" s="283" t="s">
        <v>1850</v>
      </c>
      <c r="J1049" s="289">
        <v>4</v>
      </c>
      <c r="K1049" s="290"/>
      <c r="L1049" s="291"/>
      <c r="M1049" s="289">
        <v>4</v>
      </c>
      <c r="N1049" s="290"/>
      <c r="O1049" s="291"/>
      <c r="P1049" s="289" t="s">
        <v>31</v>
      </c>
      <c r="Q1049" s="290"/>
      <c r="R1049" s="291"/>
      <c r="S1049" s="270" t="s">
        <v>2724</v>
      </c>
      <c r="T1049" s="283"/>
      <c r="U1049" s="283"/>
      <c r="V1049" s="270"/>
      <c r="W1049" s="270" t="s">
        <v>21</v>
      </c>
    </row>
    <row r="1050" s="253" customFormat="true" ht="38.25" hidden="true" spans="1:23">
      <c r="A1050" s="270">
        <f>MAX(A$2:A1049)+1</f>
        <v>944</v>
      </c>
      <c r="B1050" s="270" t="s">
        <v>2725</v>
      </c>
      <c r="C1050" s="374" t="s">
        <v>2722</v>
      </c>
      <c r="D1050" s="410" t="s">
        <v>2723</v>
      </c>
      <c r="E1050" s="410" t="s">
        <v>2722</v>
      </c>
      <c r="F1050" s="270"/>
      <c r="G1050" s="270"/>
      <c r="H1050" s="283" t="s">
        <v>1122</v>
      </c>
      <c r="I1050" s="283" t="s">
        <v>1850</v>
      </c>
      <c r="J1050" s="289">
        <v>10</v>
      </c>
      <c r="K1050" s="290"/>
      <c r="L1050" s="291"/>
      <c r="M1050" s="289">
        <v>10</v>
      </c>
      <c r="N1050" s="290"/>
      <c r="O1050" s="291"/>
      <c r="P1050" s="289" t="s">
        <v>31</v>
      </c>
      <c r="Q1050" s="290"/>
      <c r="R1050" s="291"/>
      <c r="S1050" s="270" t="s">
        <v>2620</v>
      </c>
      <c r="T1050" s="283"/>
      <c r="U1050" s="283"/>
      <c r="V1050" s="270"/>
      <c r="W1050" s="270" t="s">
        <v>21</v>
      </c>
    </row>
    <row r="1051" s="253" customFormat="true" ht="25.5" hidden="true" spans="1:23">
      <c r="A1051" s="270">
        <f>MAX(A$2:A1050)+1</f>
        <v>945</v>
      </c>
      <c r="B1051" s="270">
        <v>250304005</v>
      </c>
      <c r="C1051" s="374" t="s">
        <v>2726</v>
      </c>
      <c r="D1051" s="410" t="s">
        <v>2727</v>
      </c>
      <c r="E1051" s="410" t="s">
        <v>2726</v>
      </c>
      <c r="F1051" s="270"/>
      <c r="G1051" s="270"/>
      <c r="H1051" s="283" t="s">
        <v>39</v>
      </c>
      <c r="I1051" s="283" t="s">
        <v>1850</v>
      </c>
      <c r="J1051" s="289">
        <v>4</v>
      </c>
      <c r="K1051" s="290"/>
      <c r="L1051" s="291"/>
      <c r="M1051" s="289">
        <v>4</v>
      </c>
      <c r="N1051" s="290"/>
      <c r="O1051" s="291"/>
      <c r="P1051" s="289" t="s">
        <v>31</v>
      </c>
      <c r="Q1051" s="290"/>
      <c r="R1051" s="291"/>
      <c r="S1051" s="270" t="s">
        <v>2728</v>
      </c>
      <c r="T1051" s="283"/>
      <c r="U1051" s="283"/>
      <c r="V1051" s="270"/>
      <c r="W1051" s="270" t="s">
        <v>21</v>
      </c>
    </row>
    <row r="1052" s="253" customFormat="true" ht="25.5" hidden="true" spans="1:23">
      <c r="A1052" s="270">
        <f>MAX(A$2:A1051)+1</f>
        <v>946</v>
      </c>
      <c r="B1052" s="270" t="s">
        <v>2729</v>
      </c>
      <c r="C1052" s="374" t="s">
        <v>2726</v>
      </c>
      <c r="D1052" s="410" t="s">
        <v>2727</v>
      </c>
      <c r="E1052" s="410" t="s">
        <v>2726</v>
      </c>
      <c r="F1052" s="270"/>
      <c r="G1052" s="270"/>
      <c r="H1052" s="283" t="s">
        <v>44</v>
      </c>
      <c r="I1052" s="283" t="s">
        <v>1850</v>
      </c>
      <c r="J1052" s="289">
        <v>10</v>
      </c>
      <c r="K1052" s="290"/>
      <c r="L1052" s="291"/>
      <c r="M1052" s="289">
        <v>10</v>
      </c>
      <c r="N1052" s="290"/>
      <c r="O1052" s="291"/>
      <c r="P1052" s="289" t="s">
        <v>31</v>
      </c>
      <c r="Q1052" s="290"/>
      <c r="R1052" s="291"/>
      <c r="S1052" s="270" t="s">
        <v>1853</v>
      </c>
      <c r="T1052" s="283"/>
      <c r="U1052" s="283"/>
      <c r="V1052" s="270"/>
      <c r="W1052" s="270" t="s">
        <v>21</v>
      </c>
    </row>
    <row r="1053" s="253" customFormat="true" ht="25.5" hidden="true" spans="1:23">
      <c r="A1053" s="270">
        <f>MAX(A$2:A1052)+1</f>
        <v>947</v>
      </c>
      <c r="B1053" s="270">
        <v>250304006</v>
      </c>
      <c r="C1053" s="374" t="s">
        <v>2730</v>
      </c>
      <c r="D1053" s="410" t="s">
        <v>2731</v>
      </c>
      <c r="E1053" s="410" t="s">
        <v>2730</v>
      </c>
      <c r="F1053" s="270"/>
      <c r="G1053" s="270"/>
      <c r="H1053" s="283" t="s">
        <v>39</v>
      </c>
      <c r="I1053" s="283" t="s">
        <v>1850</v>
      </c>
      <c r="J1053" s="289">
        <v>3</v>
      </c>
      <c r="K1053" s="290"/>
      <c r="L1053" s="291"/>
      <c r="M1053" s="289">
        <v>3</v>
      </c>
      <c r="N1053" s="290"/>
      <c r="O1053" s="291"/>
      <c r="P1053" s="289" t="s">
        <v>31</v>
      </c>
      <c r="Q1053" s="290"/>
      <c r="R1053" s="291"/>
      <c r="S1053" s="270" t="s">
        <v>2724</v>
      </c>
      <c r="T1053" s="283"/>
      <c r="U1053" s="283"/>
      <c r="V1053" s="270"/>
      <c r="W1053" s="270" t="s">
        <v>21</v>
      </c>
    </row>
    <row r="1054" s="253" customFormat="true" ht="38.25" hidden="true" spans="1:23">
      <c r="A1054" s="270">
        <f>MAX(A$2:A1053)+1</f>
        <v>948</v>
      </c>
      <c r="B1054" s="270" t="s">
        <v>2732</v>
      </c>
      <c r="C1054" s="374" t="s">
        <v>2730</v>
      </c>
      <c r="D1054" s="410" t="s">
        <v>2731</v>
      </c>
      <c r="E1054" s="410" t="s">
        <v>2730</v>
      </c>
      <c r="F1054" s="270"/>
      <c r="G1054" s="270"/>
      <c r="H1054" s="283" t="s">
        <v>1122</v>
      </c>
      <c r="I1054" s="283" t="s">
        <v>1850</v>
      </c>
      <c r="J1054" s="289">
        <v>10</v>
      </c>
      <c r="K1054" s="290"/>
      <c r="L1054" s="291"/>
      <c r="M1054" s="289">
        <v>10</v>
      </c>
      <c r="N1054" s="290"/>
      <c r="O1054" s="291"/>
      <c r="P1054" s="289" t="s">
        <v>31</v>
      </c>
      <c r="Q1054" s="290"/>
      <c r="R1054" s="291"/>
      <c r="S1054" s="270" t="s">
        <v>2620</v>
      </c>
      <c r="T1054" s="283"/>
      <c r="U1054" s="283"/>
      <c r="V1054" s="270"/>
      <c r="W1054" s="270" t="s">
        <v>21</v>
      </c>
    </row>
    <row r="1055" s="253" customFormat="true" ht="25.5" hidden="true" spans="1:23">
      <c r="A1055" s="270">
        <f>MAX(A$2:A1054)+1</f>
        <v>949</v>
      </c>
      <c r="B1055" s="270">
        <v>250304007</v>
      </c>
      <c r="C1055" s="374" t="s">
        <v>2733</v>
      </c>
      <c r="D1055" s="410" t="s">
        <v>2734</v>
      </c>
      <c r="E1055" s="410" t="s">
        <v>2733</v>
      </c>
      <c r="F1055" s="270"/>
      <c r="G1055" s="270"/>
      <c r="H1055" s="283" t="s">
        <v>39</v>
      </c>
      <c r="I1055" s="283" t="s">
        <v>1850</v>
      </c>
      <c r="J1055" s="289">
        <v>5</v>
      </c>
      <c r="K1055" s="290"/>
      <c r="L1055" s="291"/>
      <c r="M1055" s="289">
        <v>5</v>
      </c>
      <c r="N1055" s="290"/>
      <c r="O1055" s="291"/>
      <c r="P1055" s="289" t="s">
        <v>31</v>
      </c>
      <c r="Q1055" s="290"/>
      <c r="R1055" s="291"/>
      <c r="S1055" s="270" t="s">
        <v>2724</v>
      </c>
      <c r="T1055" s="283"/>
      <c r="U1055" s="283"/>
      <c r="V1055" s="270"/>
      <c r="W1055" s="270" t="s">
        <v>21</v>
      </c>
    </row>
    <row r="1056" s="253" customFormat="true" ht="25.5" hidden="true" spans="1:23">
      <c r="A1056" s="270">
        <f>MAX(A$2:A1055)+1</f>
        <v>950</v>
      </c>
      <c r="B1056" s="270" t="s">
        <v>2735</v>
      </c>
      <c r="C1056" s="374" t="s">
        <v>2733</v>
      </c>
      <c r="D1056" s="410" t="s">
        <v>2734</v>
      </c>
      <c r="E1056" s="410" t="s">
        <v>2733</v>
      </c>
      <c r="F1056" s="270"/>
      <c r="G1056" s="270"/>
      <c r="H1056" s="283" t="s">
        <v>44</v>
      </c>
      <c r="I1056" s="283" t="s">
        <v>1850</v>
      </c>
      <c r="J1056" s="289">
        <v>10</v>
      </c>
      <c r="K1056" s="290"/>
      <c r="L1056" s="291"/>
      <c r="M1056" s="289">
        <v>10</v>
      </c>
      <c r="N1056" s="290"/>
      <c r="O1056" s="291"/>
      <c r="P1056" s="289" t="s">
        <v>31</v>
      </c>
      <c r="Q1056" s="290"/>
      <c r="R1056" s="291"/>
      <c r="S1056" s="270" t="s">
        <v>1853</v>
      </c>
      <c r="T1056" s="283"/>
      <c r="U1056" s="283"/>
      <c r="V1056" s="270"/>
      <c r="W1056" s="270" t="s">
        <v>21</v>
      </c>
    </row>
    <row r="1057" s="253" customFormat="true" ht="25.5" hidden="true" spans="1:23">
      <c r="A1057" s="270">
        <f>MAX(A$2:A1056)+1</f>
        <v>951</v>
      </c>
      <c r="B1057" s="270">
        <v>250304008</v>
      </c>
      <c r="C1057" s="374" t="s">
        <v>2736</v>
      </c>
      <c r="D1057" s="410" t="s">
        <v>2737</v>
      </c>
      <c r="E1057" s="410" t="s">
        <v>2736</v>
      </c>
      <c r="F1057" s="270"/>
      <c r="G1057" s="270"/>
      <c r="H1057" s="283" t="s">
        <v>39</v>
      </c>
      <c r="I1057" s="283" t="s">
        <v>1850</v>
      </c>
      <c r="J1057" s="289">
        <v>10</v>
      </c>
      <c r="K1057" s="290"/>
      <c r="L1057" s="291"/>
      <c r="M1057" s="289">
        <v>10</v>
      </c>
      <c r="N1057" s="290"/>
      <c r="O1057" s="291"/>
      <c r="P1057" s="289" t="s">
        <v>31</v>
      </c>
      <c r="Q1057" s="290"/>
      <c r="R1057" s="291"/>
      <c r="S1057" s="270"/>
      <c r="T1057" s="283"/>
      <c r="U1057" s="283"/>
      <c r="V1057" s="270"/>
      <c r="W1057" s="270" t="s">
        <v>21</v>
      </c>
    </row>
    <row r="1058" s="253" customFormat="true" ht="25.5" hidden="true" spans="1:23">
      <c r="A1058" s="270">
        <f>MAX(A$2:A1057)+1</f>
        <v>952</v>
      </c>
      <c r="B1058" s="270">
        <v>250304009</v>
      </c>
      <c r="C1058" s="374" t="s">
        <v>2738</v>
      </c>
      <c r="D1058" s="410" t="s">
        <v>2739</v>
      </c>
      <c r="E1058" s="410" t="s">
        <v>2738</v>
      </c>
      <c r="F1058" s="270"/>
      <c r="G1058" s="270"/>
      <c r="H1058" s="283" t="s">
        <v>39</v>
      </c>
      <c r="I1058" s="283" t="s">
        <v>1850</v>
      </c>
      <c r="J1058" s="289">
        <v>5</v>
      </c>
      <c r="K1058" s="290"/>
      <c r="L1058" s="291"/>
      <c r="M1058" s="289">
        <v>5</v>
      </c>
      <c r="N1058" s="290"/>
      <c r="O1058" s="291"/>
      <c r="P1058" s="289" t="s">
        <v>31</v>
      </c>
      <c r="Q1058" s="290"/>
      <c r="R1058" s="291"/>
      <c r="S1058" s="270" t="s">
        <v>2740</v>
      </c>
      <c r="T1058" s="283"/>
      <c r="U1058" s="283"/>
      <c r="V1058" s="270"/>
      <c r="W1058" s="270" t="s">
        <v>21</v>
      </c>
    </row>
    <row r="1059" s="253" customFormat="true" ht="25.5" hidden="true" spans="1:23">
      <c r="A1059" s="270">
        <f>MAX(A$2:A1058)+1</f>
        <v>953</v>
      </c>
      <c r="B1059" s="270" t="s">
        <v>2741</v>
      </c>
      <c r="C1059" s="374" t="s">
        <v>2738</v>
      </c>
      <c r="D1059" s="410" t="s">
        <v>2739</v>
      </c>
      <c r="E1059" s="410" t="s">
        <v>2738</v>
      </c>
      <c r="F1059" s="270"/>
      <c r="G1059" s="270"/>
      <c r="H1059" s="283" t="s">
        <v>44</v>
      </c>
      <c r="I1059" s="283" t="s">
        <v>1850</v>
      </c>
      <c r="J1059" s="289">
        <v>20</v>
      </c>
      <c r="K1059" s="290"/>
      <c r="L1059" s="291"/>
      <c r="M1059" s="289">
        <v>20</v>
      </c>
      <c r="N1059" s="290"/>
      <c r="O1059" s="291"/>
      <c r="P1059" s="289" t="s">
        <v>31</v>
      </c>
      <c r="Q1059" s="290"/>
      <c r="R1059" s="291"/>
      <c r="S1059" s="270" t="s">
        <v>2742</v>
      </c>
      <c r="T1059" s="283"/>
      <c r="U1059" s="283"/>
      <c r="V1059" s="270"/>
      <c r="W1059" s="270" t="s">
        <v>21</v>
      </c>
    </row>
    <row r="1060" s="253" customFormat="true" ht="25.5" hidden="true" spans="1:23">
      <c r="A1060" s="270">
        <f>MAX(A$2:A1059)+1</f>
        <v>954</v>
      </c>
      <c r="B1060" s="270">
        <v>250304010</v>
      </c>
      <c r="C1060" s="374" t="s">
        <v>2743</v>
      </c>
      <c r="D1060" s="410" t="s">
        <v>2744</v>
      </c>
      <c r="E1060" s="410" t="s">
        <v>2743</v>
      </c>
      <c r="F1060" s="270" t="s">
        <v>2745</v>
      </c>
      <c r="G1060" s="270"/>
      <c r="H1060" s="283" t="s">
        <v>39</v>
      </c>
      <c r="I1060" s="283" t="s">
        <v>1850</v>
      </c>
      <c r="J1060" s="289">
        <v>4</v>
      </c>
      <c r="K1060" s="290"/>
      <c r="L1060" s="291"/>
      <c r="M1060" s="289">
        <v>4</v>
      </c>
      <c r="N1060" s="290"/>
      <c r="O1060" s="291"/>
      <c r="P1060" s="289" t="s">
        <v>31</v>
      </c>
      <c r="Q1060" s="290"/>
      <c r="R1060" s="291"/>
      <c r="S1060" s="270" t="s">
        <v>2746</v>
      </c>
      <c r="T1060" s="283"/>
      <c r="U1060" s="283"/>
      <c r="V1060" s="270"/>
      <c r="W1060" s="270" t="s">
        <v>21</v>
      </c>
    </row>
    <row r="1061" s="253" customFormat="true" ht="25.5" hidden="true" spans="1:23">
      <c r="A1061" s="270">
        <f>MAX(A$2:A1060)+1</f>
        <v>955</v>
      </c>
      <c r="B1061" s="270">
        <v>250304011</v>
      </c>
      <c r="C1061" s="270" t="s">
        <v>2747</v>
      </c>
      <c r="D1061" s="410" t="s">
        <v>2748</v>
      </c>
      <c r="E1061" s="410" t="s">
        <v>2747</v>
      </c>
      <c r="F1061" s="270"/>
      <c r="G1061" s="270"/>
      <c r="H1061" s="283" t="s">
        <v>44</v>
      </c>
      <c r="I1061" s="283" t="s">
        <v>1850</v>
      </c>
      <c r="J1061" s="289">
        <v>10</v>
      </c>
      <c r="K1061" s="290"/>
      <c r="L1061" s="291"/>
      <c r="M1061" s="289">
        <v>10</v>
      </c>
      <c r="N1061" s="290"/>
      <c r="O1061" s="291"/>
      <c r="P1061" s="289" t="s">
        <v>31</v>
      </c>
      <c r="Q1061" s="290"/>
      <c r="R1061" s="291"/>
      <c r="S1061" s="270" t="s">
        <v>1853</v>
      </c>
      <c r="T1061" s="283"/>
      <c r="U1061" s="283"/>
      <c r="V1061" s="270"/>
      <c r="W1061" s="270" t="s">
        <v>21</v>
      </c>
    </row>
    <row r="1062" s="253" customFormat="true" ht="25.5" hidden="true" spans="1:23">
      <c r="A1062" s="270">
        <f>MAX(A$2:A1061)+1</f>
        <v>956</v>
      </c>
      <c r="B1062" s="270" t="s">
        <v>2749</v>
      </c>
      <c r="C1062" s="270" t="s">
        <v>2747</v>
      </c>
      <c r="D1062" s="410" t="s">
        <v>2748</v>
      </c>
      <c r="E1062" s="410" t="s">
        <v>2747</v>
      </c>
      <c r="F1062" s="270"/>
      <c r="G1062" s="270"/>
      <c r="H1062" s="283" t="s">
        <v>39</v>
      </c>
      <c r="I1062" s="283" t="s">
        <v>1850</v>
      </c>
      <c r="J1062" s="289">
        <v>5</v>
      </c>
      <c r="K1062" s="290"/>
      <c r="L1062" s="291"/>
      <c r="M1062" s="289">
        <v>5</v>
      </c>
      <c r="N1062" s="290"/>
      <c r="O1062" s="291"/>
      <c r="P1062" s="289" t="s">
        <v>31</v>
      </c>
      <c r="Q1062" s="290"/>
      <c r="R1062" s="291"/>
      <c r="S1062" s="270" t="s">
        <v>2728</v>
      </c>
      <c r="T1062" s="283"/>
      <c r="U1062" s="283"/>
      <c r="V1062" s="270"/>
      <c r="W1062" s="270" t="s">
        <v>21</v>
      </c>
    </row>
    <row r="1063" s="253" customFormat="true" ht="25.5" hidden="true" spans="1:23">
      <c r="A1063" s="270">
        <f>MAX(A$2:A1062)+1</f>
        <v>957</v>
      </c>
      <c r="B1063" s="270">
        <v>250304012</v>
      </c>
      <c r="C1063" s="270" t="s">
        <v>2750</v>
      </c>
      <c r="D1063" s="410" t="s">
        <v>2751</v>
      </c>
      <c r="E1063" s="410" t="s">
        <v>2750</v>
      </c>
      <c r="F1063" s="270"/>
      <c r="G1063" s="270"/>
      <c r="H1063" s="283" t="s">
        <v>39</v>
      </c>
      <c r="I1063" s="283" t="s">
        <v>1850</v>
      </c>
      <c r="J1063" s="289">
        <v>10</v>
      </c>
      <c r="K1063" s="290"/>
      <c r="L1063" s="291"/>
      <c r="M1063" s="289">
        <v>10</v>
      </c>
      <c r="N1063" s="290"/>
      <c r="O1063" s="291"/>
      <c r="P1063" s="289" t="s">
        <v>31</v>
      </c>
      <c r="Q1063" s="290"/>
      <c r="R1063" s="291"/>
      <c r="S1063" s="270"/>
      <c r="T1063" s="283"/>
      <c r="U1063" s="283"/>
      <c r="V1063" s="270"/>
      <c r="W1063" s="270" t="s">
        <v>21</v>
      </c>
    </row>
    <row r="1064" s="253" customFormat="true" ht="38.25" hidden="true" spans="1:23">
      <c r="A1064" s="270">
        <f>MAX(A$2:A1063)+1</f>
        <v>958</v>
      </c>
      <c r="B1064" s="270">
        <v>250304013</v>
      </c>
      <c r="C1064" s="270" t="s">
        <v>2752</v>
      </c>
      <c r="D1064" s="410" t="s">
        <v>2753</v>
      </c>
      <c r="E1064" s="410" t="s">
        <v>2752</v>
      </c>
      <c r="F1064" s="270" t="s">
        <v>2754</v>
      </c>
      <c r="G1064" s="270"/>
      <c r="H1064" s="283" t="s">
        <v>29</v>
      </c>
      <c r="I1064" s="283" t="s">
        <v>1850</v>
      </c>
      <c r="J1064" s="289">
        <v>6</v>
      </c>
      <c r="K1064" s="290"/>
      <c r="L1064" s="291"/>
      <c r="M1064" s="289">
        <v>6</v>
      </c>
      <c r="N1064" s="290"/>
      <c r="O1064" s="291"/>
      <c r="P1064" s="289" t="s">
        <v>31</v>
      </c>
      <c r="Q1064" s="290"/>
      <c r="R1064" s="291"/>
      <c r="S1064" s="270" t="s">
        <v>2755</v>
      </c>
      <c r="T1064" s="283"/>
      <c r="U1064" s="283"/>
      <c r="V1064" s="270"/>
      <c r="W1064" s="270" t="s">
        <v>21</v>
      </c>
    </row>
    <row r="1065" s="253" customFormat="true" ht="38.25" hidden="true" spans="1:23">
      <c r="A1065" s="270">
        <f>MAX(A$2:A1064)+1</f>
        <v>959</v>
      </c>
      <c r="B1065" s="322" t="s">
        <v>2756</v>
      </c>
      <c r="C1065" s="270" t="s">
        <v>2752</v>
      </c>
      <c r="D1065" s="410" t="s">
        <v>2757</v>
      </c>
      <c r="E1065" s="410" t="s">
        <v>2752</v>
      </c>
      <c r="F1065" s="325"/>
      <c r="G1065" s="270"/>
      <c r="H1065" s="283" t="s">
        <v>29</v>
      </c>
      <c r="I1065" s="283" t="s">
        <v>1850</v>
      </c>
      <c r="J1065" s="289">
        <v>75</v>
      </c>
      <c r="K1065" s="290"/>
      <c r="L1065" s="291"/>
      <c r="M1065" s="289">
        <v>75</v>
      </c>
      <c r="N1065" s="290"/>
      <c r="O1065" s="291"/>
      <c r="P1065" s="298" t="s">
        <v>31</v>
      </c>
      <c r="Q1065" s="305"/>
      <c r="R1065" s="306"/>
      <c r="S1065" s="270" t="s">
        <v>2758</v>
      </c>
      <c r="T1065" s="283"/>
      <c r="U1065" s="283"/>
      <c r="V1065" s="270"/>
      <c r="W1065" s="270" t="s">
        <v>310</v>
      </c>
    </row>
    <row r="1066" s="252" customFormat="true" ht="25.5" hidden="true" spans="1:23">
      <c r="A1066" s="270"/>
      <c r="B1066" s="270">
        <v>250305</v>
      </c>
      <c r="C1066" s="270" t="s">
        <v>2759</v>
      </c>
      <c r="D1066" s="410"/>
      <c r="E1066" s="410"/>
      <c r="F1066" s="270"/>
      <c r="G1066" s="270"/>
      <c r="H1066" s="283"/>
      <c r="I1066" s="283"/>
      <c r="J1066" s="289"/>
      <c r="K1066" s="290"/>
      <c r="L1066" s="291"/>
      <c r="M1066" s="289"/>
      <c r="N1066" s="290"/>
      <c r="O1066" s="291"/>
      <c r="P1066" s="289"/>
      <c r="Q1066" s="290"/>
      <c r="R1066" s="291"/>
      <c r="S1066" s="270"/>
      <c r="T1066" s="283"/>
      <c r="U1066" s="283"/>
      <c r="V1066" s="270"/>
      <c r="W1066" s="270" t="s">
        <v>21</v>
      </c>
    </row>
    <row r="1067" s="253" customFormat="true" ht="25.5" hidden="true" spans="1:23">
      <c r="A1067" s="270">
        <f>MAX(A$2:A1066)+1</f>
        <v>960</v>
      </c>
      <c r="B1067" s="270">
        <v>250305001</v>
      </c>
      <c r="C1067" s="270" t="s">
        <v>2760</v>
      </c>
      <c r="D1067" s="410" t="s">
        <v>2761</v>
      </c>
      <c r="E1067" s="410" t="s">
        <v>2760</v>
      </c>
      <c r="F1067" s="270"/>
      <c r="G1067" s="270"/>
      <c r="H1067" s="283" t="s">
        <v>39</v>
      </c>
      <c r="I1067" s="283" t="s">
        <v>1850</v>
      </c>
      <c r="J1067" s="289">
        <v>4</v>
      </c>
      <c r="K1067" s="290"/>
      <c r="L1067" s="291"/>
      <c r="M1067" s="289">
        <v>4</v>
      </c>
      <c r="N1067" s="290"/>
      <c r="O1067" s="291"/>
      <c r="P1067" s="289" t="s">
        <v>31</v>
      </c>
      <c r="Q1067" s="290"/>
      <c r="R1067" s="291"/>
      <c r="S1067" s="270" t="s">
        <v>2762</v>
      </c>
      <c r="T1067" s="283"/>
      <c r="U1067" s="283"/>
      <c r="V1067" s="270"/>
      <c r="W1067" s="270" t="s">
        <v>21</v>
      </c>
    </row>
    <row r="1068" s="253" customFormat="true" ht="25.5" hidden="true" spans="1:23">
      <c r="A1068" s="270">
        <f>MAX(A$2:A1067)+1</f>
        <v>961</v>
      </c>
      <c r="B1068" s="270" t="s">
        <v>2763</v>
      </c>
      <c r="C1068" s="270" t="s">
        <v>2760</v>
      </c>
      <c r="D1068" s="410" t="s">
        <v>2761</v>
      </c>
      <c r="E1068" s="410" t="s">
        <v>2760</v>
      </c>
      <c r="F1068" s="270"/>
      <c r="G1068" s="270"/>
      <c r="H1068" s="283" t="s">
        <v>44</v>
      </c>
      <c r="I1068" s="283" t="s">
        <v>1850</v>
      </c>
      <c r="J1068" s="289">
        <v>10</v>
      </c>
      <c r="K1068" s="290"/>
      <c r="L1068" s="291"/>
      <c r="M1068" s="289">
        <v>10</v>
      </c>
      <c r="N1068" s="290"/>
      <c r="O1068" s="291"/>
      <c r="P1068" s="289" t="s">
        <v>31</v>
      </c>
      <c r="Q1068" s="290"/>
      <c r="R1068" s="291"/>
      <c r="S1068" s="270" t="s">
        <v>1853</v>
      </c>
      <c r="T1068" s="283"/>
      <c r="U1068" s="283"/>
      <c r="V1068" s="270"/>
      <c r="W1068" s="270" t="s">
        <v>21</v>
      </c>
    </row>
    <row r="1069" s="253" customFormat="true" ht="25.5" hidden="true" spans="1:23">
      <c r="A1069" s="336">
        <f>MAX(A$2:A1068)+1</f>
        <v>962</v>
      </c>
      <c r="B1069" s="336">
        <v>250305002</v>
      </c>
      <c r="C1069" s="336" t="s">
        <v>2764</v>
      </c>
      <c r="D1069" s="410" t="s">
        <v>2765</v>
      </c>
      <c r="E1069" s="410" t="s">
        <v>2764</v>
      </c>
      <c r="F1069" s="336"/>
      <c r="G1069" s="336"/>
      <c r="H1069" s="377" t="s">
        <v>39</v>
      </c>
      <c r="I1069" s="377" t="s">
        <v>1850</v>
      </c>
      <c r="J1069" s="289">
        <v>4</v>
      </c>
      <c r="K1069" s="290"/>
      <c r="L1069" s="291"/>
      <c r="M1069" s="289">
        <v>4</v>
      </c>
      <c r="N1069" s="290"/>
      <c r="O1069" s="291"/>
      <c r="P1069" s="289" t="s">
        <v>31</v>
      </c>
      <c r="Q1069" s="290"/>
      <c r="R1069" s="291"/>
      <c r="S1069" s="336" t="s">
        <v>2762</v>
      </c>
      <c r="T1069" s="377"/>
      <c r="U1069" s="377"/>
      <c r="V1069" s="270"/>
      <c r="W1069" s="270" t="s">
        <v>21</v>
      </c>
    </row>
    <row r="1070" s="253" customFormat="true" ht="25.5" hidden="true" spans="1:23">
      <c r="A1070" s="270">
        <f>MAX(A$2:A1069)+1</f>
        <v>963</v>
      </c>
      <c r="B1070" s="270" t="s">
        <v>2766</v>
      </c>
      <c r="C1070" s="270" t="s">
        <v>2764</v>
      </c>
      <c r="D1070" s="410" t="s">
        <v>2765</v>
      </c>
      <c r="E1070" s="410" t="s">
        <v>2764</v>
      </c>
      <c r="F1070" s="270"/>
      <c r="G1070" s="270"/>
      <c r="H1070" s="283" t="s">
        <v>44</v>
      </c>
      <c r="I1070" s="283" t="s">
        <v>1850</v>
      </c>
      <c r="J1070" s="289">
        <v>10</v>
      </c>
      <c r="K1070" s="290"/>
      <c r="L1070" s="291"/>
      <c r="M1070" s="289">
        <v>10</v>
      </c>
      <c r="N1070" s="290"/>
      <c r="O1070" s="291"/>
      <c r="P1070" s="289" t="s">
        <v>31</v>
      </c>
      <c r="Q1070" s="290"/>
      <c r="R1070" s="291"/>
      <c r="S1070" s="270" t="s">
        <v>1853</v>
      </c>
      <c r="T1070" s="283"/>
      <c r="U1070" s="283"/>
      <c r="V1070" s="270"/>
      <c r="W1070" s="270" t="s">
        <v>21</v>
      </c>
    </row>
    <row r="1071" s="253" customFormat="true" ht="25.5" hidden="true" spans="1:23">
      <c r="A1071" s="270">
        <f>MAX(A$2:A1070)+1</f>
        <v>964</v>
      </c>
      <c r="B1071" s="270">
        <v>250305003</v>
      </c>
      <c r="C1071" s="270" t="s">
        <v>2767</v>
      </c>
      <c r="D1071" s="410" t="s">
        <v>2768</v>
      </c>
      <c r="E1071" s="410" t="s">
        <v>2767</v>
      </c>
      <c r="F1071" s="270"/>
      <c r="G1071" s="270"/>
      <c r="H1071" s="283" t="s">
        <v>39</v>
      </c>
      <c r="I1071" s="283" t="s">
        <v>1850</v>
      </c>
      <c r="J1071" s="289">
        <v>2</v>
      </c>
      <c r="K1071" s="290"/>
      <c r="L1071" s="291"/>
      <c r="M1071" s="289">
        <v>2</v>
      </c>
      <c r="N1071" s="290"/>
      <c r="O1071" s="291"/>
      <c r="P1071" s="289" t="s">
        <v>31</v>
      </c>
      <c r="Q1071" s="290"/>
      <c r="R1071" s="291"/>
      <c r="S1071" s="270" t="s">
        <v>1874</v>
      </c>
      <c r="T1071" s="283"/>
      <c r="U1071" s="283"/>
      <c r="V1071" s="270"/>
      <c r="W1071" s="270" t="s">
        <v>21</v>
      </c>
    </row>
    <row r="1072" s="253" customFormat="true" ht="38.25" hidden="true" spans="1:23">
      <c r="A1072" s="270">
        <f>MAX(A$2:A1071)+1</f>
        <v>965</v>
      </c>
      <c r="B1072" s="270" t="s">
        <v>2769</v>
      </c>
      <c r="C1072" s="270" t="s">
        <v>2767</v>
      </c>
      <c r="D1072" s="410" t="s">
        <v>2768</v>
      </c>
      <c r="E1072" s="410" t="s">
        <v>2767</v>
      </c>
      <c r="F1072" s="270"/>
      <c r="G1072" s="270"/>
      <c r="H1072" s="283" t="s">
        <v>1122</v>
      </c>
      <c r="I1072" s="283" t="s">
        <v>1850</v>
      </c>
      <c r="J1072" s="289">
        <v>5</v>
      </c>
      <c r="K1072" s="290"/>
      <c r="L1072" s="291"/>
      <c r="M1072" s="289">
        <v>5</v>
      </c>
      <c r="N1072" s="290"/>
      <c r="O1072" s="291"/>
      <c r="P1072" s="289" t="s">
        <v>31</v>
      </c>
      <c r="Q1072" s="290"/>
      <c r="R1072" s="291"/>
      <c r="S1072" s="270" t="s">
        <v>2770</v>
      </c>
      <c r="T1072" s="283"/>
      <c r="U1072" s="283"/>
      <c r="V1072" s="270"/>
      <c r="W1072" s="270" t="s">
        <v>21</v>
      </c>
    </row>
    <row r="1073" s="253" customFormat="true" ht="25.5" hidden="true" spans="1:23">
      <c r="A1073" s="270">
        <f>MAX(A$2:A1072)+1</f>
        <v>966</v>
      </c>
      <c r="B1073" s="270" t="s">
        <v>2771</v>
      </c>
      <c r="C1073" s="270" t="s">
        <v>2767</v>
      </c>
      <c r="D1073" s="410" t="s">
        <v>2768</v>
      </c>
      <c r="E1073" s="410" t="s">
        <v>2767</v>
      </c>
      <c r="F1073" s="270"/>
      <c r="G1073" s="270"/>
      <c r="H1073" s="283" t="s">
        <v>44</v>
      </c>
      <c r="I1073" s="283" t="s">
        <v>1850</v>
      </c>
      <c r="J1073" s="289">
        <v>10</v>
      </c>
      <c r="K1073" s="290"/>
      <c r="L1073" s="291"/>
      <c r="M1073" s="289">
        <v>10</v>
      </c>
      <c r="N1073" s="290"/>
      <c r="O1073" s="291"/>
      <c r="P1073" s="289" t="s">
        <v>31</v>
      </c>
      <c r="Q1073" s="290"/>
      <c r="R1073" s="291"/>
      <c r="S1073" s="270" t="s">
        <v>1853</v>
      </c>
      <c r="T1073" s="283"/>
      <c r="U1073" s="283"/>
      <c r="V1073" s="270"/>
      <c r="W1073" s="270" t="s">
        <v>21</v>
      </c>
    </row>
    <row r="1074" s="253" customFormat="true" ht="25.5" hidden="true" spans="1:23">
      <c r="A1074" s="270">
        <f>MAX(A$2:A1073)+1</f>
        <v>967</v>
      </c>
      <c r="B1074" s="270">
        <v>250305004</v>
      </c>
      <c r="C1074" s="270" t="s">
        <v>2772</v>
      </c>
      <c r="D1074" s="410" t="s">
        <v>2773</v>
      </c>
      <c r="E1074" s="410" t="s">
        <v>2772</v>
      </c>
      <c r="F1074" s="270"/>
      <c r="G1074" s="270"/>
      <c r="H1074" s="283" t="s">
        <v>39</v>
      </c>
      <c r="I1074" s="283" t="s">
        <v>1850</v>
      </c>
      <c r="J1074" s="289">
        <v>4</v>
      </c>
      <c r="K1074" s="290"/>
      <c r="L1074" s="291"/>
      <c r="M1074" s="289">
        <v>4</v>
      </c>
      <c r="N1074" s="290"/>
      <c r="O1074" s="291"/>
      <c r="P1074" s="289" t="s">
        <v>31</v>
      </c>
      <c r="Q1074" s="290"/>
      <c r="R1074" s="291"/>
      <c r="S1074" s="270"/>
      <c r="T1074" s="283"/>
      <c r="U1074" s="283"/>
      <c r="V1074" s="270"/>
      <c r="W1074" s="270" t="s">
        <v>21</v>
      </c>
    </row>
    <row r="1075" s="253" customFormat="true" ht="25.5" hidden="true" spans="1:23">
      <c r="A1075" s="270">
        <f>MAX(A$2:A1074)+1</f>
        <v>968</v>
      </c>
      <c r="B1075" s="270">
        <v>250305005</v>
      </c>
      <c r="C1075" s="270" t="s">
        <v>2774</v>
      </c>
      <c r="D1075" s="410" t="s">
        <v>2775</v>
      </c>
      <c r="E1075" s="410" t="s">
        <v>2774</v>
      </c>
      <c r="F1075" s="270"/>
      <c r="G1075" s="270"/>
      <c r="H1075" s="283" t="s">
        <v>39</v>
      </c>
      <c r="I1075" s="283" t="s">
        <v>1850</v>
      </c>
      <c r="J1075" s="289">
        <v>8</v>
      </c>
      <c r="K1075" s="290"/>
      <c r="L1075" s="291"/>
      <c r="M1075" s="289">
        <v>8</v>
      </c>
      <c r="N1075" s="290"/>
      <c r="O1075" s="291"/>
      <c r="P1075" s="289" t="s">
        <v>31</v>
      </c>
      <c r="Q1075" s="290"/>
      <c r="R1075" s="291"/>
      <c r="S1075" s="270" t="s">
        <v>2776</v>
      </c>
      <c r="T1075" s="283"/>
      <c r="U1075" s="283"/>
      <c r="V1075" s="270"/>
      <c r="W1075" s="270" t="s">
        <v>21</v>
      </c>
    </row>
    <row r="1076" s="253" customFormat="true" ht="25.5" hidden="true" spans="1:23">
      <c r="A1076" s="270">
        <f>MAX(A$2:A1075)+1</f>
        <v>969</v>
      </c>
      <c r="B1076" s="270" t="s">
        <v>2777</v>
      </c>
      <c r="C1076" s="270" t="s">
        <v>2774</v>
      </c>
      <c r="D1076" s="410" t="s">
        <v>2775</v>
      </c>
      <c r="E1076" s="410" t="s">
        <v>2774</v>
      </c>
      <c r="F1076" s="270"/>
      <c r="G1076" s="270"/>
      <c r="H1076" s="283" t="s">
        <v>44</v>
      </c>
      <c r="I1076" s="283" t="s">
        <v>1850</v>
      </c>
      <c r="J1076" s="289">
        <v>10</v>
      </c>
      <c r="K1076" s="290"/>
      <c r="L1076" s="291"/>
      <c r="M1076" s="289">
        <v>10</v>
      </c>
      <c r="N1076" s="290"/>
      <c r="O1076" s="291"/>
      <c r="P1076" s="289" t="s">
        <v>31</v>
      </c>
      <c r="Q1076" s="290"/>
      <c r="R1076" s="291"/>
      <c r="S1076" s="270" t="s">
        <v>1853</v>
      </c>
      <c r="T1076" s="283"/>
      <c r="U1076" s="283"/>
      <c r="V1076" s="270"/>
      <c r="W1076" s="270" t="s">
        <v>21</v>
      </c>
    </row>
    <row r="1077" s="253" customFormat="true" ht="25.5" hidden="true" spans="1:23">
      <c r="A1077" s="270">
        <f>MAX(A$2:A1076)+1</f>
        <v>970</v>
      </c>
      <c r="B1077" s="270">
        <v>250305006</v>
      </c>
      <c r="C1077" s="270" t="s">
        <v>2778</v>
      </c>
      <c r="D1077" s="410" t="s">
        <v>2779</v>
      </c>
      <c r="E1077" s="410" t="s">
        <v>2778</v>
      </c>
      <c r="F1077" s="270"/>
      <c r="G1077" s="270"/>
      <c r="H1077" s="283" t="s">
        <v>44</v>
      </c>
      <c r="I1077" s="283" t="s">
        <v>1850</v>
      </c>
      <c r="J1077" s="289">
        <v>10</v>
      </c>
      <c r="K1077" s="290"/>
      <c r="L1077" s="291"/>
      <c r="M1077" s="289">
        <v>10</v>
      </c>
      <c r="N1077" s="290"/>
      <c r="O1077" s="291"/>
      <c r="P1077" s="289" t="s">
        <v>31</v>
      </c>
      <c r="Q1077" s="290"/>
      <c r="R1077" s="291"/>
      <c r="S1077" s="270" t="s">
        <v>1853</v>
      </c>
      <c r="T1077" s="283"/>
      <c r="U1077" s="283"/>
      <c r="V1077" s="270"/>
      <c r="W1077" s="270" t="s">
        <v>21</v>
      </c>
    </row>
    <row r="1078" s="253" customFormat="true" ht="25.5" hidden="true" spans="1:23">
      <c r="A1078" s="270">
        <f>MAX(A$2:A1077)+1</f>
        <v>971</v>
      </c>
      <c r="B1078" s="270" t="s">
        <v>2780</v>
      </c>
      <c r="C1078" s="270" t="s">
        <v>2778</v>
      </c>
      <c r="D1078" s="410" t="s">
        <v>2779</v>
      </c>
      <c r="E1078" s="410" t="s">
        <v>2778</v>
      </c>
      <c r="F1078" s="270"/>
      <c r="G1078" s="270"/>
      <c r="H1078" s="283" t="s">
        <v>39</v>
      </c>
      <c r="I1078" s="283" t="s">
        <v>1850</v>
      </c>
      <c r="J1078" s="289">
        <v>5</v>
      </c>
      <c r="K1078" s="290"/>
      <c r="L1078" s="291"/>
      <c r="M1078" s="289">
        <v>5</v>
      </c>
      <c r="N1078" s="290"/>
      <c r="O1078" s="291"/>
      <c r="P1078" s="289" t="s">
        <v>31</v>
      </c>
      <c r="Q1078" s="290"/>
      <c r="R1078" s="291"/>
      <c r="S1078" s="270" t="s">
        <v>2781</v>
      </c>
      <c r="T1078" s="283"/>
      <c r="U1078" s="283"/>
      <c r="V1078" s="270"/>
      <c r="W1078" s="270" t="s">
        <v>21</v>
      </c>
    </row>
    <row r="1079" s="253" customFormat="true" ht="38.25" hidden="true" spans="1:23">
      <c r="A1079" s="270">
        <f>MAX(A$2:A1078)+1</f>
        <v>972</v>
      </c>
      <c r="B1079" s="270">
        <v>250305007</v>
      </c>
      <c r="C1079" s="270" t="s">
        <v>2782</v>
      </c>
      <c r="D1079" s="410" t="s">
        <v>2783</v>
      </c>
      <c r="E1079" s="410" t="s">
        <v>2782</v>
      </c>
      <c r="F1079" s="270"/>
      <c r="G1079" s="270"/>
      <c r="H1079" s="283" t="s">
        <v>1122</v>
      </c>
      <c r="I1079" s="283" t="s">
        <v>1850</v>
      </c>
      <c r="J1079" s="289">
        <v>10</v>
      </c>
      <c r="K1079" s="290"/>
      <c r="L1079" s="291"/>
      <c r="M1079" s="289">
        <v>10</v>
      </c>
      <c r="N1079" s="290"/>
      <c r="O1079" s="291"/>
      <c r="P1079" s="289" t="s">
        <v>31</v>
      </c>
      <c r="Q1079" s="290"/>
      <c r="R1079" s="291"/>
      <c r="S1079" s="270" t="s">
        <v>2620</v>
      </c>
      <c r="T1079" s="283"/>
      <c r="U1079" s="283"/>
      <c r="V1079" s="270"/>
      <c r="W1079" s="270" t="s">
        <v>21</v>
      </c>
    </row>
    <row r="1080" s="253" customFormat="true" ht="38.25" hidden="true" spans="1:23">
      <c r="A1080" s="270">
        <f>MAX(A$2:A1079)+1</f>
        <v>973</v>
      </c>
      <c r="B1080" s="270" t="s">
        <v>2784</v>
      </c>
      <c r="C1080" s="270" t="s">
        <v>2782</v>
      </c>
      <c r="D1080" s="410" t="s">
        <v>2783</v>
      </c>
      <c r="E1080" s="410" t="s">
        <v>2782</v>
      </c>
      <c r="F1080" s="270"/>
      <c r="G1080" s="270"/>
      <c r="H1080" s="283" t="s">
        <v>1122</v>
      </c>
      <c r="I1080" s="283" t="s">
        <v>1850</v>
      </c>
      <c r="J1080" s="289">
        <v>5</v>
      </c>
      <c r="K1080" s="290"/>
      <c r="L1080" s="291"/>
      <c r="M1080" s="289">
        <v>5</v>
      </c>
      <c r="N1080" s="290"/>
      <c r="O1080" s="291"/>
      <c r="P1080" s="289" t="s">
        <v>31</v>
      </c>
      <c r="Q1080" s="290"/>
      <c r="R1080" s="291"/>
      <c r="S1080" s="270" t="s">
        <v>2770</v>
      </c>
      <c r="T1080" s="283"/>
      <c r="U1080" s="283"/>
      <c r="V1080" s="270"/>
      <c r="W1080" s="270" t="s">
        <v>21</v>
      </c>
    </row>
    <row r="1081" s="253" customFormat="true" ht="38.25" hidden="true" spans="1:23">
      <c r="A1081" s="270">
        <f>MAX(A$2:A1080)+1</f>
        <v>974</v>
      </c>
      <c r="B1081" s="270">
        <v>250305008</v>
      </c>
      <c r="C1081" s="270" t="s">
        <v>2785</v>
      </c>
      <c r="D1081" s="410" t="s">
        <v>2786</v>
      </c>
      <c r="E1081" s="410" t="s">
        <v>2785</v>
      </c>
      <c r="F1081" s="270"/>
      <c r="G1081" s="270"/>
      <c r="H1081" s="283" t="s">
        <v>1122</v>
      </c>
      <c r="I1081" s="283" t="s">
        <v>1850</v>
      </c>
      <c r="J1081" s="289">
        <v>10</v>
      </c>
      <c r="K1081" s="290"/>
      <c r="L1081" s="291"/>
      <c r="M1081" s="289">
        <v>10</v>
      </c>
      <c r="N1081" s="290"/>
      <c r="O1081" s="291"/>
      <c r="P1081" s="289" t="s">
        <v>31</v>
      </c>
      <c r="Q1081" s="290"/>
      <c r="R1081" s="291"/>
      <c r="S1081" s="270" t="s">
        <v>2620</v>
      </c>
      <c r="T1081" s="283"/>
      <c r="U1081" s="283"/>
      <c r="V1081" s="270"/>
      <c r="W1081" s="270" t="s">
        <v>21</v>
      </c>
    </row>
    <row r="1082" s="253" customFormat="true" ht="38.25" hidden="true" spans="1:23">
      <c r="A1082" s="270">
        <f>MAX(A$2:A1081)+1</f>
        <v>975</v>
      </c>
      <c r="B1082" s="270" t="s">
        <v>2787</v>
      </c>
      <c r="C1082" s="270" t="s">
        <v>2785</v>
      </c>
      <c r="D1082" s="410" t="s">
        <v>2786</v>
      </c>
      <c r="E1082" s="410" t="s">
        <v>2785</v>
      </c>
      <c r="F1082" s="270"/>
      <c r="G1082" s="270"/>
      <c r="H1082" s="283" t="s">
        <v>1122</v>
      </c>
      <c r="I1082" s="283" t="s">
        <v>1850</v>
      </c>
      <c r="J1082" s="289">
        <v>5</v>
      </c>
      <c r="K1082" s="290"/>
      <c r="L1082" s="291"/>
      <c r="M1082" s="289">
        <v>5</v>
      </c>
      <c r="N1082" s="290"/>
      <c r="O1082" s="291"/>
      <c r="P1082" s="289" t="s">
        <v>31</v>
      </c>
      <c r="Q1082" s="290"/>
      <c r="R1082" s="291"/>
      <c r="S1082" s="270" t="s">
        <v>2770</v>
      </c>
      <c r="T1082" s="283"/>
      <c r="U1082" s="283"/>
      <c r="V1082" s="270"/>
      <c r="W1082" s="270" t="s">
        <v>21</v>
      </c>
    </row>
    <row r="1083" s="253" customFormat="true" ht="38.25" hidden="true" spans="1:23">
      <c r="A1083" s="270">
        <f>MAX(A$2:A1082)+1</f>
        <v>976</v>
      </c>
      <c r="B1083" s="270" t="s">
        <v>2788</v>
      </c>
      <c r="C1083" s="270" t="s">
        <v>2789</v>
      </c>
      <c r="D1083" s="410" t="s">
        <v>2790</v>
      </c>
      <c r="E1083" s="410" t="s">
        <v>2789</v>
      </c>
      <c r="F1083" s="270"/>
      <c r="G1083" s="270"/>
      <c r="H1083" s="283" t="s">
        <v>44</v>
      </c>
      <c r="I1083" s="283" t="s">
        <v>40</v>
      </c>
      <c r="J1083" s="289">
        <v>20</v>
      </c>
      <c r="K1083" s="290"/>
      <c r="L1083" s="291"/>
      <c r="M1083" s="289">
        <v>20</v>
      </c>
      <c r="N1083" s="290"/>
      <c r="O1083" s="291"/>
      <c r="P1083" s="289" t="s">
        <v>31</v>
      </c>
      <c r="Q1083" s="290"/>
      <c r="R1083" s="291"/>
      <c r="S1083" s="270" t="s">
        <v>2791</v>
      </c>
      <c r="T1083" s="283"/>
      <c r="U1083" s="283"/>
      <c r="V1083" s="270"/>
      <c r="W1083" s="270" t="s">
        <v>21</v>
      </c>
    </row>
    <row r="1084" s="253" customFormat="true" ht="25.5" hidden="true" spans="1:23">
      <c r="A1084" s="270">
        <f>MAX(A$2:A1083)+1</f>
        <v>977</v>
      </c>
      <c r="B1084" s="270">
        <v>250305009</v>
      </c>
      <c r="C1084" s="270" t="s">
        <v>2792</v>
      </c>
      <c r="D1084" s="410" t="s">
        <v>2793</v>
      </c>
      <c r="E1084" s="410" t="s">
        <v>2792</v>
      </c>
      <c r="F1084" s="270"/>
      <c r="G1084" s="270"/>
      <c r="H1084" s="283" t="s">
        <v>44</v>
      </c>
      <c r="I1084" s="283" t="s">
        <v>1850</v>
      </c>
      <c r="J1084" s="289">
        <v>10</v>
      </c>
      <c r="K1084" s="290"/>
      <c r="L1084" s="291"/>
      <c r="M1084" s="289">
        <v>10</v>
      </c>
      <c r="N1084" s="290"/>
      <c r="O1084" s="291"/>
      <c r="P1084" s="289" t="s">
        <v>31</v>
      </c>
      <c r="Q1084" s="290"/>
      <c r="R1084" s="291"/>
      <c r="S1084" s="270" t="s">
        <v>1853</v>
      </c>
      <c r="T1084" s="283"/>
      <c r="U1084" s="283"/>
      <c r="V1084" s="270"/>
      <c r="W1084" s="270" t="s">
        <v>21</v>
      </c>
    </row>
    <row r="1085" s="253" customFormat="true" ht="25.5" hidden="true" spans="1:23">
      <c r="A1085" s="270">
        <f>MAX(A$2:A1084)+1</f>
        <v>978</v>
      </c>
      <c r="B1085" s="270" t="s">
        <v>2794</v>
      </c>
      <c r="C1085" s="270" t="s">
        <v>2792</v>
      </c>
      <c r="D1085" s="410" t="s">
        <v>2793</v>
      </c>
      <c r="E1085" s="410" t="s">
        <v>2792</v>
      </c>
      <c r="F1085" s="270"/>
      <c r="G1085" s="270"/>
      <c r="H1085" s="283" t="s">
        <v>39</v>
      </c>
      <c r="I1085" s="283" t="s">
        <v>1850</v>
      </c>
      <c r="J1085" s="289">
        <v>2</v>
      </c>
      <c r="K1085" s="290"/>
      <c r="L1085" s="291"/>
      <c r="M1085" s="289">
        <v>2</v>
      </c>
      <c r="N1085" s="290"/>
      <c r="O1085" s="291"/>
      <c r="P1085" s="289" t="s">
        <v>31</v>
      </c>
      <c r="Q1085" s="290"/>
      <c r="R1085" s="291"/>
      <c r="S1085" s="270" t="s">
        <v>1874</v>
      </c>
      <c r="T1085" s="283"/>
      <c r="U1085" s="283"/>
      <c r="V1085" s="270"/>
      <c r="W1085" s="270" t="s">
        <v>21</v>
      </c>
    </row>
    <row r="1086" s="253" customFormat="true" ht="38.25" hidden="true" spans="1:23">
      <c r="A1086" s="270">
        <f>MAX(A$2:A1085)+1</f>
        <v>979</v>
      </c>
      <c r="B1086" s="270" t="s">
        <v>2795</v>
      </c>
      <c r="C1086" s="270" t="s">
        <v>2792</v>
      </c>
      <c r="D1086" s="410" t="s">
        <v>2793</v>
      </c>
      <c r="E1086" s="410" t="s">
        <v>2792</v>
      </c>
      <c r="F1086" s="270"/>
      <c r="G1086" s="270"/>
      <c r="H1086" s="283" t="s">
        <v>1122</v>
      </c>
      <c r="I1086" s="283" t="s">
        <v>1850</v>
      </c>
      <c r="J1086" s="289">
        <v>5</v>
      </c>
      <c r="K1086" s="290"/>
      <c r="L1086" s="291"/>
      <c r="M1086" s="289">
        <v>5</v>
      </c>
      <c r="N1086" s="290"/>
      <c r="O1086" s="291"/>
      <c r="P1086" s="289" t="s">
        <v>31</v>
      </c>
      <c r="Q1086" s="290"/>
      <c r="R1086" s="291"/>
      <c r="S1086" s="270" t="s">
        <v>2770</v>
      </c>
      <c r="T1086" s="283"/>
      <c r="U1086" s="283"/>
      <c r="V1086" s="270"/>
      <c r="W1086" s="270" t="s">
        <v>21</v>
      </c>
    </row>
    <row r="1087" s="253" customFormat="true" ht="38.25" hidden="true" spans="1:23">
      <c r="A1087" s="270">
        <f>MAX(A$2:A1086)+1</f>
        <v>980</v>
      </c>
      <c r="B1087" s="270">
        <v>250305010</v>
      </c>
      <c r="C1087" s="270" t="s">
        <v>2796</v>
      </c>
      <c r="D1087" s="410" t="s">
        <v>2797</v>
      </c>
      <c r="E1087" s="410" t="s">
        <v>2796</v>
      </c>
      <c r="F1087" s="270"/>
      <c r="G1087" s="270"/>
      <c r="H1087" s="283" t="s">
        <v>39</v>
      </c>
      <c r="I1087" s="283" t="s">
        <v>1850</v>
      </c>
      <c r="J1087" s="289">
        <v>5</v>
      </c>
      <c r="K1087" s="290"/>
      <c r="L1087" s="291"/>
      <c r="M1087" s="289">
        <v>5</v>
      </c>
      <c r="N1087" s="290"/>
      <c r="O1087" s="291"/>
      <c r="P1087" s="289" t="s">
        <v>31</v>
      </c>
      <c r="Q1087" s="290"/>
      <c r="R1087" s="291"/>
      <c r="S1087" s="270"/>
      <c r="T1087" s="283"/>
      <c r="U1087" s="283"/>
      <c r="V1087" s="270"/>
      <c r="W1087" s="270" t="s">
        <v>21</v>
      </c>
    </row>
    <row r="1088" s="253" customFormat="true" ht="38.25" hidden="true" spans="1:23">
      <c r="A1088" s="270">
        <f>MAX(A$2:A1087)+1</f>
        <v>981</v>
      </c>
      <c r="B1088" s="270" t="s">
        <v>2798</v>
      </c>
      <c r="C1088" s="270" t="s">
        <v>2799</v>
      </c>
      <c r="D1088" s="410" t="s">
        <v>2797</v>
      </c>
      <c r="E1088" s="410" t="s">
        <v>2796</v>
      </c>
      <c r="F1088" s="270"/>
      <c r="G1088" s="270" t="s">
        <v>316</v>
      </c>
      <c r="H1088" s="283" t="s">
        <v>29</v>
      </c>
      <c r="I1088" s="283" t="s">
        <v>1850</v>
      </c>
      <c r="J1088" s="289">
        <v>220</v>
      </c>
      <c r="K1088" s="290"/>
      <c r="L1088" s="291"/>
      <c r="M1088" s="289">
        <v>220</v>
      </c>
      <c r="N1088" s="290"/>
      <c r="O1088" s="291"/>
      <c r="P1088" s="289" t="s">
        <v>31</v>
      </c>
      <c r="Q1088" s="290"/>
      <c r="R1088" s="291"/>
      <c r="S1088" s="270" t="s">
        <v>2800</v>
      </c>
      <c r="T1088" s="283"/>
      <c r="U1088" s="283"/>
      <c r="V1088" s="270"/>
      <c r="W1088" s="270" t="s">
        <v>21</v>
      </c>
    </row>
    <row r="1089" s="253" customFormat="true" ht="25.5" hidden="true" spans="1:23">
      <c r="A1089" s="270">
        <f>MAX(A$2:A1088)+1</f>
        <v>982</v>
      </c>
      <c r="B1089" s="270">
        <v>250305011</v>
      </c>
      <c r="C1089" s="270" t="s">
        <v>2801</v>
      </c>
      <c r="D1089" s="410" t="s">
        <v>2802</v>
      </c>
      <c r="E1089" s="410" t="s">
        <v>2801</v>
      </c>
      <c r="F1089" s="270"/>
      <c r="G1089" s="270"/>
      <c r="H1089" s="283" t="s">
        <v>44</v>
      </c>
      <c r="I1089" s="283" t="s">
        <v>1850</v>
      </c>
      <c r="J1089" s="289">
        <v>10</v>
      </c>
      <c r="K1089" s="290"/>
      <c r="L1089" s="291"/>
      <c r="M1089" s="289">
        <v>10</v>
      </c>
      <c r="N1089" s="290"/>
      <c r="O1089" s="291"/>
      <c r="P1089" s="289" t="s">
        <v>31</v>
      </c>
      <c r="Q1089" s="290"/>
      <c r="R1089" s="291"/>
      <c r="S1089" s="270" t="s">
        <v>1853</v>
      </c>
      <c r="T1089" s="283"/>
      <c r="U1089" s="283"/>
      <c r="V1089" s="270"/>
      <c r="W1089" s="270" t="s">
        <v>21</v>
      </c>
    </row>
    <row r="1090" s="253" customFormat="true" ht="38.25" hidden="true" spans="1:23">
      <c r="A1090" s="270">
        <f>MAX(A$2:A1089)+1</f>
        <v>983</v>
      </c>
      <c r="B1090" s="270" t="s">
        <v>2803</v>
      </c>
      <c r="C1090" s="270" t="s">
        <v>2801</v>
      </c>
      <c r="D1090" s="410" t="s">
        <v>2802</v>
      </c>
      <c r="E1090" s="410" t="s">
        <v>2801</v>
      </c>
      <c r="F1090" s="270"/>
      <c r="G1090" s="270"/>
      <c r="H1090" s="283" t="s">
        <v>1122</v>
      </c>
      <c r="I1090" s="283" t="s">
        <v>1850</v>
      </c>
      <c r="J1090" s="289">
        <v>5</v>
      </c>
      <c r="K1090" s="290"/>
      <c r="L1090" s="291"/>
      <c r="M1090" s="289">
        <v>5</v>
      </c>
      <c r="N1090" s="290"/>
      <c r="O1090" s="291"/>
      <c r="P1090" s="289" t="s">
        <v>31</v>
      </c>
      <c r="Q1090" s="290"/>
      <c r="R1090" s="291"/>
      <c r="S1090" s="270" t="s">
        <v>2770</v>
      </c>
      <c r="T1090" s="283"/>
      <c r="U1090" s="283"/>
      <c r="V1090" s="270"/>
      <c r="W1090" s="270" t="s">
        <v>21</v>
      </c>
    </row>
    <row r="1091" s="253" customFormat="true" ht="25.5" hidden="true" spans="1:23">
      <c r="A1091" s="270">
        <f>MAX(A$2:A1090)+1</f>
        <v>984</v>
      </c>
      <c r="B1091" s="270" t="s">
        <v>2804</v>
      </c>
      <c r="C1091" s="270" t="s">
        <v>2801</v>
      </c>
      <c r="D1091" s="410" t="s">
        <v>2802</v>
      </c>
      <c r="E1091" s="410" t="s">
        <v>2801</v>
      </c>
      <c r="F1091" s="270"/>
      <c r="G1091" s="270" t="s">
        <v>316</v>
      </c>
      <c r="H1091" s="283" t="s">
        <v>29</v>
      </c>
      <c r="I1091" s="283" t="s">
        <v>1850</v>
      </c>
      <c r="J1091" s="289">
        <v>40</v>
      </c>
      <c r="K1091" s="290"/>
      <c r="L1091" s="291"/>
      <c r="M1091" s="289">
        <v>40</v>
      </c>
      <c r="N1091" s="290"/>
      <c r="O1091" s="291"/>
      <c r="P1091" s="289" t="s">
        <v>31</v>
      </c>
      <c r="Q1091" s="290"/>
      <c r="R1091" s="291"/>
      <c r="S1091" s="270" t="s">
        <v>2805</v>
      </c>
      <c r="T1091" s="283"/>
      <c r="U1091" s="283"/>
      <c r="V1091" s="270"/>
      <c r="W1091" s="270" t="s">
        <v>21</v>
      </c>
    </row>
    <row r="1092" s="253" customFormat="true" ht="25.5" hidden="true" spans="1:23">
      <c r="A1092" s="270">
        <f>MAX(A$2:A1091)+1</f>
        <v>985</v>
      </c>
      <c r="B1092" s="270">
        <v>250305012</v>
      </c>
      <c r="C1092" s="270" t="s">
        <v>2806</v>
      </c>
      <c r="D1092" s="410" t="s">
        <v>2807</v>
      </c>
      <c r="E1092" s="410" t="s">
        <v>2806</v>
      </c>
      <c r="F1092" s="270"/>
      <c r="G1092" s="270"/>
      <c r="H1092" s="283" t="s">
        <v>39</v>
      </c>
      <c r="I1092" s="283" t="s">
        <v>1850</v>
      </c>
      <c r="J1092" s="289">
        <v>5</v>
      </c>
      <c r="K1092" s="290"/>
      <c r="L1092" s="291"/>
      <c r="M1092" s="289">
        <v>5</v>
      </c>
      <c r="N1092" s="290"/>
      <c r="O1092" s="291"/>
      <c r="P1092" s="289" t="s">
        <v>31</v>
      </c>
      <c r="Q1092" s="290"/>
      <c r="R1092" s="291"/>
      <c r="S1092" s="270"/>
      <c r="T1092" s="283"/>
      <c r="U1092" s="283"/>
      <c r="V1092" s="270"/>
      <c r="W1092" s="270" t="s">
        <v>21</v>
      </c>
    </row>
    <row r="1093" s="253" customFormat="true" ht="25.5" hidden="true" spans="1:23">
      <c r="A1093" s="270">
        <f>MAX(A$2:A1092)+1</f>
        <v>986</v>
      </c>
      <c r="B1093" s="270" t="s">
        <v>2808</v>
      </c>
      <c r="C1093" s="270" t="s">
        <v>2806</v>
      </c>
      <c r="D1093" s="410" t="s">
        <v>2807</v>
      </c>
      <c r="E1093" s="410" t="s">
        <v>2806</v>
      </c>
      <c r="F1093" s="270"/>
      <c r="G1093" s="270"/>
      <c r="H1093" s="283" t="s">
        <v>44</v>
      </c>
      <c r="I1093" s="283" t="s">
        <v>1850</v>
      </c>
      <c r="J1093" s="289">
        <v>90</v>
      </c>
      <c r="K1093" s="290"/>
      <c r="L1093" s="291"/>
      <c r="M1093" s="289">
        <v>90</v>
      </c>
      <c r="N1093" s="290"/>
      <c r="O1093" s="291"/>
      <c r="P1093" s="289" t="s">
        <v>31</v>
      </c>
      <c r="Q1093" s="290"/>
      <c r="R1093" s="291"/>
      <c r="S1093" s="270" t="s">
        <v>2264</v>
      </c>
      <c r="T1093" s="283"/>
      <c r="U1093" s="283"/>
      <c r="V1093" s="270"/>
      <c r="W1093" s="270" t="s">
        <v>21</v>
      </c>
    </row>
    <row r="1094" s="253" customFormat="true" ht="25.5" hidden="true" spans="1:23">
      <c r="A1094" s="270">
        <f>MAX(A$2:A1093)+1</f>
        <v>987</v>
      </c>
      <c r="B1094" s="270">
        <v>250305013</v>
      </c>
      <c r="C1094" s="270" t="s">
        <v>2809</v>
      </c>
      <c r="D1094" s="410" t="s">
        <v>2810</v>
      </c>
      <c r="E1094" s="410" t="s">
        <v>2809</v>
      </c>
      <c r="F1094" s="270"/>
      <c r="G1094" s="270"/>
      <c r="H1094" s="283" t="s">
        <v>39</v>
      </c>
      <c r="I1094" s="283" t="s">
        <v>1850</v>
      </c>
      <c r="J1094" s="289">
        <v>10</v>
      </c>
      <c r="K1094" s="290"/>
      <c r="L1094" s="291"/>
      <c r="M1094" s="289">
        <v>10</v>
      </c>
      <c r="N1094" s="290"/>
      <c r="O1094" s="291"/>
      <c r="P1094" s="289" t="s">
        <v>31</v>
      </c>
      <c r="Q1094" s="290"/>
      <c r="R1094" s="291"/>
      <c r="S1094" s="270" t="s">
        <v>2811</v>
      </c>
      <c r="T1094" s="283"/>
      <c r="U1094" s="283"/>
      <c r="V1094" s="270"/>
      <c r="W1094" s="270" t="s">
        <v>21</v>
      </c>
    </row>
    <row r="1095" s="253" customFormat="true" ht="25.5" hidden="true" spans="1:23">
      <c r="A1095" s="270">
        <f>MAX(A$2:A1094)+1</f>
        <v>988</v>
      </c>
      <c r="B1095" s="270" t="s">
        <v>2812</v>
      </c>
      <c r="C1095" s="270" t="s">
        <v>2809</v>
      </c>
      <c r="D1095" s="410" t="s">
        <v>2810</v>
      </c>
      <c r="E1095" s="410" t="s">
        <v>2809</v>
      </c>
      <c r="F1095" s="270"/>
      <c r="G1095" s="270"/>
      <c r="H1095" s="283" t="s">
        <v>44</v>
      </c>
      <c r="I1095" s="283" t="s">
        <v>1850</v>
      </c>
      <c r="J1095" s="289">
        <v>30</v>
      </c>
      <c r="K1095" s="290"/>
      <c r="L1095" s="291"/>
      <c r="M1095" s="289">
        <v>30</v>
      </c>
      <c r="N1095" s="290"/>
      <c r="O1095" s="291"/>
      <c r="P1095" s="289" t="s">
        <v>31</v>
      </c>
      <c r="Q1095" s="290"/>
      <c r="R1095" s="291"/>
      <c r="S1095" s="270" t="s">
        <v>2613</v>
      </c>
      <c r="T1095" s="283"/>
      <c r="U1095" s="283"/>
      <c r="V1095" s="270"/>
      <c r="W1095" s="270" t="s">
        <v>21</v>
      </c>
    </row>
    <row r="1096" s="253" customFormat="true" ht="25.5" hidden="true" spans="1:23">
      <c r="A1096" s="270">
        <f>MAX(A$2:A1095)+1</f>
        <v>989</v>
      </c>
      <c r="B1096" s="270" t="s">
        <v>2813</v>
      </c>
      <c r="C1096" s="270" t="s">
        <v>2809</v>
      </c>
      <c r="D1096" s="410" t="s">
        <v>2810</v>
      </c>
      <c r="E1096" s="410" t="s">
        <v>2809</v>
      </c>
      <c r="F1096" s="270" t="s">
        <v>2814</v>
      </c>
      <c r="G1096" s="270"/>
      <c r="H1096" s="283" t="s">
        <v>44</v>
      </c>
      <c r="I1096" s="283" t="s">
        <v>1850</v>
      </c>
      <c r="J1096" s="289">
        <v>30</v>
      </c>
      <c r="K1096" s="290"/>
      <c r="L1096" s="291"/>
      <c r="M1096" s="289">
        <v>30</v>
      </c>
      <c r="N1096" s="290"/>
      <c r="O1096" s="291"/>
      <c r="P1096" s="289" t="s">
        <v>31</v>
      </c>
      <c r="Q1096" s="290"/>
      <c r="R1096" s="291"/>
      <c r="S1096" s="270" t="s">
        <v>1853</v>
      </c>
      <c r="T1096" s="283"/>
      <c r="U1096" s="283"/>
      <c r="V1096" s="270"/>
      <c r="W1096" s="270" t="s">
        <v>21</v>
      </c>
    </row>
    <row r="1097" s="253" customFormat="true" ht="25.5" hidden="true" spans="1:23">
      <c r="A1097" s="270">
        <f>MAX(A$2:A1096)+1</f>
        <v>990</v>
      </c>
      <c r="B1097" s="270">
        <v>250305014</v>
      </c>
      <c r="C1097" s="270" t="s">
        <v>2815</v>
      </c>
      <c r="D1097" s="410" t="s">
        <v>2816</v>
      </c>
      <c r="E1097" s="410" t="s">
        <v>2815</v>
      </c>
      <c r="F1097" s="270"/>
      <c r="G1097" s="270"/>
      <c r="H1097" s="283" t="s">
        <v>39</v>
      </c>
      <c r="I1097" s="283" t="s">
        <v>1850</v>
      </c>
      <c r="J1097" s="289">
        <v>5</v>
      </c>
      <c r="K1097" s="290"/>
      <c r="L1097" s="291"/>
      <c r="M1097" s="289">
        <v>5</v>
      </c>
      <c r="N1097" s="290"/>
      <c r="O1097" s="291"/>
      <c r="P1097" s="289" t="s">
        <v>31</v>
      </c>
      <c r="Q1097" s="290"/>
      <c r="R1097" s="291"/>
      <c r="S1097" s="270" t="s">
        <v>2098</v>
      </c>
      <c r="T1097" s="283"/>
      <c r="U1097" s="283"/>
      <c r="V1097" s="270"/>
      <c r="W1097" s="270" t="s">
        <v>21</v>
      </c>
    </row>
    <row r="1098" s="253" customFormat="true" ht="25.5" hidden="true" spans="1:23">
      <c r="A1098" s="270">
        <f>MAX(A$2:A1097)+1</f>
        <v>991</v>
      </c>
      <c r="B1098" s="270" t="s">
        <v>2817</v>
      </c>
      <c r="C1098" s="270" t="s">
        <v>2815</v>
      </c>
      <c r="D1098" s="410" t="s">
        <v>2816</v>
      </c>
      <c r="E1098" s="410" t="s">
        <v>2815</v>
      </c>
      <c r="F1098" s="270"/>
      <c r="G1098" s="270"/>
      <c r="H1098" s="283" t="s">
        <v>44</v>
      </c>
      <c r="I1098" s="283" t="s">
        <v>1850</v>
      </c>
      <c r="J1098" s="289">
        <v>10</v>
      </c>
      <c r="K1098" s="290"/>
      <c r="L1098" s="291"/>
      <c r="M1098" s="289">
        <v>10</v>
      </c>
      <c r="N1098" s="290"/>
      <c r="O1098" s="291"/>
      <c r="P1098" s="289" t="s">
        <v>31</v>
      </c>
      <c r="Q1098" s="290"/>
      <c r="R1098" s="291"/>
      <c r="S1098" s="270" t="s">
        <v>1853</v>
      </c>
      <c r="T1098" s="283"/>
      <c r="U1098" s="283"/>
      <c r="V1098" s="270"/>
      <c r="W1098" s="270" t="s">
        <v>21</v>
      </c>
    </row>
    <row r="1099" s="253" customFormat="true" ht="25.5" hidden="true" spans="1:23">
      <c r="A1099" s="270">
        <f>MAX(A$2:A1098)+1</f>
        <v>992</v>
      </c>
      <c r="B1099" s="270">
        <v>250305015</v>
      </c>
      <c r="C1099" s="270" t="s">
        <v>2818</v>
      </c>
      <c r="D1099" s="410" t="s">
        <v>2819</v>
      </c>
      <c r="E1099" s="410" t="s">
        <v>2818</v>
      </c>
      <c r="F1099" s="270"/>
      <c r="G1099" s="270"/>
      <c r="H1099" s="283" t="s">
        <v>39</v>
      </c>
      <c r="I1099" s="283" t="s">
        <v>1850</v>
      </c>
      <c r="J1099" s="289">
        <v>3</v>
      </c>
      <c r="K1099" s="290"/>
      <c r="L1099" s="291"/>
      <c r="M1099" s="289">
        <v>3</v>
      </c>
      <c r="N1099" s="290"/>
      <c r="O1099" s="291"/>
      <c r="P1099" s="289" t="s">
        <v>31</v>
      </c>
      <c r="Q1099" s="290"/>
      <c r="R1099" s="291"/>
      <c r="S1099" s="270"/>
      <c r="T1099" s="283"/>
      <c r="U1099" s="283"/>
      <c r="V1099" s="270"/>
      <c r="W1099" s="270" t="s">
        <v>21</v>
      </c>
    </row>
    <row r="1100" s="253" customFormat="true" ht="25.5" hidden="true" spans="1:23">
      <c r="A1100" s="270">
        <f>MAX(A$2:A1099)+1</f>
        <v>993</v>
      </c>
      <c r="B1100" s="270">
        <v>250305016</v>
      </c>
      <c r="C1100" s="270" t="s">
        <v>2820</v>
      </c>
      <c r="D1100" s="410" t="s">
        <v>2821</v>
      </c>
      <c r="E1100" s="410" t="s">
        <v>2820</v>
      </c>
      <c r="F1100" s="270"/>
      <c r="G1100" s="270"/>
      <c r="H1100" s="283" t="s">
        <v>39</v>
      </c>
      <c r="I1100" s="283" t="s">
        <v>1850</v>
      </c>
      <c r="J1100" s="289">
        <v>5</v>
      </c>
      <c r="K1100" s="290"/>
      <c r="L1100" s="291"/>
      <c r="M1100" s="289">
        <v>5</v>
      </c>
      <c r="N1100" s="290"/>
      <c r="O1100" s="291"/>
      <c r="P1100" s="289" t="s">
        <v>31</v>
      </c>
      <c r="Q1100" s="290"/>
      <c r="R1100" s="291"/>
      <c r="S1100" s="270"/>
      <c r="T1100" s="283"/>
      <c r="U1100" s="283"/>
      <c r="V1100" s="270"/>
      <c r="W1100" s="270" t="s">
        <v>21</v>
      </c>
    </row>
    <row r="1101" s="253" customFormat="true" ht="25.5" hidden="true" spans="1:23">
      <c r="A1101" s="270">
        <f>MAX(A$2:A1100)+1</f>
        <v>994</v>
      </c>
      <c r="B1101" s="270">
        <v>250305017</v>
      </c>
      <c r="C1101" s="270" t="s">
        <v>2822</v>
      </c>
      <c r="D1101" s="410" t="s">
        <v>2823</v>
      </c>
      <c r="E1101" s="410" t="s">
        <v>2822</v>
      </c>
      <c r="F1101" s="270"/>
      <c r="G1101" s="270"/>
      <c r="H1101" s="283" t="s">
        <v>39</v>
      </c>
      <c r="I1101" s="283" t="s">
        <v>1850</v>
      </c>
      <c r="J1101" s="289">
        <v>10</v>
      </c>
      <c r="K1101" s="290"/>
      <c r="L1101" s="291"/>
      <c r="M1101" s="289">
        <v>10</v>
      </c>
      <c r="N1101" s="290"/>
      <c r="O1101" s="291"/>
      <c r="P1101" s="289" t="s">
        <v>31</v>
      </c>
      <c r="Q1101" s="290"/>
      <c r="R1101" s="291"/>
      <c r="S1101" s="270"/>
      <c r="T1101" s="283"/>
      <c r="U1101" s="283"/>
      <c r="V1101" s="270"/>
      <c r="W1101" s="270" t="s">
        <v>21</v>
      </c>
    </row>
    <row r="1102" s="253" customFormat="true" ht="25.5" hidden="true" spans="1:23">
      <c r="A1102" s="270">
        <f>MAX(A$2:A1101)+1</f>
        <v>995</v>
      </c>
      <c r="B1102" s="270">
        <v>250305018</v>
      </c>
      <c r="C1102" s="270" t="s">
        <v>2824</v>
      </c>
      <c r="D1102" s="410" t="s">
        <v>2825</v>
      </c>
      <c r="E1102" s="410" t="s">
        <v>2824</v>
      </c>
      <c r="F1102" s="270"/>
      <c r="G1102" s="270"/>
      <c r="H1102" s="283" t="s">
        <v>39</v>
      </c>
      <c r="I1102" s="283" t="s">
        <v>1850</v>
      </c>
      <c r="J1102" s="289">
        <v>30</v>
      </c>
      <c r="K1102" s="290"/>
      <c r="L1102" s="291"/>
      <c r="M1102" s="289">
        <v>30</v>
      </c>
      <c r="N1102" s="290"/>
      <c r="O1102" s="291"/>
      <c r="P1102" s="289" t="s">
        <v>31</v>
      </c>
      <c r="Q1102" s="290"/>
      <c r="R1102" s="291"/>
      <c r="S1102" s="270"/>
      <c r="T1102" s="283"/>
      <c r="U1102" s="283"/>
      <c r="V1102" s="270"/>
      <c r="W1102" s="270" t="s">
        <v>21</v>
      </c>
    </row>
    <row r="1103" s="253" customFormat="true" ht="25.5" hidden="true" spans="1:23">
      <c r="A1103" s="270">
        <f>MAX(A$2:A1102)+1</f>
        <v>996</v>
      </c>
      <c r="B1103" s="270">
        <v>250305019</v>
      </c>
      <c r="C1103" s="270" t="s">
        <v>2826</v>
      </c>
      <c r="D1103" s="410" t="s">
        <v>2827</v>
      </c>
      <c r="E1103" s="410" t="s">
        <v>2826</v>
      </c>
      <c r="F1103" s="270"/>
      <c r="G1103" s="270"/>
      <c r="H1103" s="283" t="s">
        <v>39</v>
      </c>
      <c r="I1103" s="283" t="s">
        <v>1850</v>
      </c>
      <c r="J1103" s="289">
        <v>30</v>
      </c>
      <c r="K1103" s="290"/>
      <c r="L1103" s="291"/>
      <c r="M1103" s="289">
        <v>30</v>
      </c>
      <c r="N1103" s="290"/>
      <c r="O1103" s="291"/>
      <c r="P1103" s="289" t="s">
        <v>31</v>
      </c>
      <c r="Q1103" s="290"/>
      <c r="R1103" s="291"/>
      <c r="S1103" s="270"/>
      <c r="T1103" s="283"/>
      <c r="U1103" s="283"/>
      <c r="V1103" s="270"/>
      <c r="W1103" s="270" t="s">
        <v>21</v>
      </c>
    </row>
    <row r="1104" s="253" customFormat="true" ht="25.5" hidden="true" spans="1:23">
      <c r="A1104" s="270">
        <f>MAX(A$2:A1103)+1</f>
        <v>997</v>
      </c>
      <c r="B1104" s="270">
        <v>250305020</v>
      </c>
      <c r="C1104" s="270" t="s">
        <v>2828</v>
      </c>
      <c r="D1104" s="410" t="s">
        <v>2829</v>
      </c>
      <c r="E1104" s="410" t="s">
        <v>2828</v>
      </c>
      <c r="F1104" s="270"/>
      <c r="G1104" s="270"/>
      <c r="H1104" s="283" t="s">
        <v>39</v>
      </c>
      <c r="I1104" s="283" t="s">
        <v>1850</v>
      </c>
      <c r="J1104" s="289">
        <v>30</v>
      </c>
      <c r="K1104" s="290"/>
      <c r="L1104" s="291"/>
      <c r="M1104" s="289">
        <v>30</v>
      </c>
      <c r="N1104" s="290"/>
      <c r="O1104" s="291"/>
      <c r="P1104" s="289" t="s">
        <v>31</v>
      </c>
      <c r="Q1104" s="290"/>
      <c r="R1104" s="291"/>
      <c r="S1104" s="270"/>
      <c r="T1104" s="283"/>
      <c r="U1104" s="283"/>
      <c r="V1104" s="270"/>
      <c r="W1104" s="270" t="s">
        <v>21</v>
      </c>
    </row>
    <row r="1105" s="253" customFormat="true" ht="25.5" hidden="true" spans="1:23">
      <c r="A1105" s="270">
        <f>MAX(A$2:A1104)+1</f>
        <v>998</v>
      </c>
      <c r="B1105" s="270">
        <v>250305021</v>
      </c>
      <c r="C1105" s="270" t="s">
        <v>2830</v>
      </c>
      <c r="D1105" s="410" t="s">
        <v>2831</v>
      </c>
      <c r="E1105" s="410" t="s">
        <v>2830</v>
      </c>
      <c r="F1105" s="270"/>
      <c r="G1105" s="270"/>
      <c r="H1105" s="283" t="s">
        <v>39</v>
      </c>
      <c r="I1105" s="283" t="s">
        <v>1850</v>
      </c>
      <c r="J1105" s="289">
        <v>20</v>
      </c>
      <c r="K1105" s="290"/>
      <c r="L1105" s="291"/>
      <c r="M1105" s="289">
        <v>20</v>
      </c>
      <c r="N1105" s="290"/>
      <c r="O1105" s="291"/>
      <c r="P1105" s="289" t="s">
        <v>31</v>
      </c>
      <c r="Q1105" s="290"/>
      <c r="R1105" s="291"/>
      <c r="S1105" s="270"/>
      <c r="T1105" s="283"/>
      <c r="U1105" s="283"/>
      <c r="V1105" s="270"/>
      <c r="W1105" s="270" t="s">
        <v>21</v>
      </c>
    </row>
    <row r="1106" s="253" customFormat="true" ht="25.5" hidden="true" spans="1:23">
      <c r="A1106" s="270">
        <f>MAX(A$2:A1105)+1</f>
        <v>999</v>
      </c>
      <c r="B1106" s="270">
        <v>250305022</v>
      </c>
      <c r="C1106" s="270" t="s">
        <v>2832</v>
      </c>
      <c r="D1106" s="410" t="s">
        <v>2833</v>
      </c>
      <c r="E1106" s="410" t="s">
        <v>2832</v>
      </c>
      <c r="F1106" s="270"/>
      <c r="G1106" s="270"/>
      <c r="H1106" s="283" t="s">
        <v>39</v>
      </c>
      <c r="I1106" s="283" t="s">
        <v>1850</v>
      </c>
      <c r="J1106" s="289">
        <v>30</v>
      </c>
      <c r="K1106" s="290"/>
      <c r="L1106" s="291"/>
      <c r="M1106" s="289">
        <v>30</v>
      </c>
      <c r="N1106" s="290"/>
      <c r="O1106" s="291"/>
      <c r="P1106" s="289" t="s">
        <v>31</v>
      </c>
      <c r="Q1106" s="290"/>
      <c r="R1106" s="291"/>
      <c r="S1106" s="270"/>
      <c r="T1106" s="283"/>
      <c r="U1106" s="283"/>
      <c r="V1106" s="270"/>
      <c r="W1106" s="270" t="s">
        <v>21</v>
      </c>
    </row>
    <row r="1107" s="253" customFormat="true" ht="25.5" hidden="true" spans="1:23">
      <c r="A1107" s="270">
        <f>MAX(A$2:A1106)+1</f>
        <v>1000</v>
      </c>
      <c r="B1107" s="270">
        <v>250305023</v>
      </c>
      <c r="C1107" s="270" t="s">
        <v>2834</v>
      </c>
      <c r="D1107" s="410" t="s">
        <v>2835</v>
      </c>
      <c r="E1107" s="410" t="s">
        <v>2834</v>
      </c>
      <c r="F1107" s="270" t="s">
        <v>2836</v>
      </c>
      <c r="G1107" s="270"/>
      <c r="H1107" s="283" t="s">
        <v>39</v>
      </c>
      <c r="I1107" s="283" t="s">
        <v>1850</v>
      </c>
      <c r="J1107" s="289">
        <v>10</v>
      </c>
      <c r="K1107" s="290"/>
      <c r="L1107" s="291"/>
      <c r="M1107" s="289">
        <v>10</v>
      </c>
      <c r="N1107" s="290"/>
      <c r="O1107" s="291"/>
      <c r="P1107" s="289" t="s">
        <v>31</v>
      </c>
      <c r="Q1107" s="290"/>
      <c r="R1107" s="291"/>
      <c r="S1107" s="270"/>
      <c r="T1107" s="283"/>
      <c r="U1107" s="283"/>
      <c r="V1107" s="283"/>
      <c r="W1107" s="270" t="s">
        <v>1493</v>
      </c>
    </row>
    <row r="1108" s="253" customFormat="true" ht="25.5" hidden="true" spans="1:23">
      <c r="A1108" s="270">
        <f>MAX(A$2:A1107)+1</f>
        <v>1001</v>
      </c>
      <c r="B1108" s="270">
        <v>250305024</v>
      </c>
      <c r="C1108" s="270" t="s">
        <v>2837</v>
      </c>
      <c r="D1108" s="410" t="s">
        <v>2838</v>
      </c>
      <c r="E1108" s="410" t="s">
        <v>2837</v>
      </c>
      <c r="F1108" s="270"/>
      <c r="G1108" s="270"/>
      <c r="H1108" s="283" t="s">
        <v>39</v>
      </c>
      <c r="I1108" s="283" t="s">
        <v>1850</v>
      </c>
      <c r="J1108" s="289">
        <v>3</v>
      </c>
      <c r="K1108" s="290"/>
      <c r="L1108" s="291"/>
      <c r="M1108" s="289">
        <v>3</v>
      </c>
      <c r="N1108" s="290"/>
      <c r="O1108" s="291"/>
      <c r="P1108" s="289" t="s">
        <v>31</v>
      </c>
      <c r="Q1108" s="290"/>
      <c r="R1108" s="291"/>
      <c r="S1108" s="270"/>
      <c r="T1108" s="283"/>
      <c r="U1108" s="283"/>
      <c r="V1108" s="270"/>
      <c r="W1108" s="270" t="s">
        <v>21</v>
      </c>
    </row>
    <row r="1109" s="253" customFormat="true" ht="25.5" hidden="true" spans="1:23">
      <c r="A1109" s="270">
        <f>MAX(A$2:A1108)+1</f>
        <v>1002</v>
      </c>
      <c r="B1109" s="270">
        <v>250305025</v>
      </c>
      <c r="C1109" s="270" t="s">
        <v>2839</v>
      </c>
      <c r="D1109" s="410" t="s">
        <v>2840</v>
      </c>
      <c r="E1109" s="410" t="s">
        <v>2839</v>
      </c>
      <c r="F1109" s="270"/>
      <c r="G1109" s="270"/>
      <c r="H1109" s="283" t="s">
        <v>39</v>
      </c>
      <c r="I1109" s="283" t="s">
        <v>1850</v>
      </c>
      <c r="J1109" s="289">
        <v>10</v>
      </c>
      <c r="K1109" s="290"/>
      <c r="L1109" s="291"/>
      <c r="M1109" s="289">
        <v>10</v>
      </c>
      <c r="N1109" s="290"/>
      <c r="O1109" s="291"/>
      <c r="P1109" s="289" t="s">
        <v>31</v>
      </c>
      <c r="Q1109" s="290"/>
      <c r="R1109" s="291"/>
      <c r="S1109" s="270"/>
      <c r="T1109" s="283"/>
      <c r="U1109" s="283"/>
      <c r="V1109" s="270"/>
      <c r="W1109" s="270" t="s">
        <v>21</v>
      </c>
    </row>
    <row r="1110" s="253" customFormat="true" ht="38.25" hidden="true" spans="1:23">
      <c r="A1110" s="270">
        <f>MAX(A$2:A1109)+1</f>
        <v>1003</v>
      </c>
      <c r="B1110" s="270" t="s">
        <v>2841</v>
      </c>
      <c r="C1110" s="270" t="s">
        <v>2842</v>
      </c>
      <c r="D1110" s="410" t="s">
        <v>2843</v>
      </c>
      <c r="E1110" s="410" t="s">
        <v>2842</v>
      </c>
      <c r="F1110" s="325"/>
      <c r="G1110" s="270"/>
      <c r="H1110" s="283" t="s">
        <v>29</v>
      </c>
      <c r="I1110" s="283" t="s">
        <v>1850</v>
      </c>
      <c r="J1110" s="289">
        <v>100</v>
      </c>
      <c r="K1110" s="290"/>
      <c r="L1110" s="291"/>
      <c r="M1110" s="289">
        <v>100</v>
      </c>
      <c r="N1110" s="290"/>
      <c r="O1110" s="291"/>
      <c r="P1110" s="298" t="s">
        <v>31</v>
      </c>
      <c r="Q1110" s="305"/>
      <c r="R1110" s="306"/>
      <c r="S1110" s="270" t="s">
        <v>2844</v>
      </c>
      <c r="T1110" s="283"/>
      <c r="U1110" s="283"/>
      <c r="V1110" s="270"/>
      <c r="W1110" s="270" t="s">
        <v>310</v>
      </c>
    </row>
    <row r="1111" s="253" customFormat="true" ht="25.5" hidden="true" spans="1:23">
      <c r="A1111" s="270">
        <f>MAX(A$2:A1110)+1</f>
        <v>1004</v>
      </c>
      <c r="B1111" s="270">
        <v>250305027</v>
      </c>
      <c r="C1111" s="270" t="s">
        <v>2845</v>
      </c>
      <c r="D1111" s="410" t="s">
        <v>2846</v>
      </c>
      <c r="E1111" s="410" t="s">
        <v>2847</v>
      </c>
      <c r="F1111" s="325"/>
      <c r="G1111" s="270"/>
      <c r="H1111" s="283" t="s">
        <v>44</v>
      </c>
      <c r="I1111" s="283" t="s">
        <v>40</v>
      </c>
      <c r="J1111" s="289">
        <v>23</v>
      </c>
      <c r="K1111" s="290"/>
      <c r="L1111" s="291"/>
      <c r="M1111" s="289">
        <v>23</v>
      </c>
      <c r="N1111" s="290"/>
      <c r="O1111" s="291"/>
      <c r="P1111" s="298" t="s">
        <v>31</v>
      </c>
      <c r="Q1111" s="305"/>
      <c r="R1111" s="306"/>
      <c r="S1111" s="270" t="s">
        <v>2017</v>
      </c>
      <c r="T1111" s="283"/>
      <c r="U1111" s="283"/>
      <c r="V1111" s="270"/>
      <c r="W1111" s="270" t="s">
        <v>310</v>
      </c>
    </row>
    <row r="1112" s="253" customFormat="true" ht="25.5" hidden="true" spans="1:23">
      <c r="A1112" s="270">
        <f>MAX(A$2:A1111)+1</f>
        <v>1005</v>
      </c>
      <c r="B1112" s="270">
        <v>250305028</v>
      </c>
      <c r="C1112" s="270" t="s">
        <v>2848</v>
      </c>
      <c r="D1112" s="410" t="s">
        <v>2849</v>
      </c>
      <c r="E1112" s="410" t="s">
        <v>2848</v>
      </c>
      <c r="F1112" s="270"/>
      <c r="G1112" s="270"/>
      <c r="H1112" s="283" t="s">
        <v>44</v>
      </c>
      <c r="I1112" s="283" t="s">
        <v>1850</v>
      </c>
      <c r="J1112" s="289">
        <v>10</v>
      </c>
      <c r="K1112" s="290"/>
      <c r="L1112" s="291"/>
      <c r="M1112" s="289">
        <v>10</v>
      </c>
      <c r="N1112" s="290"/>
      <c r="O1112" s="291"/>
      <c r="P1112" s="289" t="s">
        <v>31</v>
      </c>
      <c r="Q1112" s="290"/>
      <c r="R1112" s="291"/>
      <c r="S1112" s="270"/>
      <c r="T1112" s="283"/>
      <c r="U1112" s="283"/>
      <c r="V1112" s="270"/>
      <c r="W1112" s="270" t="s">
        <v>21</v>
      </c>
    </row>
    <row r="1113" s="253" customFormat="true" ht="25.5" hidden="true" spans="1:23">
      <c r="A1113" s="270">
        <f>MAX(A$2:A1112)+1</f>
        <v>1006</v>
      </c>
      <c r="B1113" s="270">
        <v>250305029</v>
      </c>
      <c r="C1113" s="270" t="s">
        <v>2850</v>
      </c>
      <c r="D1113" s="410" t="s">
        <v>2851</v>
      </c>
      <c r="E1113" s="410" t="s">
        <v>2852</v>
      </c>
      <c r="F1113" s="325"/>
      <c r="G1113" s="270"/>
      <c r="H1113" s="283" t="s">
        <v>44</v>
      </c>
      <c r="I1113" s="283" t="s">
        <v>1850</v>
      </c>
      <c r="J1113" s="289">
        <v>23</v>
      </c>
      <c r="K1113" s="290"/>
      <c r="L1113" s="291"/>
      <c r="M1113" s="289">
        <v>23</v>
      </c>
      <c r="N1113" s="290"/>
      <c r="O1113" s="291"/>
      <c r="P1113" s="298" t="s">
        <v>31</v>
      </c>
      <c r="Q1113" s="305"/>
      <c r="R1113" s="306"/>
      <c r="S1113" s="270"/>
      <c r="T1113" s="283"/>
      <c r="U1113" s="283"/>
      <c r="V1113" s="270"/>
      <c r="W1113" s="270" t="s">
        <v>310</v>
      </c>
    </row>
    <row r="1114" s="253" customFormat="true" ht="25.5" hidden="true" spans="1:23">
      <c r="A1114" s="270">
        <f>MAX(A$2:A1113)+1</f>
        <v>1007</v>
      </c>
      <c r="B1114" s="270">
        <v>250305030</v>
      </c>
      <c r="C1114" s="270" t="s">
        <v>2853</v>
      </c>
      <c r="D1114" s="410" t="s">
        <v>2854</v>
      </c>
      <c r="E1114" s="410" t="s">
        <v>2855</v>
      </c>
      <c r="F1114" s="270"/>
      <c r="G1114" s="270"/>
      <c r="H1114" s="283" t="s">
        <v>44</v>
      </c>
      <c r="I1114" s="283" t="s">
        <v>1850</v>
      </c>
      <c r="J1114" s="289">
        <v>100</v>
      </c>
      <c r="K1114" s="290"/>
      <c r="L1114" s="291"/>
      <c r="M1114" s="289">
        <v>100</v>
      </c>
      <c r="N1114" s="290"/>
      <c r="O1114" s="291"/>
      <c r="P1114" s="289" t="s">
        <v>31</v>
      </c>
      <c r="Q1114" s="290"/>
      <c r="R1114" s="291"/>
      <c r="S1114" s="270"/>
      <c r="T1114" s="283"/>
      <c r="U1114" s="283"/>
      <c r="V1114" s="270"/>
      <c r="W1114" s="270" t="s">
        <v>21</v>
      </c>
    </row>
    <row r="1115" s="253" customFormat="true" ht="25.5" hidden="true" spans="1:23">
      <c r="A1115" s="270">
        <f>MAX(A$2:A1114)+1</f>
        <v>1008</v>
      </c>
      <c r="B1115" s="270">
        <v>250305031</v>
      </c>
      <c r="C1115" s="270" t="s">
        <v>2856</v>
      </c>
      <c r="D1115" s="410" t="s">
        <v>2857</v>
      </c>
      <c r="E1115" s="410" t="s">
        <v>2856</v>
      </c>
      <c r="F1115" s="270"/>
      <c r="G1115" s="270" t="s">
        <v>327</v>
      </c>
      <c r="H1115" s="283" t="s">
        <v>44</v>
      </c>
      <c r="I1115" s="283" t="s">
        <v>40</v>
      </c>
      <c r="J1115" s="289" t="s">
        <v>31</v>
      </c>
      <c r="K1115" s="290"/>
      <c r="L1115" s="291"/>
      <c r="M1115" s="289" t="s">
        <v>31</v>
      </c>
      <c r="N1115" s="290"/>
      <c r="O1115" s="291"/>
      <c r="P1115" s="289" t="s">
        <v>31</v>
      </c>
      <c r="Q1115" s="290"/>
      <c r="R1115" s="291"/>
      <c r="S1115" s="270" t="s">
        <v>2858</v>
      </c>
      <c r="T1115" s="283"/>
      <c r="U1115" s="283"/>
      <c r="V1115" s="270"/>
      <c r="W1115" s="270" t="s">
        <v>21</v>
      </c>
    </row>
    <row r="1116" s="253" customFormat="true" ht="25.5" hidden="true" spans="1:23">
      <c r="A1116" s="270">
        <f>MAX(A$2:A1115)+1</f>
        <v>1009</v>
      </c>
      <c r="B1116" s="270">
        <v>250305032</v>
      </c>
      <c r="C1116" s="270" t="s">
        <v>2859</v>
      </c>
      <c r="D1116" s="410" t="s">
        <v>2860</v>
      </c>
      <c r="E1116" s="410" t="s">
        <v>2859</v>
      </c>
      <c r="F1116" s="325"/>
      <c r="G1116" s="270"/>
      <c r="H1116" s="283" t="s">
        <v>44</v>
      </c>
      <c r="I1116" s="283" t="s">
        <v>40</v>
      </c>
      <c r="J1116" s="289">
        <v>150</v>
      </c>
      <c r="K1116" s="290"/>
      <c r="L1116" s="291"/>
      <c r="M1116" s="289">
        <v>150</v>
      </c>
      <c r="N1116" s="290"/>
      <c r="O1116" s="291"/>
      <c r="P1116" s="298" t="s">
        <v>31</v>
      </c>
      <c r="Q1116" s="305"/>
      <c r="R1116" s="306"/>
      <c r="S1116" s="270" t="s">
        <v>2426</v>
      </c>
      <c r="T1116" s="283"/>
      <c r="U1116" s="283"/>
      <c r="V1116" s="270"/>
      <c r="W1116" s="270" t="s">
        <v>310</v>
      </c>
    </row>
    <row r="1117" s="253" customFormat="true" ht="38.25" hidden="true" spans="1:23">
      <c r="A1117" s="270">
        <f>MAX(A$2:A1116)+1</f>
        <v>1010</v>
      </c>
      <c r="B1117" s="270">
        <v>250305033</v>
      </c>
      <c r="C1117" s="270" t="s">
        <v>2861</v>
      </c>
      <c r="D1117" s="410" t="s">
        <v>2862</v>
      </c>
      <c r="E1117" s="410" t="s">
        <v>2861</v>
      </c>
      <c r="F1117" s="270" t="s">
        <v>2863</v>
      </c>
      <c r="G1117" s="270"/>
      <c r="H1117" s="283" t="s">
        <v>29</v>
      </c>
      <c r="I1117" s="283" t="s">
        <v>1850</v>
      </c>
      <c r="J1117" s="289" t="s">
        <v>70</v>
      </c>
      <c r="K1117" s="290"/>
      <c r="L1117" s="291"/>
      <c r="M1117" s="289" t="s">
        <v>70</v>
      </c>
      <c r="N1117" s="290"/>
      <c r="O1117" s="291"/>
      <c r="P1117" s="298" t="s">
        <v>70</v>
      </c>
      <c r="Q1117" s="305"/>
      <c r="R1117" s="306"/>
      <c r="S1117" s="270" t="s">
        <v>2864</v>
      </c>
      <c r="T1117" s="283"/>
      <c r="U1117" s="283"/>
      <c r="V1117" s="270"/>
      <c r="W1117" s="270" t="s">
        <v>21</v>
      </c>
    </row>
    <row r="1118" s="252" customFormat="true" ht="25.5" hidden="true" spans="1:23">
      <c r="A1118" s="270"/>
      <c r="B1118" s="270">
        <v>250306</v>
      </c>
      <c r="C1118" s="270" t="s">
        <v>2865</v>
      </c>
      <c r="D1118" s="410"/>
      <c r="E1118" s="410"/>
      <c r="F1118" s="270"/>
      <c r="G1118" s="270"/>
      <c r="H1118" s="283"/>
      <c r="I1118" s="283"/>
      <c r="J1118" s="289"/>
      <c r="K1118" s="290"/>
      <c r="L1118" s="291"/>
      <c r="M1118" s="289"/>
      <c r="N1118" s="290"/>
      <c r="O1118" s="291"/>
      <c r="P1118" s="289"/>
      <c r="Q1118" s="290"/>
      <c r="R1118" s="291"/>
      <c r="S1118" s="270"/>
      <c r="T1118" s="283"/>
      <c r="U1118" s="283"/>
      <c r="V1118" s="270"/>
      <c r="W1118" s="270" t="s">
        <v>21</v>
      </c>
    </row>
    <row r="1119" s="253" customFormat="true" ht="25.5" hidden="true" spans="1:23">
      <c r="A1119" s="270">
        <f>MAX(A$2:A1118)+1</f>
        <v>1011</v>
      </c>
      <c r="B1119" s="270">
        <v>250306001</v>
      </c>
      <c r="C1119" s="270" t="s">
        <v>2866</v>
      </c>
      <c r="D1119" s="410" t="s">
        <v>2867</v>
      </c>
      <c r="E1119" s="410" t="s">
        <v>2866</v>
      </c>
      <c r="F1119" s="270"/>
      <c r="G1119" s="270"/>
      <c r="H1119" s="283" t="s">
        <v>44</v>
      </c>
      <c r="I1119" s="283" t="s">
        <v>1850</v>
      </c>
      <c r="J1119" s="289">
        <v>10</v>
      </c>
      <c r="K1119" s="290"/>
      <c r="L1119" s="291"/>
      <c r="M1119" s="289">
        <v>10</v>
      </c>
      <c r="N1119" s="290"/>
      <c r="O1119" s="291"/>
      <c r="P1119" s="289" t="s">
        <v>31</v>
      </c>
      <c r="Q1119" s="290"/>
      <c r="R1119" s="291"/>
      <c r="S1119" s="270" t="s">
        <v>1853</v>
      </c>
      <c r="T1119" s="283"/>
      <c r="U1119" s="283"/>
      <c r="V1119" s="270"/>
      <c r="W1119" s="270" t="s">
        <v>21</v>
      </c>
    </row>
    <row r="1120" s="253" customFormat="true" ht="25.5" hidden="true" spans="1:23">
      <c r="A1120" s="270">
        <f>MAX(A$2:A1119)+1</f>
        <v>1012</v>
      </c>
      <c r="B1120" s="270" t="s">
        <v>2868</v>
      </c>
      <c r="C1120" s="270" t="s">
        <v>2866</v>
      </c>
      <c r="D1120" s="410" t="s">
        <v>2867</v>
      </c>
      <c r="E1120" s="410" t="s">
        <v>2866</v>
      </c>
      <c r="F1120" s="270"/>
      <c r="G1120" s="270"/>
      <c r="H1120" s="283" t="s">
        <v>39</v>
      </c>
      <c r="I1120" s="283" t="s">
        <v>1850</v>
      </c>
      <c r="J1120" s="289">
        <v>5</v>
      </c>
      <c r="K1120" s="290"/>
      <c r="L1120" s="291"/>
      <c r="M1120" s="289">
        <v>5</v>
      </c>
      <c r="N1120" s="290"/>
      <c r="O1120" s="291"/>
      <c r="P1120" s="289" t="s">
        <v>31</v>
      </c>
      <c r="Q1120" s="290"/>
      <c r="R1120" s="291"/>
      <c r="S1120" s="270" t="s">
        <v>2098</v>
      </c>
      <c r="T1120" s="283"/>
      <c r="U1120" s="283"/>
      <c r="V1120" s="270"/>
      <c r="W1120" s="270" t="s">
        <v>21</v>
      </c>
    </row>
    <row r="1121" s="253" customFormat="true" ht="25.5" hidden="true" spans="1:23">
      <c r="A1121" s="270">
        <f>MAX(A$2:A1120)+1</f>
        <v>1013</v>
      </c>
      <c r="B1121" s="270" t="s">
        <v>2869</v>
      </c>
      <c r="C1121" s="270" t="s">
        <v>2866</v>
      </c>
      <c r="D1121" s="410" t="s">
        <v>2867</v>
      </c>
      <c r="E1121" s="410" t="s">
        <v>2866</v>
      </c>
      <c r="F1121" s="270"/>
      <c r="G1121" s="270"/>
      <c r="H1121" s="283" t="s">
        <v>44</v>
      </c>
      <c r="I1121" s="283" t="s">
        <v>1850</v>
      </c>
      <c r="J1121" s="289">
        <v>20</v>
      </c>
      <c r="K1121" s="290"/>
      <c r="L1121" s="291"/>
      <c r="M1121" s="289">
        <v>20</v>
      </c>
      <c r="N1121" s="290"/>
      <c r="O1121" s="291"/>
      <c r="P1121" s="289" t="s">
        <v>31</v>
      </c>
      <c r="Q1121" s="290"/>
      <c r="R1121" s="291"/>
      <c r="S1121" s="270" t="s">
        <v>2613</v>
      </c>
      <c r="T1121" s="283"/>
      <c r="U1121" s="283"/>
      <c r="V1121" s="270"/>
      <c r="W1121" s="270" t="s">
        <v>21</v>
      </c>
    </row>
    <row r="1122" s="253" customFormat="true" ht="38.25" hidden="true" spans="1:23">
      <c r="A1122" s="270">
        <f>MAX(A$2:A1121)+1</f>
        <v>1014</v>
      </c>
      <c r="B1122" s="270">
        <v>250306002</v>
      </c>
      <c r="C1122" s="270" t="s">
        <v>2870</v>
      </c>
      <c r="D1122" s="410" t="s">
        <v>2871</v>
      </c>
      <c r="E1122" s="410" t="s">
        <v>2870</v>
      </c>
      <c r="F1122" s="270"/>
      <c r="G1122" s="270"/>
      <c r="H1122" s="283" t="s">
        <v>44</v>
      </c>
      <c r="I1122" s="283" t="s">
        <v>1850</v>
      </c>
      <c r="J1122" s="289">
        <v>10</v>
      </c>
      <c r="K1122" s="290"/>
      <c r="L1122" s="291"/>
      <c r="M1122" s="289">
        <v>10</v>
      </c>
      <c r="N1122" s="290"/>
      <c r="O1122" s="291"/>
      <c r="P1122" s="289" t="s">
        <v>31</v>
      </c>
      <c r="Q1122" s="290"/>
      <c r="R1122" s="291"/>
      <c r="S1122" s="270" t="s">
        <v>1853</v>
      </c>
      <c r="T1122" s="283"/>
      <c r="U1122" s="283"/>
      <c r="V1122" s="270"/>
      <c r="W1122" s="270" t="s">
        <v>21</v>
      </c>
    </row>
    <row r="1123" s="253" customFormat="true" ht="38.25" hidden="true" spans="1:23">
      <c r="A1123" s="270">
        <f>MAX(A$2:A1122)+1</f>
        <v>1015</v>
      </c>
      <c r="B1123" s="270" t="s">
        <v>2872</v>
      </c>
      <c r="C1123" s="270" t="s">
        <v>2870</v>
      </c>
      <c r="D1123" s="410" t="s">
        <v>2871</v>
      </c>
      <c r="E1123" s="410" t="s">
        <v>2870</v>
      </c>
      <c r="F1123" s="270"/>
      <c r="G1123" s="270"/>
      <c r="H1123" s="283" t="s">
        <v>44</v>
      </c>
      <c r="I1123" s="283" t="s">
        <v>1850</v>
      </c>
      <c r="J1123" s="289">
        <v>20</v>
      </c>
      <c r="K1123" s="290"/>
      <c r="L1123" s="291"/>
      <c r="M1123" s="289">
        <v>20</v>
      </c>
      <c r="N1123" s="290"/>
      <c r="O1123" s="291"/>
      <c r="P1123" s="289" t="s">
        <v>31</v>
      </c>
      <c r="Q1123" s="290"/>
      <c r="R1123" s="291"/>
      <c r="S1123" s="270" t="s">
        <v>1977</v>
      </c>
      <c r="T1123" s="283"/>
      <c r="U1123" s="283"/>
      <c r="V1123" s="270"/>
      <c r="W1123" s="270" t="s">
        <v>21</v>
      </c>
    </row>
    <row r="1124" s="253" customFormat="true" ht="38.25" hidden="true" spans="1:23">
      <c r="A1124" s="270">
        <f>MAX(A$2:A1123)+1</f>
        <v>1016</v>
      </c>
      <c r="B1124" s="270" t="s">
        <v>2873</v>
      </c>
      <c r="C1124" s="270" t="s">
        <v>2870</v>
      </c>
      <c r="D1124" s="410" t="s">
        <v>2871</v>
      </c>
      <c r="E1124" s="410" t="s">
        <v>2870</v>
      </c>
      <c r="F1124" s="270"/>
      <c r="G1124" s="270"/>
      <c r="H1124" s="283" t="s">
        <v>39</v>
      </c>
      <c r="I1124" s="283" t="s">
        <v>1850</v>
      </c>
      <c r="J1124" s="289">
        <v>5</v>
      </c>
      <c r="K1124" s="290"/>
      <c r="L1124" s="291"/>
      <c r="M1124" s="289">
        <v>5</v>
      </c>
      <c r="N1124" s="290"/>
      <c r="O1124" s="291"/>
      <c r="P1124" s="289" t="s">
        <v>31</v>
      </c>
      <c r="Q1124" s="290"/>
      <c r="R1124" s="291"/>
      <c r="S1124" s="270" t="s">
        <v>2098</v>
      </c>
      <c r="T1124" s="283"/>
      <c r="U1124" s="283"/>
      <c r="V1124" s="270"/>
      <c r="W1124" s="270" t="s">
        <v>21</v>
      </c>
    </row>
    <row r="1125" s="253" customFormat="true" ht="38.25" hidden="true" spans="1:23">
      <c r="A1125" s="270">
        <f>MAX(A$2:A1124)+1</f>
        <v>1017</v>
      </c>
      <c r="B1125" s="270">
        <v>250306003</v>
      </c>
      <c r="C1125" s="270" t="s">
        <v>2874</v>
      </c>
      <c r="D1125" s="410" t="s">
        <v>2875</v>
      </c>
      <c r="E1125" s="410" t="s">
        <v>2874</v>
      </c>
      <c r="F1125" s="270"/>
      <c r="G1125" s="270"/>
      <c r="H1125" s="283" t="s">
        <v>39</v>
      </c>
      <c r="I1125" s="283" t="s">
        <v>1850</v>
      </c>
      <c r="J1125" s="289">
        <v>5</v>
      </c>
      <c r="K1125" s="290"/>
      <c r="L1125" s="291"/>
      <c r="M1125" s="289">
        <v>5</v>
      </c>
      <c r="N1125" s="290"/>
      <c r="O1125" s="291"/>
      <c r="P1125" s="289" t="s">
        <v>31</v>
      </c>
      <c r="Q1125" s="290"/>
      <c r="R1125" s="291"/>
      <c r="S1125" s="270"/>
      <c r="T1125" s="283"/>
      <c r="U1125" s="283"/>
      <c r="V1125" s="270"/>
      <c r="W1125" s="270" t="s">
        <v>21</v>
      </c>
    </row>
    <row r="1126" s="253" customFormat="true" ht="38.25" hidden="true" spans="1:23">
      <c r="A1126" s="270">
        <f>MAX(A$2:A1125)+1</f>
        <v>1018</v>
      </c>
      <c r="B1126" s="270" t="s">
        <v>2876</v>
      </c>
      <c r="C1126" s="270" t="s">
        <v>2874</v>
      </c>
      <c r="D1126" s="410" t="s">
        <v>2875</v>
      </c>
      <c r="E1126" s="410" t="s">
        <v>2874</v>
      </c>
      <c r="F1126" s="270"/>
      <c r="G1126" s="270"/>
      <c r="H1126" s="283" t="s">
        <v>44</v>
      </c>
      <c r="I1126" s="283" t="s">
        <v>1850</v>
      </c>
      <c r="J1126" s="297">
        <v>60</v>
      </c>
      <c r="K1126" s="303"/>
      <c r="L1126" s="304"/>
      <c r="M1126" s="297">
        <v>60</v>
      </c>
      <c r="N1126" s="303"/>
      <c r="O1126" s="304"/>
      <c r="P1126" s="289" t="s">
        <v>31</v>
      </c>
      <c r="Q1126" s="290"/>
      <c r="R1126" s="291"/>
      <c r="S1126" s="336" t="s">
        <v>2041</v>
      </c>
      <c r="T1126" s="283"/>
      <c r="U1126" s="283"/>
      <c r="V1126" s="270"/>
      <c r="W1126" s="270" t="s">
        <v>938</v>
      </c>
    </row>
    <row r="1127" s="253" customFormat="true" ht="25.5" hidden="true" spans="1:23">
      <c r="A1127" s="270">
        <f>MAX(A$2:A1126)+1</f>
        <v>1019</v>
      </c>
      <c r="B1127" s="270">
        <v>250306004</v>
      </c>
      <c r="C1127" s="270" t="s">
        <v>2877</v>
      </c>
      <c r="D1127" s="410" t="s">
        <v>2878</v>
      </c>
      <c r="E1127" s="410" t="s">
        <v>2877</v>
      </c>
      <c r="F1127" s="270"/>
      <c r="G1127" s="270"/>
      <c r="H1127" s="283" t="s">
        <v>39</v>
      </c>
      <c r="I1127" s="283" t="s">
        <v>1850</v>
      </c>
      <c r="J1127" s="289">
        <v>10</v>
      </c>
      <c r="K1127" s="290"/>
      <c r="L1127" s="291"/>
      <c r="M1127" s="289">
        <v>10</v>
      </c>
      <c r="N1127" s="290"/>
      <c r="O1127" s="291"/>
      <c r="P1127" s="289" t="s">
        <v>31</v>
      </c>
      <c r="Q1127" s="290"/>
      <c r="R1127" s="291"/>
      <c r="S1127" s="270"/>
      <c r="T1127" s="283"/>
      <c r="U1127" s="283"/>
      <c r="V1127" s="270"/>
      <c r="W1127" s="270" t="s">
        <v>21</v>
      </c>
    </row>
    <row r="1128" s="253" customFormat="true" ht="38.25" hidden="true" spans="1:23">
      <c r="A1128" s="270">
        <f>MAX(A$2:A1127)+1</f>
        <v>1020</v>
      </c>
      <c r="B1128" s="270">
        <v>250306005</v>
      </c>
      <c r="C1128" s="270" t="s">
        <v>2879</v>
      </c>
      <c r="D1128" s="410" t="s">
        <v>2880</v>
      </c>
      <c r="E1128" s="410" t="s">
        <v>2879</v>
      </c>
      <c r="F1128" s="270"/>
      <c r="G1128" s="270"/>
      <c r="H1128" s="283" t="s">
        <v>1122</v>
      </c>
      <c r="I1128" s="283" t="s">
        <v>1850</v>
      </c>
      <c r="J1128" s="289">
        <v>10</v>
      </c>
      <c r="K1128" s="290"/>
      <c r="L1128" s="291"/>
      <c r="M1128" s="289">
        <v>10</v>
      </c>
      <c r="N1128" s="290"/>
      <c r="O1128" s="291"/>
      <c r="P1128" s="289" t="s">
        <v>31</v>
      </c>
      <c r="Q1128" s="290"/>
      <c r="R1128" s="291"/>
      <c r="S1128" s="270" t="s">
        <v>2620</v>
      </c>
      <c r="T1128" s="283"/>
      <c r="U1128" s="283"/>
      <c r="V1128" s="270"/>
      <c r="W1128" s="270" t="s">
        <v>21</v>
      </c>
    </row>
    <row r="1129" s="253" customFormat="true" ht="25.5" hidden="true" spans="1:23">
      <c r="A1129" s="270">
        <f>MAX(A$2:A1128)+1</f>
        <v>1021</v>
      </c>
      <c r="B1129" s="270" t="s">
        <v>2881</v>
      </c>
      <c r="C1129" s="270" t="s">
        <v>2879</v>
      </c>
      <c r="D1129" s="410" t="s">
        <v>2880</v>
      </c>
      <c r="E1129" s="410" t="s">
        <v>2879</v>
      </c>
      <c r="F1129" s="270"/>
      <c r="G1129" s="270"/>
      <c r="H1129" s="283" t="s">
        <v>39</v>
      </c>
      <c r="I1129" s="283" t="s">
        <v>1850</v>
      </c>
      <c r="J1129" s="289">
        <v>5</v>
      </c>
      <c r="K1129" s="290"/>
      <c r="L1129" s="291"/>
      <c r="M1129" s="289">
        <v>5</v>
      </c>
      <c r="N1129" s="290"/>
      <c r="O1129" s="291"/>
      <c r="P1129" s="289" t="s">
        <v>31</v>
      </c>
      <c r="Q1129" s="290"/>
      <c r="R1129" s="291"/>
      <c r="S1129" s="270" t="s">
        <v>2098</v>
      </c>
      <c r="T1129" s="283"/>
      <c r="U1129" s="283"/>
      <c r="V1129" s="270"/>
      <c r="W1129" s="270" t="s">
        <v>21</v>
      </c>
    </row>
    <row r="1130" s="253" customFormat="true" ht="25.5" hidden="true" spans="1:23">
      <c r="A1130" s="270">
        <f>MAX(A$2:A1129)+1</f>
        <v>1022</v>
      </c>
      <c r="B1130" s="270">
        <v>250306006</v>
      </c>
      <c r="C1130" s="270" t="s">
        <v>2882</v>
      </c>
      <c r="D1130" s="410" t="s">
        <v>2883</v>
      </c>
      <c r="E1130" s="410" t="s">
        <v>2882</v>
      </c>
      <c r="F1130" s="270"/>
      <c r="G1130" s="270"/>
      <c r="H1130" s="283" t="s">
        <v>44</v>
      </c>
      <c r="I1130" s="283" t="s">
        <v>1850</v>
      </c>
      <c r="J1130" s="289">
        <v>40</v>
      </c>
      <c r="K1130" s="290"/>
      <c r="L1130" s="291"/>
      <c r="M1130" s="289">
        <v>40</v>
      </c>
      <c r="N1130" s="290"/>
      <c r="O1130" s="291"/>
      <c r="P1130" s="289" t="s">
        <v>31</v>
      </c>
      <c r="Q1130" s="290"/>
      <c r="R1130" s="291"/>
      <c r="S1130" s="270" t="s">
        <v>2264</v>
      </c>
      <c r="T1130" s="283"/>
      <c r="U1130" s="283"/>
      <c r="V1130" s="283"/>
      <c r="W1130" s="270" t="s">
        <v>1493</v>
      </c>
    </row>
    <row r="1131" s="253" customFormat="true" ht="25.5" hidden="true" spans="1:23">
      <c r="A1131" s="270">
        <f>MAX(A$2:A1130)+1</f>
        <v>1023</v>
      </c>
      <c r="B1131" s="270" t="s">
        <v>2884</v>
      </c>
      <c r="C1131" s="270" t="s">
        <v>2882</v>
      </c>
      <c r="D1131" s="410" t="s">
        <v>2883</v>
      </c>
      <c r="E1131" s="410" t="s">
        <v>2882</v>
      </c>
      <c r="F1131" s="270"/>
      <c r="G1131" s="270"/>
      <c r="H1131" s="283" t="s">
        <v>39</v>
      </c>
      <c r="I1131" s="283" t="s">
        <v>1850</v>
      </c>
      <c r="J1131" s="289">
        <v>10</v>
      </c>
      <c r="K1131" s="290"/>
      <c r="L1131" s="291"/>
      <c r="M1131" s="289">
        <v>10</v>
      </c>
      <c r="N1131" s="290"/>
      <c r="O1131" s="291"/>
      <c r="P1131" s="289" t="s">
        <v>31</v>
      </c>
      <c r="Q1131" s="290"/>
      <c r="R1131" s="291"/>
      <c r="S1131" s="270" t="s">
        <v>2552</v>
      </c>
      <c r="T1131" s="283"/>
      <c r="U1131" s="283"/>
      <c r="V1131" s="270"/>
      <c r="W1131" s="270" t="s">
        <v>21</v>
      </c>
    </row>
    <row r="1132" s="253" customFormat="true" ht="25.5" hidden="true" spans="1:23">
      <c r="A1132" s="270">
        <f>MAX(A$2:A1131)+1</f>
        <v>1024</v>
      </c>
      <c r="B1132" s="270">
        <v>250306007</v>
      </c>
      <c r="C1132" s="270" t="s">
        <v>2885</v>
      </c>
      <c r="D1132" s="410" t="s">
        <v>2886</v>
      </c>
      <c r="E1132" s="410" t="s">
        <v>2885</v>
      </c>
      <c r="F1132" s="270"/>
      <c r="G1132" s="270"/>
      <c r="H1132" s="283" t="s">
        <v>44</v>
      </c>
      <c r="I1132" s="283" t="s">
        <v>1850</v>
      </c>
      <c r="J1132" s="289">
        <v>10</v>
      </c>
      <c r="K1132" s="290"/>
      <c r="L1132" s="291"/>
      <c r="M1132" s="289">
        <v>10</v>
      </c>
      <c r="N1132" s="290"/>
      <c r="O1132" s="291"/>
      <c r="P1132" s="289" t="s">
        <v>31</v>
      </c>
      <c r="Q1132" s="290"/>
      <c r="R1132" s="291"/>
      <c r="S1132" s="270" t="s">
        <v>2098</v>
      </c>
      <c r="T1132" s="283"/>
      <c r="U1132" s="283"/>
      <c r="V1132" s="270"/>
      <c r="W1132" s="270" t="s">
        <v>21</v>
      </c>
    </row>
    <row r="1133" s="253" customFormat="true" ht="25.5" hidden="true" spans="1:23">
      <c r="A1133" s="270">
        <f>MAX(A$2:A1132)+1</f>
        <v>1025</v>
      </c>
      <c r="B1133" s="270">
        <v>250306008</v>
      </c>
      <c r="C1133" s="270" t="s">
        <v>2887</v>
      </c>
      <c r="D1133" s="410" t="s">
        <v>2888</v>
      </c>
      <c r="E1133" s="410" t="s">
        <v>2887</v>
      </c>
      <c r="F1133" s="270"/>
      <c r="G1133" s="270"/>
      <c r="H1133" s="283" t="s">
        <v>39</v>
      </c>
      <c r="I1133" s="283" t="s">
        <v>1850</v>
      </c>
      <c r="J1133" s="289">
        <v>20</v>
      </c>
      <c r="K1133" s="290"/>
      <c r="L1133" s="291"/>
      <c r="M1133" s="289">
        <v>20</v>
      </c>
      <c r="N1133" s="290"/>
      <c r="O1133" s="291"/>
      <c r="P1133" s="289" t="s">
        <v>31</v>
      </c>
      <c r="Q1133" s="290"/>
      <c r="R1133" s="291"/>
      <c r="S1133" s="270" t="s">
        <v>2586</v>
      </c>
      <c r="T1133" s="283"/>
      <c r="U1133" s="283"/>
      <c r="V1133" s="270"/>
      <c r="W1133" s="270" t="s">
        <v>21</v>
      </c>
    </row>
    <row r="1134" s="253" customFormat="true" ht="25.5" hidden="true" spans="1:23">
      <c r="A1134" s="270">
        <f>MAX(A$2:A1133)+1</f>
        <v>1026</v>
      </c>
      <c r="B1134" s="270" t="s">
        <v>2889</v>
      </c>
      <c r="C1134" s="270" t="s">
        <v>2887</v>
      </c>
      <c r="D1134" s="410" t="s">
        <v>2888</v>
      </c>
      <c r="E1134" s="410" t="s">
        <v>2887</v>
      </c>
      <c r="F1134" s="270"/>
      <c r="G1134" s="270"/>
      <c r="H1134" s="283" t="s">
        <v>44</v>
      </c>
      <c r="I1134" s="283" t="s">
        <v>1850</v>
      </c>
      <c r="J1134" s="289">
        <v>70</v>
      </c>
      <c r="K1134" s="290"/>
      <c r="L1134" s="291"/>
      <c r="M1134" s="289">
        <v>70</v>
      </c>
      <c r="N1134" s="290"/>
      <c r="O1134" s="291"/>
      <c r="P1134" s="289" t="s">
        <v>31</v>
      </c>
      <c r="Q1134" s="290"/>
      <c r="R1134" s="291"/>
      <c r="S1134" s="270" t="s">
        <v>2613</v>
      </c>
      <c r="T1134" s="283"/>
      <c r="U1134" s="283"/>
      <c r="V1134" s="270"/>
      <c r="W1134" s="270" t="s">
        <v>21</v>
      </c>
    </row>
    <row r="1135" s="253" customFormat="true" ht="25.5" hidden="true" spans="1:23">
      <c r="A1135" s="270">
        <f>MAX(A$2:A1134)+1</f>
        <v>1027</v>
      </c>
      <c r="B1135" s="270" t="s">
        <v>2890</v>
      </c>
      <c r="C1135" s="270" t="s">
        <v>2887</v>
      </c>
      <c r="D1135" s="410" t="s">
        <v>2888</v>
      </c>
      <c r="E1135" s="410" t="s">
        <v>2887</v>
      </c>
      <c r="F1135" s="270"/>
      <c r="G1135" s="270"/>
      <c r="H1135" s="283" t="s">
        <v>44</v>
      </c>
      <c r="I1135" s="283" t="s">
        <v>1850</v>
      </c>
      <c r="J1135" s="289">
        <v>70</v>
      </c>
      <c r="K1135" s="290"/>
      <c r="L1135" s="291"/>
      <c r="M1135" s="289">
        <v>70</v>
      </c>
      <c r="N1135" s="290"/>
      <c r="O1135" s="291"/>
      <c r="P1135" s="289" t="s">
        <v>31</v>
      </c>
      <c r="Q1135" s="290"/>
      <c r="R1135" s="291"/>
      <c r="S1135" s="270" t="s">
        <v>1977</v>
      </c>
      <c r="T1135" s="283"/>
      <c r="U1135" s="283"/>
      <c r="V1135" s="270"/>
      <c r="W1135" s="270" t="s">
        <v>21</v>
      </c>
    </row>
    <row r="1136" s="253" customFormat="true" ht="25.5" hidden="true" spans="1:23">
      <c r="A1136" s="270">
        <f>MAX(A$2:A1135)+1</f>
        <v>1028</v>
      </c>
      <c r="B1136" s="270">
        <v>250306009</v>
      </c>
      <c r="C1136" s="270" t="s">
        <v>2891</v>
      </c>
      <c r="D1136" s="410" t="s">
        <v>2892</v>
      </c>
      <c r="E1136" s="410" t="s">
        <v>2891</v>
      </c>
      <c r="F1136" s="270"/>
      <c r="G1136" s="270"/>
      <c r="H1136" s="283" t="s">
        <v>39</v>
      </c>
      <c r="I1136" s="283" t="s">
        <v>1850</v>
      </c>
      <c r="J1136" s="289">
        <v>20</v>
      </c>
      <c r="K1136" s="290"/>
      <c r="L1136" s="291"/>
      <c r="M1136" s="289">
        <v>20</v>
      </c>
      <c r="N1136" s="290"/>
      <c r="O1136" s="291"/>
      <c r="P1136" s="289" t="s">
        <v>31</v>
      </c>
      <c r="Q1136" s="290"/>
      <c r="R1136" s="291"/>
      <c r="S1136" s="270" t="s">
        <v>2586</v>
      </c>
      <c r="T1136" s="283"/>
      <c r="U1136" s="283"/>
      <c r="V1136" s="270"/>
      <c r="W1136" s="270" t="s">
        <v>21</v>
      </c>
    </row>
    <row r="1137" s="253" customFormat="true" ht="25.5" hidden="true" spans="1:23">
      <c r="A1137" s="270">
        <f>MAX(A$2:A1136)+1</f>
        <v>1029</v>
      </c>
      <c r="B1137" s="270" t="s">
        <v>2893</v>
      </c>
      <c r="C1137" s="270" t="s">
        <v>2891</v>
      </c>
      <c r="D1137" s="410" t="s">
        <v>2892</v>
      </c>
      <c r="E1137" s="410" t="s">
        <v>2891</v>
      </c>
      <c r="F1137" s="270"/>
      <c r="G1137" s="270"/>
      <c r="H1137" s="283" t="s">
        <v>44</v>
      </c>
      <c r="I1137" s="283" t="s">
        <v>1850</v>
      </c>
      <c r="J1137" s="289">
        <v>80</v>
      </c>
      <c r="K1137" s="290"/>
      <c r="L1137" s="291"/>
      <c r="M1137" s="289">
        <v>80</v>
      </c>
      <c r="N1137" s="290"/>
      <c r="O1137" s="291"/>
      <c r="P1137" s="289" t="s">
        <v>31</v>
      </c>
      <c r="Q1137" s="290"/>
      <c r="R1137" s="291"/>
      <c r="S1137" s="270" t="s">
        <v>2894</v>
      </c>
      <c r="T1137" s="283"/>
      <c r="U1137" s="283"/>
      <c r="V1137" s="270"/>
      <c r="W1137" s="270" t="s">
        <v>21</v>
      </c>
    </row>
    <row r="1138" s="253" customFormat="true" ht="25.5" hidden="true" spans="1:23">
      <c r="A1138" s="270">
        <f>MAX(A$2:A1137)+1</f>
        <v>1030</v>
      </c>
      <c r="B1138" s="270" t="s">
        <v>2895</v>
      </c>
      <c r="C1138" s="270" t="s">
        <v>2891</v>
      </c>
      <c r="D1138" s="410" t="s">
        <v>2892</v>
      </c>
      <c r="E1138" s="410" t="s">
        <v>2891</v>
      </c>
      <c r="F1138" s="270"/>
      <c r="G1138" s="270"/>
      <c r="H1138" s="283" t="s">
        <v>44</v>
      </c>
      <c r="I1138" s="283" t="s">
        <v>1850</v>
      </c>
      <c r="J1138" s="289">
        <v>70</v>
      </c>
      <c r="K1138" s="290"/>
      <c r="L1138" s="291"/>
      <c r="M1138" s="289">
        <v>70</v>
      </c>
      <c r="N1138" s="290"/>
      <c r="O1138" s="291"/>
      <c r="P1138" s="289" t="s">
        <v>31</v>
      </c>
      <c r="Q1138" s="290"/>
      <c r="R1138" s="291"/>
      <c r="S1138" s="270" t="s">
        <v>1977</v>
      </c>
      <c r="T1138" s="283"/>
      <c r="U1138" s="283"/>
      <c r="V1138" s="270"/>
      <c r="W1138" s="270" t="s">
        <v>21</v>
      </c>
    </row>
    <row r="1139" s="253" customFormat="true" ht="25.5" hidden="true" spans="1:23">
      <c r="A1139" s="270">
        <f>MAX(A$2:A1138)+1</f>
        <v>1031</v>
      </c>
      <c r="B1139" s="270" t="s">
        <v>2896</v>
      </c>
      <c r="C1139" s="270" t="s">
        <v>2891</v>
      </c>
      <c r="D1139" s="410" t="s">
        <v>2892</v>
      </c>
      <c r="E1139" s="410" t="s">
        <v>2891</v>
      </c>
      <c r="F1139" s="270"/>
      <c r="G1139" s="270"/>
      <c r="H1139" s="283" t="s">
        <v>44</v>
      </c>
      <c r="I1139" s="283" t="s">
        <v>1850</v>
      </c>
      <c r="J1139" s="289">
        <v>70</v>
      </c>
      <c r="K1139" s="290"/>
      <c r="L1139" s="291"/>
      <c r="M1139" s="289">
        <v>70</v>
      </c>
      <c r="N1139" s="290"/>
      <c r="O1139" s="291"/>
      <c r="P1139" s="289" t="s">
        <v>31</v>
      </c>
      <c r="Q1139" s="290"/>
      <c r="R1139" s="291"/>
      <c r="S1139" s="270" t="s">
        <v>2897</v>
      </c>
      <c r="T1139" s="283"/>
      <c r="U1139" s="283"/>
      <c r="V1139" s="270"/>
      <c r="W1139" s="270" t="s">
        <v>21</v>
      </c>
    </row>
    <row r="1140" s="253" customFormat="true" ht="25.5" hidden="true" spans="1:23">
      <c r="A1140" s="270">
        <f>MAX(A$2:A1139)+1</f>
        <v>1032</v>
      </c>
      <c r="B1140" s="270">
        <v>250306010</v>
      </c>
      <c r="C1140" s="270" t="s">
        <v>2898</v>
      </c>
      <c r="D1140" s="410" t="s">
        <v>2899</v>
      </c>
      <c r="E1140" s="410" t="s">
        <v>2898</v>
      </c>
      <c r="F1140" s="270"/>
      <c r="G1140" s="270"/>
      <c r="H1140" s="283" t="s">
        <v>39</v>
      </c>
      <c r="I1140" s="283" t="s">
        <v>1850</v>
      </c>
      <c r="J1140" s="289">
        <v>20</v>
      </c>
      <c r="K1140" s="290"/>
      <c r="L1140" s="291"/>
      <c r="M1140" s="289">
        <v>20</v>
      </c>
      <c r="N1140" s="290"/>
      <c r="O1140" s="291"/>
      <c r="P1140" s="289" t="s">
        <v>31</v>
      </c>
      <c r="Q1140" s="290"/>
      <c r="R1140" s="291"/>
      <c r="S1140" s="270" t="s">
        <v>2586</v>
      </c>
      <c r="T1140" s="283"/>
      <c r="U1140" s="283"/>
      <c r="V1140" s="270"/>
      <c r="W1140" s="270" t="s">
        <v>21</v>
      </c>
    </row>
    <row r="1141" s="253" customFormat="true" ht="25.5" hidden="true" spans="1:23">
      <c r="A1141" s="270">
        <f>MAX(A$2:A1140)+1</f>
        <v>1033</v>
      </c>
      <c r="B1141" s="270" t="s">
        <v>2900</v>
      </c>
      <c r="C1141" s="270" t="s">
        <v>2898</v>
      </c>
      <c r="D1141" s="410" t="s">
        <v>2899</v>
      </c>
      <c r="E1141" s="410" t="s">
        <v>2898</v>
      </c>
      <c r="F1141" s="270"/>
      <c r="G1141" s="270"/>
      <c r="H1141" s="283" t="s">
        <v>44</v>
      </c>
      <c r="I1141" s="283" t="s">
        <v>1850</v>
      </c>
      <c r="J1141" s="297">
        <v>60</v>
      </c>
      <c r="K1141" s="303"/>
      <c r="L1141" s="304"/>
      <c r="M1141" s="297">
        <v>60</v>
      </c>
      <c r="N1141" s="303"/>
      <c r="O1141" s="304"/>
      <c r="P1141" s="289" t="s">
        <v>31</v>
      </c>
      <c r="Q1141" s="290"/>
      <c r="R1141" s="291"/>
      <c r="S1141" s="336" t="s">
        <v>2613</v>
      </c>
      <c r="T1141" s="283"/>
      <c r="U1141" s="283"/>
      <c r="V1141" s="270"/>
      <c r="W1141" s="270" t="s">
        <v>938</v>
      </c>
    </row>
    <row r="1142" s="253" customFormat="true" ht="25.5" hidden="true" spans="1:23">
      <c r="A1142" s="270">
        <f>MAX(A$2:A1141)+1</f>
        <v>1034</v>
      </c>
      <c r="B1142" s="270" t="s">
        <v>2901</v>
      </c>
      <c r="C1142" s="270" t="s">
        <v>2898</v>
      </c>
      <c r="D1142" s="410" t="s">
        <v>2899</v>
      </c>
      <c r="E1142" s="410" t="s">
        <v>2898</v>
      </c>
      <c r="F1142" s="270"/>
      <c r="G1142" s="270"/>
      <c r="H1142" s="283" t="s">
        <v>44</v>
      </c>
      <c r="I1142" s="283" t="s">
        <v>1850</v>
      </c>
      <c r="J1142" s="297">
        <v>60</v>
      </c>
      <c r="K1142" s="303"/>
      <c r="L1142" s="304"/>
      <c r="M1142" s="297">
        <v>60</v>
      </c>
      <c r="N1142" s="303"/>
      <c r="O1142" s="304"/>
      <c r="P1142" s="289" t="s">
        <v>31</v>
      </c>
      <c r="Q1142" s="290"/>
      <c r="R1142" s="291"/>
      <c r="S1142" s="336" t="s">
        <v>1977</v>
      </c>
      <c r="T1142" s="283"/>
      <c r="U1142" s="283"/>
      <c r="V1142" s="270"/>
      <c r="W1142" s="270" t="s">
        <v>938</v>
      </c>
    </row>
    <row r="1143" s="253" customFormat="true" ht="25.5" hidden="true" spans="1:23">
      <c r="A1143" s="270">
        <f>MAX(A$2:A1142)+1</f>
        <v>1035</v>
      </c>
      <c r="B1143" s="270" t="s">
        <v>2902</v>
      </c>
      <c r="C1143" s="270" t="s">
        <v>2898</v>
      </c>
      <c r="D1143" s="410" t="s">
        <v>2899</v>
      </c>
      <c r="E1143" s="410" t="s">
        <v>2898</v>
      </c>
      <c r="F1143" s="270"/>
      <c r="G1143" s="270"/>
      <c r="H1143" s="283" t="s">
        <v>44</v>
      </c>
      <c r="I1143" s="283" t="s">
        <v>1850</v>
      </c>
      <c r="J1143" s="297">
        <v>60</v>
      </c>
      <c r="K1143" s="303"/>
      <c r="L1143" s="304"/>
      <c r="M1143" s="297">
        <v>60</v>
      </c>
      <c r="N1143" s="303"/>
      <c r="O1143" s="304"/>
      <c r="P1143" s="289" t="s">
        <v>31</v>
      </c>
      <c r="Q1143" s="290"/>
      <c r="R1143" s="291"/>
      <c r="S1143" s="336" t="s">
        <v>2897</v>
      </c>
      <c r="T1143" s="283"/>
      <c r="U1143" s="283"/>
      <c r="V1143" s="270"/>
      <c r="W1143" s="270" t="s">
        <v>938</v>
      </c>
    </row>
    <row r="1144" s="253" customFormat="true" ht="25.5" hidden="true" spans="1:23">
      <c r="A1144" s="270">
        <f>MAX(A$2:A1143)+1</f>
        <v>1036</v>
      </c>
      <c r="B1144" s="270">
        <v>250306011</v>
      </c>
      <c r="C1144" s="270" t="s">
        <v>2903</v>
      </c>
      <c r="D1144" s="410" t="s">
        <v>2904</v>
      </c>
      <c r="E1144" s="410" t="s">
        <v>2903</v>
      </c>
      <c r="F1144" s="270"/>
      <c r="G1144" s="270"/>
      <c r="H1144" s="283" t="s">
        <v>44</v>
      </c>
      <c r="I1144" s="283" t="s">
        <v>1850</v>
      </c>
      <c r="J1144" s="297">
        <v>60</v>
      </c>
      <c r="K1144" s="303"/>
      <c r="L1144" s="304"/>
      <c r="M1144" s="297">
        <v>60</v>
      </c>
      <c r="N1144" s="303"/>
      <c r="O1144" s="304"/>
      <c r="P1144" s="289" t="s">
        <v>31</v>
      </c>
      <c r="Q1144" s="290"/>
      <c r="R1144" s="291"/>
      <c r="S1144" s="336" t="s">
        <v>2586</v>
      </c>
      <c r="T1144" s="283"/>
      <c r="U1144" s="283"/>
      <c r="V1144" s="270"/>
      <c r="W1144" s="270" t="s">
        <v>938</v>
      </c>
    </row>
    <row r="1145" s="253" customFormat="true" ht="25.5" hidden="true" spans="1:23">
      <c r="A1145" s="270">
        <f>MAX(A$2:A1144)+1</f>
        <v>1037</v>
      </c>
      <c r="B1145" s="270" t="s">
        <v>2905</v>
      </c>
      <c r="C1145" s="270" t="s">
        <v>2903</v>
      </c>
      <c r="D1145" s="410" t="s">
        <v>2904</v>
      </c>
      <c r="E1145" s="410" t="s">
        <v>2903</v>
      </c>
      <c r="F1145" s="270"/>
      <c r="G1145" s="270"/>
      <c r="H1145" s="283" t="s">
        <v>39</v>
      </c>
      <c r="I1145" s="283" t="s">
        <v>1850</v>
      </c>
      <c r="J1145" s="289">
        <v>20</v>
      </c>
      <c r="K1145" s="290"/>
      <c r="L1145" s="291"/>
      <c r="M1145" s="289">
        <v>20</v>
      </c>
      <c r="N1145" s="290"/>
      <c r="O1145" s="291"/>
      <c r="P1145" s="289" t="s">
        <v>31</v>
      </c>
      <c r="Q1145" s="290"/>
      <c r="R1145" s="291"/>
      <c r="S1145" s="270" t="s">
        <v>2630</v>
      </c>
      <c r="T1145" s="283"/>
      <c r="U1145" s="283"/>
      <c r="V1145" s="270"/>
      <c r="W1145" s="270" t="s">
        <v>21</v>
      </c>
    </row>
    <row r="1146" s="253" customFormat="true" ht="25.5" hidden="true" spans="1:23">
      <c r="A1146" s="270">
        <f>MAX(A$2:A1145)+1</f>
        <v>1038</v>
      </c>
      <c r="B1146" s="270" t="s">
        <v>2906</v>
      </c>
      <c r="C1146" s="270" t="s">
        <v>2903</v>
      </c>
      <c r="D1146" s="410" t="s">
        <v>2904</v>
      </c>
      <c r="E1146" s="410" t="s">
        <v>2903</v>
      </c>
      <c r="F1146" s="270"/>
      <c r="G1146" s="270"/>
      <c r="H1146" s="283" t="s">
        <v>44</v>
      </c>
      <c r="I1146" s="283" t="s">
        <v>1850</v>
      </c>
      <c r="J1146" s="297">
        <v>60</v>
      </c>
      <c r="K1146" s="303"/>
      <c r="L1146" s="304"/>
      <c r="M1146" s="297">
        <v>60</v>
      </c>
      <c r="N1146" s="303"/>
      <c r="O1146" s="304"/>
      <c r="P1146" s="289" t="s">
        <v>31</v>
      </c>
      <c r="Q1146" s="290"/>
      <c r="R1146" s="291"/>
      <c r="S1146" s="336" t="s">
        <v>2037</v>
      </c>
      <c r="T1146" s="283"/>
      <c r="U1146" s="283"/>
      <c r="V1146" s="270"/>
      <c r="W1146" s="270" t="s">
        <v>938</v>
      </c>
    </row>
    <row r="1147" s="253" customFormat="true" ht="38.25" hidden="true" spans="1:23">
      <c r="A1147" s="270">
        <f>MAX(A$2:A1146)+1</f>
        <v>1039</v>
      </c>
      <c r="B1147" s="270">
        <v>250306012</v>
      </c>
      <c r="C1147" s="270" t="s">
        <v>2907</v>
      </c>
      <c r="D1147" s="410" t="s">
        <v>2908</v>
      </c>
      <c r="E1147" s="410" t="s">
        <v>2909</v>
      </c>
      <c r="F1147" s="270"/>
      <c r="G1147" s="270"/>
      <c r="H1147" s="283" t="s">
        <v>29</v>
      </c>
      <c r="I1147" s="283" t="s">
        <v>1850</v>
      </c>
      <c r="J1147" s="297">
        <v>150</v>
      </c>
      <c r="K1147" s="303"/>
      <c r="L1147" s="304"/>
      <c r="M1147" s="297">
        <v>150</v>
      </c>
      <c r="N1147" s="303"/>
      <c r="O1147" s="304"/>
      <c r="P1147" s="289" t="s">
        <v>31</v>
      </c>
      <c r="Q1147" s="290"/>
      <c r="R1147" s="291"/>
      <c r="S1147" s="336" t="s">
        <v>2910</v>
      </c>
      <c r="T1147" s="283"/>
      <c r="U1147" s="283"/>
      <c r="V1147" s="270"/>
      <c r="W1147" s="270" t="s">
        <v>2911</v>
      </c>
    </row>
    <row r="1148" s="253" customFormat="true" ht="38.25" hidden="true" spans="1:23">
      <c r="A1148" s="270">
        <f>MAX(A$2:A1147)+1</f>
        <v>1040</v>
      </c>
      <c r="B1148" s="270">
        <v>250306013</v>
      </c>
      <c r="C1148" s="270" t="s">
        <v>2912</v>
      </c>
      <c r="D1148" s="410" t="s">
        <v>2913</v>
      </c>
      <c r="E1148" s="410" t="s">
        <v>2914</v>
      </c>
      <c r="F1148" s="270"/>
      <c r="G1148" s="270"/>
      <c r="H1148" s="283" t="s">
        <v>29</v>
      </c>
      <c r="I1148" s="283" t="s">
        <v>1850</v>
      </c>
      <c r="J1148" s="297">
        <v>150</v>
      </c>
      <c r="K1148" s="303"/>
      <c r="L1148" s="304"/>
      <c r="M1148" s="297">
        <v>150</v>
      </c>
      <c r="N1148" s="303"/>
      <c r="O1148" s="304"/>
      <c r="P1148" s="289" t="s">
        <v>31</v>
      </c>
      <c r="Q1148" s="290"/>
      <c r="R1148" s="291"/>
      <c r="S1148" s="336" t="s">
        <v>2910</v>
      </c>
      <c r="T1148" s="283"/>
      <c r="U1148" s="283"/>
      <c r="V1148" s="270"/>
      <c r="W1148" s="270" t="s">
        <v>938</v>
      </c>
    </row>
    <row r="1149" s="253" customFormat="true" ht="38.25" hidden="true" spans="1:23">
      <c r="A1149" s="270">
        <f>MAX(A$2:A1148)+1</f>
        <v>1041</v>
      </c>
      <c r="B1149" s="270" t="s">
        <v>2915</v>
      </c>
      <c r="C1149" s="270" t="s">
        <v>2916</v>
      </c>
      <c r="D1149" s="410" t="s">
        <v>2913</v>
      </c>
      <c r="E1149" s="410" t="s">
        <v>2914</v>
      </c>
      <c r="F1149" s="270" t="s">
        <v>2917</v>
      </c>
      <c r="G1149" s="270"/>
      <c r="H1149" s="283" t="s">
        <v>29</v>
      </c>
      <c r="I1149" s="283" t="s">
        <v>1850</v>
      </c>
      <c r="J1149" s="297">
        <v>150</v>
      </c>
      <c r="K1149" s="303"/>
      <c r="L1149" s="304"/>
      <c r="M1149" s="297">
        <v>150</v>
      </c>
      <c r="N1149" s="303"/>
      <c r="O1149" s="304"/>
      <c r="P1149" s="289" t="s">
        <v>31</v>
      </c>
      <c r="Q1149" s="290"/>
      <c r="R1149" s="291"/>
      <c r="S1149" s="336" t="s">
        <v>2910</v>
      </c>
      <c r="T1149" s="283"/>
      <c r="U1149" s="283"/>
      <c r="V1149" s="270"/>
      <c r="W1149" s="270" t="s">
        <v>2911</v>
      </c>
    </row>
    <row r="1150" s="253" customFormat="true" ht="25.5" hidden="true" spans="1:23">
      <c r="A1150" s="270">
        <f>MAX(A$2:A1149)+1</f>
        <v>1042</v>
      </c>
      <c r="B1150" s="270">
        <v>250306014</v>
      </c>
      <c r="C1150" s="270" t="s">
        <v>2918</v>
      </c>
      <c r="D1150" s="410" t="s">
        <v>2919</v>
      </c>
      <c r="E1150" s="410" t="s">
        <v>2918</v>
      </c>
      <c r="F1150" s="270"/>
      <c r="G1150" s="270"/>
      <c r="H1150" s="283" t="s">
        <v>39</v>
      </c>
      <c r="I1150" s="283" t="s">
        <v>1850</v>
      </c>
      <c r="J1150" s="289">
        <v>25</v>
      </c>
      <c r="K1150" s="290"/>
      <c r="L1150" s="291"/>
      <c r="M1150" s="289">
        <v>25</v>
      </c>
      <c r="N1150" s="290"/>
      <c r="O1150" s="291"/>
      <c r="P1150" s="289" t="s">
        <v>31</v>
      </c>
      <c r="Q1150" s="290"/>
      <c r="R1150" s="291"/>
      <c r="S1150" s="270" t="s">
        <v>2920</v>
      </c>
      <c r="T1150" s="283"/>
      <c r="U1150" s="283"/>
      <c r="V1150" s="270"/>
      <c r="W1150" s="270" t="s">
        <v>21</v>
      </c>
    </row>
    <row r="1151" s="253" customFormat="true" ht="38.25" hidden="true" spans="1:23">
      <c r="A1151" s="270">
        <f>MAX(A$2:A1150)+1</f>
        <v>1043</v>
      </c>
      <c r="B1151" s="270">
        <v>250306015</v>
      </c>
      <c r="C1151" s="336" t="s">
        <v>2921</v>
      </c>
      <c r="D1151" s="410" t="s">
        <v>2922</v>
      </c>
      <c r="E1151" s="410" t="s">
        <v>2921</v>
      </c>
      <c r="F1151" s="336"/>
      <c r="G1151" s="336"/>
      <c r="H1151" s="283" t="s">
        <v>29</v>
      </c>
      <c r="I1151" s="377" t="s">
        <v>40</v>
      </c>
      <c r="J1151" s="297">
        <v>160</v>
      </c>
      <c r="K1151" s="303"/>
      <c r="L1151" s="304"/>
      <c r="M1151" s="297">
        <v>160</v>
      </c>
      <c r="N1151" s="303"/>
      <c r="O1151" s="304"/>
      <c r="P1151" s="289" t="s">
        <v>31</v>
      </c>
      <c r="Q1151" s="290"/>
      <c r="R1151" s="291"/>
      <c r="S1151" s="336" t="s">
        <v>2923</v>
      </c>
      <c r="T1151" s="283"/>
      <c r="U1151" s="377"/>
      <c r="V1151" s="283"/>
      <c r="W1151" s="270" t="s">
        <v>1806</v>
      </c>
    </row>
    <row r="1152" s="253" customFormat="true" ht="51" hidden="true" spans="1:23">
      <c r="A1152" s="270">
        <f>MAX(A$2:A1151)+1</f>
        <v>1044</v>
      </c>
      <c r="B1152" s="270">
        <v>250306016</v>
      </c>
      <c r="C1152" s="336" t="s">
        <v>2924</v>
      </c>
      <c r="D1152" s="410" t="s">
        <v>2925</v>
      </c>
      <c r="E1152" s="410" t="s">
        <v>2924</v>
      </c>
      <c r="F1152" s="336"/>
      <c r="G1152" s="336"/>
      <c r="H1152" s="283" t="s">
        <v>44</v>
      </c>
      <c r="I1152" s="377" t="s">
        <v>1850</v>
      </c>
      <c r="J1152" s="289">
        <v>150</v>
      </c>
      <c r="K1152" s="290"/>
      <c r="L1152" s="291"/>
      <c r="M1152" s="289">
        <v>150</v>
      </c>
      <c r="N1152" s="290"/>
      <c r="O1152" s="291"/>
      <c r="P1152" s="289" t="s">
        <v>31</v>
      </c>
      <c r="Q1152" s="290"/>
      <c r="R1152" s="291"/>
      <c r="S1152" s="336" t="s">
        <v>2926</v>
      </c>
      <c r="T1152" s="283"/>
      <c r="U1152" s="377"/>
      <c r="V1152" s="283"/>
      <c r="W1152" s="270" t="s">
        <v>1123</v>
      </c>
    </row>
    <row r="1153" s="253" customFormat="true" ht="38.25" hidden="true" spans="1:23">
      <c r="A1153" s="270">
        <f>MAX(A$2:A1152)+1</f>
        <v>1045</v>
      </c>
      <c r="B1153" s="270">
        <v>250306017</v>
      </c>
      <c r="C1153" s="270" t="s">
        <v>2927</v>
      </c>
      <c r="D1153" s="410" t="s">
        <v>2928</v>
      </c>
      <c r="E1153" s="410" t="s">
        <v>2927</v>
      </c>
      <c r="F1153" s="270" t="s">
        <v>2929</v>
      </c>
      <c r="G1153" s="270"/>
      <c r="H1153" s="285" t="s">
        <v>44</v>
      </c>
      <c r="I1153" s="283" t="s">
        <v>40</v>
      </c>
      <c r="J1153" s="289">
        <v>260</v>
      </c>
      <c r="K1153" s="290"/>
      <c r="L1153" s="291"/>
      <c r="M1153" s="289">
        <v>260</v>
      </c>
      <c r="N1153" s="290"/>
      <c r="O1153" s="291"/>
      <c r="P1153" s="289" t="s">
        <v>31</v>
      </c>
      <c r="Q1153" s="290"/>
      <c r="R1153" s="291"/>
      <c r="S1153" s="270"/>
      <c r="T1153" s="283"/>
      <c r="U1153" s="283"/>
      <c r="V1153" s="270"/>
      <c r="W1153" s="270" t="s">
        <v>21</v>
      </c>
    </row>
    <row r="1154" s="253" customFormat="true" ht="63.75" hidden="true" spans="1:23">
      <c r="A1154" s="270">
        <f>MAX(A$2:A1153)+1</f>
        <v>1046</v>
      </c>
      <c r="B1154" s="270">
        <v>250306018</v>
      </c>
      <c r="C1154" s="177" t="s">
        <v>2930</v>
      </c>
      <c r="D1154" s="410" t="s">
        <v>2931</v>
      </c>
      <c r="E1154" s="410" t="s">
        <v>2930</v>
      </c>
      <c r="F1154" s="270" t="s">
        <v>2932</v>
      </c>
      <c r="G1154" s="270"/>
      <c r="H1154" s="283" t="s">
        <v>29</v>
      </c>
      <c r="I1154" s="283" t="s">
        <v>1850</v>
      </c>
      <c r="J1154" s="289" t="s">
        <v>70</v>
      </c>
      <c r="K1154" s="290"/>
      <c r="L1154" s="291"/>
      <c r="M1154" s="289" t="s">
        <v>70</v>
      </c>
      <c r="N1154" s="290"/>
      <c r="O1154" s="291"/>
      <c r="P1154" s="298" t="s">
        <v>70</v>
      </c>
      <c r="Q1154" s="305"/>
      <c r="R1154" s="306"/>
      <c r="S1154" s="333" t="s">
        <v>2933</v>
      </c>
      <c r="T1154" s="283"/>
      <c r="U1154" s="283"/>
      <c r="V1154" s="270"/>
      <c r="W1154" s="270" t="s">
        <v>21</v>
      </c>
    </row>
    <row r="1155" s="253" customFormat="true" ht="63.75" hidden="true" spans="1:23">
      <c r="A1155" s="270">
        <f>MAX(A$2:A1154)+1</f>
        <v>1047</v>
      </c>
      <c r="B1155" s="400">
        <v>250306019</v>
      </c>
      <c r="C1155" s="414" t="s">
        <v>2934</v>
      </c>
      <c r="D1155" s="336" t="s">
        <v>2935</v>
      </c>
      <c r="E1155" s="336" t="s">
        <v>2934</v>
      </c>
      <c r="F1155" s="270" t="s">
        <v>2936</v>
      </c>
      <c r="G1155" s="270"/>
      <c r="H1155" s="287" t="s">
        <v>29</v>
      </c>
      <c r="I1155" s="377" t="s">
        <v>1850</v>
      </c>
      <c r="J1155" s="289" t="s">
        <v>70</v>
      </c>
      <c r="K1155" s="290"/>
      <c r="L1155" s="291"/>
      <c r="M1155" s="289" t="s">
        <v>70</v>
      </c>
      <c r="N1155" s="290"/>
      <c r="O1155" s="291"/>
      <c r="P1155" s="289" t="s">
        <v>70</v>
      </c>
      <c r="Q1155" s="290"/>
      <c r="R1155" s="291"/>
      <c r="S1155" s="415" t="s">
        <v>2937</v>
      </c>
      <c r="T1155" s="283"/>
      <c r="U1155" s="283"/>
      <c r="V1155" s="270"/>
      <c r="W1155" s="270" t="s">
        <v>535</v>
      </c>
    </row>
    <row r="1156" s="252" customFormat="true" ht="25.5" hidden="true" spans="1:23">
      <c r="A1156" s="270"/>
      <c r="B1156" s="270">
        <v>250307</v>
      </c>
      <c r="C1156" s="270" t="s">
        <v>2938</v>
      </c>
      <c r="D1156" s="410"/>
      <c r="E1156" s="410"/>
      <c r="F1156" s="270"/>
      <c r="G1156" s="270"/>
      <c r="H1156" s="283"/>
      <c r="I1156" s="283"/>
      <c r="J1156" s="289"/>
      <c r="K1156" s="290"/>
      <c r="L1156" s="291"/>
      <c r="M1156" s="289"/>
      <c r="N1156" s="290"/>
      <c r="O1156" s="291"/>
      <c r="P1156" s="289"/>
      <c r="Q1156" s="290"/>
      <c r="R1156" s="291"/>
      <c r="S1156" s="270"/>
      <c r="T1156" s="283"/>
      <c r="U1156" s="283"/>
      <c r="V1156" s="270"/>
      <c r="W1156" s="270" t="s">
        <v>21</v>
      </c>
    </row>
    <row r="1157" s="253" customFormat="true" ht="25.5" hidden="true" spans="1:23">
      <c r="A1157" s="270">
        <f>MAX(A$2:A1156)+1</f>
        <v>1048</v>
      </c>
      <c r="B1157" s="270">
        <v>250307001</v>
      </c>
      <c r="C1157" s="270" t="s">
        <v>2939</v>
      </c>
      <c r="D1157" s="410" t="s">
        <v>2940</v>
      </c>
      <c r="E1157" s="410" t="s">
        <v>2939</v>
      </c>
      <c r="F1157" s="270" t="s">
        <v>2941</v>
      </c>
      <c r="G1157" s="270"/>
      <c r="H1157" s="283" t="s">
        <v>39</v>
      </c>
      <c r="I1157" s="283" t="s">
        <v>1850</v>
      </c>
      <c r="J1157" s="289">
        <v>4</v>
      </c>
      <c r="K1157" s="290"/>
      <c r="L1157" s="291"/>
      <c r="M1157" s="289">
        <v>4</v>
      </c>
      <c r="N1157" s="290"/>
      <c r="O1157" s="291"/>
      <c r="P1157" s="289" t="s">
        <v>31</v>
      </c>
      <c r="Q1157" s="290"/>
      <c r="R1157" s="291"/>
      <c r="S1157" s="270" t="s">
        <v>2942</v>
      </c>
      <c r="T1157" s="283"/>
      <c r="U1157" s="283"/>
      <c r="V1157" s="270"/>
      <c r="W1157" s="270" t="s">
        <v>21</v>
      </c>
    </row>
    <row r="1158" s="253" customFormat="true" ht="38.25" hidden="true" spans="1:23">
      <c r="A1158" s="270">
        <f>MAX(A$2:A1157)+1</f>
        <v>1049</v>
      </c>
      <c r="B1158" s="270" t="s">
        <v>2943</v>
      </c>
      <c r="C1158" s="270" t="s">
        <v>2939</v>
      </c>
      <c r="D1158" s="410" t="s">
        <v>2940</v>
      </c>
      <c r="E1158" s="410" t="s">
        <v>2939</v>
      </c>
      <c r="F1158" s="270"/>
      <c r="G1158" s="270"/>
      <c r="H1158" s="283" t="s">
        <v>1122</v>
      </c>
      <c r="I1158" s="283" t="s">
        <v>1850</v>
      </c>
      <c r="J1158" s="289">
        <v>10</v>
      </c>
      <c r="K1158" s="290"/>
      <c r="L1158" s="291"/>
      <c r="M1158" s="289">
        <v>10</v>
      </c>
      <c r="N1158" s="290"/>
      <c r="O1158" s="291"/>
      <c r="P1158" s="289" t="s">
        <v>31</v>
      </c>
      <c r="Q1158" s="290"/>
      <c r="R1158" s="291"/>
      <c r="S1158" s="270" t="s">
        <v>2620</v>
      </c>
      <c r="T1158" s="283"/>
      <c r="U1158" s="283"/>
      <c r="V1158" s="270"/>
      <c r="W1158" s="270" t="s">
        <v>21</v>
      </c>
    </row>
    <row r="1159" s="253" customFormat="true" ht="25.5" hidden="true" spans="1:23">
      <c r="A1159" s="270">
        <f>MAX(A$2:A1158)+1</f>
        <v>1050</v>
      </c>
      <c r="B1159" s="270">
        <v>250307002</v>
      </c>
      <c r="C1159" s="270" t="s">
        <v>2944</v>
      </c>
      <c r="D1159" s="410" t="s">
        <v>2945</v>
      </c>
      <c r="E1159" s="410" t="s">
        <v>2944</v>
      </c>
      <c r="F1159" s="270" t="s">
        <v>2547</v>
      </c>
      <c r="G1159" s="270"/>
      <c r="H1159" s="283" t="s">
        <v>39</v>
      </c>
      <c r="I1159" s="283" t="s">
        <v>1850</v>
      </c>
      <c r="J1159" s="289">
        <v>4</v>
      </c>
      <c r="K1159" s="290"/>
      <c r="L1159" s="291"/>
      <c r="M1159" s="289">
        <v>4</v>
      </c>
      <c r="N1159" s="290"/>
      <c r="O1159" s="291"/>
      <c r="P1159" s="289" t="s">
        <v>31</v>
      </c>
      <c r="Q1159" s="290"/>
      <c r="R1159" s="291"/>
      <c r="S1159" s="270" t="s">
        <v>2946</v>
      </c>
      <c r="T1159" s="283"/>
      <c r="U1159" s="283"/>
      <c r="V1159" s="270"/>
      <c r="W1159" s="270" t="s">
        <v>21</v>
      </c>
    </row>
    <row r="1160" s="253" customFormat="true" ht="38.25" hidden="true" spans="1:23">
      <c r="A1160" s="270">
        <f>MAX(A$2:A1159)+1</f>
        <v>1051</v>
      </c>
      <c r="B1160" s="270" t="s">
        <v>2947</v>
      </c>
      <c r="C1160" s="270" t="s">
        <v>2944</v>
      </c>
      <c r="D1160" s="410" t="s">
        <v>2945</v>
      </c>
      <c r="E1160" s="410" t="s">
        <v>2944</v>
      </c>
      <c r="F1160" s="270"/>
      <c r="G1160" s="270"/>
      <c r="H1160" s="283" t="s">
        <v>1122</v>
      </c>
      <c r="I1160" s="283" t="s">
        <v>1850</v>
      </c>
      <c r="J1160" s="289">
        <v>10</v>
      </c>
      <c r="K1160" s="290"/>
      <c r="L1160" s="291"/>
      <c r="M1160" s="289">
        <v>10</v>
      </c>
      <c r="N1160" s="290"/>
      <c r="O1160" s="291"/>
      <c r="P1160" s="289" t="s">
        <v>31</v>
      </c>
      <c r="Q1160" s="290"/>
      <c r="R1160" s="291"/>
      <c r="S1160" s="270" t="s">
        <v>2620</v>
      </c>
      <c r="T1160" s="283"/>
      <c r="U1160" s="283"/>
      <c r="V1160" s="270"/>
      <c r="W1160" s="270" t="s">
        <v>21</v>
      </c>
    </row>
    <row r="1161" s="253" customFormat="true" ht="25.5" hidden="true" spans="1:23">
      <c r="A1161" s="270">
        <f>MAX(A$2:A1160)+1</f>
        <v>1052</v>
      </c>
      <c r="B1161" s="270">
        <v>250307005</v>
      </c>
      <c r="C1161" s="270" t="s">
        <v>2948</v>
      </c>
      <c r="D1161" s="410" t="s">
        <v>2949</v>
      </c>
      <c r="E1161" s="410" t="s">
        <v>2948</v>
      </c>
      <c r="F1161" s="270"/>
      <c r="G1161" s="270"/>
      <c r="H1161" s="283" t="s">
        <v>39</v>
      </c>
      <c r="I1161" s="283" t="s">
        <v>1850</v>
      </c>
      <c r="J1161" s="289">
        <v>3</v>
      </c>
      <c r="K1161" s="290"/>
      <c r="L1161" s="291"/>
      <c r="M1161" s="289">
        <v>3</v>
      </c>
      <c r="N1161" s="290"/>
      <c r="O1161" s="291"/>
      <c r="P1161" s="289" t="s">
        <v>31</v>
      </c>
      <c r="Q1161" s="290"/>
      <c r="R1161" s="291"/>
      <c r="S1161" s="270"/>
      <c r="T1161" s="283"/>
      <c r="U1161" s="283"/>
      <c r="V1161" s="270"/>
      <c r="W1161" s="270" t="s">
        <v>21</v>
      </c>
    </row>
    <row r="1162" s="253" customFormat="true" ht="25.5" hidden="true" spans="1:23">
      <c r="A1162" s="270">
        <f>MAX(A$2:A1161)+1</f>
        <v>1053</v>
      </c>
      <c r="B1162" s="270">
        <v>250307006</v>
      </c>
      <c r="C1162" s="270" t="s">
        <v>2950</v>
      </c>
      <c r="D1162" s="410" t="s">
        <v>2951</v>
      </c>
      <c r="E1162" s="410" t="s">
        <v>2950</v>
      </c>
      <c r="F1162" s="270"/>
      <c r="G1162" s="270"/>
      <c r="H1162" s="283" t="s">
        <v>39</v>
      </c>
      <c r="I1162" s="283" t="s">
        <v>1850</v>
      </c>
      <c r="J1162" s="289">
        <v>20</v>
      </c>
      <c r="K1162" s="290"/>
      <c r="L1162" s="291"/>
      <c r="M1162" s="289">
        <v>20</v>
      </c>
      <c r="N1162" s="290"/>
      <c r="O1162" s="291"/>
      <c r="P1162" s="289" t="s">
        <v>31</v>
      </c>
      <c r="Q1162" s="290"/>
      <c r="R1162" s="291"/>
      <c r="S1162" s="270" t="s">
        <v>2586</v>
      </c>
      <c r="T1162" s="283"/>
      <c r="U1162" s="283"/>
      <c r="V1162" s="270"/>
      <c r="W1162" s="270" t="s">
        <v>21</v>
      </c>
    </row>
    <row r="1163" s="253" customFormat="true" ht="25.5" hidden="true" spans="1:23">
      <c r="A1163" s="270">
        <f>MAX(A$2:A1162)+1</f>
        <v>1054</v>
      </c>
      <c r="B1163" s="270" t="s">
        <v>2952</v>
      </c>
      <c r="C1163" s="270" t="s">
        <v>2950</v>
      </c>
      <c r="D1163" s="410" t="s">
        <v>2951</v>
      </c>
      <c r="E1163" s="410" t="s">
        <v>2950</v>
      </c>
      <c r="F1163" s="270"/>
      <c r="G1163" s="270"/>
      <c r="H1163" s="283" t="s">
        <v>44</v>
      </c>
      <c r="I1163" s="283" t="s">
        <v>1850</v>
      </c>
      <c r="J1163" s="289">
        <v>55</v>
      </c>
      <c r="K1163" s="290"/>
      <c r="L1163" s="291"/>
      <c r="M1163" s="289">
        <v>55</v>
      </c>
      <c r="N1163" s="290"/>
      <c r="O1163" s="291"/>
      <c r="P1163" s="289" t="s">
        <v>31</v>
      </c>
      <c r="Q1163" s="290"/>
      <c r="R1163" s="291"/>
      <c r="S1163" s="270" t="s">
        <v>2613</v>
      </c>
      <c r="T1163" s="283"/>
      <c r="U1163" s="283"/>
      <c r="V1163" s="270"/>
      <c r="W1163" s="270" t="s">
        <v>21</v>
      </c>
    </row>
    <row r="1164" s="253" customFormat="true" ht="25.5" hidden="true" spans="1:23">
      <c r="A1164" s="270">
        <f>MAX(A$2:A1163)+1</f>
        <v>1055</v>
      </c>
      <c r="B1164" s="270" t="s">
        <v>2953</v>
      </c>
      <c r="C1164" s="270" t="s">
        <v>2950</v>
      </c>
      <c r="D1164" s="410" t="s">
        <v>2951</v>
      </c>
      <c r="E1164" s="410" t="s">
        <v>2950</v>
      </c>
      <c r="F1164" s="270"/>
      <c r="G1164" s="270"/>
      <c r="H1164" s="283" t="s">
        <v>39</v>
      </c>
      <c r="I1164" s="283" t="s">
        <v>1850</v>
      </c>
      <c r="J1164" s="289">
        <v>35</v>
      </c>
      <c r="K1164" s="290"/>
      <c r="L1164" s="291"/>
      <c r="M1164" s="289">
        <v>35</v>
      </c>
      <c r="N1164" s="290"/>
      <c r="O1164" s="291"/>
      <c r="P1164" s="289" t="s">
        <v>31</v>
      </c>
      <c r="Q1164" s="290"/>
      <c r="R1164" s="291"/>
      <c r="S1164" s="270" t="s">
        <v>2479</v>
      </c>
      <c r="T1164" s="283"/>
      <c r="U1164" s="283"/>
      <c r="V1164" s="270"/>
      <c r="W1164" s="270" t="s">
        <v>21</v>
      </c>
    </row>
    <row r="1165" s="253" customFormat="true" ht="38.25" hidden="true" spans="1:23">
      <c r="A1165" s="270">
        <f>MAX(A$2:A1164)+1</f>
        <v>1056</v>
      </c>
      <c r="B1165" s="270">
        <v>250307007</v>
      </c>
      <c r="C1165" s="270" t="s">
        <v>2954</v>
      </c>
      <c r="D1165" s="410" t="s">
        <v>2955</v>
      </c>
      <c r="E1165" s="410" t="s">
        <v>2954</v>
      </c>
      <c r="F1165" s="270"/>
      <c r="G1165" s="270"/>
      <c r="H1165" s="283" t="s">
        <v>39</v>
      </c>
      <c r="I1165" s="283" t="s">
        <v>1850</v>
      </c>
      <c r="J1165" s="289">
        <v>4</v>
      </c>
      <c r="K1165" s="290"/>
      <c r="L1165" s="291"/>
      <c r="M1165" s="289">
        <v>4</v>
      </c>
      <c r="N1165" s="290"/>
      <c r="O1165" s="291"/>
      <c r="P1165" s="289" t="s">
        <v>31</v>
      </c>
      <c r="Q1165" s="290"/>
      <c r="R1165" s="291"/>
      <c r="S1165" s="374" t="s">
        <v>2956</v>
      </c>
      <c r="T1165" s="283"/>
      <c r="U1165" s="283"/>
      <c r="V1165" s="270"/>
      <c r="W1165" s="270" t="s">
        <v>21</v>
      </c>
    </row>
    <row r="1166" s="253" customFormat="true" ht="25.5" hidden="true" spans="1:23">
      <c r="A1166" s="270">
        <f>MAX(A$2:A1165)+1</f>
        <v>1057</v>
      </c>
      <c r="B1166" s="270" t="s">
        <v>2957</v>
      </c>
      <c r="C1166" s="270" t="s">
        <v>2954</v>
      </c>
      <c r="D1166" s="410" t="s">
        <v>2955</v>
      </c>
      <c r="E1166" s="410" t="s">
        <v>2954</v>
      </c>
      <c r="F1166" s="270"/>
      <c r="G1166" s="270"/>
      <c r="H1166" s="283" t="s">
        <v>44</v>
      </c>
      <c r="I1166" s="283" t="s">
        <v>1850</v>
      </c>
      <c r="J1166" s="289">
        <v>20</v>
      </c>
      <c r="K1166" s="290"/>
      <c r="L1166" s="291"/>
      <c r="M1166" s="289">
        <v>20</v>
      </c>
      <c r="N1166" s="290"/>
      <c r="O1166" s="291"/>
      <c r="P1166" s="289" t="s">
        <v>31</v>
      </c>
      <c r="Q1166" s="290"/>
      <c r="R1166" s="291"/>
      <c r="S1166" s="270" t="s">
        <v>2613</v>
      </c>
      <c r="T1166" s="283"/>
      <c r="U1166" s="283"/>
      <c r="V1166" s="270"/>
      <c r="W1166" s="270" t="s">
        <v>21</v>
      </c>
    </row>
    <row r="1167" s="253" customFormat="true" ht="25.5" hidden="true" spans="1:23">
      <c r="A1167" s="270">
        <f>MAX(A$2:A1166)+1</f>
        <v>1058</v>
      </c>
      <c r="B1167" s="270">
        <v>250307008</v>
      </c>
      <c r="C1167" s="270" t="s">
        <v>2958</v>
      </c>
      <c r="D1167" s="410" t="s">
        <v>2959</v>
      </c>
      <c r="E1167" s="410" t="s">
        <v>2958</v>
      </c>
      <c r="F1167" s="270"/>
      <c r="G1167" s="270"/>
      <c r="H1167" s="283" t="s">
        <v>39</v>
      </c>
      <c r="I1167" s="283" t="s">
        <v>1850</v>
      </c>
      <c r="J1167" s="289">
        <v>30</v>
      </c>
      <c r="K1167" s="290"/>
      <c r="L1167" s="291"/>
      <c r="M1167" s="289">
        <v>30</v>
      </c>
      <c r="N1167" s="290"/>
      <c r="O1167" s="291"/>
      <c r="P1167" s="289" t="s">
        <v>31</v>
      </c>
      <c r="Q1167" s="290"/>
      <c r="R1167" s="291"/>
      <c r="S1167" s="270" t="s">
        <v>2960</v>
      </c>
      <c r="T1167" s="283"/>
      <c r="U1167" s="283"/>
      <c r="V1167" s="283"/>
      <c r="W1167" s="270" t="s">
        <v>1493</v>
      </c>
    </row>
    <row r="1168" s="253" customFormat="true" ht="25.5" hidden="true" spans="1:23">
      <c r="A1168" s="270">
        <f>MAX(A$2:A1167)+1</f>
        <v>1059</v>
      </c>
      <c r="B1168" s="270" t="s">
        <v>2961</v>
      </c>
      <c r="C1168" s="270" t="s">
        <v>2958</v>
      </c>
      <c r="D1168" s="410" t="s">
        <v>2959</v>
      </c>
      <c r="E1168" s="410" t="s">
        <v>2958</v>
      </c>
      <c r="F1168" s="270"/>
      <c r="G1168" s="270"/>
      <c r="H1168" s="283" t="s">
        <v>44</v>
      </c>
      <c r="I1168" s="283" t="s">
        <v>1850</v>
      </c>
      <c r="J1168" s="289">
        <v>50</v>
      </c>
      <c r="K1168" s="290"/>
      <c r="L1168" s="291"/>
      <c r="M1168" s="289">
        <v>50</v>
      </c>
      <c r="N1168" s="290"/>
      <c r="O1168" s="291"/>
      <c r="P1168" s="289" t="s">
        <v>31</v>
      </c>
      <c r="Q1168" s="290"/>
      <c r="R1168" s="291"/>
      <c r="S1168" s="270" t="s">
        <v>2613</v>
      </c>
      <c r="T1168" s="283"/>
      <c r="U1168" s="283"/>
      <c r="V1168" s="283"/>
      <c r="W1168" s="270" t="s">
        <v>1493</v>
      </c>
    </row>
    <row r="1169" s="253" customFormat="true" ht="25.5" hidden="true" spans="1:23">
      <c r="A1169" s="270">
        <f>MAX(A$2:A1168)+1</f>
        <v>1060</v>
      </c>
      <c r="B1169" s="270">
        <v>250307009</v>
      </c>
      <c r="C1169" s="270" t="s">
        <v>2962</v>
      </c>
      <c r="D1169" s="410" t="s">
        <v>2963</v>
      </c>
      <c r="E1169" s="410" t="s">
        <v>2962</v>
      </c>
      <c r="F1169" s="270" t="s">
        <v>2547</v>
      </c>
      <c r="G1169" s="270"/>
      <c r="H1169" s="283" t="s">
        <v>39</v>
      </c>
      <c r="I1169" s="283" t="s">
        <v>1850</v>
      </c>
      <c r="J1169" s="289">
        <v>15</v>
      </c>
      <c r="K1169" s="290"/>
      <c r="L1169" s="291"/>
      <c r="M1169" s="289">
        <v>15</v>
      </c>
      <c r="N1169" s="290"/>
      <c r="O1169" s="291"/>
      <c r="P1169" s="289" t="s">
        <v>31</v>
      </c>
      <c r="Q1169" s="290"/>
      <c r="R1169" s="291"/>
      <c r="S1169" s="270" t="s">
        <v>2586</v>
      </c>
      <c r="T1169" s="283"/>
      <c r="U1169" s="283"/>
      <c r="V1169" s="270"/>
      <c r="W1169" s="270" t="s">
        <v>21</v>
      </c>
    </row>
    <row r="1170" s="253" customFormat="true" ht="25.5" hidden="true" spans="1:23">
      <c r="A1170" s="270">
        <f>MAX(A$2:A1169)+1</f>
        <v>1061</v>
      </c>
      <c r="B1170" s="270" t="s">
        <v>2964</v>
      </c>
      <c r="C1170" s="270" t="s">
        <v>2962</v>
      </c>
      <c r="D1170" s="410" t="s">
        <v>2963</v>
      </c>
      <c r="E1170" s="410" t="s">
        <v>2962</v>
      </c>
      <c r="F1170" s="270"/>
      <c r="G1170" s="270"/>
      <c r="H1170" s="283" t="s">
        <v>44</v>
      </c>
      <c r="I1170" s="283" t="s">
        <v>1850</v>
      </c>
      <c r="J1170" s="289">
        <v>45</v>
      </c>
      <c r="K1170" s="290"/>
      <c r="L1170" s="291"/>
      <c r="M1170" s="289">
        <v>45</v>
      </c>
      <c r="N1170" s="290"/>
      <c r="O1170" s="291"/>
      <c r="P1170" s="289" t="s">
        <v>31</v>
      </c>
      <c r="Q1170" s="290"/>
      <c r="R1170" s="291"/>
      <c r="S1170" s="270" t="s">
        <v>2613</v>
      </c>
      <c r="T1170" s="283"/>
      <c r="U1170" s="283"/>
      <c r="V1170" s="270"/>
      <c r="W1170" s="270" t="s">
        <v>21</v>
      </c>
    </row>
    <row r="1171" s="253" customFormat="true" ht="25.5" hidden="true" spans="1:23">
      <c r="A1171" s="270">
        <f>MAX(A$2:A1170)+1</f>
        <v>1062</v>
      </c>
      <c r="B1171" s="270">
        <v>250307010</v>
      </c>
      <c r="C1171" s="270" t="s">
        <v>2965</v>
      </c>
      <c r="D1171" s="410" t="s">
        <v>2966</v>
      </c>
      <c r="E1171" s="410" t="s">
        <v>2965</v>
      </c>
      <c r="F1171" s="270"/>
      <c r="G1171" s="270"/>
      <c r="H1171" s="283" t="s">
        <v>39</v>
      </c>
      <c r="I1171" s="283" t="s">
        <v>1850</v>
      </c>
      <c r="J1171" s="289">
        <v>5</v>
      </c>
      <c r="K1171" s="290"/>
      <c r="L1171" s="291"/>
      <c r="M1171" s="289">
        <v>5</v>
      </c>
      <c r="N1171" s="290"/>
      <c r="O1171" s="291"/>
      <c r="P1171" s="289" t="s">
        <v>31</v>
      </c>
      <c r="Q1171" s="290"/>
      <c r="R1171" s="291"/>
      <c r="S1171" s="270"/>
      <c r="T1171" s="283"/>
      <c r="U1171" s="283"/>
      <c r="V1171" s="270"/>
      <c r="W1171" s="270" t="s">
        <v>21</v>
      </c>
    </row>
    <row r="1172" s="253" customFormat="true" ht="25.5" hidden="true" spans="1:23">
      <c r="A1172" s="270">
        <f>MAX(A$2:A1171)+1</f>
        <v>1063</v>
      </c>
      <c r="B1172" s="270" t="s">
        <v>2967</v>
      </c>
      <c r="C1172" s="270" t="s">
        <v>2965</v>
      </c>
      <c r="D1172" s="410" t="s">
        <v>2966</v>
      </c>
      <c r="E1172" s="410" t="s">
        <v>2965</v>
      </c>
      <c r="F1172" s="270"/>
      <c r="G1172" s="270"/>
      <c r="H1172" s="283" t="s">
        <v>44</v>
      </c>
      <c r="I1172" s="283" t="s">
        <v>1850</v>
      </c>
      <c r="J1172" s="289">
        <v>100</v>
      </c>
      <c r="K1172" s="290"/>
      <c r="L1172" s="291"/>
      <c r="M1172" s="289">
        <v>100</v>
      </c>
      <c r="N1172" s="290"/>
      <c r="O1172" s="291"/>
      <c r="P1172" s="289" t="s">
        <v>31</v>
      </c>
      <c r="Q1172" s="290"/>
      <c r="R1172" s="291"/>
      <c r="S1172" s="270" t="s">
        <v>2264</v>
      </c>
      <c r="T1172" s="283"/>
      <c r="U1172" s="283"/>
      <c r="V1172" s="270"/>
      <c r="W1172" s="270" t="s">
        <v>21</v>
      </c>
    </row>
    <row r="1173" s="253" customFormat="true" ht="38.25" hidden="true" spans="1:23">
      <c r="A1173" s="270">
        <f>MAX(A$2:A1172)+1</f>
        <v>1064</v>
      </c>
      <c r="B1173" s="270">
        <v>250307011</v>
      </c>
      <c r="C1173" s="336" t="s">
        <v>2968</v>
      </c>
      <c r="D1173" s="410" t="s">
        <v>2969</v>
      </c>
      <c r="E1173" s="410" t="s">
        <v>2968</v>
      </c>
      <c r="F1173" s="336" t="s">
        <v>2970</v>
      </c>
      <c r="G1173" s="336"/>
      <c r="H1173" s="283" t="s">
        <v>39</v>
      </c>
      <c r="I1173" s="377" t="s">
        <v>1850</v>
      </c>
      <c r="J1173" s="289">
        <v>5</v>
      </c>
      <c r="K1173" s="290"/>
      <c r="L1173" s="291"/>
      <c r="M1173" s="289">
        <v>5</v>
      </c>
      <c r="N1173" s="290"/>
      <c r="O1173" s="291"/>
      <c r="P1173" s="289" t="s">
        <v>31</v>
      </c>
      <c r="Q1173" s="290"/>
      <c r="R1173" s="291"/>
      <c r="S1173" s="336"/>
      <c r="T1173" s="283"/>
      <c r="U1173" s="377"/>
      <c r="V1173" s="283"/>
      <c r="W1173" s="270" t="s">
        <v>1123</v>
      </c>
    </row>
    <row r="1174" s="253" customFormat="true" ht="25.5" hidden="true" spans="1:23">
      <c r="A1174" s="270">
        <f>MAX(A$2:A1173)+1</f>
        <v>1065</v>
      </c>
      <c r="B1174" s="270">
        <v>250307012</v>
      </c>
      <c r="C1174" s="270" t="s">
        <v>2971</v>
      </c>
      <c r="D1174" s="410" t="s">
        <v>2972</v>
      </c>
      <c r="E1174" s="410" t="s">
        <v>2971</v>
      </c>
      <c r="F1174" s="270"/>
      <c r="G1174" s="270"/>
      <c r="H1174" s="283" t="s">
        <v>39</v>
      </c>
      <c r="I1174" s="283" t="s">
        <v>1850</v>
      </c>
      <c r="J1174" s="289">
        <v>3</v>
      </c>
      <c r="K1174" s="290"/>
      <c r="L1174" s="291"/>
      <c r="M1174" s="289">
        <v>3</v>
      </c>
      <c r="N1174" s="290"/>
      <c r="O1174" s="291"/>
      <c r="P1174" s="289" t="s">
        <v>31</v>
      </c>
      <c r="Q1174" s="290"/>
      <c r="R1174" s="291"/>
      <c r="S1174" s="270"/>
      <c r="T1174" s="283"/>
      <c r="U1174" s="283"/>
      <c r="V1174" s="270"/>
      <c r="W1174" s="270" t="s">
        <v>21</v>
      </c>
    </row>
    <row r="1175" s="253" customFormat="true" ht="25.5" hidden="true" spans="1:23">
      <c r="A1175" s="270">
        <f>MAX(A$2:A1174)+1</f>
        <v>1066</v>
      </c>
      <c r="B1175" s="270">
        <v>250307013</v>
      </c>
      <c r="C1175" s="270" t="s">
        <v>2973</v>
      </c>
      <c r="D1175" s="410" t="s">
        <v>2974</v>
      </c>
      <c r="E1175" s="410" t="s">
        <v>2973</v>
      </c>
      <c r="F1175" s="270"/>
      <c r="G1175" s="270"/>
      <c r="H1175" s="283" t="s">
        <v>39</v>
      </c>
      <c r="I1175" s="283" t="s">
        <v>1850</v>
      </c>
      <c r="J1175" s="289">
        <v>3</v>
      </c>
      <c r="K1175" s="290"/>
      <c r="L1175" s="291"/>
      <c r="M1175" s="289">
        <v>3</v>
      </c>
      <c r="N1175" s="290"/>
      <c r="O1175" s="291"/>
      <c r="P1175" s="289" t="s">
        <v>31</v>
      </c>
      <c r="Q1175" s="290"/>
      <c r="R1175" s="291"/>
      <c r="S1175" s="270"/>
      <c r="T1175" s="283"/>
      <c r="U1175" s="283"/>
      <c r="V1175" s="270"/>
      <c r="W1175" s="270" t="s">
        <v>21</v>
      </c>
    </row>
    <row r="1176" s="253" customFormat="true" ht="25.5" hidden="true" spans="1:23">
      <c r="A1176" s="270">
        <f>MAX(A$2:A1175)+1</f>
        <v>1067</v>
      </c>
      <c r="B1176" s="270">
        <v>250307014</v>
      </c>
      <c r="C1176" s="270" t="s">
        <v>2975</v>
      </c>
      <c r="D1176" s="410" t="s">
        <v>2976</v>
      </c>
      <c r="E1176" s="410" t="s">
        <v>2975</v>
      </c>
      <c r="F1176" s="270"/>
      <c r="G1176" s="270"/>
      <c r="H1176" s="283" t="s">
        <v>39</v>
      </c>
      <c r="I1176" s="283" t="s">
        <v>1850</v>
      </c>
      <c r="J1176" s="289">
        <v>3</v>
      </c>
      <c r="K1176" s="290"/>
      <c r="L1176" s="291"/>
      <c r="M1176" s="289">
        <v>3</v>
      </c>
      <c r="N1176" s="290"/>
      <c r="O1176" s="291"/>
      <c r="P1176" s="289" t="s">
        <v>31</v>
      </c>
      <c r="Q1176" s="290"/>
      <c r="R1176" s="291"/>
      <c r="S1176" s="270"/>
      <c r="T1176" s="283"/>
      <c r="U1176" s="283"/>
      <c r="V1176" s="270"/>
      <c r="W1176" s="270" t="s">
        <v>21</v>
      </c>
    </row>
    <row r="1177" s="253" customFormat="true" ht="25.5" hidden="true" spans="1:23">
      <c r="A1177" s="270">
        <f>MAX(A$2:A1176)+1</f>
        <v>1068</v>
      </c>
      <c r="B1177" s="270">
        <v>250307015</v>
      </c>
      <c r="C1177" s="270" t="s">
        <v>2977</v>
      </c>
      <c r="D1177" s="410" t="s">
        <v>2978</v>
      </c>
      <c r="E1177" s="410" t="s">
        <v>2977</v>
      </c>
      <c r="F1177" s="270"/>
      <c r="G1177" s="270"/>
      <c r="H1177" s="283" t="s">
        <v>39</v>
      </c>
      <c r="I1177" s="283" t="s">
        <v>1850</v>
      </c>
      <c r="J1177" s="289">
        <v>3</v>
      </c>
      <c r="K1177" s="290"/>
      <c r="L1177" s="291"/>
      <c r="M1177" s="289">
        <v>3</v>
      </c>
      <c r="N1177" s="290"/>
      <c r="O1177" s="291"/>
      <c r="P1177" s="289" t="s">
        <v>31</v>
      </c>
      <c r="Q1177" s="290"/>
      <c r="R1177" s="291"/>
      <c r="S1177" s="270"/>
      <c r="T1177" s="283"/>
      <c r="U1177" s="283"/>
      <c r="V1177" s="270"/>
      <c r="W1177" s="270" t="s">
        <v>21</v>
      </c>
    </row>
    <row r="1178" s="253" customFormat="true" ht="25.5" hidden="true" spans="1:23">
      <c r="A1178" s="270">
        <f>MAX(A$2:A1177)+1</f>
        <v>1069</v>
      </c>
      <c r="B1178" s="270">
        <v>250307016</v>
      </c>
      <c r="C1178" s="270" t="s">
        <v>2979</v>
      </c>
      <c r="D1178" s="410" t="s">
        <v>2980</v>
      </c>
      <c r="E1178" s="410" t="s">
        <v>2979</v>
      </c>
      <c r="F1178" s="270"/>
      <c r="G1178" s="270"/>
      <c r="H1178" s="283" t="s">
        <v>39</v>
      </c>
      <c r="I1178" s="283" t="s">
        <v>1850</v>
      </c>
      <c r="J1178" s="289">
        <v>3</v>
      </c>
      <c r="K1178" s="290"/>
      <c r="L1178" s="291"/>
      <c r="M1178" s="289">
        <v>3</v>
      </c>
      <c r="N1178" s="290"/>
      <c r="O1178" s="291"/>
      <c r="P1178" s="289" t="s">
        <v>31</v>
      </c>
      <c r="Q1178" s="290"/>
      <c r="R1178" s="291"/>
      <c r="S1178" s="270"/>
      <c r="T1178" s="283"/>
      <c r="U1178" s="283"/>
      <c r="V1178" s="270"/>
      <c r="W1178" s="270" t="s">
        <v>21</v>
      </c>
    </row>
    <row r="1179" s="253" customFormat="true" ht="25.5" hidden="true" spans="1:23">
      <c r="A1179" s="270">
        <f>MAX(A$2:A1178)+1</f>
        <v>1070</v>
      </c>
      <c r="B1179" s="270">
        <v>250307017</v>
      </c>
      <c r="C1179" s="270" t="s">
        <v>2981</v>
      </c>
      <c r="D1179" s="410" t="s">
        <v>2982</v>
      </c>
      <c r="E1179" s="410" t="s">
        <v>2981</v>
      </c>
      <c r="F1179" s="270"/>
      <c r="G1179" s="270"/>
      <c r="H1179" s="283" t="s">
        <v>39</v>
      </c>
      <c r="I1179" s="283" t="s">
        <v>1850</v>
      </c>
      <c r="J1179" s="289">
        <v>10</v>
      </c>
      <c r="K1179" s="290"/>
      <c r="L1179" s="291"/>
      <c r="M1179" s="289">
        <v>10</v>
      </c>
      <c r="N1179" s="290"/>
      <c r="O1179" s="291"/>
      <c r="P1179" s="289" t="s">
        <v>31</v>
      </c>
      <c r="Q1179" s="290"/>
      <c r="R1179" s="291"/>
      <c r="S1179" s="270"/>
      <c r="T1179" s="283"/>
      <c r="U1179" s="283"/>
      <c r="V1179" s="270"/>
      <c r="W1179" s="270" t="s">
        <v>21</v>
      </c>
    </row>
    <row r="1180" s="253" customFormat="true" ht="25.5" hidden="true" spans="1:23">
      <c r="A1180" s="270">
        <f>MAX(A$2:A1179)+1</f>
        <v>1071</v>
      </c>
      <c r="B1180" s="270">
        <v>250307018</v>
      </c>
      <c r="C1180" s="270" t="s">
        <v>2983</v>
      </c>
      <c r="D1180" s="410" t="s">
        <v>2984</v>
      </c>
      <c r="E1180" s="410" t="s">
        <v>2983</v>
      </c>
      <c r="F1180" s="270"/>
      <c r="G1180" s="270"/>
      <c r="H1180" s="283" t="s">
        <v>39</v>
      </c>
      <c r="I1180" s="283" t="s">
        <v>1850</v>
      </c>
      <c r="J1180" s="289">
        <v>10</v>
      </c>
      <c r="K1180" s="290"/>
      <c r="L1180" s="291"/>
      <c r="M1180" s="289">
        <v>10</v>
      </c>
      <c r="N1180" s="290"/>
      <c r="O1180" s="291"/>
      <c r="P1180" s="289" t="s">
        <v>31</v>
      </c>
      <c r="Q1180" s="290"/>
      <c r="R1180" s="291"/>
      <c r="S1180" s="270"/>
      <c r="T1180" s="283"/>
      <c r="U1180" s="283"/>
      <c r="V1180" s="270"/>
      <c r="W1180" s="270" t="s">
        <v>21</v>
      </c>
    </row>
    <row r="1181" s="253" customFormat="true" ht="25.5" hidden="true" spans="1:23">
      <c r="A1181" s="270">
        <f>MAX(A$2:A1180)+1</f>
        <v>1072</v>
      </c>
      <c r="B1181" s="270">
        <v>250307019</v>
      </c>
      <c r="C1181" s="270" t="s">
        <v>2985</v>
      </c>
      <c r="D1181" s="410" t="s">
        <v>2986</v>
      </c>
      <c r="E1181" s="410" t="s">
        <v>2985</v>
      </c>
      <c r="F1181" s="270"/>
      <c r="G1181" s="270"/>
      <c r="H1181" s="283" t="s">
        <v>39</v>
      </c>
      <c r="I1181" s="283" t="s">
        <v>1850</v>
      </c>
      <c r="J1181" s="289">
        <v>6</v>
      </c>
      <c r="K1181" s="290"/>
      <c r="L1181" s="291"/>
      <c r="M1181" s="289">
        <v>6</v>
      </c>
      <c r="N1181" s="290"/>
      <c r="O1181" s="291"/>
      <c r="P1181" s="289" t="s">
        <v>31</v>
      </c>
      <c r="Q1181" s="290"/>
      <c r="R1181" s="291"/>
      <c r="S1181" s="270"/>
      <c r="T1181" s="283"/>
      <c r="U1181" s="283"/>
      <c r="V1181" s="270"/>
      <c r="W1181" s="270" t="s">
        <v>21</v>
      </c>
    </row>
    <row r="1182" s="253" customFormat="true" ht="25.5" hidden="true" spans="1:23">
      <c r="A1182" s="270">
        <f>MAX(A$2:A1181)+1</f>
        <v>1073</v>
      </c>
      <c r="B1182" s="270">
        <v>250307020</v>
      </c>
      <c r="C1182" s="270" t="s">
        <v>2987</v>
      </c>
      <c r="D1182" s="410" t="s">
        <v>2988</v>
      </c>
      <c r="E1182" s="410" t="s">
        <v>2987</v>
      </c>
      <c r="F1182" s="270"/>
      <c r="G1182" s="270"/>
      <c r="H1182" s="283" t="s">
        <v>39</v>
      </c>
      <c r="I1182" s="283" t="s">
        <v>1850</v>
      </c>
      <c r="J1182" s="289">
        <v>6</v>
      </c>
      <c r="K1182" s="290"/>
      <c r="L1182" s="291"/>
      <c r="M1182" s="289">
        <v>6</v>
      </c>
      <c r="N1182" s="290"/>
      <c r="O1182" s="291"/>
      <c r="P1182" s="289" t="s">
        <v>31</v>
      </c>
      <c r="Q1182" s="290"/>
      <c r="R1182" s="291"/>
      <c r="S1182" s="270"/>
      <c r="T1182" s="283"/>
      <c r="U1182" s="283"/>
      <c r="V1182" s="270"/>
      <c r="W1182" s="270" t="s">
        <v>21</v>
      </c>
    </row>
    <row r="1183" s="253" customFormat="true" ht="25.5" hidden="true" spans="1:23">
      <c r="A1183" s="270">
        <f>MAX(A$2:A1182)+1</f>
        <v>1074</v>
      </c>
      <c r="B1183" s="270">
        <v>250307021</v>
      </c>
      <c r="C1183" s="270" t="s">
        <v>2989</v>
      </c>
      <c r="D1183" s="410" t="s">
        <v>2990</v>
      </c>
      <c r="E1183" s="410" t="s">
        <v>2989</v>
      </c>
      <c r="F1183" s="270"/>
      <c r="G1183" s="270"/>
      <c r="H1183" s="283" t="s">
        <v>39</v>
      </c>
      <c r="I1183" s="283" t="s">
        <v>1850</v>
      </c>
      <c r="J1183" s="289">
        <v>15</v>
      </c>
      <c r="K1183" s="290"/>
      <c r="L1183" s="291"/>
      <c r="M1183" s="289">
        <v>15</v>
      </c>
      <c r="N1183" s="290"/>
      <c r="O1183" s="291"/>
      <c r="P1183" s="289" t="s">
        <v>31</v>
      </c>
      <c r="Q1183" s="290"/>
      <c r="R1183" s="291"/>
      <c r="S1183" s="270"/>
      <c r="T1183" s="283"/>
      <c r="U1183" s="283"/>
      <c r="V1183" s="270"/>
      <c r="W1183" s="270" t="s">
        <v>21</v>
      </c>
    </row>
    <row r="1184" s="253" customFormat="true" ht="25.5" hidden="true" spans="1:23">
      <c r="A1184" s="270">
        <f>MAX(A$2:A1183)+1</f>
        <v>1075</v>
      </c>
      <c r="B1184" s="270">
        <v>250307022</v>
      </c>
      <c r="C1184" s="270" t="s">
        <v>2991</v>
      </c>
      <c r="D1184" s="410" t="s">
        <v>2992</v>
      </c>
      <c r="E1184" s="410" t="s">
        <v>2991</v>
      </c>
      <c r="F1184" s="270"/>
      <c r="G1184" s="270"/>
      <c r="H1184" s="283" t="s">
        <v>39</v>
      </c>
      <c r="I1184" s="283" t="s">
        <v>1850</v>
      </c>
      <c r="J1184" s="289">
        <v>6</v>
      </c>
      <c r="K1184" s="290"/>
      <c r="L1184" s="291"/>
      <c r="M1184" s="289">
        <v>6</v>
      </c>
      <c r="N1184" s="290"/>
      <c r="O1184" s="291"/>
      <c r="P1184" s="289" t="s">
        <v>31</v>
      </c>
      <c r="Q1184" s="290"/>
      <c r="R1184" s="291"/>
      <c r="S1184" s="270"/>
      <c r="T1184" s="283"/>
      <c r="U1184" s="283"/>
      <c r="V1184" s="270"/>
      <c r="W1184" s="270" t="s">
        <v>21</v>
      </c>
    </row>
    <row r="1185" s="253" customFormat="true" ht="25.5" hidden="true" spans="1:23">
      <c r="A1185" s="270">
        <f>MAX(A$2:A1184)+1</f>
        <v>1076</v>
      </c>
      <c r="B1185" s="270">
        <v>250307023</v>
      </c>
      <c r="C1185" s="270" t="s">
        <v>2993</v>
      </c>
      <c r="D1185" s="410" t="s">
        <v>2994</v>
      </c>
      <c r="E1185" s="410" t="s">
        <v>2993</v>
      </c>
      <c r="F1185" s="270"/>
      <c r="G1185" s="270"/>
      <c r="H1185" s="283" t="s">
        <v>44</v>
      </c>
      <c r="I1185" s="283" t="s">
        <v>1850</v>
      </c>
      <c r="J1185" s="289">
        <v>100</v>
      </c>
      <c r="K1185" s="290"/>
      <c r="L1185" s="291"/>
      <c r="M1185" s="289">
        <v>100</v>
      </c>
      <c r="N1185" s="290"/>
      <c r="O1185" s="291"/>
      <c r="P1185" s="289" t="s">
        <v>31</v>
      </c>
      <c r="Q1185" s="290"/>
      <c r="R1185" s="291"/>
      <c r="S1185" s="270" t="s">
        <v>2995</v>
      </c>
      <c r="T1185" s="283"/>
      <c r="U1185" s="283"/>
      <c r="V1185" s="270"/>
      <c r="W1185" s="270" t="s">
        <v>21</v>
      </c>
    </row>
    <row r="1186" s="253" customFormat="true" ht="25.5" hidden="true" spans="1:23">
      <c r="A1186" s="270">
        <f>MAX(A$2:A1185)+1</f>
        <v>1077</v>
      </c>
      <c r="B1186" s="270" t="s">
        <v>2996</v>
      </c>
      <c r="C1186" s="270" t="s">
        <v>2993</v>
      </c>
      <c r="D1186" s="410" t="s">
        <v>2994</v>
      </c>
      <c r="E1186" s="410" t="s">
        <v>2993</v>
      </c>
      <c r="F1186" s="270"/>
      <c r="G1186" s="270"/>
      <c r="H1186" s="283" t="s">
        <v>39</v>
      </c>
      <c r="I1186" s="283" t="s">
        <v>1850</v>
      </c>
      <c r="J1186" s="289">
        <v>5</v>
      </c>
      <c r="K1186" s="290"/>
      <c r="L1186" s="291"/>
      <c r="M1186" s="289">
        <v>5</v>
      </c>
      <c r="N1186" s="290"/>
      <c r="O1186" s="291"/>
      <c r="P1186" s="289" t="s">
        <v>31</v>
      </c>
      <c r="Q1186" s="290"/>
      <c r="R1186" s="291"/>
      <c r="S1186" s="270" t="s">
        <v>2037</v>
      </c>
      <c r="T1186" s="283"/>
      <c r="U1186" s="283"/>
      <c r="V1186" s="270"/>
      <c r="W1186" s="270" t="s">
        <v>21</v>
      </c>
    </row>
    <row r="1187" s="253" customFormat="true" ht="25.5" hidden="true" spans="1:23">
      <c r="A1187" s="270">
        <f>MAX(A$2:A1186)+1</f>
        <v>1078</v>
      </c>
      <c r="B1187" s="270">
        <v>250307024</v>
      </c>
      <c r="C1187" s="270" t="s">
        <v>2997</v>
      </c>
      <c r="D1187" s="410" t="s">
        <v>2998</v>
      </c>
      <c r="E1187" s="410" t="s">
        <v>2997</v>
      </c>
      <c r="F1187" s="270"/>
      <c r="G1187" s="270"/>
      <c r="H1187" s="283" t="s">
        <v>39</v>
      </c>
      <c r="I1187" s="283" t="s">
        <v>1850</v>
      </c>
      <c r="J1187" s="289">
        <v>2</v>
      </c>
      <c r="K1187" s="290"/>
      <c r="L1187" s="291"/>
      <c r="M1187" s="289">
        <v>2</v>
      </c>
      <c r="N1187" s="290"/>
      <c r="O1187" s="291"/>
      <c r="P1187" s="289" t="s">
        <v>31</v>
      </c>
      <c r="Q1187" s="290"/>
      <c r="R1187" s="291"/>
      <c r="S1187" s="270"/>
      <c r="T1187" s="283"/>
      <c r="U1187" s="283"/>
      <c r="V1187" s="270"/>
      <c r="W1187" s="270" t="s">
        <v>21</v>
      </c>
    </row>
    <row r="1188" s="253" customFormat="true" ht="25.5" hidden="true" spans="1:23">
      <c r="A1188" s="270">
        <f>MAX(A$2:A1187)+1</f>
        <v>1079</v>
      </c>
      <c r="B1188" s="270">
        <v>250307025</v>
      </c>
      <c r="C1188" s="270" t="s">
        <v>2999</v>
      </c>
      <c r="D1188" s="410" t="s">
        <v>3000</v>
      </c>
      <c r="E1188" s="410" t="s">
        <v>2999</v>
      </c>
      <c r="F1188" s="270"/>
      <c r="G1188" s="270"/>
      <c r="H1188" s="283" t="s">
        <v>39</v>
      </c>
      <c r="I1188" s="283" t="s">
        <v>1850</v>
      </c>
      <c r="J1188" s="289">
        <v>3</v>
      </c>
      <c r="K1188" s="290"/>
      <c r="L1188" s="291"/>
      <c r="M1188" s="289">
        <v>3</v>
      </c>
      <c r="N1188" s="290"/>
      <c r="O1188" s="291"/>
      <c r="P1188" s="289" t="s">
        <v>31</v>
      </c>
      <c r="Q1188" s="290"/>
      <c r="R1188" s="291"/>
      <c r="S1188" s="270"/>
      <c r="T1188" s="283"/>
      <c r="U1188" s="283"/>
      <c r="V1188" s="270"/>
      <c r="W1188" s="270" t="s">
        <v>21</v>
      </c>
    </row>
    <row r="1189" s="253" customFormat="true" ht="25.5" hidden="true" spans="1:23">
      <c r="A1189" s="270">
        <f>MAX(A$2:A1188)+1</f>
        <v>1080</v>
      </c>
      <c r="B1189" s="270">
        <v>250307026</v>
      </c>
      <c r="C1189" s="270" t="s">
        <v>3001</v>
      </c>
      <c r="D1189" s="410" t="s">
        <v>3002</v>
      </c>
      <c r="E1189" s="410" t="s">
        <v>3001</v>
      </c>
      <c r="F1189" s="270"/>
      <c r="G1189" s="270"/>
      <c r="H1189" s="283" t="s">
        <v>39</v>
      </c>
      <c r="I1189" s="283" t="s">
        <v>1850</v>
      </c>
      <c r="J1189" s="289">
        <v>20</v>
      </c>
      <c r="K1189" s="290"/>
      <c r="L1189" s="291"/>
      <c r="M1189" s="289">
        <v>20</v>
      </c>
      <c r="N1189" s="290"/>
      <c r="O1189" s="291"/>
      <c r="P1189" s="289" t="s">
        <v>31</v>
      </c>
      <c r="Q1189" s="290"/>
      <c r="R1189" s="291"/>
      <c r="S1189" s="270"/>
      <c r="T1189" s="283"/>
      <c r="U1189" s="283"/>
      <c r="V1189" s="270"/>
      <c r="W1189" s="270" t="s">
        <v>21</v>
      </c>
    </row>
    <row r="1190" s="253" customFormat="true" ht="25.5" hidden="true" spans="1:23">
      <c r="A1190" s="270">
        <f>MAX(A$2:A1189)+1</f>
        <v>1081</v>
      </c>
      <c r="B1190" s="270">
        <v>250307027</v>
      </c>
      <c r="C1190" s="270" t="s">
        <v>3003</v>
      </c>
      <c r="D1190" s="410" t="s">
        <v>3004</v>
      </c>
      <c r="E1190" s="410" t="s">
        <v>3003</v>
      </c>
      <c r="F1190" s="270"/>
      <c r="G1190" s="270"/>
      <c r="H1190" s="283" t="s">
        <v>29</v>
      </c>
      <c r="I1190" s="283" t="s">
        <v>1850</v>
      </c>
      <c r="J1190" s="289">
        <v>20</v>
      </c>
      <c r="K1190" s="290"/>
      <c r="L1190" s="291"/>
      <c r="M1190" s="289">
        <v>20</v>
      </c>
      <c r="N1190" s="290"/>
      <c r="O1190" s="291"/>
      <c r="P1190" s="289" t="s">
        <v>31</v>
      </c>
      <c r="Q1190" s="290"/>
      <c r="R1190" s="291"/>
      <c r="S1190" s="270"/>
      <c r="T1190" s="283"/>
      <c r="U1190" s="283"/>
      <c r="V1190" s="270"/>
      <c r="W1190" s="270" t="s">
        <v>21</v>
      </c>
    </row>
    <row r="1191" s="253" customFormat="true" ht="25.5" hidden="true" spans="1:23">
      <c r="A1191" s="270">
        <f>MAX(A$2:A1190)+1</f>
        <v>1082</v>
      </c>
      <c r="B1191" s="270" t="s">
        <v>3005</v>
      </c>
      <c r="C1191" s="270" t="s">
        <v>3006</v>
      </c>
      <c r="D1191" s="410" t="s">
        <v>3004</v>
      </c>
      <c r="E1191" s="410" t="s">
        <v>3003</v>
      </c>
      <c r="F1191" s="270"/>
      <c r="G1191" s="270"/>
      <c r="H1191" s="283" t="s">
        <v>44</v>
      </c>
      <c r="I1191" s="283" t="s">
        <v>1850</v>
      </c>
      <c r="J1191" s="289">
        <v>16</v>
      </c>
      <c r="K1191" s="290"/>
      <c r="L1191" s="291"/>
      <c r="M1191" s="289">
        <v>16</v>
      </c>
      <c r="N1191" s="290"/>
      <c r="O1191" s="291"/>
      <c r="P1191" s="289" t="s">
        <v>31</v>
      </c>
      <c r="Q1191" s="290"/>
      <c r="R1191" s="291"/>
      <c r="S1191" s="270" t="s">
        <v>3007</v>
      </c>
      <c r="T1191" s="283"/>
      <c r="U1191" s="283"/>
      <c r="V1191" s="270"/>
      <c r="W1191" s="270" t="s">
        <v>21</v>
      </c>
    </row>
    <row r="1192" s="253" customFormat="true" ht="25.5" hidden="true" spans="1:23">
      <c r="A1192" s="270">
        <f>MAX(A$2:A1191)+1</f>
        <v>1083</v>
      </c>
      <c r="B1192" s="270">
        <v>250307028</v>
      </c>
      <c r="C1192" s="270" t="s">
        <v>3008</v>
      </c>
      <c r="D1192" s="410" t="s">
        <v>3009</v>
      </c>
      <c r="E1192" s="410" t="s">
        <v>3010</v>
      </c>
      <c r="F1192" s="270"/>
      <c r="G1192" s="270"/>
      <c r="H1192" s="283" t="s">
        <v>29</v>
      </c>
      <c r="I1192" s="283" t="s">
        <v>1850</v>
      </c>
      <c r="J1192" s="289">
        <v>15</v>
      </c>
      <c r="K1192" s="290"/>
      <c r="L1192" s="291"/>
      <c r="M1192" s="289">
        <v>15</v>
      </c>
      <c r="N1192" s="290"/>
      <c r="O1192" s="291"/>
      <c r="P1192" s="289" t="s">
        <v>31</v>
      </c>
      <c r="Q1192" s="290"/>
      <c r="R1192" s="291"/>
      <c r="S1192" s="270"/>
      <c r="T1192" s="283"/>
      <c r="U1192" s="283"/>
      <c r="V1192" s="270"/>
      <c r="W1192" s="270" t="s">
        <v>21</v>
      </c>
    </row>
    <row r="1193" s="253" customFormat="true" ht="25.5" hidden="true" spans="1:23">
      <c r="A1193" s="270">
        <f>MAX(A$2:A1192)+1</f>
        <v>1084</v>
      </c>
      <c r="B1193" s="270">
        <v>250307029</v>
      </c>
      <c r="C1193" s="270" t="s">
        <v>3011</v>
      </c>
      <c r="D1193" s="410" t="s">
        <v>3012</v>
      </c>
      <c r="E1193" s="410" t="s">
        <v>3011</v>
      </c>
      <c r="F1193" s="270" t="s">
        <v>3013</v>
      </c>
      <c r="G1193" s="270"/>
      <c r="H1193" s="283" t="s">
        <v>39</v>
      </c>
      <c r="I1193" s="283" t="s">
        <v>1850</v>
      </c>
      <c r="J1193" s="289">
        <v>30</v>
      </c>
      <c r="K1193" s="290"/>
      <c r="L1193" s="291"/>
      <c r="M1193" s="289">
        <v>30</v>
      </c>
      <c r="N1193" s="290"/>
      <c r="O1193" s="291"/>
      <c r="P1193" s="289" t="s">
        <v>31</v>
      </c>
      <c r="Q1193" s="290"/>
      <c r="R1193" s="291"/>
      <c r="S1193" s="270" t="s">
        <v>3014</v>
      </c>
      <c r="T1193" s="283"/>
      <c r="U1193" s="283"/>
      <c r="V1193" s="283"/>
      <c r="W1193" s="270" t="s">
        <v>1493</v>
      </c>
    </row>
    <row r="1194" s="253" customFormat="true" ht="38.25" hidden="true" spans="1:23">
      <c r="A1194" s="270">
        <f>MAX(A$2:A1193)+1</f>
        <v>1085</v>
      </c>
      <c r="B1194" s="270">
        <v>250307031</v>
      </c>
      <c r="C1194" s="270" t="s">
        <v>3015</v>
      </c>
      <c r="D1194" s="410" t="s">
        <v>3016</v>
      </c>
      <c r="E1194" s="410" t="s">
        <v>3015</v>
      </c>
      <c r="F1194" s="325"/>
      <c r="G1194" s="270"/>
      <c r="H1194" s="283" t="s">
        <v>44</v>
      </c>
      <c r="I1194" s="283" t="s">
        <v>1850</v>
      </c>
      <c r="J1194" s="289">
        <v>60</v>
      </c>
      <c r="K1194" s="290"/>
      <c r="L1194" s="291"/>
      <c r="M1194" s="289">
        <v>60</v>
      </c>
      <c r="N1194" s="290"/>
      <c r="O1194" s="291"/>
      <c r="P1194" s="298" t="s">
        <v>31</v>
      </c>
      <c r="Q1194" s="305"/>
      <c r="R1194" s="306"/>
      <c r="S1194" s="270" t="s">
        <v>2041</v>
      </c>
      <c r="T1194" s="283"/>
      <c r="U1194" s="283"/>
      <c r="V1194" s="270"/>
      <c r="W1194" s="270" t="s">
        <v>310</v>
      </c>
    </row>
    <row r="1195" s="253" customFormat="true" ht="38.25" hidden="true" spans="1:23">
      <c r="A1195" s="270">
        <f>MAX(A$2:A1194)+1</f>
        <v>1086</v>
      </c>
      <c r="B1195" s="270" t="s">
        <v>3017</v>
      </c>
      <c r="C1195" s="270" t="s">
        <v>3015</v>
      </c>
      <c r="D1195" s="410" t="s">
        <v>3016</v>
      </c>
      <c r="E1195" s="410" t="s">
        <v>3015</v>
      </c>
      <c r="F1195" s="325"/>
      <c r="G1195" s="270"/>
      <c r="H1195" s="283" t="s">
        <v>44</v>
      </c>
      <c r="I1195" s="283" t="s">
        <v>1850</v>
      </c>
      <c r="J1195" s="289">
        <v>150</v>
      </c>
      <c r="K1195" s="290"/>
      <c r="L1195" s="291"/>
      <c r="M1195" s="289">
        <v>150</v>
      </c>
      <c r="N1195" s="290"/>
      <c r="O1195" s="291"/>
      <c r="P1195" s="298" t="s">
        <v>31</v>
      </c>
      <c r="Q1195" s="305"/>
      <c r="R1195" s="306"/>
      <c r="S1195" s="270" t="s">
        <v>2426</v>
      </c>
      <c r="T1195" s="283"/>
      <c r="U1195" s="283"/>
      <c r="V1195" s="270"/>
      <c r="W1195" s="270" t="s">
        <v>310</v>
      </c>
    </row>
    <row r="1196" s="253" customFormat="true" ht="25.5" hidden="true" spans="1:23">
      <c r="A1196" s="270">
        <f>MAX(A$2:A1195)+1</f>
        <v>1087</v>
      </c>
      <c r="B1196" s="270">
        <v>250307032</v>
      </c>
      <c r="C1196" s="270" t="s">
        <v>3018</v>
      </c>
      <c r="D1196" s="410" t="s">
        <v>3019</v>
      </c>
      <c r="E1196" s="410" t="s">
        <v>3020</v>
      </c>
      <c r="F1196" s="325"/>
      <c r="G1196" s="270"/>
      <c r="H1196" s="283" t="s">
        <v>44</v>
      </c>
      <c r="I1196" s="283" t="s">
        <v>1850</v>
      </c>
      <c r="J1196" s="289">
        <v>100</v>
      </c>
      <c r="K1196" s="290"/>
      <c r="L1196" s="291"/>
      <c r="M1196" s="289">
        <v>100</v>
      </c>
      <c r="N1196" s="290"/>
      <c r="O1196" s="291"/>
      <c r="P1196" s="298" t="s">
        <v>31</v>
      </c>
      <c r="Q1196" s="305"/>
      <c r="R1196" s="306"/>
      <c r="S1196" s="270"/>
      <c r="T1196" s="283"/>
      <c r="U1196" s="283"/>
      <c r="V1196" s="270"/>
      <c r="W1196" s="270" t="s">
        <v>310</v>
      </c>
    </row>
    <row r="1197" s="253" customFormat="true" ht="27" hidden="true" spans="1:23">
      <c r="A1197" s="270">
        <f>MAX(A$2:A1196)+1</f>
        <v>1088</v>
      </c>
      <c r="B1197" s="270">
        <v>250307033</v>
      </c>
      <c r="C1197" s="270" t="s">
        <v>3021</v>
      </c>
      <c r="D1197" s="410" t="s">
        <v>3022</v>
      </c>
      <c r="E1197" s="410" t="s">
        <v>3021</v>
      </c>
      <c r="F1197" s="270"/>
      <c r="G1197" s="270"/>
      <c r="H1197" s="283" t="s">
        <v>29</v>
      </c>
      <c r="I1197" s="283" t="s">
        <v>1850</v>
      </c>
      <c r="J1197" s="289" t="s">
        <v>70</v>
      </c>
      <c r="K1197" s="290"/>
      <c r="L1197" s="291"/>
      <c r="M1197" s="289" t="s">
        <v>70</v>
      </c>
      <c r="N1197" s="290"/>
      <c r="O1197" s="291"/>
      <c r="P1197" s="298" t="s">
        <v>70</v>
      </c>
      <c r="Q1197" s="305"/>
      <c r="R1197" s="306"/>
      <c r="S1197" s="333" t="s">
        <v>3023</v>
      </c>
      <c r="T1197" s="283"/>
      <c r="U1197" s="283"/>
      <c r="V1197" s="270"/>
      <c r="W1197" s="270" t="s">
        <v>21</v>
      </c>
    </row>
    <row r="1198" s="252" customFormat="true" ht="25.5" hidden="true" spans="1:23">
      <c r="A1198" s="270"/>
      <c r="B1198" s="270">
        <v>250308</v>
      </c>
      <c r="C1198" s="270" t="s">
        <v>3024</v>
      </c>
      <c r="D1198" s="410"/>
      <c r="E1198" s="410"/>
      <c r="F1198" s="270"/>
      <c r="G1198" s="270"/>
      <c r="H1198" s="283"/>
      <c r="I1198" s="283"/>
      <c r="J1198" s="289"/>
      <c r="K1198" s="290"/>
      <c r="L1198" s="291"/>
      <c r="M1198" s="289"/>
      <c r="N1198" s="290"/>
      <c r="O1198" s="291"/>
      <c r="P1198" s="289"/>
      <c r="Q1198" s="290"/>
      <c r="R1198" s="291"/>
      <c r="S1198" s="270"/>
      <c r="T1198" s="283"/>
      <c r="U1198" s="283"/>
      <c r="V1198" s="270"/>
      <c r="W1198" s="270" t="s">
        <v>21</v>
      </c>
    </row>
    <row r="1199" s="253" customFormat="true" ht="25.5" hidden="true" spans="1:23">
      <c r="A1199" s="270">
        <f>MAX(A$2:A1198)+1</f>
        <v>1089</v>
      </c>
      <c r="B1199" s="270">
        <v>250308001</v>
      </c>
      <c r="C1199" s="270" t="s">
        <v>3025</v>
      </c>
      <c r="D1199" s="410" t="s">
        <v>3026</v>
      </c>
      <c r="E1199" s="410" t="s">
        <v>3025</v>
      </c>
      <c r="F1199" s="270"/>
      <c r="G1199" s="270"/>
      <c r="H1199" s="283" t="s">
        <v>39</v>
      </c>
      <c r="I1199" s="283" t="s">
        <v>1850</v>
      </c>
      <c r="J1199" s="289">
        <v>5</v>
      </c>
      <c r="K1199" s="290"/>
      <c r="L1199" s="291"/>
      <c r="M1199" s="289">
        <v>5</v>
      </c>
      <c r="N1199" s="290"/>
      <c r="O1199" s="291"/>
      <c r="P1199" s="289" t="s">
        <v>31</v>
      </c>
      <c r="Q1199" s="290"/>
      <c r="R1199" s="291"/>
      <c r="S1199" s="270" t="s">
        <v>3027</v>
      </c>
      <c r="T1199" s="283"/>
      <c r="U1199" s="283"/>
      <c r="V1199" s="270"/>
      <c r="W1199" s="270" t="s">
        <v>21</v>
      </c>
    </row>
    <row r="1200" s="253" customFormat="true" ht="25.5" hidden="true" spans="1:23">
      <c r="A1200" s="270">
        <f>MAX(A$2:A1199)+1</f>
        <v>1090</v>
      </c>
      <c r="B1200" s="270" t="s">
        <v>3028</v>
      </c>
      <c r="C1200" s="270" t="s">
        <v>3025</v>
      </c>
      <c r="D1200" s="410" t="s">
        <v>3026</v>
      </c>
      <c r="E1200" s="410" t="s">
        <v>3025</v>
      </c>
      <c r="F1200" s="270"/>
      <c r="G1200" s="270"/>
      <c r="H1200" s="283" t="s">
        <v>44</v>
      </c>
      <c r="I1200" s="283" t="s">
        <v>1850</v>
      </c>
      <c r="J1200" s="289">
        <v>10</v>
      </c>
      <c r="K1200" s="290"/>
      <c r="L1200" s="291"/>
      <c r="M1200" s="289">
        <v>10</v>
      </c>
      <c r="N1200" s="290"/>
      <c r="O1200" s="291"/>
      <c r="P1200" s="289" t="s">
        <v>31</v>
      </c>
      <c r="Q1200" s="290"/>
      <c r="R1200" s="291"/>
      <c r="S1200" s="270" t="s">
        <v>1853</v>
      </c>
      <c r="T1200" s="283"/>
      <c r="U1200" s="283"/>
      <c r="V1200" s="270"/>
      <c r="W1200" s="270" t="s">
        <v>21</v>
      </c>
    </row>
    <row r="1201" s="253" customFormat="true" ht="25.5" hidden="true" spans="1:23">
      <c r="A1201" s="270">
        <f>MAX(A$2:A1200)+1</f>
        <v>1091</v>
      </c>
      <c r="B1201" s="270">
        <v>250308002</v>
      </c>
      <c r="C1201" s="270" t="s">
        <v>3029</v>
      </c>
      <c r="D1201" s="410" t="s">
        <v>3030</v>
      </c>
      <c r="E1201" s="410" t="s">
        <v>3029</v>
      </c>
      <c r="F1201" s="270"/>
      <c r="G1201" s="270"/>
      <c r="H1201" s="283" t="s">
        <v>39</v>
      </c>
      <c r="I1201" s="283" t="s">
        <v>1850</v>
      </c>
      <c r="J1201" s="289">
        <v>6</v>
      </c>
      <c r="K1201" s="290"/>
      <c r="L1201" s="291"/>
      <c r="M1201" s="289">
        <v>6</v>
      </c>
      <c r="N1201" s="290"/>
      <c r="O1201" s="291"/>
      <c r="P1201" s="289" t="s">
        <v>31</v>
      </c>
      <c r="Q1201" s="290"/>
      <c r="R1201" s="291"/>
      <c r="S1201" s="270" t="s">
        <v>3027</v>
      </c>
      <c r="T1201" s="283"/>
      <c r="U1201" s="283"/>
      <c r="V1201" s="270"/>
      <c r="W1201" s="270" t="s">
        <v>21</v>
      </c>
    </row>
    <row r="1202" s="253" customFormat="true" ht="25.5" hidden="true" spans="1:23">
      <c r="A1202" s="270">
        <f>MAX(A$2:A1201)+1</f>
        <v>1092</v>
      </c>
      <c r="B1202" s="270" t="s">
        <v>3031</v>
      </c>
      <c r="C1202" s="270" t="s">
        <v>3029</v>
      </c>
      <c r="D1202" s="410" t="s">
        <v>3030</v>
      </c>
      <c r="E1202" s="410" t="s">
        <v>3029</v>
      </c>
      <c r="F1202" s="270"/>
      <c r="G1202" s="270"/>
      <c r="H1202" s="283" t="s">
        <v>44</v>
      </c>
      <c r="I1202" s="283" t="s">
        <v>1850</v>
      </c>
      <c r="J1202" s="289">
        <v>10</v>
      </c>
      <c r="K1202" s="290"/>
      <c r="L1202" s="291"/>
      <c r="M1202" s="289">
        <v>10</v>
      </c>
      <c r="N1202" s="290"/>
      <c r="O1202" s="291"/>
      <c r="P1202" s="289" t="s">
        <v>31</v>
      </c>
      <c r="Q1202" s="290"/>
      <c r="R1202" s="291"/>
      <c r="S1202" s="270" t="s">
        <v>1853</v>
      </c>
      <c r="T1202" s="283"/>
      <c r="U1202" s="283"/>
      <c r="V1202" s="270"/>
      <c r="W1202" s="270" t="s">
        <v>21</v>
      </c>
    </row>
    <row r="1203" s="253" customFormat="true" ht="25.5" hidden="true" spans="1:23">
      <c r="A1203" s="270">
        <f>MAX(A$2:A1202)+1</f>
        <v>1093</v>
      </c>
      <c r="B1203" s="270" t="s">
        <v>3032</v>
      </c>
      <c r="C1203" s="270" t="s">
        <v>3029</v>
      </c>
      <c r="D1203" s="410" t="s">
        <v>3030</v>
      </c>
      <c r="E1203" s="410" t="s">
        <v>3029</v>
      </c>
      <c r="F1203" s="270" t="s">
        <v>2917</v>
      </c>
      <c r="G1203" s="270"/>
      <c r="H1203" s="283" t="s">
        <v>44</v>
      </c>
      <c r="I1203" s="283" t="s">
        <v>1850</v>
      </c>
      <c r="J1203" s="289">
        <v>90</v>
      </c>
      <c r="K1203" s="290"/>
      <c r="L1203" s="291"/>
      <c r="M1203" s="289">
        <v>90</v>
      </c>
      <c r="N1203" s="290"/>
      <c r="O1203" s="291"/>
      <c r="P1203" s="289" t="s">
        <v>31</v>
      </c>
      <c r="Q1203" s="290"/>
      <c r="R1203" s="291"/>
      <c r="S1203" s="270" t="s">
        <v>3033</v>
      </c>
      <c r="T1203" s="283"/>
      <c r="U1203" s="283"/>
      <c r="V1203" s="270"/>
      <c r="W1203" s="270" t="s">
        <v>21</v>
      </c>
    </row>
    <row r="1204" s="253" customFormat="true" ht="25.5" hidden="true" spans="1:23">
      <c r="A1204" s="270">
        <f>MAX(A$2:A1203)+1</f>
        <v>1094</v>
      </c>
      <c r="B1204" s="270">
        <v>250308003</v>
      </c>
      <c r="C1204" s="270" t="s">
        <v>3034</v>
      </c>
      <c r="D1204" s="410" t="s">
        <v>3035</v>
      </c>
      <c r="E1204" s="410" t="s">
        <v>3034</v>
      </c>
      <c r="F1204" s="270"/>
      <c r="G1204" s="270"/>
      <c r="H1204" s="283" t="s">
        <v>39</v>
      </c>
      <c r="I1204" s="283" t="s">
        <v>1850</v>
      </c>
      <c r="J1204" s="289">
        <v>10</v>
      </c>
      <c r="K1204" s="290"/>
      <c r="L1204" s="291"/>
      <c r="M1204" s="289">
        <v>10</v>
      </c>
      <c r="N1204" s="290"/>
      <c r="O1204" s="291"/>
      <c r="P1204" s="289" t="s">
        <v>31</v>
      </c>
      <c r="Q1204" s="290"/>
      <c r="R1204" s="291"/>
      <c r="S1204" s="270"/>
      <c r="T1204" s="283"/>
      <c r="U1204" s="283"/>
      <c r="V1204" s="270"/>
      <c r="W1204" s="270" t="s">
        <v>21</v>
      </c>
    </row>
    <row r="1205" s="253" customFormat="true" ht="25.5" hidden="true" spans="1:23">
      <c r="A1205" s="270">
        <f>MAX(A$2:A1204)+1</f>
        <v>1095</v>
      </c>
      <c r="B1205" s="270">
        <v>250308004</v>
      </c>
      <c r="C1205" s="270" t="s">
        <v>3036</v>
      </c>
      <c r="D1205" s="410" t="s">
        <v>3037</v>
      </c>
      <c r="E1205" s="410" t="s">
        <v>3036</v>
      </c>
      <c r="F1205" s="270" t="s">
        <v>3038</v>
      </c>
      <c r="G1205" s="270"/>
      <c r="H1205" s="283" t="s">
        <v>39</v>
      </c>
      <c r="I1205" s="283" t="s">
        <v>1850</v>
      </c>
      <c r="J1205" s="289">
        <v>6</v>
      </c>
      <c r="K1205" s="290"/>
      <c r="L1205" s="291"/>
      <c r="M1205" s="289">
        <v>6</v>
      </c>
      <c r="N1205" s="290"/>
      <c r="O1205" s="291"/>
      <c r="P1205" s="289" t="s">
        <v>31</v>
      </c>
      <c r="Q1205" s="290"/>
      <c r="R1205" s="291"/>
      <c r="S1205" s="270" t="s">
        <v>3027</v>
      </c>
      <c r="T1205" s="283"/>
      <c r="U1205" s="283"/>
      <c r="V1205" s="270"/>
      <c r="W1205" s="270" t="s">
        <v>21</v>
      </c>
    </row>
    <row r="1206" s="253" customFormat="true" ht="25.5" hidden="true" spans="1:23">
      <c r="A1206" s="270">
        <f>MAX(A$2:A1205)+1</f>
        <v>1096</v>
      </c>
      <c r="B1206" s="270" t="s">
        <v>3039</v>
      </c>
      <c r="C1206" s="270" t="s">
        <v>3036</v>
      </c>
      <c r="D1206" s="410" t="s">
        <v>3037</v>
      </c>
      <c r="E1206" s="410" t="s">
        <v>3036</v>
      </c>
      <c r="F1206" s="270"/>
      <c r="G1206" s="270"/>
      <c r="H1206" s="283" t="s">
        <v>44</v>
      </c>
      <c r="I1206" s="283" t="s">
        <v>1850</v>
      </c>
      <c r="J1206" s="289">
        <v>10</v>
      </c>
      <c r="K1206" s="290"/>
      <c r="L1206" s="291"/>
      <c r="M1206" s="289">
        <v>10</v>
      </c>
      <c r="N1206" s="290"/>
      <c r="O1206" s="291"/>
      <c r="P1206" s="289" t="s">
        <v>31</v>
      </c>
      <c r="Q1206" s="290"/>
      <c r="R1206" s="291"/>
      <c r="S1206" s="270" t="s">
        <v>1853</v>
      </c>
      <c r="T1206" s="283"/>
      <c r="U1206" s="283"/>
      <c r="V1206" s="270"/>
      <c r="W1206" s="270" t="s">
        <v>21</v>
      </c>
    </row>
    <row r="1207" s="253" customFormat="true" ht="25.5" hidden="true" spans="1:23">
      <c r="A1207" s="270">
        <f>MAX(A$2:A1206)+1</f>
        <v>1097</v>
      </c>
      <c r="B1207" s="270">
        <v>250308005</v>
      </c>
      <c r="C1207" s="270" t="s">
        <v>3040</v>
      </c>
      <c r="D1207" s="410" t="s">
        <v>3041</v>
      </c>
      <c r="E1207" s="410" t="s">
        <v>3040</v>
      </c>
      <c r="F1207" s="270"/>
      <c r="G1207" s="270"/>
      <c r="H1207" s="283" t="s">
        <v>39</v>
      </c>
      <c r="I1207" s="283" t="s">
        <v>1850</v>
      </c>
      <c r="J1207" s="289">
        <v>8</v>
      </c>
      <c r="K1207" s="290"/>
      <c r="L1207" s="291"/>
      <c r="M1207" s="289">
        <v>8</v>
      </c>
      <c r="N1207" s="290"/>
      <c r="O1207" s="291"/>
      <c r="P1207" s="289" t="s">
        <v>31</v>
      </c>
      <c r="Q1207" s="290"/>
      <c r="R1207" s="291"/>
      <c r="S1207" s="270"/>
      <c r="T1207" s="283"/>
      <c r="U1207" s="283"/>
      <c r="V1207" s="270"/>
      <c r="W1207" s="270" t="s">
        <v>21</v>
      </c>
    </row>
    <row r="1208" s="253" customFormat="true" ht="25.5" hidden="true" spans="1:23">
      <c r="A1208" s="270">
        <f>MAX(A$2:A1207)+1</f>
        <v>1098</v>
      </c>
      <c r="B1208" s="270">
        <v>250308006</v>
      </c>
      <c r="C1208" s="270" t="s">
        <v>3042</v>
      </c>
      <c r="D1208" s="410" t="s">
        <v>3043</v>
      </c>
      <c r="E1208" s="410" t="s">
        <v>3042</v>
      </c>
      <c r="F1208" s="270"/>
      <c r="G1208" s="270"/>
      <c r="H1208" s="283" t="s">
        <v>44</v>
      </c>
      <c r="I1208" s="283" t="s">
        <v>1850</v>
      </c>
      <c r="J1208" s="297">
        <v>10</v>
      </c>
      <c r="K1208" s="303"/>
      <c r="L1208" s="304"/>
      <c r="M1208" s="297">
        <v>10</v>
      </c>
      <c r="N1208" s="303"/>
      <c r="O1208" s="304"/>
      <c r="P1208" s="289" t="s">
        <v>31</v>
      </c>
      <c r="Q1208" s="290"/>
      <c r="R1208" s="291"/>
      <c r="S1208" s="336" t="s">
        <v>3044</v>
      </c>
      <c r="T1208" s="283"/>
      <c r="U1208" s="283"/>
      <c r="V1208" s="270"/>
      <c r="W1208" s="270" t="s">
        <v>938</v>
      </c>
    </row>
    <row r="1209" s="253" customFormat="true" ht="25.5" hidden="true" spans="1:23">
      <c r="A1209" s="270">
        <f>MAX(A$2:A1208)+1</f>
        <v>1099</v>
      </c>
      <c r="B1209" s="270" t="s">
        <v>3045</v>
      </c>
      <c r="C1209" s="270" t="s">
        <v>3042</v>
      </c>
      <c r="D1209" s="410" t="s">
        <v>3043</v>
      </c>
      <c r="E1209" s="410" t="s">
        <v>3042</v>
      </c>
      <c r="F1209" s="270"/>
      <c r="G1209" s="270"/>
      <c r="H1209" s="283" t="s">
        <v>39</v>
      </c>
      <c r="I1209" s="283" t="s">
        <v>1850</v>
      </c>
      <c r="J1209" s="289">
        <v>10</v>
      </c>
      <c r="K1209" s="290"/>
      <c r="L1209" s="291"/>
      <c r="M1209" s="289">
        <v>10</v>
      </c>
      <c r="N1209" s="290"/>
      <c r="O1209" s="291"/>
      <c r="P1209" s="289" t="s">
        <v>31</v>
      </c>
      <c r="Q1209" s="290"/>
      <c r="R1209" s="291"/>
      <c r="S1209" s="270" t="s">
        <v>1853</v>
      </c>
      <c r="T1209" s="283"/>
      <c r="U1209" s="283"/>
      <c r="V1209" s="270"/>
      <c r="W1209" s="270" t="s">
        <v>21</v>
      </c>
    </row>
    <row r="1210" s="253" customFormat="true" ht="25.5" hidden="true" spans="1:23">
      <c r="A1210" s="270">
        <f>MAX(A$2:A1209)+1</f>
        <v>1100</v>
      </c>
      <c r="B1210" s="270">
        <v>250308007</v>
      </c>
      <c r="C1210" s="270" t="s">
        <v>3046</v>
      </c>
      <c r="D1210" s="410" t="s">
        <v>3047</v>
      </c>
      <c r="E1210" s="410" t="s">
        <v>3046</v>
      </c>
      <c r="F1210" s="270"/>
      <c r="G1210" s="270"/>
      <c r="H1210" s="283" t="s">
        <v>39</v>
      </c>
      <c r="I1210" s="283" t="s">
        <v>1850</v>
      </c>
      <c r="J1210" s="289">
        <v>20</v>
      </c>
      <c r="K1210" s="290"/>
      <c r="L1210" s="291"/>
      <c r="M1210" s="289">
        <v>20</v>
      </c>
      <c r="N1210" s="290"/>
      <c r="O1210" s="291"/>
      <c r="P1210" s="289" t="s">
        <v>31</v>
      </c>
      <c r="Q1210" s="290"/>
      <c r="R1210" s="291"/>
      <c r="S1210" s="270"/>
      <c r="T1210" s="283"/>
      <c r="U1210" s="283"/>
      <c r="V1210" s="270"/>
      <c r="W1210" s="270" t="s">
        <v>21</v>
      </c>
    </row>
    <row r="1211" s="253" customFormat="true" ht="25.5" hidden="true" spans="1:23">
      <c r="A1211" s="270">
        <f>MAX(A$2:A1210)+1</f>
        <v>1101</v>
      </c>
      <c r="B1211" s="270">
        <v>250308008</v>
      </c>
      <c r="C1211" s="336" t="s">
        <v>3048</v>
      </c>
      <c r="D1211" s="410" t="s">
        <v>3049</v>
      </c>
      <c r="E1211" s="410" t="s">
        <v>3048</v>
      </c>
      <c r="F1211" s="336" t="s">
        <v>3050</v>
      </c>
      <c r="G1211" s="336"/>
      <c r="H1211" s="283" t="s">
        <v>39</v>
      </c>
      <c r="I1211" s="377" t="s">
        <v>1850</v>
      </c>
      <c r="J1211" s="289">
        <v>25</v>
      </c>
      <c r="K1211" s="290"/>
      <c r="L1211" s="291"/>
      <c r="M1211" s="289">
        <v>25</v>
      </c>
      <c r="N1211" s="290"/>
      <c r="O1211" s="291"/>
      <c r="P1211" s="289" t="s">
        <v>31</v>
      </c>
      <c r="Q1211" s="290"/>
      <c r="R1211" s="291"/>
      <c r="S1211" s="336"/>
      <c r="T1211" s="283"/>
      <c r="U1211" s="377"/>
      <c r="V1211" s="283"/>
      <c r="W1211" s="270" t="s">
        <v>1123</v>
      </c>
    </row>
    <row r="1212" s="253" customFormat="true" ht="25.5" hidden="true" spans="1:23">
      <c r="A1212" s="270">
        <f>MAX(A$2:A1211)+1</f>
        <v>1102</v>
      </c>
      <c r="B1212" s="270" t="s">
        <v>3051</v>
      </c>
      <c r="C1212" s="336" t="s">
        <v>3048</v>
      </c>
      <c r="D1212" s="410" t="s">
        <v>3049</v>
      </c>
      <c r="E1212" s="410" t="s">
        <v>3048</v>
      </c>
      <c r="F1212" s="336"/>
      <c r="G1212" s="336"/>
      <c r="H1212" s="283" t="s">
        <v>29</v>
      </c>
      <c r="I1212" s="377" t="s">
        <v>1850</v>
      </c>
      <c r="J1212" s="289">
        <v>90</v>
      </c>
      <c r="K1212" s="290"/>
      <c r="L1212" s="291"/>
      <c r="M1212" s="289">
        <v>90</v>
      </c>
      <c r="N1212" s="290"/>
      <c r="O1212" s="291"/>
      <c r="P1212" s="289" t="s">
        <v>31</v>
      </c>
      <c r="Q1212" s="290"/>
      <c r="R1212" s="291"/>
      <c r="S1212" s="336" t="s">
        <v>3052</v>
      </c>
      <c r="T1212" s="283"/>
      <c r="U1212" s="377"/>
      <c r="V1212" s="283"/>
      <c r="W1212" s="270" t="s">
        <v>1123</v>
      </c>
    </row>
    <row r="1213" s="253" customFormat="true" ht="25.5" hidden="true" spans="1:23">
      <c r="A1213" s="270">
        <f>MAX(A$2:A1212)+1</f>
        <v>1103</v>
      </c>
      <c r="B1213" s="270">
        <v>250308009</v>
      </c>
      <c r="C1213" s="270" t="s">
        <v>3053</v>
      </c>
      <c r="D1213" s="410" t="s">
        <v>3054</v>
      </c>
      <c r="E1213" s="410" t="s">
        <v>3053</v>
      </c>
      <c r="F1213" s="270"/>
      <c r="G1213" s="270"/>
      <c r="H1213" s="283" t="s">
        <v>39</v>
      </c>
      <c r="I1213" s="283" t="s">
        <v>1850</v>
      </c>
      <c r="J1213" s="289">
        <v>10</v>
      </c>
      <c r="K1213" s="290"/>
      <c r="L1213" s="291"/>
      <c r="M1213" s="289">
        <v>10</v>
      </c>
      <c r="N1213" s="290"/>
      <c r="O1213" s="291"/>
      <c r="P1213" s="289" t="s">
        <v>31</v>
      </c>
      <c r="Q1213" s="290"/>
      <c r="R1213" s="291"/>
      <c r="S1213" s="270"/>
      <c r="T1213" s="283"/>
      <c r="U1213" s="283"/>
      <c r="V1213" s="270"/>
      <c r="W1213" s="270" t="s">
        <v>21</v>
      </c>
    </row>
    <row r="1214" s="253" customFormat="true" ht="25.5" hidden="true" spans="1:23">
      <c r="A1214" s="270">
        <f>MAX(A$2:A1213)+1</f>
        <v>1104</v>
      </c>
      <c r="B1214" s="270">
        <v>250308010</v>
      </c>
      <c r="C1214" s="270" t="s">
        <v>3055</v>
      </c>
      <c r="D1214" s="410" t="s">
        <v>3056</v>
      </c>
      <c r="E1214" s="410" t="s">
        <v>3055</v>
      </c>
      <c r="F1214" s="325"/>
      <c r="G1214" s="270"/>
      <c r="H1214" s="283" t="s">
        <v>29</v>
      </c>
      <c r="I1214" s="283" t="s">
        <v>40</v>
      </c>
      <c r="J1214" s="289">
        <v>100</v>
      </c>
      <c r="K1214" s="290"/>
      <c r="L1214" s="291"/>
      <c r="M1214" s="289">
        <v>100</v>
      </c>
      <c r="N1214" s="290"/>
      <c r="O1214" s="291"/>
      <c r="P1214" s="298" t="s">
        <v>31</v>
      </c>
      <c r="Q1214" s="305"/>
      <c r="R1214" s="306"/>
      <c r="S1214" s="270" t="s">
        <v>2041</v>
      </c>
      <c r="T1214" s="283"/>
      <c r="U1214" s="283"/>
      <c r="V1214" s="270"/>
      <c r="W1214" s="270" t="s">
        <v>310</v>
      </c>
    </row>
    <row r="1215" s="253" customFormat="true" ht="38.25" hidden="true" spans="1:23">
      <c r="A1215" s="270">
        <f>MAX(A$2:A1214)+1</f>
        <v>1105</v>
      </c>
      <c r="B1215" s="270">
        <v>250308011</v>
      </c>
      <c r="C1215" s="270" t="s">
        <v>3057</v>
      </c>
      <c r="D1215" s="411" t="s">
        <v>3058</v>
      </c>
      <c r="E1215" s="410" t="s">
        <v>3059</v>
      </c>
      <c r="F1215" s="325"/>
      <c r="G1215" s="270"/>
      <c r="H1215" s="283" t="s">
        <v>44</v>
      </c>
      <c r="I1215" s="283" t="s">
        <v>1850</v>
      </c>
      <c r="J1215" s="289">
        <v>145</v>
      </c>
      <c r="K1215" s="290"/>
      <c r="L1215" s="291"/>
      <c r="M1215" s="289">
        <v>145</v>
      </c>
      <c r="N1215" s="290"/>
      <c r="O1215" s="291"/>
      <c r="P1215" s="298" t="s">
        <v>31</v>
      </c>
      <c r="Q1215" s="305"/>
      <c r="R1215" s="306"/>
      <c r="S1215" s="270" t="s">
        <v>3060</v>
      </c>
      <c r="T1215" s="283"/>
      <c r="U1215" s="283"/>
      <c r="V1215" s="270"/>
      <c r="W1215" s="270" t="s">
        <v>3061</v>
      </c>
    </row>
    <row r="1216" s="252" customFormat="true" ht="25.5" hidden="true" spans="1:23">
      <c r="A1216" s="270"/>
      <c r="B1216" s="270">
        <v>250309</v>
      </c>
      <c r="C1216" s="270" t="s">
        <v>3062</v>
      </c>
      <c r="D1216" s="410"/>
      <c r="E1216" s="410"/>
      <c r="F1216" s="270"/>
      <c r="G1216" s="270"/>
      <c r="H1216" s="283"/>
      <c r="I1216" s="283"/>
      <c r="J1216" s="289"/>
      <c r="K1216" s="290"/>
      <c r="L1216" s="291"/>
      <c r="M1216" s="289"/>
      <c r="N1216" s="290"/>
      <c r="O1216" s="291"/>
      <c r="P1216" s="289"/>
      <c r="Q1216" s="290"/>
      <c r="R1216" s="291"/>
      <c r="S1216" s="270"/>
      <c r="T1216" s="283"/>
      <c r="U1216" s="283"/>
      <c r="V1216" s="270"/>
      <c r="W1216" s="270" t="s">
        <v>21</v>
      </c>
    </row>
    <row r="1217" s="253" customFormat="true" ht="25.5" hidden="true" spans="1:23">
      <c r="A1217" s="270">
        <f>MAX(A$2:A1216)+1</f>
        <v>1106</v>
      </c>
      <c r="B1217" s="270">
        <v>250309001</v>
      </c>
      <c r="C1217" s="270" t="s">
        <v>3063</v>
      </c>
      <c r="D1217" s="410" t="s">
        <v>3064</v>
      </c>
      <c r="E1217" s="410" t="s">
        <v>3063</v>
      </c>
      <c r="F1217" s="270"/>
      <c r="G1217" s="270"/>
      <c r="H1217" s="283" t="s">
        <v>39</v>
      </c>
      <c r="I1217" s="283" t="s">
        <v>1850</v>
      </c>
      <c r="J1217" s="289">
        <v>20</v>
      </c>
      <c r="K1217" s="290"/>
      <c r="L1217" s="291"/>
      <c r="M1217" s="289">
        <v>20</v>
      </c>
      <c r="N1217" s="290"/>
      <c r="O1217" s="291"/>
      <c r="P1217" s="289" t="s">
        <v>31</v>
      </c>
      <c r="Q1217" s="290"/>
      <c r="R1217" s="291"/>
      <c r="S1217" s="270"/>
      <c r="T1217" s="283"/>
      <c r="U1217" s="283"/>
      <c r="V1217" s="270"/>
      <c r="W1217" s="270" t="s">
        <v>21</v>
      </c>
    </row>
    <row r="1218" s="253" customFormat="true" ht="25.5" hidden="true" spans="1:23">
      <c r="A1218" s="270">
        <f>MAX(A$2:A1217)+1</f>
        <v>1107</v>
      </c>
      <c r="B1218" s="270" t="s">
        <v>3065</v>
      </c>
      <c r="C1218" s="270" t="s">
        <v>3063</v>
      </c>
      <c r="D1218" s="410" t="s">
        <v>3064</v>
      </c>
      <c r="E1218" s="410" t="s">
        <v>3063</v>
      </c>
      <c r="F1218" s="270" t="s">
        <v>2917</v>
      </c>
      <c r="G1218" s="270"/>
      <c r="H1218" s="283" t="s">
        <v>44</v>
      </c>
      <c r="I1218" s="283" t="s">
        <v>1850</v>
      </c>
      <c r="J1218" s="289">
        <v>85</v>
      </c>
      <c r="K1218" s="290"/>
      <c r="L1218" s="291"/>
      <c r="M1218" s="289">
        <v>85</v>
      </c>
      <c r="N1218" s="290"/>
      <c r="O1218" s="291"/>
      <c r="P1218" s="289" t="s">
        <v>31</v>
      </c>
      <c r="Q1218" s="290"/>
      <c r="R1218" s="291"/>
      <c r="S1218" s="270" t="s">
        <v>3033</v>
      </c>
      <c r="T1218" s="283"/>
      <c r="U1218" s="283"/>
      <c r="V1218" s="270"/>
      <c r="W1218" s="270" t="s">
        <v>21</v>
      </c>
    </row>
    <row r="1219" s="253" customFormat="true" ht="25.5" hidden="true" spans="1:23">
      <c r="A1219" s="270">
        <f>MAX(A$2:A1218)+1</f>
        <v>1108</v>
      </c>
      <c r="B1219" s="270" t="s">
        <v>3066</v>
      </c>
      <c r="C1219" s="336" t="s">
        <v>3063</v>
      </c>
      <c r="D1219" s="410" t="s">
        <v>3064</v>
      </c>
      <c r="E1219" s="410" t="s">
        <v>3063</v>
      </c>
      <c r="F1219" s="336"/>
      <c r="G1219" s="336"/>
      <c r="H1219" s="283" t="s">
        <v>44</v>
      </c>
      <c r="I1219" s="377" t="s">
        <v>1850</v>
      </c>
      <c r="J1219" s="289">
        <v>110</v>
      </c>
      <c r="K1219" s="290"/>
      <c r="L1219" s="291"/>
      <c r="M1219" s="289">
        <v>110</v>
      </c>
      <c r="N1219" s="290"/>
      <c r="O1219" s="291"/>
      <c r="P1219" s="289" t="s">
        <v>31</v>
      </c>
      <c r="Q1219" s="290"/>
      <c r="R1219" s="291"/>
      <c r="S1219" s="336" t="s">
        <v>3052</v>
      </c>
      <c r="T1219" s="283"/>
      <c r="U1219" s="377"/>
      <c r="V1219" s="283"/>
      <c r="W1219" s="270" t="s">
        <v>1123</v>
      </c>
    </row>
    <row r="1220" s="253" customFormat="true" ht="25.5" hidden="true" spans="1:23">
      <c r="A1220" s="270">
        <f>MAX(A$2:A1219)+1</f>
        <v>1109</v>
      </c>
      <c r="B1220" s="270">
        <v>250309002</v>
      </c>
      <c r="C1220" s="270" t="s">
        <v>3067</v>
      </c>
      <c r="D1220" s="410" t="s">
        <v>3068</v>
      </c>
      <c r="E1220" s="410" t="s">
        <v>3067</v>
      </c>
      <c r="F1220" s="270"/>
      <c r="G1220" s="270"/>
      <c r="H1220" s="283" t="s">
        <v>39</v>
      </c>
      <c r="I1220" s="283" t="s">
        <v>1850</v>
      </c>
      <c r="J1220" s="289">
        <v>50</v>
      </c>
      <c r="K1220" s="290"/>
      <c r="L1220" s="291"/>
      <c r="M1220" s="289">
        <v>50</v>
      </c>
      <c r="N1220" s="290"/>
      <c r="O1220" s="291"/>
      <c r="P1220" s="289" t="s">
        <v>31</v>
      </c>
      <c r="Q1220" s="290"/>
      <c r="R1220" s="291"/>
      <c r="S1220" s="270"/>
      <c r="T1220" s="283"/>
      <c r="U1220" s="283"/>
      <c r="V1220" s="270"/>
      <c r="W1220" s="270" t="s">
        <v>21</v>
      </c>
    </row>
    <row r="1221" s="253" customFormat="true" ht="25.5" hidden="true" spans="1:23">
      <c r="A1221" s="270">
        <f>MAX(A$2:A1220)+1</f>
        <v>1110</v>
      </c>
      <c r="B1221" s="270">
        <v>250309003</v>
      </c>
      <c r="C1221" s="270" t="s">
        <v>3069</v>
      </c>
      <c r="D1221" s="410" t="s">
        <v>3070</v>
      </c>
      <c r="E1221" s="410" t="s">
        <v>3069</v>
      </c>
      <c r="F1221" s="270"/>
      <c r="G1221" s="270"/>
      <c r="H1221" s="283" t="s">
        <v>39</v>
      </c>
      <c r="I1221" s="283" t="s">
        <v>1850</v>
      </c>
      <c r="J1221" s="289">
        <v>20</v>
      </c>
      <c r="K1221" s="290"/>
      <c r="L1221" s="291"/>
      <c r="M1221" s="289">
        <v>20</v>
      </c>
      <c r="N1221" s="290"/>
      <c r="O1221" s="291"/>
      <c r="P1221" s="289" t="s">
        <v>31</v>
      </c>
      <c r="Q1221" s="290"/>
      <c r="R1221" s="291"/>
      <c r="S1221" s="270" t="s">
        <v>3071</v>
      </c>
      <c r="T1221" s="283"/>
      <c r="U1221" s="283"/>
      <c r="V1221" s="270"/>
      <c r="W1221" s="270" t="s">
        <v>21</v>
      </c>
    </row>
    <row r="1222" s="253" customFormat="true" ht="25.5" hidden="true" spans="1:23">
      <c r="A1222" s="270">
        <f>MAX(A$2:A1221)+1</f>
        <v>1111</v>
      </c>
      <c r="B1222" s="270" t="s">
        <v>3072</v>
      </c>
      <c r="C1222" s="270" t="s">
        <v>3069</v>
      </c>
      <c r="D1222" s="410" t="s">
        <v>3070</v>
      </c>
      <c r="E1222" s="410" t="s">
        <v>3069</v>
      </c>
      <c r="F1222" s="270"/>
      <c r="G1222" s="270"/>
      <c r="H1222" s="283" t="s">
        <v>44</v>
      </c>
      <c r="I1222" s="283" t="s">
        <v>1850</v>
      </c>
      <c r="J1222" s="289">
        <v>40</v>
      </c>
      <c r="K1222" s="290"/>
      <c r="L1222" s="291"/>
      <c r="M1222" s="289">
        <v>40</v>
      </c>
      <c r="N1222" s="290"/>
      <c r="O1222" s="291"/>
      <c r="P1222" s="289" t="s">
        <v>31</v>
      </c>
      <c r="Q1222" s="290"/>
      <c r="R1222" s="291"/>
      <c r="S1222" s="270" t="s">
        <v>2613</v>
      </c>
      <c r="T1222" s="283"/>
      <c r="U1222" s="283"/>
      <c r="V1222" s="270"/>
      <c r="W1222" s="270" t="s">
        <v>21</v>
      </c>
    </row>
    <row r="1223" s="253" customFormat="true" ht="25.5" hidden="true" spans="1:23">
      <c r="A1223" s="270">
        <f>MAX(A$2:A1222)+1</f>
        <v>1112</v>
      </c>
      <c r="B1223" s="270">
        <v>250309004</v>
      </c>
      <c r="C1223" s="270" t="s">
        <v>3073</v>
      </c>
      <c r="D1223" s="410" t="s">
        <v>3074</v>
      </c>
      <c r="E1223" s="410" t="s">
        <v>3073</v>
      </c>
      <c r="F1223" s="270" t="s">
        <v>3075</v>
      </c>
      <c r="G1223" s="270"/>
      <c r="H1223" s="283" t="s">
        <v>29</v>
      </c>
      <c r="I1223" s="283" t="s">
        <v>3076</v>
      </c>
      <c r="J1223" s="289">
        <v>40</v>
      </c>
      <c r="K1223" s="290"/>
      <c r="L1223" s="291"/>
      <c r="M1223" s="289">
        <v>40</v>
      </c>
      <c r="N1223" s="290"/>
      <c r="O1223" s="291"/>
      <c r="P1223" s="289" t="s">
        <v>31</v>
      </c>
      <c r="Q1223" s="290"/>
      <c r="R1223" s="291"/>
      <c r="S1223" s="270" t="s">
        <v>2613</v>
      </c>
      <c r="T1223" s="283"/>
      <c r="U1223" s="283"/>
      <c r="V1223" s="270"/>
      <c r="W1223" s="270" t="s">
        <v>21</v>
      </c>
    </row>
    <row r="1224" s="253" customFormat="true" ht="25.5" hidden="true" spans="1:23">
      <c r="A1224" s="270">
        <f>MAX(A$2:A1223)+1</f>
        <v>1113</v>
      </c>
      <c r="B1224" s="270" t="s">
        <v>3077</v>
      </c>
      <c r="C1224" s="270" t="s">
        <v>3073</v>
      </c>
      <c r="D1224" s="410" t="s">
        <v>3074</v>
      </c>
      <c r="E1224" s="410" t="s">
        <v>3073</v>
      </c>
      <c r="F1224" s="270"/>
      <c r="G1224" s="270"/>
      <c r="H1224" s="283" t="s">
        <v>29</v>
      </c>
      <c r="I1224" s="283" t="s">
        <v>3076</v>
      </c>
      <c r="J1224" s="289">
        <v>10</v>
      </c>
      <c r="K1224" s="290"/>
      <c r="L1224" s="291"/>
      <c r="M1224" s="289">
        <v>10</v>
      </c>
      <c r="N1224" s="290"/>
      <c r="O1224" s="291"/>
      <c r="P1224" s="289" t="s">
        <v>31</v>
      </c>
      <c r="Q1224" s="290"/>
      <c r="R1224" s="291"/>
      <c r="S1224" s="270" t="s">
        <v>2552</v>
      </c>
      <c r="T1224" s="283"/>
      <c r="U1224" s="283"/>
      <c r="V1224" s="270"/>
      <c r="W1224" s="270" t="s">
        <v>21</v>
      </c>
    </row>
    <row r="1225" s="253" customFormat="true" ht="38.25" hidden="true" spans="1:23">
      <c r="A1225" s="270">
        <f>MAX(A$2:A1224)+1</f>
        <v>1114</v>
      </c>
      <c r="B1225" s="322" t="s">
        <v>3078</v>
      </c>
      <c r="C1225" s="270" t="s">
        <v>3079</v>
      </c>
      <c r="D1225" s="410" t="s">
        <v>3080</v>
      </c>
      <c r="E1225" s="410" t="s">
        <v>3079</v>
      </c>
      <c r="F1225" s="325"/>
      <c r="G1225" s="270"/>
      <c r="H1225" s="283" t="s">
        <v>29</v>
      </c>
      <c r="I1225" s="283" t="s">
        <v>1850</v>
      </c>
      <c r="J1225" s="289">
        <v>100</v>
      </c>
      <c r="K1225" s="290"/>
      <c r="L1225" s="291"/>
      <c r="M1225" s="289">
        <v>100</v>
      </c>
      <c r="N1225" s="290"/>
      <c r="O1225" s="291"/>
      <c r="P1225" s="298" t="s">
        <v>31</v>
      </c>
      <c r="Q1225" s="305"/>
      <c r="R1225" s="306"/>
      <c r="S1225" s="270" t="s">
        <v>3081</v>
      </c>
      <c r="T1225" s="283"/>
      <c r="U1225" s="283"/>
      <c r="V1225" s="270"/>
      <c r="W1225" s="270" t="s">
        <v>310</v>
      </c>
    </row>
    <row r="1226" s="253" customFormat="true" ht="25.5" hidden="true" spans="1:23">
      <c r="A1226" s="270">
        <f>MAX(A$2:A1225)+1</f>
        <v>1115</v>
      </c>
      <c r="B1226" s="270">
        <v>250309005</v>
      </c>
      <c r="C1226" s="270" t="s">
        <v>3082</v>
      </c>
      <c r="D1226" s="410" t="s">
        <v>3083</v>
      </c>
      <c r="E1226" s="410" t="s">
        <v>3084</v>
      </c>
      <c r="F1226" s="284"/>
      <c r="G1226" s="284"/>
      <c r="H1226" s="283" t="s">
        <v>39</v>
      </c>
      <c r="I1226" s="283" t="s">
        <v>3085</v>
      </c>
      <c r="J1226" s="289">
        <v>20</v>
      </c>
      <c r="K1226" s="290"/>
      <c r="L1226" s="291"/>
      <c r="M1226" s="289">
        <v>20</v>
      </c>
      <c r="N1226" s="290"/>
      <c r="O1226" s="291"/>
      <c r="P1226" s="289" t="s">
        <v>31</v>
      </c>
      <c r="Q1226" s="290"/>
      <c r="R1226" s="291"/>
      <c r="S1226" s="284" t="s">
        <v>2630</v>
      </c>
      <c r="T1226" s="283"/>
      <c r="U1226" s="283"/>
      <c r="V1226" s="270"/>
      <c r="W1226" s="270" t="s">
        <v>310</v>
      </c>
    </row>
    <row r="1227" s="253" customFormat="true" ht="25.5" hidden="true" spans="1:23">
      <c r="A1227" s="270">
        <f>MAX(A$2:A1226)+1</f>
        <v>1116</v>
      </c>
      <c r="B1227" s="270" t="s">
        <v>3086</v>
      </c>
      <c r="C1227" s="270" t="s">
        <v>3082</v>
      </c>
      <c r="D1227" s="410" t="s">
        <v>3083</v>
      </c>
      <c r="E1227" s="410" t="s">
        <v>3084</v>
      </c>
      <c r="F1227" s="270"/>
      <c r="G1227" s="270"/>
      <c r="H1227" s="283" t="s">
        <v>44</v>
      </c>
      <c r="I1227" s="283" t="s">
        <v>3085</v>
      </c>
      <c r="J1227" s="289">
        <v>100</v>
      </c>
      <c r="K1227" s="290"/>
      <c r="L1227" s="291"/>
      <c r="M1227" s="289">
        <v>100</v>
      </c>
      <c r="N1227" s="290"/>
      <c r="O1227" s="291"/>
      <c r="P1227" s="289" t="s">
        <v>31</v>
      </c>
      <c r="Q1227" s="290"/>
      <c r="R1227" s="291"/>
      <c r="S1227" s="270" t="s">
        <v>3071</v>
      </c>
      <c r="T1227" s="283"/>
      <c r="U1227" s="283"/>
      <c r="V1227" s="270"/>
      <c r="W1227" s="270" t="s">
        <v>21</v>
      </c>
    </row>
    <row r="1228" s="253" customFormat="true" ht="63.75" hidden="true" spans="1:23">
      <c r="A1228" s="270">
        <f>MAX(A$2:A1227)+1</f>
        <v>1117</v>
      </c>
      <c r="B1228" s="270" t="s">
        <v>3087</v>
      </c>
      <c r="C1228" s="270" t="s">
        <v>3082</v>
      </c>
      <c r="D1228" s="410" t="s">
        <v>3083</v>
      </c>
      <c r="E1228" s="410" t="s">
        <v>3084</v>
      </c>
      <c r="F1228" s="270" t="s">
        <v>3088</v>
      </c>
      <c r="G1228" s="270"/>
      <c r="H1228" s="283" t="s">
        <v>44</v>
      </c>
      <c r="I1228" s="283" t="s">
        <v>3085</v>
      </c>
      <c r="J1228" s="289">
        <v>260</v>
      </c>
      <c r="K1228" s="290"/>
      <c r="L1228" s="291"/>
      <c r="M1228" s="289">
        <v>260</v>
      </c>
      <c r="N1228" s="290"/>
      <c r="O1228" s="291"/>
      <c r="P1228" s="289" t="s">
        <v>31</v>
      </c>
      <c r="Q1228" s="290"/>
      <c r="R1228" s="291"/>
      <c r="S1228" s="270"/>
      <c r="T1228" s="283"/>
      <c r="U1228" s="283"/>
      <c r="V1228" s="270"/>
      <c r="W1228" s="270" t="s">
        <v>21</v>
      </c>
    </row>
    <row r="1229" s="253" customFormat="true" ht="25.5" hidden="true" spans="1:23">
      <c r="A1229" s="270">
        <f>MAX(A$2:A1228)+1</f>
        <v>1118</v>
      </c>
      <c r="B1229" s="324" t="s">
        <v>3089</v>
      </c>
      <c r="C1229" s="270" t="s">
        <v>3082</v>
      </c>
      <c r="D1229" s="410" t="s">
        <v>3090</v>
      </c>
      <c r="E1229" s="410" t="s">
        <v>3084</v>
      </c>
      <c r="F1229" s="325"/>
      <c r="G1229" s="270"/>
      <c r="H1229" s="283" t="s">
        <v>29</v>
      </c>
      <c r="I1229" s="283" t="s">
        <v>40</v>
      </c>
      <c r="J1229" s="289">
        <v>150</v>
      </c>
      <c r="K1229" s="290"/>
      <c r="L1229" s="291"/>
      <c r="M1229" s="289">
        <v>150</v>
      </c>
      <c r="N1229" s="290"/>
      <c r="O1229" s="291"/>
      <c r="P1229" s="298" t="s">
        <v>31</v>
      </c>
      <c r="Q1229" s="305"/>
      <c r="R1229" s="306"/>
      <c r="S1229" s="270" t="s">
        <v>3091</v>
      </c>
      <c r="T1229" s="283"/>
      <c r="U1229" s="283"/>
      <c r="V1229" s="270"/>
      <c r="W1229" s="270" t="s">
        <v>310</v>
      </c>
    </row>
    <row r="1230" s="253" customFormat="true" ht="25.5" hidden="true" spans="1:23">
      <c r="A1230" s="270">
        <f>MAX(A$2:A1229)+1</f>
        <v>1119</v>
      </c>
      <c r="B1230" s="270">
        <v>250309006</v>
      </c>
      <c r="C1230" s="270" t="s">
        <v>3092</v>
      </c>
      <c r="D1230" s="410" t="s">
        <v>3093</v>
      </c>
      <c r="E1230" s="410" t="s">
        <v>3092</v>
      </c>
      <c r="F1230" s="270"/>
      <c r="G1230" s="270"/>
      <c r="H1230" s="283" t="s">
        <v>29</v>
      </c>
      <c r="I1230" s="283" t="s">
        <v>3085</v>
      </c>
      <c r="J1230" s="289">
        <v>30</v>
      </c>
      <c r="K1230" s="290"/>
      <c r="L1230" s="291"/>
      <c r="M1230" s="289">
        <v>30</v>
      </c>
      <c r="N1230" s="290"/>
      <c r="O1230" s="291"/>
      <c r="P1230" s="289" t="s">
        <v>31</v>
      </c>
      <c r="Q1230" s="290"/>
      <c r="R1230" s="291"/>
      <c r="S1230" s="270"/>
      <c r="T1230" s="283"/>
      <c r="U1230" s="283"/>
      <c r="V1230" s="270"/>
      <c r="W1230" s="270" t="s">
        <v>21</v>
      </c>
    </row>
    <row r="1231" s="253" customFormat="true" ht="25.5" hidden="true" spans="1:23">
      <c r="A1231" s="270">
        <f>MAX(A$2:A1230)+1</f>
        <v>1120</v>
      </c>
      <c r="B1231" s="270">
        <v>250309007</v>
      </c>
      <c r="C1231" s="270" t="s">
        <v>3094</v>
      </c>
      <c r="D1231" s="410" t="s">
        <v>3095</v>
      </c>
      <c r="E1231" s="410" t="s">
        <v>3094</v>
      </c>
      <c r="F1231" s="270"/>
      <c r="G1231" s="270"/>
      <c r="H1231" s="283" t="s">
        <v>29</v>
      </c>
      <c r="I1231" s="283" t="s">
        <v>3096</v>
      </c>
      <c r="J1231" s="289">
        <v>15</v>
      </c>
      <c r="K1231" s="290"/>
      <c r="L1231" s="291"/>
      <c r="M1231" s="289">
        <v>15</v>
      </c>
      <c r="N1231" s="290"/>
      <c r="O1231" s="291"/>
      <c r="P1231" s="289" t="s">
        <v>31</v>
      </c>
      <c r="Q1231" s="290"/>
      <c r="R1231" s="291"/>
      <c r="S1231" s="270"/>
      <c r="T1231" s="283"/>
      <c r="U1231" s="283"/>
      <c r="V1231" s="270"/>
      <c r="W1231" s="270" t="s">
        <v>21</v>
      </c>
    </row>
    <row r="1232" s="253" customFormat="true" ht="25.5" hidden="true" spans="1:23">
      <c r="A1232" s="270">
        <f>MAX(A$2:A1231)+1</f>
        <v>1121</v>
      </c>
      <c r="B1232" s="270">
        <v>250309008</v>
      </c>
      <c r="C1232" s="270" t="s">
        <v>3097</v>
      </c>
      <c r="D1232" s="410" t="s">
        <v>3098</v>
      </c>
      <c r="E1232" s="410" t="s">
        <v>3097</v>
      </c>
      <c r="F1232" s="270"/>
      <c r="G1232" s="270"/>
      <c r="H1232" s="283" t="s">
        <v>29</v>
      </c>
      <c r="I1232" s="283" t="s">
        <v>1850</v>
      </c>
      <c r="J1232" s="289">
        <v>30</v>
      </c>
      <c r="K1232" s="290"/>
      <c r="L1232" s="291"/>
      <c r="M1232" s="289">
        <v>30</v>
      </c>
      <c r="N1232" s="290"/>
      <c r="O1232" s="291"/>
      <c r="P1232" s="289" t="s">
        <v>31</v>
      </c>
      <c r="Q1232" s="290"/>
      <c r="R1232" s="291"/>
      <c r="S1232" s="270"/>
      <c r="T1232" s="283"/>
      <c r="U1232" s="283"/>
      <c r="V1232" s="270"/>
      <c r="W1232" s="270" t="s">
        <v>21</v>
      </c>
    </row>
    <row r="1233" s="253" customFormat="true" ht="25.5" hidden="true" spans="1:23">
      <c r="A1233" s="270">
        <f>MAX(A$2:A1232)+1</f>
        <v>1122</v>
      </c>
      <c r="B1233" s="270">
        <v>250309010</v>
      </c>
      <c r="C1233" s="270" t="s">
        <v>3099</v>
      </c>
      <c r="D1233" s="410" t="s">
        <v>3100</v>
      </c>
      <c r="E1233" s="410" t="s">
        <v>3101</v>
      </c>
      <c r="F1233" s="270"/>
      <c r="G1233" s="270"/>
      <c r="H1233" s="283" t="s">
        <v>44</v>
      </c>
      <c r="I1233" s="283" t="s">
        <v>1850</v>
      </c>
      <c r="J1233" s="289">
        <v>250</v>
      </c>
      <c r="K1233" s="290"/>
      <c r="L1233" s="291"/>
      <c r="M1233" s="289">
        <v>250</v>
      </c>
      <c r="N1233" s="290"/>
      <c r="O1233" s="291"/>
      <c r="P1233" s="289" t="s">
        <v>31</v>
      </c>
      <c r="Q1233" s="290"/>
      <c r="R1233" s="291"/>
      <c r="S1233" s="393" t="s">
        <v>2613</v>
      </c>
      <c r="T1233" s="283"/>
      <c r="U1233" s="283"/>
      <c r="V1233" s="270"/>
      <c r="W1233" s="270" t="s">
        <v>21</v>
      </c>
    </row>
    <row r="1234" s="253" customFormat="true" ht="25.5" hidden="true" spans="1:23">
      <c r="A1234" s="270">
        <f>MAX(A$2:A1233)+1</f>
        <v>1123</v>
      </c>
      <c r="B1234" s="322">
        <v>250309011</v>
      </c>
      <c r="C1234" s="270" t="s">
        <v>3102</v>
      </c>
      <c r="D1234" s="410" t="s">
        <v>3070</v>
      </c>
      <c r="E1234" s="410" t="s">
        <v>3069</v>
      </c>
      <c r="F1234" s="325"/>
      <c r="G1234" s="270"/>
      <c r="H1234" s="283" t="s">
        <v>29</v>
      </c>
      <c r="I1234" s="283" t="s">
        <v>40</v>
      </c>
      <c r="J1234" s="289">
        <v>200</v>
      </c>
      <c r="K1234" s="290"/>
      <c r="L1234" s="291"/>
      <c r="M1234" s="289">
        <v>200</v>
      </c>
      <c r="N1234" s="290"/>
      <c r="O1234" s="291"/>
      <c r="P1234" s="298" t="s">
        <v>31</v>
      </c>
      <c r="Q1234" s="305"/>
      <c r="R1234" s="306"/>
      <c r="S1234" s="270"/>
      <c r="T1234" s="283"/>
      <c r="U1234" s="283"/>
      <c r="V1234" s="270"/>
      <c r="W1234" s="270" t="s">
        <v>310</v>
      </c>
    </row>
    <row r="1235" s="252" customFormat="true" ht="25.5" hidden="true" spans="1:23">
      <c r="A1235" s="270"/>
      <c r="B1235" s="270">
        <v>250310</v>
      </c>
      <c r="C1235" s="270" t="s">
        <v>3103</v>
      </c>
      <c r="D1235" s="410"/>
      <c r="E1235" s="410"/>
      <c r="F1235" s="270"/>
      <c r="G1235" s="270"/>
      <c r="H1235" s="283"/>
      <c r="I1235" s="283"/>
      <c r="J1235" s="289"/>
      <c r="K1235" s="290"/>
      <c r="L1235" s="291"/>
      <c r="M1235" s="289"/>
      <c r="N1235" s="290"/>
      <c r="O1235" s="291"/>
      <c r="P1235" s="289"/>
      <c r="Q1235" s="290"/>
      <c r="R1235" s="291"/>
      <c r="S1235" s="270"/>
      <c r="T1235" s="283"/>
      <c r="U1235" s="283"/>
      <c r="V1235" s="270"/>
      <c r="W1235" s="270" t="s">
        <v>21</v>
      </c>
    </row>
    <row r="1236" s="253" customFormat="true" ht="25.5" hidden="true" spans="1:23">
      <c r="A1236" s="270">
        <f>MAX(A$2:A1235)+1</f>
        <v>1124</v>
      </c>
      <c r="B1236" s="270">
        <v>250310001</v>
      </c>
      <c r="C1236" s="270" t="s">
        <v>3104</v>
      </c>
      <c r="D1236" s="410" t="s">
        <v>3105</v>
      </c>
      <c r="E1236" s="410" t="s">
        <v>3104</v>
      </c>
      <c r="F1236" s="270"/>
      <c r="G1236" s="270"/>
      <c r="H1236" s="283" t="s">
        <v>39</v>
      </c>
      <c r="I1236" s="283" t="s">
        <v>1850</v>
      </c>
      <c r="J1236" s="289">
        <v>20</v>
      </c>
      <c r="K1236" s="290"/>
      <c r="L1236" s="291"/>
      <c r="M1236" s="289">
        <v>20</v>
      </c>
      <c r="N1236" s="290"/>
      <c r="O1236" s="291"/>
      <c r="P1236" s="289" t="s">
        <v>31</v>
      </c>
      <c r="Q1236" s="290"/>
      <c r="R1236" s="291"/>
      <c r="S1236" s="270" t="s">
        <v>2586</v>
      </c>
      <c r="T1236" s="283"/>
      <c r="U1236" s="283"/>
      <c r="V1236" s="270"/>
      <c r="W1236" s="270" t="s">
        <v>21</v>
      </c>
    </row>
    <row r="1237" s="253" customFormat="true" ht="25.5" hidden="true" spans="1:23">
      <c r="A1237" s="270">
        <f>MAX(A$2:A1236)+1</f>
        <v>1125</v>
      </c>
      <c r="B1237" s="270" t="s">
        <v>3106</v>
      </c>
      <c r="C1237" s="270" t="s">
        <v>3104</v>
      </c>
      <c r="D1237" s="410" t="s">
        <v>3105</v>
      </c>
      <c r="E1237" s="410" t="s">
        <v>3104</v>
      </c>
      <c r="F1237" s="270"/>
      <c r="G1237" s="270"/>
      <c r="H1237" s="283" t="s">
        <v>44</v>
      </c>
      <c r="I1237" s="283" t="s">
        <v>1850</v>
      </c>
      <c r="J1237" s="289">
        <v>40</v>
      </c>
      <c r="K1237" s="290"/>
      <c r="L1237" s="291"/>
      <c r="M1237" s="289">
        <v>40</v>
      </c>
      <c r="N1237" s="290"/>
      <c r="O1237" s="291"/>
      <c r="P1237" s="289" t="s">
        <v>31</v>
      </c>
      <c r="Q1237" s="290"/>
      <c r="R1237" s="291"/>
      <c r="S1237" s="270" t="s">
        <v>3107</v>
      </c>
      <c r="T1237" s="283"/>
      <c r="U1237" s="283"/>
      <c r="V1237" s="270"/>
      <c r="W1237" s="270" t="s">
        <v>21</v>
      </c>
    </row>
    <row r="1238" s="253" customFormat="true" ht="25.5" hidden="true" spans="1:23">
      <c r="A1238" s="270">
        <f>MAX(A$2:A1237)+1</f>
        <v>1126</v>
      </c>
      <c r="B1238" s="270">
        <v>250310002</v>
      </c>
      <c r="C1238" s="270" t="s">
        <v>3108</v>
      </c>
      <c r="D1238" s="410" t="s">
        <v>3109</v>
      </c>
      <c r="E1238" s="410" t="s">
        <v>3108</v>
      </c>
      <c r="F1238" s="270"/>
      <c r="G1238" s="270"/>
      <c r="H1238" s="283" t="s">
        <v>39</v>
      </c>
      <c r="I1238" s="283" t="s">
        <v>1850</v>
      </c>
      <c r="J1238" s="289">
        <v>20</v>
      </c>
      <c r="K1238" s="290"/>
      <c r="L1238" s="291"/>
      <c r="M1238" s="289">
        <v>20</v>
      </c>
      <c r="N1238" s="290"/>
      <c r="O1238" s="291"/>
      <c r="P1238" s="289" t="s">
        <v>31</v>
      </c>
      <c r="Q1238" s="290"/>
      <c r="R1238" s="291"/>
      <c r="S1238" s="270" t="s">
        <v>2586</v>
      </c>
      <c r="T1238" s="283"/>
      <c r="U1238" s="283"/>
      <c r="V1238" s="270"/>
      <c r="W1238" s="270" t="s">
        <v>21</v>
      </c>
    </row>
    <row r="1239" s="253" customFormat="true" ht="25.5" hidden="true" spans="1:23">
      <c r="A1239" s="270">
        <f>MAX(A$2:A1238)+1</f>
        <v>1127</v>
      </c>
      <c r="B1239" s="270" t="s">
        <v>3110</v>
      </c>
      <c r="C1239" s="270" t="s">
        <v>3108</v>
      </c>
      <c r="D1239" s="410" t="s">
        <v>3109</v>
      </c>
      <c r="E1239" s="410" t="s">
        <v>3108</v>
      </c>
      <c r="F1239" s="270"/>
      <c r="G1239" s="270"/>
      <c r="H1239" s="283" t="s">
        <v>44</v>
      </c>
      <c r="I1239" s="283" t="s">
        <v>1850</v>
      </c>
      <c r="J1239" s="289">
        <v>45</v>
      </c>
      <c r="K1239" s="290"/>
      <c r="L1239" s="291"/>
      <c r="M1239" s="289">
        <v>45</v>
      </c>
      <c r="N1239" s="290"/>
      <c r="O1239" s="291"/>
      <c r="P1239" s="289" t="s">
        <v>31</v>
      </c>
      <c r="Q1239" s="290"/>
      <c r="R1239" s="291"/>
      <c r="S1239" s="270" t="s">
        <v>3107</v>
      </c>
      <c r="T1239" s="283"/>
      <c r="U1239" s="283"/>
      <c r="V1239" s="270"/>
      <c r="W1239" s="270" t="s">
        <v>21</v>
      </c>
    </row>
    <row r="1240" s="253" customFormat="true" ht="25.5" hidden="true" spans="1:23">
      <c r="A1240" s="270">
        <f>MAX(A$2:A1239)+1</f>
        <v>1128</v>
      </c>
      <c r="B1240" s="270">
        <v>250310003</v>
      </c>
      <c r="C1240" s="270" t="s">
        <v>3111</v>
      </c>
      <c r="D1240" s="410" t="s">
        <v>3112</v>
      </c>
      <c r="E1240" s="410" t="s">
        <v>3111</v>
      </c>
      <c r="F1240" s="270"/>
      <c r="G1240" s="270"/>
      <c r="H1240" s="283" t="s">
        <v>39</v>
      </c>
      <c r="I1240" s="283" t="s">
        <v>1850</v>
      </c>
      <c r="J1240" s="289">
        <v>18</v>
      </c>
      <c r="K1240" s="290"/>
      <c r="L1240" s="291"/>
      <c r="M1240" s="289">
        <v>18</v>
      </c>
      <c r="N1240" s="290"/>
      <c r="O1240" s="291"/>
      <c r="P1240" s="289" t="s">
        <v>31</v>
      </c>
      <c r="Q1240" s="290"/>
      <c r="R1240" s="291"/>
      <c r="S1240" s="270" t="s">
        <v>2586</v>
      </c>
      <c r="T1240" s="283"/>
      <c r="U1240" s="283"/>
      <c r="V1240" s="270"/>
      <c r="W1240" s="270" t="s">
        <v>21</v>
      </c>
    </row>
    <row r="1241" s="253" customFormat="true" ht="25.5" hidden="true" spans="1:23">
      <c r="A1241" s="270">
        <f>MAX(A$2:A1240)+1</f>
        <v>1129</v>
      </c>
      <c r="B1241" s="270" t="s">
        <v>3113</v>
      </c>
      <c r="C1241" s="270" t="s">
        <v>3111</v>
      </c>
      <c r="D1241" s="410" t="s">
        <v>3112</v>
      </c>
      <c r="E1241" s="410" t="s">
        <v>3111</v>
      </c>
      <c r="F1241" s="270"/>
      <c r="G1241" s="270"/>
      <c r="H1241" s="283" t="s">
        <v>44</v>
      </c>
      <c r="I1241" s="283" t="s">
        <v>1850</v>
      </c>
      <c r="J1241" s="289">
        <v>60</v>
      </c>
      <c r="K1241" s="290"/>
      <c r="L1241" s="291"/>
      <c r="M1241" s="289">
        <v>60</v>
      </c>
      <c r="N1241" s="290"/>
      <c r="O1241" s="291"/>
      <c r="P1241" s="289" t="s">
        <v>31</v>
      </c>
      <c r="Q1241" s="290"/>
      <c r="R1241" s="291"/>
      <c r="S1241" s="270" t="s">
        <v>3107</v>
      </c>
      <c r="T1241" s="283"/>
      <c r="U1241" s="283"/>
      <c r="V1241" s="270"/>
      <c r="W1241" s="270" t="s">
        <v>21</v>
      </c>
    </row>
    <row r="1242" s="253" customFormat="true" ht="25.5" hidden="true" spans="1:23">
      <c r="A1242" s="270">
        <f>MAX(A$2:A1241)+1</f>
        <v>1130</v>
      </c>
      <c r="B1242" s="270">
        <v>250310004</v>
      </c>
      <c r="C1242" s="270" t="s">
        <v>3114</v>
      </c>
      <c r="D1242" s="410" t="s">
        <v>3115</v>
      </c>
      <c r="E1242" s="410" t="s">
        <v>3114</v>
      </c>
      <c r="F1242" s="270"/>
      <c r="G1242" s="270"/>
      <c r="H1242" s="283" t="s">
        <v>39</v>
      </c>
      <c r="I1242" s="283" t="s">
        <v>1850</v>
      </c>
      <c r="J1242" s="289">
        <v>18</v>
      </c>
      <c r="K1242" s="290"/>
      <c r="L1242" s="291"/>
      <c r="M1242" s="289">
        <v>18</v>
      </c>
      <c r="N1242" s="290"/>
      <c r="O1242" s="291"/>
      <c r="P1242" s="289" t="s">
        <v>31</v>
      </c>
      <c r="Q1242" s="290"/>
      <c r="R1242" s="291"/>
      <c r="S1242" s="270" t="s">
        <v>2586</v>
      </c>
      <c r="T1242" s="283"/>
      <c r="U1242" s="283"/>
      <c r="V1242" s="270"/>
      <c r="W1242" s="270" t="s">
        <v>21</v>
      </c>
    </row>
    <row r="1243" s="253" customFormat="true" ht="25.5" hidden="true" spans="1:23">
      <c r="A1243" s="270">
        <f>MAX(A$2:A1242)+1</f>
        <v>1131</v>
      </c>
      <c r="B1243" s="270" t="s">
        <v>3116</v>
      </c>
      <c r="C1243" s="270" t="s">
        <v>3114</v>
      </c>
      <c r="D1243" s="410" t="s">
        <v>3115</v>
      </c>
      <c r="E1243" s="410" t="s">
        <v>3114</v>
      </c>
      <c r="F1243" s="270"/>
      <c r="G1243" s="270"/>
      <c r="H1243" s="283" t="s">
        <v>44</v>
      </c>
      <c r="I1243" s="283" t="s">
        <v>1850</v>
      </c>
      <c r="J1243" s="289">
        <v>40</v>
      </c>
      <c r="K1243" s="290"/>
      <c r="L1243" s="291"/>
      <c r="M1243" s="289">
        <v>40</v>
      </c>
      <c r="N1243" s="290"/>
      <c r="O1243" s="291"/>
      <c r="P1243" s="289" t="s">
        <v>31</v>
      </c>
      <c r="Q1243" s="290"/>
      <c r="R1243" s="291"/>
      <c r="S1243" s="270" t="s">
        <v>3107</v>
      </c>
      <c r="T1243" s="283"/>
      <c r="U1243" s="283"/>
      <c r="V1243" s="270"/>
      <c r="W1243" s="270" t="s">
        <v>21</v>
      </c>
    </row>
    <row r="1244" s="253" customFormat="true" ht="25.5" hidden="true" spans="1:23">
      <c r="A1244" s="270">
        <f>MAX(A$2:A1243)+1</f>
        <v>1132</v>
      </c>
      <c r="B1244" s="270">
        <v>250310005</v>
      </c>
      <c r="C1244" s="270" t="s">
        <v>3117</v>
      </c>
      <c r="D1244" s="410" t="s">
        <v>3118</v>
      </c>
      <c r="E1244" s="410" t="s">
        <v>3117</v>
      </c>
      <c r="F1244" s="270"/>
      <c r="G1244" s="270"/>
      <c r="H1244" s="283" t="s">
        <v>39</v>
      </c>
      <c r="I1244" s="283" t="s">
        <v>1850</v>
      </c>
      <c r="J1244" s="289">
        <v>18</v>
      </c>
      <c r="K1244" s="290"/>
      <c r="L1244" s="291"/>
      <c r="M1244" s="289">
        <v>18</v>
      </c>
      <c r="N1244" s="290"/>
      <c r="O1244" s="291"/>
      <c r="P1244" s="289" t="s">
        <v>31</v>
      </c>
      <c r="Q1244" s="290"/>
      <c r="R1244" s="291"/>
      <c r="S1244" s="270" t="s">
        <v>2586</v>
      </c>
      <c r="T1244" s="283"/>
      <c r="U1244" s="283"/>
      <c r="V1244" s="270"/>
      <c r="W1244" s="270" t="s">
        <v>21</v>
      </c>
    </row>
    <row r="1245" s="253" customFormat="true" ht="25.5" hidden="true" spans="1:23">
      <c r="A1245" s="270">
        <f>MAX(A$2:A1244)+1</f>
        <v>1133</v>
      </c>
      <c r="B1245" s="270" t="s">
        <v>3119</v>
      </c>
      <c r="C1245" s="270" t="s">
        <v>3117</v>
      </c>
      <c r="D1245" s="410" t="s">
        <v>3118</v>
      </c>
      <c r="E1245" s="410" t="s">
        <v>3117</v>
      </c>
      <c r="F1245" s="270"/>
      <c r="G1245" s="270"/>
      <c r="H1245" s="283" t="s">
        <v>44</v>
      </c>
      <c r="I1245" s="283" t="s">
        <v>1850</v>
      </c>
      <c r="J1245" s="289">
        <v>40</v>
      </c>
      <c r="K1245" s="290"/>
      <c r="L1245" s="291"/>
      <c r="M1245" s="289">
        <v>40</v>
      </c>
      <c r="N1245" s="290"/>
      <c r="O1245" s="291"/>
      <c r="P1245" s="289" t="s">
        <v>31</v>
      </c>
      <c r="Q1245" s="290"/>
      <c r="R1245" s="291"/>
      <c r="S1245" s="270" t="s">
        <v>3107</v>
      </c>
      <c r="T1245" s="283"/>
      <c r="U1245" s="283"/>
      <c r="V1245" s="270"/>
      <c r="W1245" s="270" t="s">
        <v>21</v>
      </c>
    </row>
    <row r="1246" s="253" customFormat="true" ht="25.5" hidden="true" spans="1:23">
      <c r="A1246" s="270">
        <f>MAX(A$2:A1245)+1</f>
        <v>1134</v>
      </c>
      <c r="B1246" s="270">
        <v>250310006</v>
      </c>
      <c r="C1246" s="270" t="s">
        <v>3120</v>
      </c>
      <c r="D1246" s="410" t="s">
        <v>3121</v>
      </c>
      <c r="E1246" s="410" t="s">
        <v>3120</v>
      </c>
      <c r="F1246" s="270"/>
      <c r="G1246" s="270"/>
      <c r="H1246" s="283" t="s">
        <v>39</v>
      </c>
      <c r="I1246" s="283" t="s">
        <v>1850</v>
      </c>
      <c r="J1246" s="289">
        <v>18</v>
      </c>
      <c r="K1246" s="290"/>
      <c r="L1246" s="291"/>
      <c r="M1246" s="289">
        <v>18</v>
      </c>
      <c r="N1246" s="290"/>
      <c r="O1246" s="291"/>
      <c r="P1246" s="289" t="s">
        <v>31</v>
      </c>
      <c r="Q1246" s="290"/>
      <c r="R1246" s="291"/>
      <c r="S1246" s="270" t="s">
        <v>2586</v>
      </c>
      <c r="T1246" s="283"/>
      <c r="U1246" s="283"/>
      <c r="V1246" s="270"/>
      <c r="W1246" s="270" t="s">
        <v>21</v>
      </c>
    </row>
    <row r="1247" s="253" customFormat="true" ht="25.5" hidden="true" spans="1:23">
      <c r="A1247" s="270">
        <f>MAX(A$2:A1246)+1</f>
        <v>1135</v>
      </c>
      <c r="B1247" s="270" t="s">
        <v>3122</v>
      </c>
      <c r="C1247" s="270" t="s">
        <v>3120</v>
      </c>
      <c r="D1247" s="410" t="s">
        <v>3121</v>
      </c>
      <c r="E1247" s="410" t="s">
        <v>3120</v>
      </c>
      <c r="F1247" s="270"/>
      <c r="G1247" s="270"/>
      <c r="H1247" s="283" t="s">
        <v>44</v>
      </c>
      <c r="I1247" s="283" t="s">
        <v>1850</v>
      </c>
      <c r="J1247" s="289">
        <v>60</v>
      </c>
      <c r="K1247" s="290"/>
      <c r="L1247" s="291"/>
      <c r="M1247" s="289">
        <v>60</v>
      </c>
      <c r="N1247" s="290"/>
      <c r="O1247" s="291"/>
      <c r="P1247" s="289" t="s">
        <v>31</v>
      </c>
      <c r="Q1247" s="290"/>
      <c r="R1247" s="291"/>
      <c r="S1247" s="270" t="s">
        <v>3107</v>
      </c>
      <c r="T1247" s="283"/>
      <c r="U1247" s="283"/>
      <c r="V1247" s="270"/>
      <c r="W1247" s="270" t="s">
        <v>21</v>
      </c>
    </row>
    <row r="1248" s="253" customFormat="true" ht="25.5" hidden="true" spans="1:23">
      <c r="A1248" s="270">
        <f>MAX(A$2:A1247)+1</f>
        <v>1136</v>
      </c>
      <c r="B1248" s="270" t="s">
        <v>3123</v>
      </c>
      <c r="C1248" s="270" t="s">
        <v>3124</v>
      </c>
      <c r="D1248" s="410" t="s">
        <v>3125</v>
      </c>
      <c r="E1248" s="410" t="s">
        <v>3124</v>
      </c>
      <c r="F1248" s="270"/>
      <c r="G1248" s="270"/>
      <c r="H1248" s="283" t="s">
        <v>29</v>
      </c>
      <c r="I1248" s="283" t="s">
        <v>1850</v>
      </c>
      <c r="J1248" s="289">
        <v>60</v>
      </c>
      <c r="K1248" s="290"/>
      <c r="L1248" s="291"/>
      <c r="M1248" s="289">
        <v>60</v>
      </c>
      <c r="N1248" s="290"/>
      <c r="O1248" s="291"/>
      <c r="P1248" s="289" t="s">
        <v>31</v>
      </c>
      <c r="Q1248" s="290"/>
      <c r="R1248" s="291"/>
      <c r="S1248" s="270" t="s">
        <v>2613</v>
      </c>
      <c r="T1248" s="283"/>
      <c r="U1248" s="283"/>
      <c r="V1248" s="270"/>
      <c r="W1248" s="270" t="s">
        <v>21</v>
      </c>
    </row>
    <row r="1249" s="253" customFormat="true" ht="25.5" hidden="true" spans="1:23">
      <c r="A1249" s="270">
        <f>MAX(A$2:A1248)+1</f>
        <v>1137</v>
      </c>
      <c r="B1249" s="270">
        <v>250310007</v>
      </c>
      <c r="C1249" s="270" t="s">
        <v>3126</v>
      </c>
      <c r="D1249" s="410" t="s">
        <v>3127</v>
      </c>
      <c r="E1249" s="410" t="s">
        <v>3126</v>
      </c>
      <c r="F1249" s="270"/>
      <c r="G1249" s="270"/>
      <c r="H1249" s="283" t="s">
        <v>39</v>
      </c>
      <c r="I1249" s="283" t="s">
        <v>1850</v>
      </c>
      <c r="J1249" s="289">
        <v>15</v>
      </c>
      <c r="K1249" s="290"/>
      <c r="L1249" s="291"/>
      <c r="M1249" s="289">
        <v>15</v>
      </c>
      <c r="N1249" s="290"/>
      <c r="O1249" s="291"/>
      <c r="P1249" s="289" t="s">
        <v>31</v>
      </c>
      <c r="Q1249" s="290"/>
      <c r="R1249" s="291"/>
      <c r="S1249" s="270" t="s">
        <v>2586</v>
      </c>
      <c r="T1249" s="283"/>
      <c r="U1249" s="283"/>
      <c r="V1249" s="270"/>
      <c r="W1249" s="270" t="s">
        <v>21</v>
      </c>
    </row>
    <row r="1250" s="253" customFormat="true" ht="25.5" hidden="true" spans="1:23">
      <c r="A1250" s="270">
        <f>MAX(A$2:A1249)+1</f>
        <v>1138</v>
      </c>
      <c r="B1250" s="270" t="s">
        <v>3128</v>
      </c>
      <c r="C1250" s="270" t="s">
        <v>3126</v>
      </c>
      <c r="D1250" s="410" t="s">
        <v>3127</v>
      </c>
      <c r="E1250" s="410" t="s">
        <v>3126</v>
      </c>
      <c r="F1250" s="270"/>
      <c r="G1250" s="270"/>
      <c r="H1250" s="283" t="s">
        <v>44</v>
      </c>
      <c r="I1250" s="283" t="s">
        <v>1850</v>
      </c>
      <c r="J1250" s="289">
        <v>40</v>
      </c>
      <c r="K1250" s="290"/>
      <c r="L1250" s="291"/>
      <c r="M1250" s="289">
        <v>40</v>
      </c>
      <c r="N1250" s="290"/>
      <c r="O1250" s="291"/>
      <c r="P1250" s="289" t="s">
        <v>31</v>
      </c>
      <c r="Q1250" s="290"/>
      <c r="R1250" s="291"/>
      <c r="S1250" s="270" t="s">
        <v>3107</v>
      </c>
      <c r="T1250" s="283"/>
      <c r="U1250" s="283"/>
      <c r="V1250" s="270"/>
      <c r="W1250" s="270" t="s">
        <v>21</v>
      </c>
    </row>
    <row r="1251" s="253" customFormat="true" ht="25.5" hidden="true" spans="1:23">
      <c r="A1251" s="270">
        <f>MAX(A$2:A1250)+1</f>
        <v>1139</v>
      </c>
      <c r="B1251" s="270">
        <v>250310008</v>
      </c>
      <c r="C1251" s="270" t="s">
        <v>3129</v>
      </c>
      <c r="D1251" s="410" t="s">
        <v>3130</v>
      </c>
      <c r="E1251" s="410" t="s">
        <v>3129</v>
      </c>
      <c r="F1251" s="270"/>
      <c r="G1251" s="270"/>
      <c r="H1251" s="283" t="s">
        <v>39</v>
      </c>
      <c r="I1251" s="283" t="s">
        <v>1850</v>
      </c>
      <c r="J1251" s="289">
        <v>15</v>
      </c>
      <c r="K1251" s="290"/>
      <c r="L1251" s="291"/>
      <c r="M1251" s="289">
        <v>15</v>
      </c>
      <c r="N1251" s="290"/>
      <c r="O1251" s="291"/>
      <c r="P1251" s="289" t="s">
        <v>31</v>
      </c>
      <c r="Q1251" s="290"/>
      <c r="R1251" s="291"/>
      <c r="S1251" s="270" t="s">
        <v>2586</v>
      </c>
      <c r="T1251" s="283"/>
      <c r="U1251" s="283"/>
      <c r="V1251" s="270"/>
      <c r="W1251" s="270" t="s">
        <v>21</v>
      </c>
    </row>
    <row r="1252" s="253" customFormat="true" ht="25.5" hidden="true" spans="1:23">
      <c r="A1252" s="270">
        <f>MAX(A$2:A1251)+1</f>
        <v>1140</v>
      </c>
      <c r="B1252" s="270" t="s">
        <v>3131</v>
      </c>
      <c r="C1252" s="270" t="s">
        <v>3129</v>
      </c>
      <c r="D1252" s="410" t="s">
        <v>3130</v>
      </c>
      <c r="E1252" s="410" t="s">
        <v>3129</v>
      </c>
      <c r="F1252" s="270"/>
      <c r="G1252" s="270"/>
      <c r="H1252" s="283" t="s">
        <v>44</v>
      </c>
      <c r="I1252" s="283" t="s">
        <v>1850</v>
      </c>
      <c r="J1252" s="289">
        <v>60</v>
      </c>
      <c r="K1252" s="290"/>
      <c r="L1252" s="291"/>
      <c r="M1252" s="289">
        <v>60</v>
      </c>
      <c r="N1252" s="290"/>
      <c r="O1252" s="291"/>
      <c r="P1252" s="289" t="s">
        <v>31</v>
      </c>
      <c r="Q1252" s="290"/>
      <c r="R1252" s="291"/>
      <c r="S1252" s="270" t="s">
        <v>3107</v>
      </c>
      <c r="T1252" s="283"/>
      <c r="U1252" s="283"/>
      <c r="V1252" s="270"/>
      <c r="W1252" s="270" t="s">
        <v>21</v>
      </c>
    </row>
    <row r="1253" s="253" customFormat="true" ht="25.5" hidden="true" spans="1:23">
      <c r="A1253" s="270">
        <f>MAX(A$2:A1252)+1</f>
        <v>1141</v>
      </c>
      <c r="B1253" s="270">
        <v>250310009</v>
      </c>
      <c r="C1253" s="270" t="s">
        <v>3132</v>
      </c>
      <c r="D1253" s="410" t="s">
        <v>3133</v>
      </c>
      <c r="E1253" s="410" t="s">
        <v>3132</v>
      </c>
      <c r="F1253" s="270"/>
      <c r="G1253" s="270"/>
      <c r="H1253" s="283" t="s">
        <v>39</v>
      </c>
      <c r="I1253" s="283" t="s">
        <v>1850</v>
      </c>
      <c r="J1253" s="289">
        <v>15</v>
      </c>
      <c r="K1253" s="290"/>
      <c r="L1253" s="291"/>
      <c r="M1253" s="289">
        <v>15</v>
      </c>
      <c r="N1253" s="290"/>
      <c r="O1253" s="291"/>
      <c r="P1253" s="289" t="s">
        <v>31</v>
      </c>
      <c r="Q1253" s="290"/>
      <c r="R1253" s="291"/>
      <c r="S1253" s="270" t="s">
        <v>2586</v>
      </c>
      <c r="T1253" s="283"/>
      <c r="U1253" s="283"/>
      <c r="V1253" s="270"/>
      <c r="W1253" s="270" t="s">
        <v>21</v>
      </c>
    </row>
    <row r="1254" s="253" customFormat="true" ht="25.5" hidden="true" spans="1:23">
      <c r="A1254" s="270">
        <f>MAX(A$2:A1253)+1</f>
        <v>1142</v>
      </c>
      <c r="B1254" s="270" t="s">
        <v>3134</v>
      </c>
      <c r="C1254" s="270" t="s">
        <v>3132</v>
      </c>
      <c r="D1254" s="410" t="s">
        <v>3133</v>
      </c>
      <c r="E1254" s="410" t="s">
        <v>3132</v>
      </c>
      <c r="F1254" s="270"/>
      <c r="G1254" s="270"/>
      <c r="H1254" s="283" t="s">
        <v>44</v>
      </c>
      <c r="I1254" s="283" t="s">
        <v>1850</v>
      </c>
      <c r="J1254" s="289">
        <v>40</v>
      </c>
      <c r="K1254" s="290"/>
      <c r="L1254" s="291"/>
      <c r="M1254" s="289">
        <v>40</v>
      </c>
      <c r="N1254" s="290"/>
      <c r="O1254" s="291"/>
      <c r="P1254" s="289" t="s">
        <v>31</v>
      </c>
      <c r="Q1254" s="290"/>
      <c r="R1254" s="291"/>
      <c r="S1254" s="270" t="s">
        <v>3107</v>
      </c>
      <c r="T1254" s="283"/>
      <c r="U1254" s="283"/>
      <c r="V1254" s="270"/>
      <c r="W1254" s="270" t="s">
        <v>21</v>
      </c>
    </row>
    <row r="1255" s="253" customFormat="true" ht="25.5" hidden="true" spans="1:23">
      <c r="A1255" s="270">
        <f>MAX(A$2:A1254)+1</f>
        <v>1143</v>
      </c>
      <c r="B1255" s="270">
        <v>250310010</v>
      </c>
      <c r="C1255" s="270" t="s">
        <v>3135</v>
      </c>
      <c r="D1255" s="410" t="s">
        <v>3136</v>
      </c>
      <c r="E1255" s="410" t="s">
        <v>3135</v>
      </c>
      <c r="F1255" s="270"/>
      <c r="G1255" s="270"/>
      <c r="H1255" s="283" t="s">
        <v>39</v>
      </c>
      <c r="I1255" s="283" t="s">
        <v>1850</v>
      </c>
      <c r="J1255" s="289">
        <v>12</v>
      </c>
      <c r="K1255" s="290"/>
      <c r="L1255" s="291"/>
      <c r="M1255" s="289">
        <v>12</v>
      </c>
      <c r="N1255" s="290"/>
      <c r="O1255" s="291"/>
      <c r="P1255" s="289" t="s">
        <v>31</v>
      </c>
      <c r="Q1255" s="290"/>
      <c r="R1255" s="291"/>
      <c r="S1255" s="270" t="s">
        <v>2586</v>
      </c>
      <c r="T1255" s="283"/>
      <c r="U1255" s="283"/>
      <c r="V1255" s="270"/>
      <c r="W1255" s="270" t="s">
        <v>21</v>
      </c>
    </row>
    <row r="1256" s="253" customFormat="true" ht="25.5" hidden="true" spans="1:23">
      <c r="A1256" s="270">
        <f>MAX(A$2:A1255)+1</f>
        <v>1144</v>
      </c>
      <c r="B1256" s="270" t="s">
        <v>3137</v>
      </c>
      <c r="C1256" s="270" t="s">
        <v>3135</v>
      </c>
      <c r="D1256" s="410" t="s">
        <v>3136</v>
      </c>
      <c r="E1256" s="410" t="s">
        <v>3135</v>
      </c>
      <c r="F1256" s="270"/>
      <c r="G1256" s="270"/>
      <c r="H1256" s="283" t="s">
        <v>44</v>
      </c>
      <c r="I1256" s="283" t="s">
        <v>1850</v>
      </c>
      <c r="J1256" s="289">
        <v>40</v>
      </c>
      <c r="K1256" s="290"/>
      <c r="L1256" s="291"/>
      <c r="M1256" s="289">
        <v>40</v>
      </c>
      <c r="N1256" s="290"/>
      <c r="O1256" s="291"/>
      <c r="P1256" s="289" t="s">
        <v>31</v>
      </c>
      <c r="Q1256" s="290"/>
      <c r="R1256" s="291"/>
      <c r="S1256" s="270" t="s">
        <v>3107</v>
      </c>
      <c r="T1256" s="283"/>
      <c r="U1256" s="283"/>
      <c r="V1256" s="270"/>
      <c r="W1256" s="270" t="s">
        <v>21</v>
      </c>
    </row>
    <row r="1257" s="253" customFormat="true" ht="25.5" hidden="true" spans="1:23">
      <c r="A1257" s="270">
        <f>MAX(A$2:A1256)+1</f>
        <v>1145</v>
      </c>
      <c r="B1257" s="270">
        <v>250310011</v>
      </c>
      <c r="C1257" s="270" t="s">
        <v>3138</v>
      </c>
      <c r="D1257" s="410" t="s">
        <v>3139</v>
      </c>
      <c r="E1257" s="410" t="s">
        <v>3138</v>
      </c>
      <c r="F1257" s="270"/>
      <c r="G1257" s="270"/>
      <c r="H1257" s="283" t="s">
        <v>39</v>
      </c>
      <c r="I1257" s="283" t="s">
        <v>1850</v>
      </c>
      <c r="J1257" s="289">
        <v>12</v>
      </c>
      <c r="K1257" s="290"/>
      <c r="L1257" s="291"/>
      <c r="M1257" s="289">
        <v>12</v>
      </c>
      <c r="N1257" s="290"/>
      <c r="O1257" s="291"/>
      <c r="P1257" s="289" t="s">
        <v>31</v>
      </c>
      <c r="Q1257" s="290"/>
      <c r="R1257" s="291"/>
      <c r="S1257" s="270" t="s">
        <v>2586</v>
      </c>
      <c r="T1257" s="283"/>
      <c r="U1257" s="283"/>
      <c r="V1257" s="270"/>
      <c r="W1257" s="270" t="s">
        <v>21</v>
      </c>
    </row>
    <row r="1258" s="253" customFormat="true" ht="25.5" hidden="true" spans="1:23">
      <c r="A1258" s="270">
        <f>MAX(A$2:A1257)+1</f>
        <v>1146</v>
      </c>
      <c r="B1258" s="270" t="s">
        <v>3140</v>
      </c>
      <c r="C1258" s="270" t="s">
        <v>3138</v>
      </c>
      <c r="D1258" s="410" t="s">
        <v>3139</v>
      </c>
      <c r="E1258" s="410" t="s">
        <v>3138</v>
      </c>
      <c r="F1258" s="270"/>
      <c r="G1258" s="270"/>
      <c r="H1258" s="283" t="s">
        <v>44</v>
      </c>
      <c r="I1258" s="283" t="s">
        <v>1850</v>
      </c>
      <c r="J1258" s="289">
        <v>40</v>
      </c>
      <c r="K1258" s="290"/>
      <c r="L1258" s="291"/>
      <c r="M1258" s="289">
        <v>40</v>
      </c>
      <c r="N1258" s="290"/>
      <c r="O1258" s="291"/>
      <c r="P1258" s="289" t="s">
        <v>31</v>
      </c>
      <c r="Q1258" s="290"/>
      <c r="R1258" s="291"/>
      <c r="S1258" s="270" t="s">
        <v>3107</v>
      </c>
      <c r="T1258" s="283"/>
      <c r="U1258" s="283"/>
      <c r="V1258" s="270"/>
      <c r="W1258" s="270" t="s">
        <v>21</v>
      </c>
    </row>
    <row r="1259" s="253" customFormat="true" ht="25.5" hidden="true" spans="1:23">
      <c r="A1259" s="270">
        <f>MAX(A$2:A1258)+1</f>
        <v>1147</v>
      </c>
      <c r="B1259" s="270">
        <v>250310012</v>
      </c>
      <c r="C1259" s="270" t="s">
        <v>3141</v>
      </c>
      <c r="D1259" s="410" t="s">
        <v>3142</v>
      </c>
      <c r="E1259" s="410" t="s">
        <v>3141</v>
      </c>
      <c r="F1259" s="270"/>
      <c r="G1259" s="270"/>
      <c r="H1259" s="283" t="s">
        <v>39</v>
      </c>
      <c r="I1259" s="283" t="s">
        <v>1850</v>
      </c>
      <c r="J1259" s="289">
        <v>12</v>
      </c>
      <c r="K1259" s="290"/>
      <c r="L1259" s="291"/>
      <c r="M1259" s="289">
        <v>12</v>
      </c>
      <c r="N1259" s="290"/>
      <c r="O1259" s="291"/>
      <c r="P1259" s="289" t="s">
        <v>31</v>
      </c>
      <c r="Q1259" s="290"/>
      <c r="R1259" s="291"/>
      <c r="S1259" s="270" t="s">
        <v>2586</v>
      </c>
      <c r="T1259" s="283"/>
      <c r="U1259" s="283"/>
      <c r="V1259" s="270"/>
      <c r="W1259" s="270" t="s">
        <v>21</v>
      </c>
    </row>
    <row r="1260" s="253" customFormat="true" ht="25.5" hidden="true" spans="1:23">
      <c r="A1260" s="270">
        <f>MAX(A$2:A1259)+1</f>
        <v>1148</v>
      </c>
      <c r="B1260" s="270" t="s">
        <v>3143</v>
      </c>
      <c r="C1260" s="270" t="s">
        <v>3141</v>
      </c>
      <c r="D1260" s="410" t="s">
        <v>3142</v>
      </c>
      <c r="E1260" s="410" t="s">
        <v>3141</v>
      </c>
      <c r="F1260" s="270"/>
      <c r="G1260" s="270"/>
      <c r="H1260" s="283" t="s">
        <v>44</v>
      </c>
      <c r="I1260" s="283" t="s">
        <v>1850</v>
      </c>
      <c r="J1260" s="289">
        <v>40</v>
      </c>
      <c r="K1260" s="290"/>
      <c r="L1260" s="291"/>
      <c r="M1260" s="289">
        <v>40</v>
      </c>
      <c r="N1260" s="290"/>
      <c r="O1260" s="291"/>
      <c r="P1260" s="289" t="s">
        <v>31</v>
      </c>
      <c r="Q1260" s="290"/>
      <c r="R1260" s="291"/>
      <c r="S1260" s="270" t="s">
        <v>3107</v>
      </c>
      <c r="T1260" s="283"/>
      <c r="U1260" s="283"/>
      <c r="V1260" s="270"/>
      <c r="W1260" s="270" t="s">
        <v>21</v>
      </c>
    </row>
    <row r="1261" s="253" customFormat="true" ht="25.5" hidden="true" spans="1:23">
      <c r="A1261" s="270">
        <f>MAX(A$2:A1260)+1</f>
        <v>1149</v>
      </c>
      <c r="B1261" s="270">
        <v>250310013</v>
      </c>
      <c r="C1261" s="270" t="s">
        <v>3144</v>
      </c>
      <c r="D1261" s="410" t="s">
        <v>3145</v>
      </c>
      <c r="E1261" s="410" t="s">
        <v>3144</v>
      </c>
      <c r="F1261" s="270"/>
      <c r="G1261" s="270"/>
      <c r="H1261" s="283" t="s">
        <v>39</v>
      </c>
      <c r="I1261" s="283" t="s">
        <v>1850</v>
      </c>
      <c r="J1261" s="289">
        <v>15</v>
      </c>
      <c r="K1261" s="290"/>
      <c r="L1261" s="291"/>
      <c r="M1261" s="289">
        <v>15</v>
      </c>
      <c r="N1261" s="290"/>
      <c r="O1261" s="291"/>
      <c r="P1261" s="289" t="s">
        <v>31</v>
      </c>
      <c r="Q1261" s="290"/>
      <c r="R1261" s="291"/>
      <c r="S1261" s="270" t="s">
        <v>2586</v>
      </c>
      <c r="T1261" s="283"/>
      <c r="U1261" s="283"/>
      <c r="V1261" s="270"/>
      <c r="W1261" s="270" t="s">
        <v>21</v>
      </c>
    </row>
    <row r="1262" s="253" customFormat="true" ht="25.5" hidden="true" spans="1:23">
      <c r="A1262" s="270">
        <f>MAX(A$2:A1261)+1</f>
        <v>1150</v>
      </c>
      <c r="B1262" s="270" t="s">
        <v>3146</v>
      </c>
      <c r="C1262" s="270" t="s">
        <v>3144</v>
      </c>
      <c r="D1262" s="410" t="s">
        <v>3145</v>
      </c>
      <c r="E1262" s="410" t="s">
        <v>3144</v>
      </c>
      <c r="F1262" s="270"/>
      <c r="G1262" s="270"/>
      <c r="H1262" s="283" t="s">
        <v>44</v>
      </c>
      <c r="I1262" s="283" t="s">
        <v>1850</v>
      </c>
      <c r="J1262" s="289">
        <v>40</v>
      </c>
      <c r="K1262" s="290"/>
      <c r="L1262" s="291"/>
      <c r="M1262" s="289">
        <v>40</v>
      </c>
      <c r="N1262" s="290"/>
      <c r="O1262" s="291"/>
      <c r="P1262" s="289" t="s">
        <v>31</v>
      </c>
      <c r="Q1262" s="290"/>
      <c r="R1262" s="291"/>
      <c r="S1262" s="270" t="s">
        <v>3107</v>
      </c>
      <c r="T1262" s="283"/>
      <c r="U1262" s="283"/>
      <c r="V1262" s="270"/>
      <c r="W1262" s="270" t="s">
        <v>21</v>
      </c>
    </row>
    <row r="1263" s="253" customFormat="true" ht="38.25" hidden="true" spans="1:23">
      <c r="A1263" s="270">
        <f>MAX(A$2:A1262)+1</f>
        <v>1151</v>
      </c>
      <c r="B1263" s="270">
        <v>250310014</v>
      </c>
      <c r="C1263" s="270" t="s">
        <v>3147</v>
      </c>
      <c r="D1263" s="410" t="s">
        <v>3148</v>
      </c>
      <c r="E1263" s="410" t="s">
        <v>3147</v>
      </c>
      <c r="F1263" s="270"/>
      <c r="G1263" s="270"/>
      <c r="H1263" s="283" t="s">
        <v>39</v>
      </c>
      <c r="I1263" s="283" t="s">
        <v>1850</v>
      </c>
      <c r="J1263" s="289">
        <v>15</v>
      </c>
      <c r="K1263" s="290"/>
      <c r="L1263" s="291"/>
      <c r="M1263" s="289">
        <v>15</v>
      </c>
      <c r="N1263" s="290"/>
      <c r="O1263" s="291"/>
      <c r="P1263" s="289" t="s">
        <v>31</v>
      </c>
      <c r="Q1263" s="290"/>
      <c r="R1263" s="291"/>
      <c r="S1263" s="270" t="s">
        <v>2586</v>
      </c>
      <c r="T1263" s="283"/>
      <c r="U1263" s="283"/>
      <c r="V1263" s="270"/>
      <c r="W1263" s="270" t="s">
        <v>21</v>
      </c>
    </row>
    <row r="1264" s="253" customFormat="true" ht="38.25" hidden="true" spans="1:23">
      <c r="A1264" s="270">
        <f>MAX(A$2:A1263)+1</f>
        <v>1152</v>
      </c>
      <c r="B1264" s="270" t="s">
        <v>3149</v>
      </c>
      <c r="C1264" s="270" t="s">
        <v>3147</v>
      </c>
      <c r="D1264" s="410" t="s">
        <v>3148</v>
      </c>
      <c r="E1264" s="410" t="s">
        <v>3147</v>
      </c>
      <c r="F1264" s="270"/>
      <c r="G1264" s="270"/>
      <c r="H1264" s="283" t="s">
        <v>44</v>
      </c>
      <c r="I1264" s="283" t="s">
        <v>1850</v>
      </c>
      <c r="J1264" s="289">
        <v>40</v>
      </c>
      <c r="K1264" s="290"/>
      <c r="L1264" s="291"/>
      <c r="M1264" s="289">
        <v>40</v>
      </c>
      <c r="N1264" s="290"/>
      <c r="O1264" s="291"/>
      <c r="P1264" s="289" t="s">
        <v>31</v>
      </c>
      <c r="Q1264" s="290"/>
      <c r="R1264" s="291"/>
      <c r="S1264" s="270" t="s">
        <v>3107</v>
      </c>
      <c r="T1264" s="283"/>
      <c r="U1264" s="283"/>
      <c r="V1264" s="270"/>
      <c r="W1264" s="270" t="s">
        <v>21</v>
      </c>
    </row>
    <row r="1265" s="253" customFormat="true" ht="25.5" hidden="true" spans="1:23">
      <c r="A1265" s="270">
        <f>MAX(A$2:A1264)+1</f>
        <v>1153</v>
      </c>
      <c r="B1265" s="270">
        <v>250310015</v>
      </c>
      <c r="C1265" s="270" t="s">
        <v>3150</v>
      </c>
      <c r="D1265" s="410" t="s">
        <v>3151</v>
      </c>
      <c r="E1265" s="410" t="s">
        <v>3150</v>
      </c>
      <c r="F1265" s="270"/>
      <c r="G1265" s="270"/>
      <c r="H1265" s="283" t="s">
        <v>39</v>
      </c>
      <c r="I1265" s="283" t="s">
        <v>1850</v>
      </c>
      <c r="J1265" s="289">
        <v>15</v>
      </c>
      <c r="K1265" s="290"/>
      <c r="L1265" s="291"/>
      <c r="M1265" s="289">
        <v>15</v>
      </c>
      <c r="N1265" s="290"/>
      <c r="O1265" s="291"/>
      <c r="P1265" s="289" t="s">
        <v>31</v>
      </c>
      <c r="Q1265" s="290"/>
      <c r="R1265" s="291"/>
      <c r="S1265" s="270" t="s">
        <v>2586</v>
      </c>
      <c r="T1265" s="283"/>
      <c r="U1265" s="283"/>
      <c r="V1265" s="270"/>
      <c r="W1265" s="270" t="s">
        <v>21</v>
      </c>
    </row>
    <row r="1266" s="253" customFormat="true" ht="25.5" hidden="true" spans="1:23">
      <c r="A1266" s="270">
        <f>MAX(A$2:A1265)+1</f>
        <v>1154</v>
      </c>
      <c r="B1266" s="270" t="s">
        <v>3152</v>
      </c>
      <c r="C1266" s="270" t="s">
        <v>3150</v>
      </c>
      <c r="D1266" s="410" t="s">
        <v>3151</v>
      </c>
      <c r="E1266" s="410" t="s">
        <v>3150</v>
      </c>
      <c r="F1266" s="270"/>
      <c r="G1266" s="270"/>
      <c r="H1266" s="283" t="s">
        <v>44</v>
      </c>
      <c r="I1266" s="283" t="s">
        <v>1850</v>
      </c>
      <c r="J1266" s="289">
        <v>40</v>
      </c>
      <c r="K1266" s="290"/>
      <c r="L1266" s="291"/>
      <c r="M1266" s="289">
        <v>40</v>
      </c>
      <c r="N1266" s="290"/>
      <c r="O1266" s="291"/>
      <c r="P1266" s="289" t="s">
        <v>31</v>
      </c>
      <c r="Q1266" s="290"/>
      <c r="R1266" s="291"/>
      <c r="S1266" s="270" t="s">
        <v>3107</v>
      </c>
      <c r="T1266" s="283"/>
      <c r="U1266" s="283"/>
      <c r="V1266" s="270"/>
      <c r="W1266" s="270" t="s">
        <v>21</v>
      </c>
    </row>
    <row r="1267" s="253" customFormat="true" ht="25.5" hidden="true" spans="1:23">
      <c r="A1267" s="270">
        <f>MAX(A$2:A1266)+1</f>
        <v>1155</v>
      </c>
      <c r="B1267" s="270">
        <v>250310016</v>
      </c>
      <c r="C1267" s="270" t="s">
        <v>3153</v>
      </c>
      <c r="D1267" s="410" t="s">
        <v>3154</v>
      </c>
      <c r="E1267" s="410" t="s">
        <v>3153</v>
      </c>
      <c r="F1267" s="270"/>
      <c r="G1267" s="270"/>
      <c r="H1267" s="283" t="s">
        <v>39</v>
      </c>
      <c r="I1267" s="283" t="s">
        <v>1850</v>
      </c>
      <c r="J1267" s="289">
        <v>15</v>
      </c>
      <c r="K1267" s="290"/>
      <c r="L1267" s="291"/>
      <c r="M1267" s="289">
        <v>15</v>
      </c>
      <c r="N1267" s="290"/>
      <c r="O1267" s="291"/>
      <c r="P1267" s="289" t="s">
        <v>31</v>
      </c>
      <c r="Q1267" s="290"/>
      <c r="R1267" s="291"/>
      <c r="S1267" s="270" t="s">
        <v>2586</v>
      </c>
      <c r="T1267" s="283"/>
      <c r="U1267" s="283"/>
      <c r="V1267" s="270"/>
      <c r="W1267" s="270" t="s">
        <v>21</v>
      </c>
    </row>
    <row r="1268" s="253" customFormat="true" ht="25.5" hidden="true" spans="1:23">
      <c r="A1268" s="270">
        <f>MAX(A$2:A1267)+1</f>
        <v>1156</v>
      </c>
      <c r="B1268" s="270" t="s">
        <v>3155</v>
      </c>
      <c r="C1268" s="270" t="s">
        <v>3153</v>
      </c>
      <c r="D1268" s="410" t="s">
        <v>3154</v>
      </c>
      <c r="E1268" s="410" t="s">
        <v>3153</v>
      </c>
      <c r="F1268" s="270"/>
      <c r="G1268" s="270"/>
      <c r="H1268" s="283" t="s">
        <v>44</v>
      </c>
      <c r="I1268" s="283" t="s">
        <v>1850</v>
      </c>
      <c r="J1268" s="289">
        <v>60</v>
      </c>
      <c r="K1268" s="290"/>
      <c r="L1268" s="291"/>
      <c r="M1268" s="289">
        <v>60</v>
      </c>
      <c r="N1268" s="290"/>
      <c r="O1268" s="291"/>
      <c r="P1268" s="289" t="s">
        <v>31</v>
      </c>
      <c r="Q1268" s="290"/>
      <c r="R1268" s="291"/>
      <c r="S1268" s="270" t="s">
        <v>3107</v>
      </c>
      <c r="T1268" s="283"/>
      <c r="U1268" s="283"/>
      <c r="V1268" s="270"/>
      <c r="W1268" s="270" t="s">
        <v>21</v>
      </c>
    </row>
    <row r="1269" s="253" customFormat="true" ht="25.5" hidden="true" spans="1:23">
      <c r="A1269" s="270">
        <f>MAX(A$2:A1268)+1</f>
        <v>1157</v>
      </c>
      <c r="B1269" s="270" t="s">
        <v>3156</v>
      </c>
      <c r="C1269" s="270" t="s">
        <v>3157</v>
      </c>
      <c r="D1269" s="410" t="s">
        <v>3158</v>
      </c>
      <c r="E1269" s="410" t="s">
        <v>3159</v>
      </c>
      <c r="F1269" s="270"/>
      <c r="G1269" s="270"/>
      <c r="H1269" s="283" t="s">
        <v>44</v>
      </c>
      <c r="I1269" s="283" t="s">
        <v>1850</v>
      </c>
      <c r="J1269" s="289">
        <v>60</v>
      </c>
      <c r="K1269" s="290"/>
      <c r="L1269" s="291"/>
      <c r="M1269" s="289">
        <v>60</v>
      </c>
      <c r="N1269" s="290"/>
      <c r="O1269" s="291"/>
      <c r="P1269" s="289" t="s">
        <v>31</v>
      </c>
      <c r="Q1269" s="290"/>
      <c r="R1269" s="291"/>
      <c r="S1269" s="270" t="s">
        <v>2613</v>
      </c>
      <c r="T1269" s="283"/>
      <c r="U1269" s="283"/>
      <c r="V1269" s="270"/>
      <c r="W1269" s="270" t="s">
        <v>21</v>
      </c>
    </row>
    <row r="1270" s="253" customFormat="true" ht="25.5" hidden="true" spans="1:23">
      <c r="A1270" s="270">
        <f>MAX(A$2:A1269)+1</f>
        <v>1158</v>
      </c>
      <c r="B1270" s="270">
        <v>250310017</v>
      </c>
      <c r="C1270" s="270" t="s">
        <v>3160</v>
      </c>
      <c r="D1270" s="410" t="s">
        <v>3161</v>
      </c>
      <c r="E1270" s="410" t="s">
        <v>3160</v>
      </c>
      <c r="F1270" s="270"/>
      <c r="G1270" s="270"/>
      <c r="H1270" s="283" t="s">
        <v>39</v>
      </c>
      <c r="I1270" s="283" t="s">
        <v>1850</v>
      </c>
      <c r="J1270" s="289">
        <v>15</v>
      </c>
      <c r="K1270" s="290"/>
      <c r="L1270" s="291"/>
      <c r="M1270" s="289">
        <v>15</v>
      </c>
      <c r="N1270" s="290"/>
      <c r="O1270" s="291"/>
      <c r="P1270" s="289" t="s">
        <v>31</v>
      </c>
      <c r="Q1270" s="290"/>
      <c r="R1270" s="291"/>
      <c r="S1270" s="270" t="s">
        <v>2586</v>
      </c>
      <c r="T1270" s="283"/>
      <c r="U1270" s="283"/>
      <c r="V1270" s="270"/>
      <c r="W1270" s="270" t="s">
        <v>21</v>
      </c>
    </row>
    <row r="1271" s="253" customFormat="true" ht="25.5" hidden="true" spans="1:23">
      <c r="A1271" s="270">
        <f>MAX(A$2:A1270)+1</f>
        <v>1159</v>
      </c>
      <c r="B1271" s="270" t="s">
        <v>3162</v>
      </c>
      <c r="C1271" s="270" t="s">
        <v>3160</v>
      </c>
      <c r="D1271" s="410" t="s">
        <v>3161</v>
      </c>
      <c r="E1271" s="410" t="s">
        <v>3160</v>
      </c>
      <c r="F1271" s="270"/>
      <c r="G1271" s="270"/>
      <c r="H1271" s="285" t="s">
        <v>44</v>
      </c>
      <c r="I1271" s="283" t="s">
        <v>1850</v>
      </c>
      <c r="J1271" s="289">
        <v>60</v>
      </c>
      <c r="K1271" s="290"/>
      <c r="L1271" s="291"/>
      <c r="M1271" s="289">
        <v>60</v>
      </c>
      <c r="N1271" s="290"/>
      <c r="O1271" s="291"/>
      <c r="P1271" s="289" t="s">
        <v>31</v>
      </c>
      <c r="Q1271" s="290"/>
      <c r="R1271" s="291"/>
      <c r="S1271" s="270" t="s">
        <v>3107</v>
      </c>
      <c r="T1271" s="283"/>
      <c r="U1271" s="283"/>
      <c r="V1271" s="270"/>
      <c r="W1271" s="270" t="s">
        <v>21</v>
      </c>
    </row>
    <row r="1272" s="253" customFormat="true" ht="38.25" hidden="true" spans="1:23">
      <c r="A1272" s="270">
        <f>MAX(A$2:A1271)+1</f>
        <v>1160</v>
      </c>
      <c r="B1272" s="270" t="s">
        <v>3163</v>
      </c>
      <c r="C1272" s="270" t="s">
        <v>3164</v>
      </c>
      <c r="D1272" s="410" t="s">
        <v>3165</v>
      </c>
      <c r="E1272" s="410" t="s">
        <v>3166</v>
      </c>
      <c r="F1272" s="270"/>
      <c r="G1272" s="270"/>
      <c r="H1272" s="283" t="s">
        <v>29</v>
      </c>
      <c r="I1272" s="283" t="s">
        <v>1850</v>
      </c>
      <c r="J1272" s="289" t="s">
        <v>70</v>
      </c>
      <c r="K1272" s="290"/>
      <c r="L1272" s="291"/>
      <c r="M1272" s="289" t="s">
        <v>70</v>
      </c>
      <c r="N1272" s="290"/>
      <c r="O1272" s="291"/>
      <c r="P1272" s="298" t="s">
        <v>70</v>
      </c>
      <c r="Q1272" s="305"/>
      <c r="R1272" s="306"/>
      <c r="S1272" s="333" t="s">
        <v>3167</v>
      </c>
      <c r="T1272" s="283"/>
      <c r="U1272" s="283"/>
      <c r="V1272" s="270"/>
      <c r="W1272" s="270" t="s">
        <v>21</v>
      </c>
    </row>
    <row r="1273" s="253" customFormat="true" ht="25.5" hidden="true" spans="1:23">
      <c r="A1273" s="270">
        <f>MAX(A$2:A1272)+1</f>
        <v>1161</v>
      </c>
      <c r="B1273" s="270">
        <v>250310018</v>
      </c>
      <c r="C1273" s="270" t="s">
        <v>3168</v>
      </c>
      <c r="D1273" s="410" t="s">
        <v>3169</v>
      </c>
      <c r="E1273" s="410" t="s">
        <v>3168</v>
      </c>
      <c r="F1273" s="270"/>
      <c r="G1273" s="270"/>
      <c r="H1273" s="283" t="s">
        <v>39</v>
      </c>
      <c r="I1273" s="283" t="s">
        <v>1850</v>
      </c>
      <c r="J1273" s="289">
        <v>15</v>
      </c>
      <c r="K1273" s="290"/>
      <c r="L1273" s="291"/>
      <c r="M1273" s="289">
        <v>15</v>
      </c>
      <c r="N1273" s="290"/>
      <c r="O1273" s="291"/>
      <c r="P1273" s="289" t="s">
        <v>31</v>
      </c>
      <c r="Q1273" s="290"/>
      <c r="R1273" s="291"/>
      <c r="S1273" s="270" t="s">
        <v>2586</v>
      </c>
      <c r="T1273" s="283"/>
      <c r="U1273" s="283"/>
      <c r="V1273" s="270"/>
      <c r="W1273" s="270" t="s">
        <v>21</v>
      </c>
    </row>
    <row r="1274" s="253" customFormat="true" ht="25.5" hidden="true" spans="1:23">
      <c r="A1274" s="270">
        <f>MAX(A$2:A1273)+1</f>
        <v>1162</v>
      </c>
      <c r="B1274" s="270" t="s">
        <v>3170</v>
      </c>
      <c r="C1274" s="270" t="s">
        <v>3168</v>
      </c>
      <c r="D1274" s="410" t="s">
        <v>3169</v>
      </c>
      <c r="E1274" s="410" t="s">
        <v>3168</v>
      </c>
      <c r="F1274" s="270"/>
      <c r="G1274" s="270"/>
      <c r="H1274" s="283" t="s">
        <v>44</v>
      </c>
      <c r="I1274" s="283" t="s">
        <v>1850</v>
      </c>
      <c r="J1274" s="289">
        <v>60</v>
      </c>
      <c r="K1274" s="290"/>
      <c r="L1274" s="291"/>
      <c r="M1274" s="289">
        <v>60</v>
      </c>
      <c r="N1274" s="290"/>
      <c r="O1274" s="291"/>
      <c r="P1274" s="289" t="s">
        <v>31</v>
      </c>
      <c r="Q1274" s="290"/>
      <c r="R1274" s="291"/>
      <c r="S1274" s="270" t="s">
        <v>3107</v>
      </c>
      <c r="T1274" s="283"/>
      <c r="U1274" s="283"/>
      <c r="V1274" s="270"/>
      <c r="W1274" s="270" t="s">
        <v>21</v>
      </c>
    </row>
    <row r="1275" s="253" customFormat="true" ht="25.5" hidden="true" spans="1:23">
      <c r="A1275" s="270">
        <f>MAX(A$2:A1274)+1</f>
        <v>1163</v>
      </c>
      <c r="B1275" s="270">
        <v>250310019</v>
      </c>
      <c r="C1275" s="270" t="s">
        <v>3171</v>
      </c>
      <c r="D1275" s="410" t="s">
        <v>3172</v>
      </c>
      <c r="E1275" s="410" t="s">
        <v>3171</v>
      </c>
      <c r="F1275" s="270"/>
      <c r="G1275" s="270"/>
      <c r="H1275" s="283" t="s">
        <v>39</v>
      </c>
      <c r="I1275" s="283" t="s">
        <v>1850</v>
      </c>
      <c r="J1275" s="289">
        <v>30</v>
      </c>
      <c r="K1275" s="290"/>
      <c r="L1275" s="291"/>
      <c r="M1275" s="289">
        <v>30</v>
      </c>
      <c r="N1275" s="290"/>
      <c r="O1275" s="291"/>
      <c r="P1275" s="289" t="s">
        <v>31</v>
      </c>
      <c r="Q1275" s="290"/>
      <c r="R1275" s="291"/>
      <c r="S1275" s="270" t="s">
        <v>2586</v>
      </c>
      <c r="T1275" s="283"/>
      <c r="U1275" s="283"/>
      <c r="V1275" s="270"/>
      <c r="W1275" s="270" t="s">
        <v>21</v>
      </c>
    </row>
    <row r="1276" s="253" customFormat="true" ht="25.5" hidden="true" spans="1:23">
      <c r="A1276" s="270">
        <f>MAX(A$2:A1275)+1</f>
        <v>1164</v>
      </c>
      <c r="B1276" s="270" t="s">
        <v>3173</v>
      </c>
      <c r="C1276" s="270" t="s">
        <v>3171</v>
      </c>
      <c r="D1276" s="410" t="s">
        <v>3172</v>
      </c>
      <c r="E1276" s="410" t="s">
        <v>3171</v>
      </c>
      <c r="F1276" s="270"/>
      <c r="G1276" s="270"/>
      <c r="H1276" s="283" t="s">
        <v>44</v>
      </c>
      <c r="I1276" s="283" t="s">
        <v>1850</v>
      </c>
      <c r="J1276" s="289">
        <v>60</v>
      </c>
      <c r="K1276" s="290"/>
      <c r="L1276" s="291"/>
      <c r="M1276" s="289">
        <v>60</v>
      </c>
      <c r="N1276" s="290"/>
      <c r="O1276" s="291"/>
      <c r="P1276" s="289" t="s">
        <v>31</v>
      </c>
      <c r="Q1276" s="290"/>
      <c r="R1276" s="291"/>
      <c r="S1276" s="270" t="s">
        <v>3107</v>
      </c>
      <c r="T1276" s="283"/>
      <c r="U1276" s="283"/>
      <c r="V1276" s="270"/>
      <c r="W1276" s="270" t="s">
        <v>21</v>
      </c>
    </row>
    <row r="1277" s="253" customFormat="true" ht="25.5" hidden="true" spans="1:23">
      <c r="A1277" s="270">
        <f>MAX(A$2:A1276)+1</f>
        <v>1165</v>
      </c>
      <c r="B1277" s="270">
        <v>250310020</v>
      </c>
      <c r="C1277" s="270" t="s">
        <v>3174</v>
      </c>
      <c r="D1277" s="410" t="s">
        <v>3175</v>
      </c>
      <c r="E1277" s="410" t="s">
        <v>3174</v>
      </c>
      <c r="F1277" s="270"/>
      <c r="G1277" s="270"/>
      <c r="H1277" s="283" t="s">
        <v>39</v>
      </c>
      <c r="I1277" s="283" t="s">
        <v>1850</v>
      </c>
      <c r="J1277" s="289">
        <v>10</v>
      </c>
      <c r="K1277" s="290"/>
      <c r="L1277" s="291"/>
      <c r="M1277" s="289">
        <v>10</v>
      </c>
      <c r="N1277" s="290"/>
      <c r="O1277" s="291"/>
      <c r="P1277" s="289" t="s">
        <v>31</v>
      </c>
      <c r="Q1277" s="290"/>
      <c r="R1277" s="291"/>
      <c r="S1277" s="270" t="s">
        <v>3176</v>
      </c>
      <c r="T1277" s="283"/>
      <c r="U1277" s="283"/>
      <c r="V1277" s="270"/>
      <c r="W1277" s="270" t="s">
        <v>21</v>
      </c>
    </row>
    <row r="1278" s="253" customFormat="true" ht="25.5" hidden="true" spans="1:23">
      <c r="A1278" s="270">
        <f>MAX(A$2:A1277)+1</f>
        <v>1166</v>
      </c>
      <c r="B1278" s="270" t="s">
        <v>3177</v>
      </c>
      <c r="C1278" s="270" t="s">
        <v>3174</v>
      </c>
      <c r="D1278" s="410" t="s">
        <v>3175</v>
      </c>
      <c r="E1278" s="410" t="s">
        <v>3174</v>
      </c>
      <c r="F1278" s="270"/>
      <c r="G1278" s="270"/>
      <c r="H1278" s="283" t="s">
        <v>44</v>
      </c>
      <c r="I1278" s="283" t="s">
        <v>1850</v>
      </c>
      <c r="J1278" s="289">
        <v>60</v>
      </c>
      <c r="K1278" s="290"/>
      <c r="L1278" s="291"/>
      <c r="M1278" s="289">
        <v>60</v>
      </c>
      <c r="N1278" s="290"/>
      <c r="O1278" s="291"/>
      <c r="P1278" s="289" t="s">
        <v>31</v>
      </c>
      <c r="Q1278" s="290"/>
      <c r="R1278" s="291"/>
      <c r="S1278" s="270" t="s">
        <v>3178</v>
      </c>
      <c r="T1278" s="283"/>
      <c r="U1278" s="283"/>
      <c r="V1278" s="270"/>
      <c r="W1278" s="270" t="s">
        <v>21</v>
      </c>
    </row>
    <row r="1279" s="253" customFormat="true" ht="25.5" hidden="true" spans="1:23">
      <c r="A1279" s="270">
        <f>MAX(A$2:A1278)+1</f>
        <v>1167</v>
      </c>
      <c r="B1279" s="270">
        <v>250310021</v>
      </c>
      <c r="C1279" s="270" t="s">
        <v>3179</v>
      </c>
      <c r="D1279" s="410" t="s">
        <v>3180</v>
      </c>
      <c r="E1279" s="410" t="s">
        <v>3179</v>
      </c>
      <c r="F1279" s="270"/>
      <c r="G1279" s="270"/>
      <c r="H1279" s="283" t="s">
        <v>39</v>
      </c>
      <c r="I1279" s="283" t="s">
        <v>1850</v>
      </c>
      <c r="J1279" s="289">
        <v>10</v>
      </c>
      <c r="K1279" s="290"/>
      <c r="L1279" s="291"/>
      <c r="M1279" s="289">
        <v>10</v>
      </c>
      <c r="N1279" s="290"/>
      <c r="O1279" s="291"/>
      <c r="P1279" s="289" t="s">
        <v>31</v>
      </c>
      <c r="Q1279" s="290"/>
      <c r="R1279" s="291"/>
      <c r="S1279" s="270" t="s">
        <v>3176</v>
      </c>
      <c r="T1279" s="283"/>
      <c r="U1279" s="283"/>
      <c r="V1279" s="270"/>
      <c r="W1279" s="270" t="s">
        <v>21</v>
      </c>
    </row>
    <row r="1280" s="253" customFormat="true" ht="25.5" hidden="true" spans="1:23">
      <c r="A1280" s="270">
        <f>MAX(A$2:A1279)+1</f>
        <v>1168</v>
      </c>
      <c r="B1280" s="270" t="s">
        <v>3181</v>
      </c>
      <c r="C1280" s="270" t="s">
        <v>3179</v>
      </c>
      <c r="D1280" s="410" t="s">
        <v>3180</v>
      </c>
      <c r="E1280" s="410" t="s">
        <v>3179</v>
      </c>
      <c r="F1280" s="270"/>
      <c r="G1280" s="270"/>
      <c r="H1280" s="283" t="s">
        <v>44</v>
      </c>
      <c r="I1280" s="283" t="s">
        <v>1850</v>
      </c>
      <c r="J1280" s="289">
        <v>60</v>
      </c>
      <c r="K1280" s="290"/>
      <c r="L1280" s="291"/>
      <c r="M1280" s="289">
        <v>60</v>
      </c>
      <c r="N1280" s="290"/>
      <c r="O1280" s="291"/>
      <c r="P1280" s="289" t="s">
        <v>31</v>
      </c>
      <c r="Q1280" s="290"/>
      <c r="R1280" s="291"/>
      <c r="S1280" s="270" t="s">
        <v>3178</v>
      </c>
      <c r="T1280" s="283"/>
      <c r="U1280" s="283"/>
      <c r="V1280" s="270"/>
      <c r="W1280" s="270" t="s">
        <v>21</v>
      </c>
    </row>
    <row r="1281" s="253" customFormat="true" ht="25.5" hidden="true" spans="1:23">
      <c r="A1281" s="270">
        <f>MAX(A$2:A1280)+1</f>
        <v>1169</v>
      </c>
      <c r="B1281" s="270">
        <v>250310022</v>
      </c>
      <c r="C1281" s="270" t="s">
        <v>3182</v>
      </c>
      <c r="D1281" s="410" t="s">
        <v>3183</v>
      </c>
      <c r="E1281" s="410" t="s">
        <v>3182</v>
      </c>
      <c r="F1281" s="270"/>
      <c r="G1281" s="270"/>
      <c r="H1281" s="283" t="s">
        <v>39</v>
      </c>
      <c r="I1281" s="283" t="s">
        <v>1850</v>
      </c>
      <c r="J1281" s="289">
        <v>15</v>
      </c>
      <c r="K1281" s="290"/>
      <c r="L1281" s="291"/>
      <c r="M1281" s="289">
        <v>15</v>
      </c>
      <c r="N1281" s="290"/>
      <c r="O1281" s="291"/>
      <c r="P1281" s="289" t="s">
        <v>31</v>
      </c>
      <c r="Q1281" s="290"/>
      <c r="R1281" s="291"/>
      <c r="S1281" s="270" t="s">
        <v>2586</v>
      </c>
      <c r="T1281" s="283"/>
      <c r="U1281" s="283"/>
      <c r="V1281" s="270"/>
      <c r="W1281" s="270" t="s">
        <v>21</v>
      </c>
    </row>
    <row r="1282" s="253" customFormat="true" ht="25.5" hidden="true" spans="1:23">
      <c r="A1282" s="270">
        <f>MAX(A$2:A1281)+1</f>
        <v>1170</v>
      </c>
      <c r="B1282" s="270" t="s">
        <v>3184</v>
      </c>
      <c r="C1282" s="270" t="s">
        <v>3182</v>
      </c>
      <c r="D1282" s="410" t="s">
        <v>3183</v>
      </c>
      <c r="E1282" s="410" t="s">
        <v>3182</v>
      </c>
      <c r="F1282" s="270"/>
      <c r="G1282" s="270"/>
      <c r="H1282" s="283" t="s">
        <v>44</v>
      </c>
      <c r="I1282" s="283" t="s">
        <v>1850</v>
      </c>
      <c r="J1282" s="289">
        <v>40</v>
      </c>
      <c r="K1282" s="290"/>
      <c r="L1282" s="291"/>
      <c r="M1282" s="289">
        <v>40</v>
      </c>
      <c r="N1282" s="290"/>
      <c r="O1282" s="291"/>
      <c r="P1282" s="289" t="s">
        <v>31</v>
      </c>
      <c r="Q1282" s="290"/>
      <c r="R1282" s="291"/>
      <c r="S1282" s="270" t="s">
        <v>3107</v>
      </c>
      <c r="T1282" s="283"/>
      <c r="U1282" s="283"/>
      <c r="V1282" s="270"/>
      <c r="W1282" s="270" t="s">
        <v>21</v>
      </c>
    </row>
    <row r="1283" s="253" customFormat="true" ht="25.5" hidden="true" spans="1:23">
      <c r="A1283" s="270">
        <f>MAX(A$2:A1282)+1</f>
        <v>1171</v>
      </c>
      <c r="B1283" s="270">
        <v>250310023</v>
      </c>
      <c r="C1283" s="270" t="s">
        <v>3185</v>
      </c>
      <c r="D1283" s="410" t="s">
        <v>3186</v>
      </c>
      <c r="E1283" s="410" t="s">
        <v>3185</v>
      </c>
      <c r="F1283" s="270"/>
      <c r="G1283" s="270"/>
      <c r="H1283" s="283" t="s">
        <v>39</v>
      </c>
      <c r="I1283" s="283" t="s">
        <v>1850</v>
      </c>
      <c r="J1283" s="289">
        <v>15</v>
      </c>
      <c r="K1283" s="290"/>
      <c r="L1283" s="291"/>
      <c r="M1283" s="289">
        <v>15</v>
      </c>
      <c r="N1283" s="290"/>
      <c r="O1283" s="291"/>
      <c r="P1283" s="289" t="s">
        <v>31</v>
      </c>
      <c r="Q1283" s="290"/>
      <c r="R1283" s="291"/>
      <c r="S1283" s="270" t="s">
        <v>2586</v>
      </c>
      <c r="T1283" s="283"/>
      <c r="U1283" s="283"/>
      <c r="V1283" s="270"/>
      <c r="W1283" s="270" t="s">
        <v>21</v>
      </c>
    </row>
    <row r="1284" s="253" customFormat="true" ht="25.5" hidden="true" spans="1:23">
      <c r="A1284" s="270">
        <f>MAX(A$2:A1283)+1</f>
        <v>1172</v>
      </c>
      <c r="B1284" s="270" t="s">
        <v>3187</v>
      </c>
      <c r="C1284" s="270" t="s">
        <v>3185</v>
      </c>
      <c r="D1284" s="410" t="s">
        <v>3186</v>
      </c>
      <c r="E1284" s="410" t="s">
        <v>3185</v>
      </c>
      <c r="F1284" s="270"/>
      <c r="G1284" s="270"/>
      <c r="H1284" s="283" t="s">
        <v>44</v>
      </c>
      <c r="I1284" s="283" t="s">
        <v>1850</v>
      </c>
      <c r="J1284" s="289">
        <v>40</v>
      </c>
      <c r="K1284" s="290"/>
      <c r="L1284" s="291"/>
      <c r="M1284" s="289">
        <v>40</v>
      </c>
      <c r="N1284" s="290"/>
      <c r="O1284" s="291"/>
      <c r="P1284" s="289" t="s">
        <v>31</v>
      </c>
      <c r="Q1284" s="290"/>
      <c r="R1284" s="291"/>
      <c r="S1284" s="270" t="s">
        <v>3107</v>
      </c>
      <c r="T1284" s="283"/>
      <c r="U1284" s="283"/>
      <c r="V1284" s="270"/>
      <c r="W1284" s="270" t="s">
        <v>21</v>
      </c>
    </row>
    <row r="1285" s="253" customFormat="true" ht="25.5" hidden="true" spans="1:23">
      <c r="A1285" s="336">
        <f>MAX(A$2:A1284)+1</f>
        <v>1173</v>
      </c>
      <c r="B1285" s="336">
        <v>250310024</v>
      </c>
      <c r="C1285" s="336" t="s">
        <v>3188</v>
      </c>
      <c r="D1285" s="410" t="s">
        <v>3189</v>
      </c>
      <c r="E1285" s="410" t="s">
        <v>3188</v>
      </c>
      <c r="F1285" s="336"/>
      <c r="G1285" s="336"/>
      <c r="H1285" s="377" t="s">
        <v>39</v>
      </c>
      <c r="I1285" s="377" t="s">
        <v>1850</v>
      </c>
      <c r="J1285" s="289">
        <v>15</v>
      </c>
      <c r="K1285" s="290"/>
      <c r="L1285" s="291"/>
      <c r="M1285" s="289">
        <v>15</v>
      </c>
      <c r="N1285" s="290"/>
      <c r="O1285" s="291"/>
      <c r="P1285" s="289" t="s">
        <v>31</v>
      </c>
      <c r="Q1285" s="290"/>
      <c r="R1285" s="291"/>
      <c r="S1285" s="336" t="s">
        <v>2586</v>
      </c>
      <c r="T1285" s="377"/>
      <c r="U1285" s="377"/>
      <c r="V1285" s="270"/>
      <c r="W1285" s="270" t="s">
        <v>21</v>
      </c>
    </row>
    <row r="1286" s="253" customFormat="true" ht="25.5" hidden="true" spans="1:23">
      <c r="A1286" s="270">
        <f>MAX(A$2:A1285)+1</f>
        <v>1174</v>
      </c>
      <c r="B1286" s="270" t="s">
        <v>3190</v>
      </c>
      <c r="C1286" s="270" t="s">
        <v>3188</v>
      </c>
      <c r="D1286" s="410" t="s">
        <v>3189</v>
      </c>
      <c r="E1286" s="410" t="s">
        <v>3188</v>
      </c>
      <c r="F1286" s="270"/>
      <c r="G1286" s="270"/>
      <c r="H1286" s="283" t="s">
        <v>44</v>
      </c>
      <c r="I1286" s="283" t="s">
        <v>1850</v>
      </c>
      <c r="J1286" s="289">
        <v>60</v>
      </c>
      <c r="K1286" s="290"/>
      <c r="L1286" s="291"/>
      <c r="M1286" s="289">
        <v>60</v>
      </c>
      <c r="N1286" s="290"/>
      <c r="O1286" s="291"/>
      <c r="P1286" s="289" t="s">
        <v>31</v>
      </c>
      <c r="Q1286" s="290"/>
      <c r="R1286" s="291"/>
      <c r="S1286" s="270" t="s">
        <v>2630</v>
      </c>
      <c r="T1286" s="283"/>
      <c r="U1286" s="283"/>
      <c r="V1286" s="270"/>
      <c r="W1286" s="270" t="s">
        <v>21</v>
      </c>
    </row>
    <row r="1287" s="253" customFormat="true" ht="25.5" hidden="true" spans="1:23">
      <c r="A1287" s="270">
        <f>MAX(A$2:A1286)+1</f>
        <v>1175</v>
      </c>
      <c r="B1287" s="270">
        <v>250310025</v>
      </c>
      <c r="C1287" s="270" t="s">
        <v>3191</v>
      </c>
      <c r="D1287" s="410" t="s">
        <v>3192</v>
      </c>
      <c r="E1287" s="410" t="s">
        <v>3191</v>
      </c>
      <c r="F1287" s="270"/>
      <c r="G1287" s="270"/>
      <c r="H1287" s="283" t="s">
        <v>39</v>
      </c>
      <c r="I1287" s="283" t="s">
        <v>1850</v>
      </c>
      <c r="J1287" s="289">
        <v>5</v>
      </c>
      <c r="K1287" s="290"/>
      <c r="L1287" s="291"/>
      <c r="M1287" s="289">
        <v>5</v>
      </c>
      <c r="N1287" s="290"/>
      <c r="O1287" s="291"/>
      <c r="P1287" s="289" t="s">
        <v>31</v>
      </c>
      <c r="Q1287" s="290"/>
      <c r="R1287" s="291"/>
      <c r="S1287" s="270" t="s">
        <v>2586</v>
      </c>
      <c r="T1287" s="283"/>
      <c r="U1287" s="283"/>
      <c r="V1287" s="270"/>
      <c r="W1287" s="270" t="s">
        <v>21</v>
      </c>
    </row>
    <row r="1288" s="253" customFormat="true" ht="25.5" hidden="true" spans="1:23">
      <c r="A1288" s="270">
        <f>MAX(A$2:A1287)+1</f>
        <v>1176</v>
      </c>
      <c r="B1288" s="270" t="s">
        <v>3193</v>
      </c>
      <c r="C1288" s="270" t="s">
        <v>3191</v>
      </c>
      <c r="D1288" s="410" t="s">
        <v>3192</v>
      </c>
      <c r="E1288" s="410" t="s">
        <v>3191</v>
      </c>
      <c r="F1288" s="270"/>
      <c r="G1288" s="270"/>
      <c r="H1288" s="283" t="s">
        <v>44</v>
      </c>
      <c r="I1288" s="283" t="s">
        <v>1850</v>
      </c>
      <c r="J1288" s="289">
        <v>40</v>
      </c>
      <c r="K1288" s="290"/>
      <c r="L1288" s="291"/>
      <c r="M1288" s="289">
        <v>40</v>
      </c>
      <c r="N1288" s="290"/>
      <c r="O1288" s="291"/>
      <c r="P1288" s="289" t="s">
        <v>31</v>
      </c>
      <c r="Q1288" s="290"/>
      <c r="R1288" s="291"/>
      <c r="S1288" s="270" t="s">
        <v>2630</v>
      </c>
      <c r="T1288" s="283"/>
      <c r="U1288" s="283"/>
      <c r="V1288" s="270"/>
      <c r="W1288" s="270" t="s">
        <v>21</v>
      </c>
    </row>
    <row r="1289" s="253" customFormat="true" ht="25.5" hidden="true" spans="1:23">
      <c r="A1289" s="270">
        <f>MAX(A$2:A1288)+1</f>
        <v>1177</v>
      </c>
      <c r="B1289" s="270" t="s">
        <v>3194</v>
      </c>
      <c r="C1289" s="270" t="s">
        <v>3195</v>
      </c>
      <c r="D1289" s="410" t="s">
        <v>3192</v>
      </c>
      <c r="E1289" s="410" t="s">
        <v>3191</v>
      </c>
      <c r="F1289" s="325"/>
      <c r="G1289" s="270"/>
      <c r="H1289" s="283" t="s">
        <v>44</v>
      </c>
      <c r="I1289" s="283" t="s">
        <v>1850</v>
      </c>
      <c r="J1289" s="289">
        <v>60</v>
      </c>
      <c r="K1289" s="290"/>
      <c r="L1289" s="291"/>
      <c r="M1289" s="289">
        <v>60</v>
      </c>
      <c r="N1289" s="290"/>
      <c r="O1289" s="291"/>
      <c r="P1289" s="298" t="s">
        <v>31</v>
      </c>
      <c r="Q1289" s="305"/>
      <c r="R1289" s="306"/>
      <c r="S1289" s="270" t="s">
        <v>3196</v>
      </c>
      <c r="T1289" s="283"/>
      <c r="U1289" s="283"/>
      <c r="V1289" s="270"/>
      <c r="W1289" s="270" t="s">
        <v>310</v>
      </c>
    </row>
    <row r="1290" s="253" customFormat="true" ht="25.5" hidden="true" spans="1:23">
      <c r="A1290" s="270">
        <f>MAX(A$2:A1289)+1</f>
        <v>1178</v>
      </c>
      <c r="B1290" s="270">
        <v>250310026</v>
      </c>
      <c r="C1290" s="270" t="s">
        <v>3197</v>
      </c>
      <c r="D1290" s="410" t="s">
        <v>3198</v>
      </c>
      <c r="E1290" s="410" t="s">
        <v>3197</v>
      </c>
      <c r="F1290" s="270"/>
      <c r="G1290" s="270"/>
      <c r="H1290" s="283" t="s">
        <v>39</v>
      </c>
      <c r="I1290" s="283" t="s">
        <v>1850</v>
      </c>
      <c r="J1290" s="289">
        <v>30</v>
      </c>
      <c r="K1290" s="290"/>
      <c r="L1290" s="291"/>
      <c r="M1290" s="289">
        <v>30</v>
      </c>
      <c r="N1290" s="290"/>
      <c r="O1290" s="291"/>
      <c r="P1290" s="289" t="s">
        <v>31</v>
      </c>
      <c r="Q1290" s="290"/>
      <c r="R1290" s="291"/>
      <c r="S1290" s="270"/>
      <c r="T1290" s="283"/>
      <c r="U1290" s="283"/>
      <c r="V1290" s="270"/>
      <c r="W1290" s="270" t="s">
        <v>21</v>
      </c>
    </row>
    <row r="1291" s="253" customFormat="true" ht="25.5" hidden="true" spans="1:23">
      <c r="A1291" s="270">
        <f>MAX(A$2:A1290)+1</f>
        <v>1179</v>
      </c>
      <c r="B1291" s="270">
        <v>250310027</v>
      </c>
      <c r="C1291" s="270" t="s">
        <v>3199</v>
      </c>
      <c r="D1291" s="410" t="s">
        <v>3200</v>
      </c>
      <c r="E1291" s="410" t="s">
        <v>3199</v>
      </c>
      <c r="F1291" s="270"/>
      <c r="G1291" s="270"/>
      <c r="H1291" s="283" t="s">
        <v>39</v>
      </c>
      <c r="I1291" s="283" t="s">
        <v>1850</v>
      </c>
      <c r="J1291" s="289">
        <v>12</v>
      </c>
      <c r="K1291" s="290"/>
      <c r="L1291" s="291"/>
      <c r="M1291" s="289">
        <v>12</v>
      </c>
      <c r="N1291" s="290"/>
      <c r="O1291" s="291"/>
      <c r="P1291" s="289" t="s">
        <v>31</v>
      </c>
      <c r="Q1291" s="290"/>
      <c r="R1291" s="291"/>
      <c r="S1291" s="270"/>
      <c r="T1291" s="283"/>
      <c r="U1291" s="283"/>
      <c r="V1291" s="270"/>
      <c r="W1291" s="270" t="s">
        <v>21</v>
      </c>
    </row>
    <row r="1292" s="253" customFormat="true" ht="25.5" hidden="true" spans="1:23">
      <c r="A1292" s="270">
        <f>MAX(A$2:A1291)+1</f>
        <v>1180</v>
      </c>
      <c r="B1292" s="270">
        <v>250310028</v>
      </c>
      <c r="C1292" s="270" t="s">
        <v>3201</v>
      </c>
      <c r="D1292" s="410" t="s">
        <v>3202</v>
      </c>
      <c r="E1292" s="410" t="s">
        <v>3201</v>
      </c>
      <c r="F1292" s="270"/>
      <c r="G1292" s="270"/>
      <c r="H1292" s="283" t="s">
        <v>39</v>
      </c>
      <c r="I1292" s="283" t="s">
        <v>1850</v>
      </c>
      <c r="J1292" s="289">
        <v>12</v>
      </c>
      <c r="K1292" s="290"/>
      <c r="L1292" s="291"/>
      <c r="M1292" s="289">
        <v>12</v>
      </c>
      <c r="N1292" s="290"/>
      <c r="O1292" s="291"/>
      <c r="P1292" s="289" t="s">
        <v>31</v>
      </c>
      <c r="Q1292" s="290"/>
      <c r="R1292" s="291"/>
      <c r="S1292" s="270"/>
      <c r="T1292" s="283"/>
      <c r="U1292" s="283"/>
      <c r="V1292" s="270"/>
      <c r="W1292" s="270" t="s">
        <v>21</v>
      </c>
    </row>
    <row r="1293" s="253" customFormat="true" ht="25.5" hidden="true" spans="1:23">
      <c r="A1293" s="270">
        <f>MAX(A$2:A1292)+1</f>
        <v>1181</v>
      </c>
      <c r="B1293" s="270">
        <v>250310029</v>
      </c>
      <c r="C1293" s="270" t="s">
        <v>3203</v>
      </c>
      <c r="D1293" s="410" t="s">
        <v>3204</v>
      </c>
      <c r="E1293" s="410" t="s">
        <v>3203</v>
      </c>
      <c r="F1293" s="270"/>
      <c r="G1293" s="270"/>
      <c r="H1293" s="283" t="s">
        <v>39</v>
      </c>
      <c r="I1293" s="283" t="s">
        <v>1850</v>
      </c>
      <c r="J1293" s="289">
        <v>20</v>
      </c>
      <c r="K1293" s="290"/>
      <c r="L1293" s="291"/>
      <c r="M1293" s="289">
        <v>20</v>
      </c>
      <c r="N1293" s="290"/>
      <c r="O1293" s="291"/>
      <c r="P1293" s="289" t="s">
        <v>31</v>
      </c>
      <c r="Q1293" s="290"/>
      <c r="R1293" s="291"/>
      <c r="S1293" s="270"/>
      <c r="T1293" s="283"/>
      <c r="U1293" s="283"/>
      <c r="V1293" s="270"/>
      <c r="W1293" s="270" t="s">
        <v>21</v>
      </c>
    </row>
    <row r="1294" s="253" customFormat="true" ht="25.5" hidden="true" spans="1:23">
      <c r="A1294" s="270">
        <f>MAX(A$2:A1293)+1</f>
        <v>1182</v>
      </c>
      <c r="B1294" s="270" t="s">
        <v>3205</v>
      </c>
      <c r="C1294" s="270" t="s">
        <v>3203</v>
      </c>
      <c r="D1294" s="410" t="s">
        <v>3204</v>
      </c>
      <c r="E1294" s="410" t="s">
        <v>3203</v>
      </c>
      <c r="F1294" s="270"/>
      <c r="G1294" s="270" t="s">
        <v>316</v>
      </c>
      <c r="H1294" s="283" t="s">
        <v>44</v>
      </c>
      <c r="I1294" s="283" t="s">
        <v>1850</v>
      </c>
      <c r="J1294" s="289">
        <v>70</v>
      </c>
      <c r="K1294" s="290"/>
      <c r="L1294" s="291"/>
      <c r="M1294" s="289">
        <v>70</v>
      </c>
      <c r="N1294" s="290"/>
      <c r="O1294" s="291"/>
      <c r="P1294" s="289" t="s">
        <v>31</v>
      </c>
      <c r="Q1294" s="290"/>
      <c r="R1294" s="291"/>
      <c r="S1294" s="270" t="s">
        <v>2613</v>
      </c>
      <c r="T1294" s="283"/>
      <c r="U1294" s="283"/>
      <c r="V1294" s="270"/>
      <c r="W1294" s="270" t="s">
        <v>21</v>
      </c>
    </row>
    <row r="1295" s="253" customFormat="true" ht="25.5" hidden="true" spans="1:23">
      <c r="A1295" s="270">
        <f>MAX(A$2:A1294)+1</f>
        <v>1183</v>
      </c>
      <c r="B1295" s="270">
        <v>250310030</v>
      </c>
      <c r="C1295" s="270" t="s">
        <v>3206</v>
      </c>
      <c r="D1295" s="410" t="s">
        <v>3207</v>
      </c>
      <c r="E1295" s="410" t="s">
        <v>3206</v>
      </c>
      <c r="F1295" s="270"/>
      <c r="G1295" s="270"/>
      <c r="H1295" s="283" t="s">
        <v>39</v>
      </c>
      <c r="I1295" s="283" t="s">
        <v>1850</v>
      </c>
      <c r="J1295" s="289">
        <v>20</v>
      </c>
      <c r="K1295" s="290"/>
      <c r="L1295" s="291"/>
      <c r="M1295" s="289">
        <v>20</v>
      </c>
      <c r="N1295" s="290"/>
      <c r="O1295" s="291"/>
      <c r="P1295" s="289" t="s">
        <v>31</v>
      </c>
      <c r="Q1295" s="290"/>
      <c r="R1295" s="291"/>
      <c r="S1295" s="270" t="s">
        <v>2586</v>
      </c>
      <c r="T1295" s="283"/>
      <c r="U1295" s="283"/>
      <c r="V1295" s="270"/>
      <c r="W1295" s="270" t="s">
        <v>21</v>
      </c>
    </row>
    <row r="1296" s="253" customFormat="true" ht="25.5" hidden="true" spans="1:23">
      <c r="A1296" s="270">
        <f>MAX(A$2:A1295)+1</f>
        <v>1184</v>
      </c>
      <c r="B1296" s="270" t="s">
        <v>3208</v>
      </c>
      <c r="C1296" s="270" t="s">
        <v>3206</v>
      </c>
      <c r="D1296" s="410" t="s">
        <v>3207</v>
      </c>
      <c r="E1296" s="410" t="s">
        <v>3206</v>
      </c>
      <c r="F1296" s="270"/>
      <c r="G1296" s="270"/>
      <c r="H1296" s="283" t="s">
        <v>44</v>
      </c>
      <c r="I1296" s="283" t="s">
        <v>1850</v>
      </c>
      <c r="J1296" s="289">
        <v>60</v>
      </c>
      <c r="K1296" s="290"/>
      <c r="L1296" s="291"/>
      <c r="M1296" s="289">
        <v>60</v>
      </c>
      <c r="N1296" s="290"/>
      <c r="O1296" s="291"/>
      <c r="P1296" s="289" t="s">
        <v>31</v>
      </c>
      <c r="Q1296" s="290"/>
      <c r="R1296" s="291"/>
      <c r="S1296" s="270" t="s">
        <v>3107</v>
      </c>
      <c r="T1296" s="283"/>
      <c r="U1296" s="283"/>
      <c r="V1296" s="270"/>
      <c r="W1296" s="270" t="s">
        <v>21</v>
      </c>
    </row>
    <row r="1297" s="253" customFormat="true" ht="25.5" hidden="true" spans="1:23">
      <c r="A1297" s="270">
        <f>MAX(A$2:A1296)+1</f>
        <v>1185</v>
      </c>
      <c r="B1297" s="270">
        <v>250310031</v>
      </c>
      <c r="C1297" s="270" t="s">
        <v>3209</v>
      </c>
      <c r="D1297" s="410" t="s">
        <v>3210</v>
      </c>
      <c r="E1297" s="410" t="s">
        <v>3209</v>
      </c>
      <c r="F1297" s="270"/>
      <c r="G1297" s="270"/>
      <c r="H1297" s="283" t="s">
        <v>39</v>
      </c>
      <c r="I1297" s="283" t="s">
        <v>1850</v>
      </c>
      <c r="J1297" s="289">
        <v>15</v>
      </c>
      <c r="K1297" s="290"/>
      <c r="L1297" s="291"/>
      <c r="M1297" s="289">
        <v>15</v>
      </c>
      <c r="N1297" s="290"/>
      <c r="O1297" s="291"/>
      <c r="P1297" s="289" t="s">
        <v>31</v>
      </c>
      <c r="Q1297" s="290"/>
      <c r="R1297" s="291"/>
      <c r="S1297" s="270" t="s">
        <v>2586</v>
      </c>
      <c r="T1297" s="283"/>
      <c r="U1297" s="283"/>
      <c r="V1297" s="270"/>
      <c r="W1297" s="270" t="s">
        <v>21</v>
      </c>
    </row>
    <row r="1298" s="253" customFormat="true" ht="25.5" hidden="true" spans="1:23">
      <c r="A1298" s="270">
        <f>MAX(A$2:A1297)+1</f>
        <v>1186</v>
      </c>
      <c r="B1298" s="270" t="s">
        <v>3211</v>
      </c>
      <c r="C1298" s="270" t="s">
        <v>3209</v>
      </c>
      <c r="D1298" s="410" t="s">
        <v>3210</v>
      </c>
      <c r="E1298" s="410" t="s">
        <v>3209</v>
      </c>
      <c r="F1298" s="270"/>
      <c r="G1298" s="270"/>
      <c r="H1298" s="283" t="s">
        <v>44</v>
      </c>
      <c r="I1298" s="283" t="s">
        <v>1850</v>
      </c>
      <c r="J1298" s="289">
        <v>60</v>
      </c>
      <c r="K1298" s="290"/>
      <c r="L1298" s="291"/>
      <c r="M1298" s="289">
        <v>60</v>
      </c>
      <c r="N1298" s="290"/>
      <c r="O1298" s="291"/>
      <c r="P1298" s="289" t="s">
        <v>31</v>
      </c>
      <c r="Q1298" s="290"/>
      <c r="R1298" s="291"/>
      <c r="S1298" s="270" t="s">
        <v>3107</v>
      </c>
      <c r="T1298" s="283"/>
      <c r="U1298" s="283"/>
      <c r="V1298" s="270"/>
      <c r="W1298" s="270" t="s">
        <v>21</v>
      </c>
    </row>
    <row r="1299" s="253" customFormat="true" ht="25.5" hidden="true" spans="1:23">
      <c r="A1299" s="336">
        <f>MAX(A$2:A1298)+1</f>
        <v>1187</v>
      </c>
      <c r="B1299" s="336">
        <v>250310033</v>
      </c>
      <c r="C1299" s="336" t="s">
        <v>3212</v>
      </c>
      <c r="D1299" s="410" t="s">
        <v>3213</v>
      </c>
      <c r="E1299" s="410" t="s">
        <v>3212</v>
      </c>
      <c r="F1299" s="336"/>
      <c r="G1299" s="336"/>
      <c r="H1299" s="377" t="s">
        <v>39</v>
      </c>
      <c r="I1299" s="377" t="s">
        <v>1850</v>
      </c>
      <c r="J1299" s="289">
        <v>15</v>
      </c>
      <c r="K1299" s="290"/>
      <c r="L1299" s="291"/>
      <c r="M1299" s="289">
        <v>15</v>
      </c>
      <c r="N1299" s="290"/>
      <c r="O1299" s="291"/>
      <c r="P1299" s="289" t="s">
        <v>31</v>
      </c>
      <c r="Q1299" s="290"/>
      <c r="R1299" s="291"/>
      <c r="S1299" s="336" t="s">
        <v>2586</v>
      </c>
      <c r="T1299" s="377"/>
      <c r="U1299" s="377"/>
      <c r="V1299" s="270"/>
      <c r="W1299" s="270" t="s">
        <v>21</v>
      </c>
    </row>
    <row r="1300" s="253" customFormat="true" ht="25.5" hidden="true" spans="1:23">
      <c r="A1300" s="270">
        <f>MAX(A$2:A1299)+1</f>
        <v>1188</v>
      </c>
      <c r="B1300" s="270" t="s">
        <v>3214</v>
      </c>
      <c r="C1300" s="270" t="s">
        <v>3212</v>
      </c>
      <c r="D1300" s="410" t="s">
        <v>3213</v>
      </c>
      <c r="E1300" s="410" t="s">
        <v>3212</v>
      </c>
      <c r="F1300" s="270"/>
      <c r="G1300" s="270"/>
      <c r="H1300" s="283" t="s">
        <v>44</v>
      </c>
      <c r="I1300" s="283" t="s">
        <v>1850</v>
      </c>
      <c r="J1300" s="289">
        <v>35</v>
      </c>
      <c r="K1300" s="290"/>
      <c r="L1300" s="291"/>
      <c r="M1300" s="289">
        <v>35</v>
      </c>
      <c r="N1300" s="290"/>
      <c r="O1300" s="291"/>
      <c r="P1300" s="289" t="s">
        <v>31</v>
      </c>
      <c r="Q1300" s="290"/>
      <c r="R1300" s="291"/>
      <c r="S1300" s="270" t="s">
        <v>3107</v>
      </c>
      <c r="T1300" s="283"/>
      <c r="U1300" s="283"/>
      <c r="V1300" s="270"/>
      <c r="W1300" s="270" t="s">
        <v>21</v>
      </c>
    </row>
    <row r="1301" s="253" customFormat="true" ht="25.5" hidden="true" spans="1:23">
      <c r="A1301" s="270">
        <f>MAX(A$2:A1300)+1</f>
        <v>1189</v>
      </c>
      <c r="B1301" s="270">
        <v>250310034</v>
      </c>
      <c r="C1301" s="270" t="s">
        <v>3215</v>
      </c>
      <c r="D1301" s="410" t="s">
        <v>3216</v>
      </c>
      <c r="E1301" s="410" t="s">
        <v>3215</v>
      </c>
      <c r="F1301" s="270"/>
      <c r="G1301" s="270"/>
      <c r="H1301" s="283" t="s">
        <v>39</v>
      </c>
      <c r="I1301" s="283" t="s">
        <v>1850</v>
      </c>
      <c r="J1301" s="289">
        <v>15</v>
      </c>
      <c r="K1301" s="290"/>
      <c r="L1301" s="291"/>
      <c r="M1301" s="289">
        <v>15</v>
      </c>
      <c r="N1301" s="290"/>
      <c r="O1301" s="291"/>
      <c r="P1301" s="289" t="s">
        <v>31</v>
      </c>
      <c r="Q1301" s="290"/>
      <c r="R1301" s="291"/>
      <c r="S1301" s="270" t="s">
        <v>2586</v>
      </c>
      <c r="T1301" s="283"/>
      <c r="U1301" s="283"/>
      <c r="V1301" s="270"/>
      <c r="W1301" s="270" t="s">
        <v>21</v>
      </c>
    </row>
    <row r="1302" s="253" customFormat="true" ht="25.5" hidden="true" spans="1:23">
      <c r="A1302" s="270">
        <f>MAX(A$2:A1301)+1</f>
        <v>1190</v>
      </c>
      <c r="B1302" s="270" t="s">
        <v>3217</v>
      </c>
      <c r="C1302" s="270" t="s">
        <v>3215</v>
      </c>
      <c r="D1302" s="410" t="s">
        <v>3216</v>
      </c>
      <c r="E1302" s="410" t="s">
        <v>3215</v>
      </c>
      <c r="F1302" s="270"/>
      <c r="G1302" s="270"/>
      <c r="H1302" s="283" t="s">
        <v>44</v>
      </c>
      <c r="I1302" s="283" t="s">
        <v>1850</v>
      </c>
      <c r="J1302" s="289">
        <v>40</v>
      </c>
      <c r="K1302" s="290"/>
      <c r="L1302" s="291"/>
      <c r="M1302" s="289">
        <v>40</v>
      </c>
      <c r="N1302" s="290"/>
      <c r="O1302" s="291"/>
      <c r="P1302" s="289" t="s">
        <v>31</v>
      </c>
      <c r="Q1302" s="290"/>
      <c r="R1302" s="291"/>
      <c r="S1302" s="270" t="s">
        <v>3107</v>
      </c>
      <c r="T1302" s="283"/>
      <c r="U1302" s="283"/>
      <c r="V1302" s="270"/>
      <c r="W1302" s="270" t="s">
        <v>21</v>
      </c>
    </row>
    <row r="1303" s="253" customFormat="true" ht="25.5" hidden="true" spans="1:23">
      <c r="A1303" s="270">
        <f>MAX(A$2:A1302)+1</f>
        <v>1191</v>
      </c>
      <c r="B1303" s="270">
        <v>250310035</v>
      </c>
      <c r="C1303" s="270" t="s">
        <v>3218</v>
      </c>
      <c r="D1303" s="410" t="s">
        <v>3219</v>
      </c>
      <c r="E1303" s="410" t="s">
        <v>3218</v>
      </c>
      <c r="F1303" s="270"/>
      <c r="G1303" s="270"/>
      <c r="H1303" s="283" t="s">
        <v>39</v>
      </c>
      <c r="I1303" s="283" t="s">
        <v>1850</v>
      </c>
      <c r="J1303" s="289">
        <v>15</v>
      </c>
      <c r="K1303" s="290"/>
      <c r="L1303" s="291"/>
      <c r="M1303" s="289">
        <v>15</v>
      </c>
      <c r="N1303" s="290"/>
      <c r="O1303" s="291"/>
      <c r="P1303" s="289" t="s">
        <v>31</v>
      </c>
      <c r="Q1303" s="290"/>
      <c r="R1303" s="291"/>
      <c r="S1303" s="270" t="s">
        <v>2586</v>
      </c>
      <c r="T1303" s="283"/>
      <c r="U1303" s="283"/>
      <c r="V1303" s="270"/>
      <c r="W1303" s="270" t="s">
        <v>21</v>
      </c>
    </row>
    <row r="1304" s="253" customFormat="true" ht="25.5" hidden="true" spans="1:23">
      <c r="A1304" s="270">
        <f>MAX(A$2:A1303)+1</f>
        <v>1192</v>
      </c>
      <c r="B1304" s="270" t="s">
        <v>3220</v>
      </c>
      <c r="C1304" s="270" t="s">
        <v>3218</v>
      </c>
      <c r="D1304" s="410" t="s">
        <v>3219</v>
      </c>
      <c r="E1304" s="410" t="s">
        <v>3218</v>
      </c>
      <c r="F1304" s="270"/>
      <c r="G1304" s="270"/>
      <c r="H1304" s="283" t="s">
        <v>44</v>
      </c>
      <c r="I1304" s="283" t="s">
        <v>1850</v>
      </c>
      <c r="J1304" s="289">
        <v>60</v>
      </c>
      <c r="K1304" s="290"/>
      <c r="L1304" s="291"/>
      <c r="M1304" s="289">
        <v>60</v>
      </c>
      <c r="N1304" s="290"/>
      <c r="O1304" s="291"/>
      <c r="P1304" s="289" t="s">
        <v>31</v>
      </c>
      <c r="Q1304" s="290"/>
      <c r="R1304" s="291"/>
      <c r="S1304" s="270" t="s">
        <v>3107</v>
      </c>
      <c r="T1304" s="283"/>
      <c r="U1304" s="283"/>
      <c r="V1304" s="270"/>
      <c r="W1304" s="270" t="s">
        <v>21</v>
      </c>
    </row>
    <row r="1305" s="253" customFormat="true" ht="25.5" hidden="true" spans="1:23">
      <c r="A1305" s="270">
        <f>MAX(A$2:A1304)+1</f>
        <v>1193</v>
      </c>
      <c r="B1305" s="270">
        <v>250310036</v>
      </c>
      <c r="C1305" s="270" t="s">
        <v>3221</v>
      </c>
      <c r="D1305" s="410" t="s">
        <v>3222</v>
      </c>
      <c r="E1305" s="410" t="s">
        <v>3221</v>
      </c>
      <c r="F1305" s="270"/>
      <c r="G1305" s="270"/>
      <c r="H1305" s="283" t="s">
        <v>39</v>
      </c>
      <c r="I1305" s="283" t="s">
        <v>1850</v>
      </c>
      <c r="J1305" s="289">
        <v>15</v>
      </c>
      <c r="K1305" s="290"/>
      <c r="L1305" s="291"/>
      <c r="M1305" s="289">
        <v>15</v>
      </c>
      <c r="N1305" s="290"/>
      <c r="O1305" s="291"/>
      <c r="P1305" s="289" t="s">
        <v>31</v>
      </c>
      <c r="Q1305" s="290"/>
      <c r="R1305" s="291"/>
      <c r="S1305" s="270" t="s">
        <v>2586</v>
      </c>
      <c r="T1305" s="283"/>
      <c r="U1305" s="283"/>
      <c r="V1305" s="270"/>
      <c r="W1305" s="270" t="s">
        <v>21</v>
      </c>
    </row>
    <row r="1306" s="253" customFormat="true" ht="25.5" hidden="true" spans="1:23">
      <c r="A1306" s="270">
        <f>MAX(A$2:A1305)+1</f>
        <v>1194</v>
      </c>
      <c r="B1306" s="270" t="s">
        <v>3223</v>
      </c>
      <c r="C1306" s="270" t="s">
        <v>3221</v>
      </c>
      <c r="D1306" s="410" t="s">
        <v>3222</v>
      </c>
      <c r="E1306" s="410" t="s">
        <v>3221</v>
      </c>
      <c r="F1306" s="270"/>
      <c r="G1306" s="270"/>
      <c r="H1306" s="283" t="s">
        <v>44</v>
      </c>
      <c r="I1306" s="283" t="s">
        <v>1850</v>
      </c>
      <c r="J1306" s="289">
        <v>60</v>
      </c>
      <c r="K1306" s="290"/>
      <c r="L1306" s="291"/>
      <c r="M1306" s="289">
        <v>60</v>
      </c>
      <c r="N1306" s="290"/>
      <c r="O1306" s="291"/>
      <c r="P1306" s="289" t="s">
        <v>31</v>
      </c>
      <c r="Q1306" s="290"/>
      <c r="R1306" s="291"/>
      <c r="S1306" s="270" t="s">
        <v>3107</v>
      </c>
      <c r="T1306" s="283"/>
      <c r="U1306" s="283"/>
      <c r="V1306" s="270"/>
      <c r="W1306" s="270" t="s">
        <v>21</v>
      </c>
    </row>
    <row r="1307" s="253" customFormat="true" ht="25.5" hidden="true" spans="1:23">
      <c r="A1307" s="270">
        <f>MAX(A$2:A1306)+1</f>
        <v>1195</v>
      </c>
      <c r="B1307" s="270">
        <v>250310037</v>
      </c>
      <c r="C1307" s="270" t="s">
        <v>3224</v>
      </c>
      <c r="D1307" s="410" t="s">
        <v>3225</v>
      </c>
      <c r="E1307" s="410" t="s">
        <v>3224</v>
      </c>
      <c r="F1307" s="270"/>
      <c r="G1307" s="270"/>
      <c r="H1307" s="283" t="s">
        <v>39</v>
      </c>
      <c r="I1307" s="283" t="s">
        <v>1850</v>
      </c>
      <c r="J1307" s="289">
        <v>15</v>
      </c>
      <c r="K1307" s="290"/>
      <c r="L1307" s="291"/>
      <c r="M1307" s="289">
        <v>15</v>
      </c>
      <c r="N1307" s="290"/>
      <c r="O1307" s="291"/>
      <c r="P1307" s="289" t="s">
        <v>31</v>
      </c>
      <c r="Q1307" s="290"/>
      <c r="R1307" s="291"/>
      <c r="S1307" s="270" t="s">
        <v>2586</v>
      </c>
      <c r="T1307" s="283"/>
      <c r="U1307" s="283"/>
      <c r="V1307" s="270"/>
      <c r="W1307" s="270" t="s">
        <v>21</v>
      </c>
    </row>
    <row r="1308" s="253" customFormat="true" ht="25.5" hidden="true" spans="1:23">
      <c r="A1308" s="270">
        <f>MAX(A$2:A1307)+1</f>
        <v>1196</v>
      </c>
      <c r="B1308" s="270" t="s">
        <v>3226</v>
      </c>
      <c r="C1308" s="270" t="s">
        <v>3224</v>
      </c>
      <c r="D1308" s="410" t="s">
        <v>3225</v>
      </c>
      <c r="E1308" s="410" t="s">
        <v>3224</v>
      </c>
      <c r="F1308" s="270"/>
      <c r="G1308" s="270"/>
      <c r="H1308" s="283" t="s">
        <v>44</v>
      </c>
      <c r="I1308" s="283" t="s">
        <v>1850</v>
      </c>
      <c r="J1308" s="289">
        <v>60</v>
      </c>
      <c r="K1308" s="290"/>
      <c r="L1308" s="291"/>
      <c r="M1308" s="289">
        <v>60</v>
      </c>
      <c r="N1308" s="290"/>
      <c r="O1308" s="291"/>
      <c r="P1308" s="289" t="s">
        <v>31</v>
      </c>
      <c r="Q1308" s="290"/>
      <c r="R1308" s="291"/>
      <c r="S1308" s="270" t="s">
        <v>3107</v>
      </c>
      <c r="T1308" s="283"/>
      <c r="U1308" s="283"/>
      <c r="V1308" s="270"/>
      <c r="W1308" s="270" t="s">
        <v>21</v>
      </c>
    </row>
    <row r="1309" s="253" customFormat="true" ht="25.5" hidden="true" spans="1:23">
      <c r="A1309" s="270">
        <f>MAX(A$2:A1308)+1</f>
        <v>1197</v>
      </c>
      <c r="B1309" s="270">
        <v>250310038</v>
      </c>
      <c r="C1309" s="270" t="s">
        <v>3227</v>
      </c>
      <c r="D1309" s="410" t="s">
        <v>3228</v>
      </c>
      <c r="E1309" s="410" t="s">
        <v>3227</v>
      </c>
      <c r="F1309" s="270"/>
      <c r="G1309" s="270"/>
      <c r="H1309" s="283" t="s">
        <v>39</v>
      </c>
      <c r="I1309" s="283" t="s">
        <v>1850</v>
      </c>
      <c r="J1309" s="289">
        <v>15</v>
      </c>
      <c r="K1309" s="290"/>
      <c r="L1309" s="291"/>
      <c r="M1309" s="289">
        <v>15</v>
      </c>
      <c r="N1309" s="290"/>
      <c r="O1309" s="291"/>
      <c r="P1309" s="289" t="s">
        <v>31</v>
      </c>
      <c r="Q1309" s="290"/>
      <c r="R1309" s="291"/>
      <c r="S1309" s="270" t="s">
        <v>2586</v>
      </c>
      <c r="T1309" s="283"/>
      <c r="U1309" s="283"/>
      <c r="V1309" s="270"/>
      <c r="W1309" s="270" t="s">
        <v>21</v>
      </c>
    </row>
    <row r="1310" s="253" customFormat="true" ht="38.25" hidden="true" spans="1:23">
      <c r="A1310" s="270">
        <f>MAX(A$2:A1309)+1</f>
        <v>1198</v>
      </c>
      <c r="B1310" s="270" t="s">
        <v>3229</v>
      </c>
      <c r="C1310" s="270" t="s">
        <v>3227</v>
      </c>
      <c r="D1310" s="410" t="s">
        <v>3228</v>
      </c>
      <c r="E1310" s="410" t="s">
        <v>3227</v>
      </c>
      <c r="F1310" s="270"/>
      <c r="G1310" s="270"/>
      <c r="H1310" s="283" t="s">
        <v>1122</v>
      </c>
      <c r="I1310" s="283" t="s">
        <v>1850</v>
      </c>
      <c r="J1310" s="289">
        <v>40</v>
      </c>
      <c r="K1310" s="290"/>
      <c r="L1310" s="291"/>
      <c r="M1310" s="289">
        <v>40</v>
      </c>
      <c r="N1310" s="290"/>
      <c r="O1310" s="291"/>
      <c r="P1310" s="289" t="s">
        <v>31</v>
      </c>
      <c r="Q1310" s="290"/>
      <c r="R1310" s="291"/>
      <c r="S1310" s="270" t="s">
        <v>3230</v>
      </c>
      <c r="T1310" s="283"/>
      <c r="U1310" s="283"/>
      <c r="V1310" s="270"/>
      <c r="W1310" s="270" t="s">
        <v>21</v>
      </c>
    </row>
    <row r="1311" s="253" customFormat="true" ht="25.5" hidden="true" spans="1:23">
      <c r="A1311" s="270">
        <f>MAX(A$2:A1310)+1</f>
        <v>1199</v>
      </c>
      <c r="B1311" s="270">
        <v>250310039</v>
      </c>
      <c r="C1311" s="270" t="s">
        <v>3231</v>
      </c>
      <c r="D1311" s="410" t="s">
        <v>3232</v>
      </c>
      <c r="E1311" s="410" t="s">
        <v>3231</v>
      </c>
      <c r="F1311" s="270" t="s">
        <v>3233</v>
      </c>
      <c r="G1311" s="270"/>
      <c r="H1311" s="283" t="s">
        <v>39</v>
      </c>
      <c r="I1311" s="283" t="s">
        <v>1850</v>
      </c>
      <c r="J1311" s="289">
        <v>10</v>
      </c>
      <c r="K1311" s="290"/>
      <c r="L1311" s="291"/>
      <c r="M1311" s="289">
        <v>10</v>
      </c>
      <c r="N1311" s="290"/>
      <c r="O1311" s="291"/>
      <c r="P1311" s="289" t="s">
        <v>31</v>
      </c>
      <c r="Q1311" s="290"/>
      <c r="R1311" s="291"/>
      <c r="S1311" s="270" t="s">
        <v>2586</v>
      </c>
      <c r="T1311" s="283"/>
      <c r="U1311" s="283"/>
      <c r="V1311" s="270"/>
      <c r="W1311" s="270" t="s">
        <v>21</v>
      </c>
    </row>
    <row r="1312" s="253" customFormat="true" ht="25.5" hidden="true" spans="1:23">
      <c r="A1312" s="270">
        <f>MAX(A$2:A1311)+1</f>
        <v>1200</v>
      </c>
      <c r="B1312" s="270" t="s">
        <v>3234</v>
      </c>
      <c r="C1312" s="270" t="s">
        <v>3231</v>
      </c>
      <c r="D1312" s="410" t="s">
        <v>3232</v>
      </c>
      <c r="E1312" s="410" t="s">
        <v>3231</v>
      </c>
      <c r="F1312" s="270"/>
      <c r="G1312" s="270"/>
      <c r="H1312" s="283" t="s">
        <v>44</v>
      </c>
      <c r="I1312" s="283" t="s">
        <v>1850</v>
      </c>
      <c r="J1312" s="289">
        <v>40</v>
      </c>
      <c r="K1312" s="290"/>
      <c r="L1312" s="291"/>
      <c r="M1312" s="289">
        <v>40</v>
      </c>
      <c r="N1312" s="290"/>
      <c r="O1312" s="291"/>
      <c r="P1312" s="289" t="s">
        <v>31</v>
      </c>
      <c r="Q1312" s="290"/>
      <c r="R1312" s="291"/>
      <c r="S1312" s="270" t="s">
        <v>3107</v>
      </c>
      <c r="T1312" s="283"/>
      <c r="U1312" s="283"/>
      <c r="V1312" s="270"/>
      <c r="W1312" s="270" t="s">
        <v>21</v>
      </c>
    </row>
    <row r="1313" s="253" customFormat="true" ht="25.5" hidden="true" spans="1:23">
      <c r="A1313" s="270">
        <f>MAX(A$2:A1312)+1</f>
        <v>1201</v>
      </c>
      <c r="B1313" s="270">
        <v>250310040</v>
      </c>
      <c r="C1313" s="270" t="s">
        <v>3235</v>
      </c>
      <c r="D1313" s="410" t="s">
        <v>3236</v>
      </c>
      <c r="E1313" s="410" t="s">
        <v>3235</v>
      </c>
      <c r="F1313" s="270"/>
      <c r="G1313" s="270"/>
      <c r="H1313" s="283" t="s">
        <v>39</v>
      </c>
      <c r="I1313" s="283" t="s">
        <v>1850</v>
      </c>
      <c r="J1313" s="289">
        <v>20</v>
      </c>
      <c r="K1313" s="290"/>
      <c r="L1313" s="291"/>
      <c r="M1313" s="289">
        <v>20</v>
      </c>
      <c r="N1313" s="290"/>
      <c r="O1313" s="291"/>
      <c r="P1313" s="289" t="s">
        <v>31</v>
      </c>
      <c r="Q1313" s="290"/>
      <c r="R1313" s="291"/>
      <c r="S1313" s="270" t="s">
        <v>2586</v>
      </c>
      <c r="T1313" s="283"/>
      <c r="U1313" s="283"/>
      <c r="V1313" s="270"/>
      <c r="W1313" s="270" t="s">
        <v>21</v>
      </c>
    </row>
    <row r="1314" s="253" customFormat="true" ht="25.5" hidden="true" spans="1:23">
      <c r="A1314" s="270">
        <f>MAX(A$2:A1313)+1</f>
        <v>1202</v>
      </c>
      <c r="B1314" s="270" t="s">
        <v>3237</v>
      </c>
      <c r="C1314" s="270" t="s">
        <v>3235</v>
      </c>
      <c r="D1314" s="410" t="s">
        <v>3236</v>
      </c>
      <c r="E1314" s="410" t="s">
        <v>3235</v>
      </c>
      <c r="F1314" s="270"/>
      <c r="G1314" s="270"/>
      <c r="H1314" s="283" t="s">
        <v>44</v>
      </c>
      <c r="I1314" s="283" t="s">
        <v>1850</v>
      </c>
      <c r="J1314" s="289">
        <v>50</v>
      </c>
      <c r="K1314" s="290"/>
      <c r="L1314" s="291"/>
      <c r="M1314" s="289">
        <v>50</v>
      </c>
      <c r="N1314" s="290"/>
      <c r="O1314" s="291"/>
      <c r="P1314" s="289" t="s">
        <v>31</v>
      </c>
      <c r="Q1314" s="290"/>
      <c r="R1314" s="291"/>
      <c r="S1314" s="270" t="s">
        <v>3107</v>
      </c>
      <c r="T1314" s="283"/>
      <c r="U1314" s="283"/>
      <c r="V1314" s="270"/>
      <c r="W1314" s="270" t="s">
        <v>21</v>
      </c>
    </row>
    <row r="1315" s="253" customFormat="true" ht="25.5" hidden="true" spans="1:23">
      <c r="A1315" s="270">
        <f>MAX(A$2:A1314)+1</f>
        <v>1203</v>
      </c>
      <c r="B1315" s="270">
        <v>250310041</v>
      </c>
      <c r="C1315" s="270" t="s">
        <v>3238</v>
      </c>
      <c r="D1315" s="410" t="s">
        <v>3239</v>
      </c>
      <c r="E1315" s="410" t="s">
        <v>3238</v>
      </c>
      <c r="F1315" s="270"/>
      <c r="G1315" s="270"/>
      <c r="H1315" s="285" t="s">
        <v>39</v>
      </c>
      <c r="I1315" s="283" t="s">
        <v>1850</v>
      </c>
      <c r="J1315" s="289">
        <v>12</v>
      </c>
      <c r="K1315" s="290"/>
      <c r="L1315" s="291"/>
      <c r="M1315" s="289">
        <v>12</v>
      </c>
      <c r="N1315" s="290"/>
      <c r="O1315" s="291"/>
      <c r="P1315" s="289" t="s">
        <v>31</v>
      </c>
      <c r="Q1315" s="290"/>
      <c r="R1315" s="291"/>
      <c r="S1315" s="270" t="s">
        <v>2586</v>
      </c>
      <c r="T1315" s="283"/>
      <c r="U1315" s="283"/>
      <c r="V1315" s="270"/>
      <c r="W1315" s="270" t="s">
        <v>21</v>
      </c>
    </row>
    <row r="1316" s="253" customFormat="true" ht="25.5" hidden="true" spans="1:23">
      <c r="A1316" s="270">
        <f>MAX(A$2:A1315)+1</f>
        <v>1204</v>
      </c>
      <c r="B1316" s="270" t="s">
        <v>3240</v>
      </c>
      <c r="C1316" s="270" t="s">
        <v>3241</v>
      </c>
      <c r="D1316" s="410" t="s">
        <v>3239</v>
      </c>
      <c r="E1316" s="410" t="s">
        <v>3238</v>
      </c>
      <c r="F1316" s="270" t="s">
        <v>3242</v>
      </c>
      <c r="G1316" s="270"/>
      <c r="H1316" s="283" t="s">
        <v>44</v>
      </c>
      <c r="I1316" s="283" t="s">
        <v>1850</v>
      </c>
      <c r="J1316" s="289">
        <v>60</v>
      </c>
      <c r="K1316" s="290"/>
      <c r="L1316" s="291"/>
      <c r="M1316" s="289">
        <v>60</v>
      </c>
      <c r="N1316" s="290"/>
      <c r="O1316" s="291"/>
      <c r="P1316" s="289" t="s">
        <v>31</v>
      </c>
      <c r="Q1316" s="290"/>
      <c r="R1316" s="291"/>
      <c r="S1316" s="270" t="s">
        <v>3107</v>
      </c>
      <c r="T1316" s="283"/>
      <c r="U1316" s="283"/>
      <c r="V1316" s="270"/>
      <c r="W1316" s="270" t="s">
        <v>21</v>
      </c>
    </row>
    <row r="1317" s="253" customFormat="true" ht="25.5" hidden="true" spans="1:23">
      <c r="A1317" s="336">
        <f>MAX(A$2:A1316)+1</f>
        <v>1205</v>
      </c>
      <c r="B1317" s="336">
        <v>250310042</v>
      </c>
      <c r="C1317" s="336" t="s">
        <v>3243</v>
      </c>
      <c r="D1317" s="410" t="s">
        <v>3244</v>
      </c>
      <c r="E1317" s="410" t="s">
        <v>3243</v>
      </c>
      <c r="F1317" s="336"/>
      <c r="G1317" s="336"/>
      <c r="H1317" s="377" t="s">
        <v>39</v>
      </c>
      <c r="I1317" s="377" t="s">
        <v>1850</v>
      </c>
      <c r="J1317" s="289">
        <v>12</v>
      </c>
      <c r="K1317" s="290"/>
      <c r="L1317" s="291"/>
      <c r="M1317" s="289">
        <v>12</v>
      </c>
      <c r="N1317" s="290"/>
      <c r="O1317" s="291"/>
      <c r="P1317" s="289" t="s">
        <v>31</v>
      </c>
      <c r="Q1317" s="290"/>
      <c r="R1317" s="291"/>
      <c r="S1317" s="336" t="s">
        <v>2586</v>
      </c>
      <c r="T1317" s="377"/>
      <c r="U1317" s="377"/>
      <c r="V1317" s="270"/>
      <c r="W1317" s="270" t="s">
        <v>21</v>
      </c>
    </row>
    <row r="1318" s="253" customFormat="true" ht="25.5" hidden="true" spans="1:23">
      <c r="A1318" s="270">
        <f>MAX(A$2:A1317)+1</f>
        <v>1206</v>
      </c>
      <c r="B1318" s="270" t="s">
        <v>3245</v>
      </c>
      <c r="C1318" s="270" t="s">
        <v>3243</v>
      </c>
      <c r="D1318" s="410" t="s">
        <v>3244</v>
      </c>
      <c r="E1318" s="410" t="s">
        <v>3243</v>
      </c>
      <c r="F1318" s="270"/>
      <c r="G1318" s="270"/>
      <c r="H1318" s="283" t="s">
        <v>44</v>
      </c>
      <c r="I1318" s="283" t="s">
        <v>1850</v>
      </c>
      <c r="J1318" s="289">
        <v>60</v>
      </c>
      <c r="K1318" s="290"/>
      <c r="L1318" s="291"/>
      <c r="M1318" s="289">
        <v>60</v>
      </c>
      <c r="N1318" s="290"/>
      <c r="O1318" s="291"/>
      <c r="P1318" s="289" t="s">
        <v>31</v>
      </c>
      <c r="Q1318" s="290"/>
      <c r="R1318" s="291"/>
      <c r="S1318" s="270" t="s">
        <v>3107</v>
      </c>
      <c r="T1318" s="283"/>
      <c r="U1318" s="283"/>
      <c r="V1318" s="270"/>
      <c r="W1318" s="270" t="s">
        <v>21</v>
      </c>
    </row>
    <row r="1319" s="253" customFormat="true" ht="25.5" hidden="true" spans="1:23">
      <c r="A1319" s="270">
        <f>MAX(A$2:A1318)+1</f>
        <v>1207</v>
      </c>
      <c r="B1319" s="270">
        <v>250310043</v>
      </c>
      <c r="C1319" s="270" t="s">
        <v>3246</v>
      </c>
      <c r="D1319" s="410" t="s">
        <v>3247</v>
      </c>
      <c r="E1319" s="410" t="s">
        <v>3246</v>
      </c>
      <c r="F1319" s="270"/>
      <c r="G1319" s="270"/>
      <c r="H1319" s="283" t="s">
        <v>39</v>
      </c>
      <c r="I1319" s="283" t="s">
        <v>1850</v>
      </c>
      <c r="J1319" s="289">
        <v>20</v>
      </c>
      <c r="K1319" s="290"/>
      <c r="L1319" s="291"/>
      <c r="M1319" s="289">
        <v>20</v>
      </c>
      <c r="N1319" s="290"/>
      <c r="O1319" s="291"/>
      <c r="P1319" s="289" t="s">
        <v>31</v>
      </c>
      <c r="Q1319" s="290"/>
      <c r="R1319" s="291"/>
      <c r="S1319" s="270" t="s">
        <v>2586</v>
      </c>
      <c r="T1319" s="283"/>
      <c r="U1319" s="283"/>
      <c r="V1319" s="270"/>
      <c r="W1319" s="270" t="s">
        <v>21</v>
      </c>
    </row>
    <row r="1320" s="253" customFormat="true" ht="25.5" hidden="true" spans="1:23">
      <c r="A1320" s="270">
        <f>MAX(A$2:A1319)+1</f>
        <v>1208</v>
      </c>
      <c r="B1320" s="270" t="s">
        <v>3248</v>
      </c>
      <c r="C1320" s="270" t="s">
        <v>3246</v>
      </c>
      <c r="D1320" s="410" t="s">
        <v>3247</v>
      </c>
      <c r="E1320" s="410" t="s">
        <v>3246</v>
      </c>
      <c r="F1320" s="270"/>
      <c r="G1320" s="270"/>
      <c r="H1320" s="283" t="s">
        <v>44</v>
      </c>
      <c r="I1320" s="283" t="s">
        <v>1850</v>
      </c>
      <c r="J1320" s="289">
        <v>60</v>
      </c>
      <c r="K1320" s="290"/>
      <c r="L1320" s="291"/>
      <c r="M1320" s="289">
        <v>60</v>
      </c>
      <c r="N1320" s="290"/>
      <c r="O1320" s="291"/>
      <c r="P1320" s="289" t="s">
        <v>31</v>
      </c>
      <c r="Q1320" s="290"/>
      <c r="R1320" s="291"/>
      <c r="S1320" s="270" t="s">
        <v>3107</v>
      </c>
      <c r="T1320" s="283"/>
      <c r="U1320" s="283"/>
      <c r="V1320" s="270"/>
      <c r="W1320" s="270" t="s">
        <v>21</v>
      </c>
    </row>
    <row r="1321" s="253" customFormat="true" ht="25.5" hidden="true" spans="1:23">
      <c r="A1321" s="270">
        <f>MAX(A$2:A1320)+1</f>
        <v>1209</v>
      </c>
      <c r="B1321" s="270">
        <v>250310044</v>
      </c>
      <c r="C1321" s="270" t="s">
        <v>3249</v>
      </c>
      <c r="D1321" s="410" t="s">
        <v>3250</v>
      </c>
      <c r="E1321" s="410" t="s">
        <v>3249</v>
      </c>
      <c r="F1321" s="270"/>
      <c r="G1321" s="270"/>
      <c r="H1321" s="283" t="s">
        <v>39</v>
      </c>
      <c r="I1321" s="283" t="s">
        <v>1850</v>
      </c>
      <c r="J1321" s="289">
        <v>15</v>
      </c>
      <c r="K1321" s="290"/>
      <c r="L1321" s="291"/>
      <c r="M1321" s="289">
        <v>15</v>
      </c>
      <c r="N1321" s="290"/>
      <c r="O1321" s="291"/>
      <c r="P1321" s="289" t="s">
        <v>31</v>
      </c>
      <c r="Q1321" s="290"/>
      <c r="R1321" s="291"/>
      <c r="S1321" s="270" t="s">
        <v>2586</v>
      </c>
      <c r="T1321" s="283"/>
      <c r="U1321" s="283"/>
      <c r="V1321" s="270"/>
      <c r="W1321" s="270" t="s">
        <v>21</v>
      </c>
    </row>
    <row r="1322" s="253" customFormat="true" ht="25.5" hidden="true" spans="1:23">
      <c r="A1322" s="270">
        <f>MAX(A$2:A1321)+1</f>
        <v>1210</v>
      </c>
      <c r="B1322" s="270" t="s">
        <v>3251</v>
      </c>
      <c r="C1322" s="270" t="s">
        <v>3249</v>
      </c>
      <c r="D1322" s="410" t="s">
        <v>3250</v>
      </c>
      <c r="E1322" s="410" t="s">
        <v>3249</v>
      </c>
      <c r="F1322" s="270"/>
      <c r="G1322" s="270"/>
      <c r="H1322" s="283" t="s">
        <v>44</v>
      </c>
      <c r="I1322" s="283" t="s">
        <v>1850</v>
      </c>
      <c r="J1322" s="289">
        <v>40</v>
      </c>
      <c r="K1322" s="290"/>
      <c r="L1322" s="291"/>
      <c r="M1322" s="289">
        <v>40</v>
      </c>
      <c r="N1322" s="290"/>
      <c r="O1322" s="291"/>
      <c r="P1322" s="289" t="s">
        <v>31</v>
      </c>
      <c r="Q1322" s="290"/>
      <c r="R1322" s="291"/>
      <c r="S1322" s="270" t="s">
        <v>3107</v>
      </c>
      <c r="T1322" s="283"/>
      <c r="U1322" s="283"/>
      <c r="V1322" s="270"/>
      <c r="W1322" s="270" t="s">
        <v>21</v>
      </c>
    </row>
    <row r="1323" s="253" customFormat="true" ht="25.5" hidden="true" spans="1:23">
      <c r="A1323" s="270">
        <f>MAX(A$2:A1322)+1</f>
        <v>1211</v>
      </c>
      <c r="B1323" s="270">
        <v>250310045</v>
      </c>
      <c r="C1323" s="270" t="s">
        <v>3252</v>
      </c>
      <c r="D1323" s="410" t="s">
        <v>3253</v>
      </c>
      <c r="E1323" s="410" t="s">
        <v>3252</v>
      </c>
      <c r="F1323" s="270"/>
      <c r="G1323" s="270"/>
      <c r="H1323" s="283" t="s">
        <v>39</v>
      </c>
      <c r="I1323" s="283" t="s">
        <v>1850</v>
      </c>
      <c r="J1323" s="289">
        <v>20</v>
      </c>
      <c r="K1323" s="290"/>
      <c r="L1323" s="291"/>
      <c r="M1323" s="289">
        <v>20</v>
      </c>
      <c r="N1323" s="290"/>
      <c r="O1323" s="291"/>
      <c r="P1323" s="289" t="s">
        <v>31</v>
      </c>
      <c r="Q1323" s="290"/>
      <c r="R1323" s="291"/>
      <c r="S1323" s="270"/>
      <c r="T1323" s="283"/>
      <c r="U1323" s="283"/>
      <c r="V1323" s="270"/>
      <c r="W1323" s="270" t="s">
        <v>21</v>
      </c>
    </row>
    <row r="1324" s="253" customFormat="true" ht="25.5" hidden="true" spans="1:23">
      <c r="A1324" s="270">
        <f>MAX(A$2:A1323)+1</f>
        <v>1212</v>
      </c>
      <c r="B1324" s="270">
        <v>250310046</v>
      </c>
      <c r="C1324" s="270" t="s">
        <v>3254</v>
      </c>
      <c r="D1324" s="410" t="s">
        <v>3255</v>
      </c>
      <c r="E1324" s="410" t="s">
        <v>3254</v>
      </c>
      <c r="F1324" s="270"/>
      <c r="G1324" s="270"/>
      <c r="H1324" s="283" t="s">
        <v>39</v>
      </c>
      <c r="I1324" s="283" t="s">
        <v>1850</v>
      </c>
      <c r="J1324" s="289">
        <v>20</v>
      </c>
      <c r="K1324" s="290"/>
      <c r="L1324" s="291"/>
      <c r="M1324" s="289">
        <v>20</v>
      </c>
      <c r="N1324" s="290"/>
      <c r="O1324" s="291"/>
      <c r="P1324" s="289" t="s">
        <v>31</v>
      </c>
      <c r="Q1324" s="290"/>
      <c r="R1324" s="291"/>
      <c r="S1324" s="270"/>
      <c r="T1324" s="283"/>
      <c r="U1324" s="283"/>
      <c r="V1324" s="270"/>
      <c r="W1324" s="270" t="s">
        <v>21</v>
      </c>
    </row>
    <row r="1325" s="253" customFormat="true" ht="25.5" hidden="true" spans="1:23">
      <c r="A1325" s="270">
        <f>MAX(A$2:A1324)+1</f>
        <v>1213</v>
      </c>
      <c r="B1325" s="270">
        <v>250310047</v>
      </c>
      <c r="C1325" s="270" t="s">
        <v>3256</v>
      </c>
      <c r="D1325" s="410" t="s">
        <v>3257</v>
      </c>
      <c r="E1325" s="410" t="s">
        <v>3256</v>
      </c>
      <c r="F1325" s="270"/>
      <c r="G1325" s="270"/>
      <c r="H1325" s="283" t="s">
        <v>39</v>
      </c>
      <c r="I1325" s="283" t="s">
        <v>1850</v>
      </c>
      <c r="J1325" s="289">
        <v>20</v>
      </c>
      <c r="K1325" s="290"/>
      <c r="L1325" s="291"/>
      <c r="M1325" s="289">
        <v>20</v>
      </c>
      <c r="N1325" s="290"/>
      <c r="O1325" s="291"/>
      <c r="P1325" s="289" t="s">
        <v>31</v>
      </c>
      <c r="Q1325" s="290"/>
      <c r="R1325" s="291"/>
      <c r="S1325" s="270" t="s">
        <v>2586</v>
      </c>
      <c r="T1325" s="283"/>
      <c r="U1325" s="283"/>
      <c r="V1325" s="270"/>
      <c r="W1325" s="270" t="s">
        <v>21</v>
      </c>
    </row>
    <row r="1326" s="253" customFormat="true" ht="25.5" hidden="true" spans="1:23">
      <c r="A1326" s="270">
        <f>MAX(A$2:A1325)+1</f>
        <v>1214</v>
      </c>
      <c r="B1326" s="270" t="s">
        <v>3258</v>
      </c>
      <c r="C1326" s="270" t="s">
        <v>3256</v>
      </c>
      <c r="D1326" s="410" t="s">
        <v>3257</v>
      </c>
      <c r="E1326" s="410" t="s">
        <v>3256</v>
      </c>
      <c r="F1326" s="270"/>
      <c r="G1326" s="270"/>
      <c r="H1326" s="283" t="s">
        <v>44</v>
      </c>
      <c r="I1326" s="283" t="s">
        <v>1850</v>
      </c>
      <c r="J1326" s="289">
        <v>40</v>
      </c>
      <c r="K1326" s="290"/>
      <c r="L1326" s="291"/>
      <c r="M1326" s="289">
        <v>40</v>
      </c>
      <c r="N1326" s="290"/>
      <c r="O1326" s="291"/>
      <c r="P1326" s="289" t="s">
        <v>31</v>
      </c>
      <c r="Q1326" s="290"/>
      <c r="R1326" s="291"/>
      <c r="S1326" s="270" t="s">
        <v>3107</v>
      </c>
      <c r="T1326" s="283"/>
      <c r="U1326" s="283"/>
      <c r="V1326" s="270"/>
      <c r="W1326" s="270" t="s">
        <v>21</v>
      </c>
    </row>
    <row r="1327" s="253" customFormat="true" ht="25.5" hidden="true" spans="1:23">
      <c r="A1327" s="270">
        <f>MAX(A$2:A1326)+1</f>
        <v>1215</v>
      </c>
      <c r="B1327" s="270">
        <v>250310048</v>
      </c>
      <c r="C1327" s="270" t="s">
        <v>3259</v>
      </c>
      <c r="D1327" s="410" t="s">
        <v>3260</v>
      </c>
      <c r="E1327" s="410" t="s">
        <v>3259</v>
      </c>
      <c r="F1327" s="270"/>
      <c r="G1327" s="270"/>
      <c r="H1327" s="283" t="s">
        <v>39</v>
      </c>
      <c r="I1327" s="283" t="s">
        <v>1850</v>
      </c>
      <c r="J1327" s="289">
        <v>20</v>
      </c>
      <c r="K1327" s="290"/>
      <c r="L1327" s="291"/>
      <c r="M1327" s="289">
        <v>20</v>
      </c>
      <c r="N1327" s="290"/>
      <c r="O1327" s="291"/>
      <c r="P1327" s="289" t="s">
        <v>31</v>
      </c>
      <c r="Q1327" s="290"/>
      <c r="R1327" s="291"/>
      <c r="S1327" s="270" t="s">
        <v>2586</v>
      </c>
      <c r="T1327" s="283"/>
      <c r="U1327" s="283"/>
      <c r="V1327" s="270"/>
      <c r="W1327" s="270" t="s">
        <v>21</v>
      </c>
    </row>
    <row r="1328" s="253" customFormat="true" ht="25.5" hidden="true" spans="1:23">
      <c r="A1328" s="270">
        <f>MAX(A$2:A1327)+1</f>
        <v>1216</v>
      </c>
      <c r="B1328" s="270" t="s">
        <v>3261</v>
      </c>
      <c r="C1328" s="270" t="s">
        <v>3259</v>
      </c>
      <c r="D1328" s="410" t="s">
        <v>3260</v>
      </c>
      <c r="E1328" s="410" t="s">
        <v>3259</v>
      </c>
      <c r="F1328" s="270"/>
      <c r="G1328" s="270"/>
      <c r="H1328" s="283" t="s">
        <v>44</v>
      </c>
      <c r="I1328" s="283" t="s">
        <v>1850</v>
      </c>
      <c r="J1328" s="289">
        <v>40</v>
      </c>
      <c r="K1328" s="290"/>
      <c r="L1328" s="291"/>
      <c r="M1328" s="289">
        <v>40</v>
      </c>
      <c r="N1328" s="290"/>
      <c r="O1328" s="291"/>
      <c r="P1328" s="289" t="s">
        <v>31</v>
      </c>
      <c r="Q1328" s="290"/>
      <c r="R1328" s="291"/>
      <c r="S1328" s="270" t="s">
        <v>3107</v>
      </c>
      <c r="T1328" s="283"/>
      <c r="U1328" s="283"/>
      <c r="V1328" s="270"/>
      <c r="W1328" s="270" t="s">
        <v>21</v>
      </c>
    </row>
    <row r="1329" s="253" customFormat="true" ht="25.5" hidden="true" spans="1:23">
      <c r="A1329" s="270">
        <f>MAX(A$2:A1328)+1</f>
        <v>1217</v>
      </c>
      <c r="B1329" s="270">
        <v>250310049</v>
      </c>
      <c r="C1329" s="270" t="s">
        <v>3262</v>
      </c>
      <c r="D1329" s="410" t="s">
        <v>3263</v>
      </c>
      <c r="E1329" s="410" t="s">
        <v>3262</v>
      </c>
      <c r="F1329" s="270"/>
      <c r="G1329" s="270"/>
      <c r="H1329" s="283" t="s">
        <v>39</v>
      </c>
      <c r="I1329" s="283" t="s">
        <v>1850</v>
      </c>
      <c r="J1329" s="289">
        <v>20</v>
      </c>
      <c r="K1329" s="290"/>
      <c r="L1329" s="291"/>
      <c r="M1329" s="289">
        <v>20</v>
      </c>
      <c r="N1329" s="290"/>
      <c r="O1329" s="291"/>
      <c r="P1329" s="289" t="s">
        <v>31</v>
      </c>
      <c r="Q1329" s="290"/>
      <c r="R1329" s="291"/>
      <c r="S1329" s="270" t="s">
        <v>2586</v>
      </c>
      <c r="T1329" s="283"/>
      <c r="U1329" s="283"/>
      <c r="V1329" s="270"/>
      <c r="W1329" s="270" t="s">
        <v>21</v>
      </c>
    </row>
    <row r="1330" s="253" customFormat="true" ht="25.5" hidden="true" spans="1:23">
      <c r="A1330" s="270">
        <f>MAX(A$2:A1329)+1</f>
        <v>1218</v>
      </c>
      <c r="B1330" s="270" t="s">
        <v>3264</v>
      </c>
      <c r="C1330" s="270" t="s">
        <v>3262</v>
      </c>
      <c r="D1330" s="410" t="s">
        <v>3263</v>
      </c>
      <c r="E1330" s="410" t="s">
        <v>3262</v>
      </c>
      <c r="F1330" s="270"/>
      <c r="G1330" s="270"/>
      <c r="H1330" s="283" t="s">
        <v>44</v>
      </c>
      <c r="I1330" s="283" t="s">
        <v>1850</v>
      </c>
      <c r="J1330" s="289">
        <v>40</v>
      </c>
      <c r="K1330" s="290"/>
      <c r="L1330" s="291"/>
      <c r="M1330" s="289">
        <v>40</v>
      </c>
      <c r="N1330" s="290"/>
      <c r="O1330" s="291"/>
      <c r="P1330" s="289" t="s">
        <v>31</v>
      </c>
      <c r="Q1330" s="290"/>
      <c r="R1330" s="291"/>
      <c r="S1330" s="270" t="s">
        <v>3107</v>
      </c>
      <c r="T1330" s="283"/>
      <c r="U1330" s="283"/>
      <c r="V1330" s="270"/>
      <c r="W1330" s="270" t="s">
        <v>21</v>
      </c>
    </row>
    <row r="1331" s="253" customFormat="true" ht="25.5" hidden="true" spans="1:23">
      <c r="A1331" s="270">
        <f>MAX(A$2:A1330)+1</f>
        <v>1219</v>
      </c>
      <c r="B1331" s="270">
        <v>250310050</v>
      </c>
      <c r="C1331" s="270" t="s">
        <v>3265</v>
      </c>
      <c r="D1331" s="410" t="s">
        <v>3266</v>
      </c>
      <c r="E1331" s="410" t="s">
        <v>3265</v>
      </c>
      <c r="F1331" s="270"/>
      <c r="G1331" s="270"/>
      <c r="H1331" s="283" t="s">
        <v>39</v>
      </c>
      <c r="I1331" s="283" t="s">
        <v>1850</v>
      </c>
      <c r="J1331" s="289">
        <v>20</v>
      </c>
      <c r="K1331" s="290"/>
      <c r="L1331" s="291"/>
      <c r="M1331" s="289">
        <v>20</v>
      </c>
      <c r="N1331" s="290"/>
      <c r="O1331" s="291"/>
      <c r="P1331" s="289" t="s">
        <v>31</v>
      </c>
      <c r="Q1331" s="290"/>
      <c r="R1331" s="291"/>
      <c r="S1331" s="270" t="s">
        <v>2586</v>
      </c>
      <c r="T1331" s="283"/>
      <c r="U1331" s="283"/>
      <c r="V1331" s="270"/>
      <c r="W1331" s="270" t="s">
        <v>21</v>
      </c>
    </row>
    <row r="1332" s="253" customFormat="true" ht="25.5" hidden="true" spans="1:23">
      <c r="A1332" s="270">
        <f>MAX(A$2:A1331)+1</f>
        <v>1220</v>
      </c>
      <c r="B1332" s="270" t="s">
        <v>3267</v>
      </c>
      <c r="C1332" s="270" t="s">
        <v>3265</v>
      </c>
      <c r="D1332" s="410" t="s">
        <v>3266</v>
      </c>
      <c r="E1332" s="410" t="s">
        <v>3265</v>
      </c>
      <c r="F1332" s="270"/>
      <c r="G1332" s="270"/>
      <c r="H1332" s="283" t="s">
        <v>44</v>
      </c>
      <c r="I1332" s="283" t="s">
        <v>1850</v>
      </c>
      <c r="J1332" s="289">
        <v>40</v>
      </c>
      <c r="K1332" s="290"/>
      <c r="L1332" s="291"/>
      <c r="M1332" s="289">
        <v>40</v>
      </c>
      <c r="N1332" s="290"/>
      <c r="O1332" s="291"/>
      <c r="P1332" s="289" t="s">
        <v>31</v>
      </c>
      <c r="Q1332" s="290"/>
      <c r="R1332" s="291"/>
      <c r="S1332" s="270" t="s">
        <v>3107</v>
      </c>
      <c r="T1332" s="283"/>
      <c r="U1332" s="283"/>
      <c r="V1332" s="270"/>
      <c r="W1332" s="270" t="s">
        <v>21</v>
      </c>
    </row>
    <row r="1333" s="253" customFormat="true" ht="25.5" hidden="true" spans="1:23">
      <c r="A1333" s="270">
        <f>MAX(A$2:A1332)+1</f>
        <v>1221</v>
      </c>
      <c r="B1333" s="270">
        <v>250310051</v>
      </c>
      <c r="C1333" s="270" t="s">
        <v>3268</v>
      </c>
      <c r="D1333" s="410" t="s">
        <v>3269</v>
      </c>
      <c r="E1333" s="410" t="s">
        <v>3268</v>
      </c>
      <c r="F1333" s="270"/>
      <c r="G1333" s="270"/>
      <c r="H1333" s="283" t="s">
        <v>39</v>
      </c>
      <c r="I1333" s="283" t="s">
        <v>1850</v>
      </c>
      <c r="J1333" s="289">
        <v>15</v>
      </c>
      <c r="K1333" s="290"/>
      <c r="L1333" s="291"/>
      <c r="M1333" s="289">
        <v>15</v>
      </c>
      <c r="N1333" s="290"/>
      <c r="O1333" s="291"/>
      <c r="P1333" s="289" t="s">
        <v>31</v>
      </c>
      <c r="Q1333" s="290"/>
      <c r="R1333" s="291"/>
      <c r="S1333" s="270"/>
      <c r="T1333" s="283"/>
      <c r="U1333" s="283"/>
      <c r="V1333" s="270"/>
      <c r="W1333" s="270" t="s">
        <v>21</v>
      </c>
    </row>
    <row r="1334" s="253" customFormat="true" ht="25.5" hidden="true" spans="1:23">
      <c r="A1334" s="270">
        <f>MAX(A$2:A1333)+1</f>
        <v>1222</v>
      </c>
      <c r="B1334" s="270">
        <v>250310052</v>
      </c>
      <c r="C1334" s="270" t="s">
        <v>3270</v>
      </c>
      <c r="D1334" s="410" t="s">
        <v>3271</v>
      </c>
      <c r="E1334" s="410" t="s">
        <v>3270</v>
      </c>
      <c r="F1334" s="270"/>
      <c r="G1334" s="270"/>
      <c r="H1334" s="283" t="s">
        <v>39</v>
      </c>
      <c r="I1334" s="283" t="s">
        <v>1850</v>
      </c>
      <c r="J1334" s="289">
        <v>15</v>
      </c>
      <c r="K1334" s="290"/>
      <c r="L1334" s="291"/>
      <c r="M1334" s="289">
        <v>15</v>
      </c>
      <c r="N1334" s="290"/>
      <c r="O1334" s="291"/>
      <c r="P1334" s="289" t="s">
        <v>31</v>
      </c>
      <c r="Q1334" s="290"/>
      <c r="R1334" s="291"/>
      <c r="S1334" s="270"/>
      <c r="T1334" s="283"/>
      <c r="U1334" s="283"/>
      <c r="V1334" s="270"/>
      <c r="W1334" s="270" t="s">
        <v>21</v>
      </c>
    </row>
    <row r="1335" s="253" customFormat="true" ht="25.5" hidden="true" spans="1:23">
      <c r="A1335" s="270">
        <f>MAX(A$2:A1334)+1</f>
        <v>1223</v>
      </c>
      <c r="B1335" s="270">
        <v>250310054</v>
      </c>
      <c r="C1335" s="270" t="s">
        <v>3272</v>
      </c>
      <c r="D1335" s="410" t="s">
        <v>3273</v>
      </c>
      <c r="E1335" s="410" t="s">
        <v>3272</v>
      </c>
      <c r="F1335" s="270"/>
      <c r="G1335" s="270"/>
      <c r="H1335" s="283" t="s">
        <v>44</v>
      </c>
      <c r="I1335" s="283" t="s">
        <v>1850</v>
      </c>
      <c r="J1335" s="289">
        <v>40</v>
      </c>
      <c r="K1335" s="290"/>
      <c r="L1335" s="291"/>
      <c r="M1335" s="289">
        <v>40</v>
      </c>
      <c r="N1335" s="290"/>
      <c r="O1335" s="291"/>
      <c r="P1335" s="289" t="s">
        <v>31</v>
      </c>
      <c r="Q1335" s="290"/>
      <c r="R1335" s="291"/>
      <c r="S1335" s="270" t="s">
        <v>3274</v>
      </c>
      <c r="T1335" s="283"/>
      <c r="U1335" s="283"/>
      <c r="V1335" s="270"/>
      <c r="W1335" s="270" t="s">
        <v>21</v>
      </c>
    </row>
    <row r="1336" s="253" customFormat="true" ht="25.5" hidden="true" spans="1:23">
      <c r="A1336" s="270">
        <f>MAX(A$2:A1335)+1</f>
        <v>1224</v>
      </c>
      <c r="B1336" s="270" t="s">
        <v>3275</v>
      </c>
      <c r="C1336" s="270" t="s">
        <v>3276</v>
      </c>
      <c r="D1336" s="410" t="s">
        <v>3273</v>
      </c>
      <c r="E1336" s="410" t="s">
        <v>3272</v>
      </c>
      <c r="F1336" s="325"/>
      <c r="G1336" s="270"/>
      <c r="H1336" s="283" t="s">
        <v>44</v>
      </c>
      <c r="I1336" s="283" t="s">
        <v>1850</v>
      </c>
      <c r="J1336" s="289">
        <v>70</v>
      </c>
      <c r="K1336" s="290"/>
      <c r="L1336" s="291"/>
      <c r="M1336" s="289">
        <v>70</v>
      </c>
      <c r="N1336" s="290"/>
      <c r="O1336" s="291"/>
      <c r="P1336" s="298" t="s">
        <v>31</v>
      </c>
      <c r="Q1336" s="305"/>
      <c r="R1336" s="306"/>
      <c r="S1336" s="270" t="s">
        <v>2426</v>
      </c>
      <c r="T1336" s="283"/>
      <c r="U1336" s="283"/>
      <c r="V1336" s="270"/>
      <c r="W1336" s="270" t="s">
        <v>310</v>
      </c>
    </row>
    <row r="1337" s="253" customFormat="true" ht="25.5" hidden="true" spans="1:23">
      <c r="A1337" s="270">
        <f>MAX(A$2:A1336)+1</f>
        <v>1225</v>
      </c>
      <c r="B1337" s="270" t="s">
        <v>3277</v>
      </c>
      <c r="C1337" s="270" t="s">
        <v>3278</v>
      </c>
      <c r="D1337" s="410" t="s">
        <v>3279</v>
      </c>
      <c r="E1337" s="410" t="s">
        <v>3280</v>
      </c>
      <c r="F1337" s="270"/>
      <c r="G1337" s="270"/>
      <c r="H1337" s="283" t="s">
        <v>44</v>
      </c>
      <c r="I1337" s="283" t="s">
        <v>1850</v>
      </c>
      <c r="J1337" s="289">
        <v>50</v>
      </c>
      <c r="K1337" s="290"/>
      <c r="L1337" s="291"/>
      <c r="M1337" s="289">
        <v>50</v>
      </c>
      <c r="N1337" s="290"/>
      <c r="O1337" s="291"/>
      <c r="P1337" s="289" t="s">
        <v>31</v>
      </c>
      <c r="Q1337" s="290"/>
      <c r="R1337" s="291"/>
      <c r="S1337" s="270" t="s">
        <v>2613</v>
      </c>
      <c r="T1337" s="283"/>
      <c r="U1337" s="283"/>
      <c r="V1337" s="283"/>
      <c r="W1337" s="270" t="s">
        <v>1493</v>
      </c>
    </row>
    <row r="1338" s="253" customFormat="true" ht="38.25" hidden="true" spans="1:23">
      <c r="A1338" s="270">
        <f>MAX(A$2:A1337)+1</f>
        <v>1226</v>
      </c>
      <c r="B1338" s="270">
        <v>250310057</v>
      </c>
      <c r="C1338" s="270" t="s">
        <v>3281</v>
      </c>
      <c r="D1338" s="410" t="s">
        <v>3282</v>
      </c>
      <c r="E1338" s="410" t="s">
        <v>3283</v>
      </c>
      <c r="F1338" s="270"/>
      <c r="G1338" s="270"/>
      <c r="H1338" s="283" t="s">
        <v>44</v>
      </c>
      <c r="I1338" s="283" t="s">
        <v>1850</v>
      </c>
      <c r="J1338" s="289">
        <v>50</v>
      </c>
      <c r="K1338" s="290"/>
      <c r="L1338" s="291"/>
      <c r="M1338" s="289">
        <v>50</v>
      </c>
      <c r="N1338" s="290"/>
      <c r="O1338" s="291"/>
      <c r="P1338" s="289" t="s">
        <v>31</v>
      </c>
      <c r="Q1338" s="290"/>
      <c r="R1338" s="291"/>
      <c r="S1338" s="270"/>
      <c r="T1338" s="283"/>
      <c r="U1338" s="283"/>
      <c r="V1338" s="270"/>
      <c r="W1338" s="270" t="s">
        <v>3284</v>
      </c>
    </row>
    <row r="1339" s="253" customFormat="true" ht="25.5" hidden="true" spans="1:23">
      <c r="A1339" s="270">
        <f>MAX(A$2:A1338)+1</f>
        <v>1227</v>
      </c>
      <c r="B1339" s="270">
        <v>250310065</v>
      </c>
      <c r="C1339" s="270" t="s">
        <v>3285</v>
      </c>
      <c r="D1339" s="410" t="s">
        <v>3286</v>
      </c>
      <c r="E1339" s="410" t="s">
        <v>3287</v>
      </c>
      <c r="F1339" s="270"/>
      <c r="G1339" s="270"/>
      <c r="H1339" s="283" t="s">
        <v>29</v>
      </c>
      <c r="I1339" s="283" t="s">
        <v>3288</v>
      </c>
      <c r="J1339" s="289" t="s">
        <v>31</v>
      </c>
      <c r="K1339" s="290"/>
      <c r="L1339" s="291"/>
      <c r="M1339" s="289" t="s">
        <v>31</v>
      </c>
      <c r="N1339" s="290"/>
      <c r="O1339" s="291"/>
      <c r="P1339" s="289" t="s">
        <v>31</v>
      </c>
      <c r="Q1339" s="290"/>
      <c r="R1339" s="291"/>
      <c r="S1339" s="270" t="s">
        <v>3033</v>
      </c>
      <c r="T1339" s="283"/>
      <c r="U1339" s="283"/>
      <c r="V1339" s="270"/>
      <c r="W1339" s="270" t="s">
        <v>21</v>
      </c>
    </row>
    <row r="1340" s="253" customFormat="true" ht="25.5" hidden="true" spans="1:23">
      <c r="A1340" s="270">
        <f>MAX(A$2:A1339)+1</f>
        <v>1228</v>
      </c>
      <c r="B1340" s="321" t="s">
        <v>3289</v>
      </c>
      <c r="C1340" s="270" t="s">
        <v>3290</v>
      </c>
      <c r="D1340" s="410" t="s">
        <v>3291</v>
      </c>
      <c r="E1340" s="410" t="s">
        <v>3290</v>
      </c>
      <c r="F1340" s="325"/>
      <c r="G1340" s="270"/>
      <c r="H1340" s="283" t="s">
        <v>29</v>
      </c>
      <c r="I1340" s="283" t="s">
        <v>1850</v>
      </c>
      <c r="J1340" s="289">
        <v>90</v>
      </c>
      <c r="K1340" s="290"/>
      <c r="L1340" s="291"/>
      <c r="M1340" s="289">
        <v>90</v>
      </c>
      <c r="N1340" s="290"/>
      <c r="O1340" s="291"/>
      <c r="P1340" s="298" t="s">
        <v>31</v>
      </c>
      <c r="Q1340" s="305"/>
      <c r="R1340" s="306"/>
      <c r="S1340" s="270" t="s">
        <v>2426</v>
      </c>
      <c r="T1340" s="283"/>
      <c r="U1340" s="283"/>
      <c r="V1340" s="270"/>
      <c r="W1340" s="270" t="s">
        <v>310</v>
      </c>
    </row>
    <row r="1341" s="253" customFormat="true" ht="38.25" hidden="true" spans="1:23">
      <c r="A1341" s="270">
        <f>MAX(A$2:A1340)+1</f>
        <v>1229</v>
      </c>
      <c r="B1341" s="270">
        <v>250310066</v>
      </c>
      <c r="C1341" s="270" t="s">
        <v>3292</v>
      </c>
      <c r="D1341" s="410" t="s">
        <v>3286</v>
      </c>
      <c r="E1341" s="410" t="s">
        <v>3287</v>
      </c>
      <c r="F1341" s="270"/>
      <c r="G1341" s="270"/>
      <c r="H1341" s="283" t="s">
        <v>29</v>
      </c>
      <c r="I1341" s="283" t="s">
        <v>3288</v>
      </c>
      <c r="J1341" s="289" t="s">
        <v>31</v>
      </c>
      <c r="K1341" s="290"/>
      <c r="L1341" s="291"/>
      <c r="M1341" s="289" t="s">
        <v>31</v>
      </c>
      <c r="N1341" s="290"/>
      <c r="O1341" s="291"/>
      <c r="P1341" s="289" t="s">
        <v>31</v>
      </c>
      <c r="Q1341" s="290"/>
      <c r="R1341" s="291"/>
      <c r="S1341" s="270" t="s">
        <v>3033</v>
      </c>
      <c r="T1341" s="283"/>
      <c r="U1341" s="283"/>
      <c r="V1341" s="270"/>
      <c r="W1341" s="270" t="s">
        <v>21</v>
      </c>
    </row>
    <row r="1342" s="253" customFormat="true" ht="38.25" hidden="true" spans="1:23">
      <c r="A1342" s="270">
        <f>MAX(A$2:A1341)+1</f>
        <v>1230</v>
      </c>
      <c r="B1342" s="270" t="s">
        <v>3293</v>
      </c>
      <c r="C1342" s="270" t="s">
        <v>3294</v>
      </c>
      <c r="D1342" s="410" t="s">
        <v>3295</v>
      </c>
      <c r="E1342" s="410" t="s">
        <v>3294</v>
      </c>
      <c r="F1342" s="270"/>
      <c r="G1342" s="270"/>
      <c r="H1342" s="283" t="s">
        <v>44</v>
      </c>
      <c r="I1342" s="283" t="s">
        <v>40</v>
      </c>
      <c r="J1342" s="289">
        <v>200</v>
      </c>
      <c r="K1342" s="290"/>
      <c r="L1342" s="291"/>
      <c r="M1342" s="289">
        <v>200</v>
      </c>
      <c r="N1342" s="290"/>
      <c r="O1342" s="291"/>
      <c r="P1342" s="289" t="s">
        <v>31</v>
      </c>
      <c r="Q1342" s="290"/>
      <c r="R1342" s="291"/>
      <c r="S1342" s="270" t="s">
        <v>2066</v>
      </c>
      <c r="T1342" s="283"/>
      <c r="U1342" s="283"/>
      <c r="V1342" s="270"/>
      <c r="W1342" s="270" t="s">
        <v>21</v>
      </c>
    </row>
    <row r="1343" s="253" customFormat="true" ht="38.25" hidden="true" spans="1:23">
      <c r="A1343" s="270">
        <f>MAX(A$2:A1342)+1</f>
        <v>1231</v>
      </c>
      <c r="B1343" s="321" t="s">
        <v>3296</v>
      </c>
      <c r="C1343" s="270" t="s">
        <v>3297</v>
      </c>
      <c r="D1343" s="550" t="s">
        <v>3298</v>
      </c>
      <c r="E1343" s="410" t="s">
        <v>3299</v>
      </c>
      <c r="F1343" s="325"/>
      <c r="G1343" s="270"/>
      <c r="H1343" s="283" t="s">
        <v>29</v>
      </c>
      <c r="I1343" s="283" t="s">
        <v>1850</v>
      </c>
      <c r="J1343" s="289">
        <v>90</v>
      </c>
      <c r="K1343" s="290"/>
      <c r="L1343" s="291"/>
      <c r="M1343" s="289">
        <v>90</v>
      </c>
      <c r="N1343" s="290"/>
      <c r="O1343" s="291"/>
      <c r="P1343" s="298" t="s">
        <v>31</v>
      </c>
      <c r="Q1343" s="305"/>
      <c r="R1343" s="306"/>
      <c r="S1343" s="270" t="s">
        <v>2426</v>
      </c>
      <c r="T1343" s="283"/>
      <c r="U1343" s="283"/>
      <c r="V1343" s="270"/>
      <c r="W1343" s="270" t="s">
        <v>310</v>
      </c>
    </row>
    <row r="1344" s="253" customFormat="true" ht="25.5" hidden="true" spans="1:23">
      <c r="A1344" s="270">
        <f>MAX(A$2:A1343)+1</f>
        <v>1232</v>
      </c>
      <c r="B1344" s="270">
        <v>250310067</v>
      </c>
      <c r="C1344" s="270" t="s">
        <v>3300</v>
      </c>
      <c r="D1344" s="410" t="s">
        <v>3244</v>
      </c>
      <c r="E1344" s="410" t="s">
        <v>3243</v>
      </c>
      <c r="F1344" s="270"/>
      <c r="G1344" s="270"/>
      <c r="H1344" s="283" t="s">
        <v>44</v>
      </c>
      <c r="I1344" s="283" t="s">
        <v>1850</v>
      </c>
      <c r="J1344" s="289">
        <v>70</v>
      </c>
      <c r="K1344" s="290"/>
      <c r="L1344" s="291"/>
      <c r="M1344" s="289">
        <v>70</v>
      </c>
      <c r="N1344" s="290"/>
      <c r="O1344" s="291"/>
      <c r="P1344" s="289" t="s">
        <v>31</v>
      </c>
      <c r="Q1344" s="290"/>
      <c r="R1344" s="291"/>
      <c r="S1344" s="270" t="s">
        <v>2613</v>
      </c>
      <c r="T1344" s="283"/>
      <c r="U1344" s="283"/>
      <c r="V1344" s="270"/>
      <c r="W1344" s="270" t="s">
        <v>21</v>
      </c>
    </row>
    <row r="1345" s="253" customFormat="true" ht="25.5" hidden="true" spans="1:23">
      <c r="A1345" s="270">
        <f>MAX(A$2:A1344)+1</f>
        <v>1233</v>
      </c>
      <c r="B1345" s="270">
        <v>250310068</v>
      </c>
      <c r="C1345" s="270" t="s">
        <v>3301</v>
      </c>
      <c r="D1345" s="410" t="s">
        <v>3302</v>
      </c>
      <c r="E1345" s="410" t="s">
        <v>3303</v>
      </c>
      <c r="F1345" s="270"/>
      <c r="G1345" s="270"/>
      <c r="H1345" s="283" t="s">
        <v>44</v>
      </c>
      <c r="I1345" s="283" t="s">
        <v>1850</v>
      </c>
      <c r="J1345" s="289">
        <v>120</v>
      </c>
      <c r="K1345" s="290"/>
      <c r="L1345" s="291"/>
      <c r="M1345" s="289">
        <v>120</v>
      </c>
      <c r="N1345" s="290"/>
      <c r="O1345" s="291"/>
      <c r="P1345" s="289" t="s">
        <v>31</v>
      </c>
      <c r="Q1345" s="290"/>
      <c r="R1345" s="291"/>
      <c r="S1345" s="270" t="s">
        <v>2613</v>
      </c>
      <c r="T1345" s="283"/>
      <c r="U1345" s="283"/>
      <c r="V1345" s="270"/>
      <c r="W1345" s="270" t="s">
        <v>21</v>
      </c>
    </row>
    <row r="1346" s="253" customFormat="true" ht="38.25" hidden="true" spans="1:23">
      <c r="A1346" s="270">
        <f>MAX(A$2:A1345)+1</f>
        <v>1234</v>
      </c>
      <c r="B1346" s="270">
        <v>250310071</v>
      </c>
      <c r="C1346" s="270" t="s">
        <v>3304</v>
      </c>
      <c r="D1346" s="410" t="s">
        <v>3305</v>
      </c>
      <c r="E1346" s="410" t="s">
        <v>3304</v>
      </c>
      <c r="F1346" s="270"/>
      <c r="G1346" s="270"/>
      <c r="H1346" s="283" t="s">
        <v>44</v>
      </c>
      <c r="I1346" s="283" t="s">
        <v>1850</v>
      </c>
      <c r="J1346" s="289">
        <v>160</v>
      </c>
      <c r="K1346" s="290"/>
      <c r="L1346" s="291"/>
      <c r="M1346" s="289">
        <v>160</v>
      </c>
      <c r="N1346" s="290"/>
      <c r="O1346" s="291"/>
      <c r="P1346" s="289" t="s">
        <v>31</v>
      </c>
      <c r="Q1346" s="290"/>
      <c r="R1346" s="291"/>
      <c r="S1346" s="270" t="s">
        <v>2426</v>
      </c>
      <c r="T1346" s="283"/>
      <c r="U1346" s="283"/>
      <c r="V1346" s="270"/>
      <c r="W1346" s="270" t="s">
        <v>21</v>
      </c>
    </row>
    <row r="1347" s="253" customFormat="true" ht="25.5" hidden="true" spans="1:23">
      <c r="A1347" s="270">
        <f>MAX(A$2:A1346)+1</f>
        <v>1235</v>
      </c>
      <c r="B1347" s="270">
        <v>250310072</v>
      </c>
      <c r="C1347" s="270" t="s">
        <v>3306</v>
      </c>
      <c r="D1347" s="410" t="s">
        <v>3307</v>
      </c>
      <c r="E1347" s="410" t="s">
        <v>3308</v>
      </c>
      <c r="F1347" s="270"/>
      <c r="G1347" s="270"/>
      <c r="H1347" s="283" t="s">
        <v>29</v>
      </c>
      <c r="I1347" s="283" t="s">
        <v>40</v>
      </c>
      <c r="J1347" s="289">
        <v>60</v>
      </c>
      <c r="K1347" s="290"/>
      <c r="L1347" s="291"/>
      <c r="M1347" s="289">
        <v>60</v>
      </c>
      <c r="N1347" s="290"/>
      <c r="O1347" s="291"/>
      <c r="P1347" s="289" t="s">
        <v>31</v>
      </c>
      <c r="Q1347" s="290"/>
      <c r="R1347" s="291"/>
      <c r="S1347" s="270"/>
      <c r="T1347" s="283"/>
      <c r="U1347" s="283"/>
      <c r="V1347" s="270"/>
      <c r="W1347" s="270" t="s">
        <v>21</v>
      </c>
    </row>
    <row r="1348" s="253" customFormat="true" ht="25.5" hidden="true" spans="1:23">
      <c r="A1348" s="270">
        <f>MAX(A$2:A1347)+1</f>
        <v>1236</v>
      </c>
      <c r="B1348" s="270">
        <v>250310073</v>
      </c>
      <c r="C1348" s="270" t="s">
        <v>3309</v>
      </c>
      <c r="D1348" s="410" t="s">
        <v>3307</v>
      </c>
      <c r="E1348" s="410" t="s">
        <v>3308</v>
      </c>
      <c r="F1348" s="325"/>
      <c r="G1348" s="270"/>
      <c r="H1348" s="283" t="s">
        <v>44</v>
      </c>
      <c r="I1348" s="283" t="s">
        <v>40</v>
      </c>
      <c r="J1348" s="289">
        <v>160</v>
      </c>
      <c r="K1348" s="290"/>
      <c r="L1348" s="291"/>
      <c r="M1348" s="289">
        <v>160</v>
      </c>
      <c r="N1348" s="290"/>
      <c r="O1348" s="291"/>
      <c r="P1348" s="298" t="s">
        <v>31</v>
      </c>
      <c r="Q1348" s="305"/>
      <c r="R1348" s="306"/>
      <c r="S1348" s="270" t="s">
        <v>2426</v>
      </c>
      <c r="T1348" s="283"/>
      <c r="U1348" s="283"/>
      <c r="V1348" s="270"/>
      <c r="W1348" s="270" t="s">
        <v>310</v>
      </c>
    </row>
    <row r="1349" s="253" customFormat="true" ht="25.5" hidden="true" spans="1:23">
      <c r="A1349" s="270">
        <f>MAX(A$2:A1348)+1</f>
        <v>1237</v>
      </c>
      <c r="B1349" s="270">
        <v>250310074</v>
      </c>
      <c r="C1349" s="270" t="s">
        <v>3310</v>
      </c>
      <c r="D1349" s="410" t="s">
        <v>3311</v>
      </c>
      <c r="E1349" s="410" t="s">
        <v>3310</v>
      </c>
      <c r="F1349" s="325"/>
      <c r="G1349" s="270"/>
      <c r="H1349" s="283" t="s">
        <v>44</v>
      </c>
      <c r="I1349" s="283" t="s">
        <v>1850</v>
      </c>
      <c r="J1349" s="289">
        <v>50</v>
      </c>
      <c r="K1349" s="290"/>
      <c r="L1349" s="291"/>
      <c r="M1349" s="289">
        <v>50</v>
      </c>
      <c r="N1349" s="290"/>
      <c r="O1349" s="291"/>
      <c r="P1349" s="298" t="s">
        <v>31</v>
      </c>
      <c r="Q1349" s="305"/>
      <c r="R1349" s="306"/>
      <c r="S1349" s="270" t="s">
        <v>3312</v>
      </c>
      <c r="T1349" s="283"/>
      <c r="U1349" s="283"/>
      <c r="V1349" s="270"/>
      <c r="W1349" s="270" t="s">
        <v>310</v>
      </c>
    </row>
    <row r="1350" s="253" customFormat="true" ht="89.25" hidden="true" spans="1:23">
      <c r="A1350" s="270">
        <f>MAX(A$2:A1349)+1</f>
        <v>1238</v>
      </c>
      <c r="B1350" s="321">
        <v>250310075</v>
      </c>
      <c r="C1350" s="270" t="s">
        <v>3313</v>
      </c>
      <c r="D1350" s="410" t="s">
        <v>3314</v>
      </c>
      <c r="E1350" s="410" t="s">
        <v>3132</v>
      </c>
      <c r="F1350" s="325" t="s">
        <v>3315</v>
      </c>
      <c r="G1350" s="270"/>
      <c r="H1350" s="283" t="s">
        <v>29</v>
      </c>
      <c r="I1350" s="283" t="s">
        <v>40</v>
      </c>
      <c r="J1350" s="289">
        <v>200</v>
      </c>
      <c r="K1350" s="290"/>
      <c r="L1350" s="291"/>
      <c r="M1350" s="289">
        <v>200</v>
      </c>
      <c r="N1350" s="290"/>
      <c r="O1350" s="291"/>
      <c r="P1350" s="298" t="s">
        <v>31</v>
      </c>
      <c r="Q1350" s="305"/>
      <c r="R1350" s="306"/>
      <c r="S1350" s="270"/>
      <c r="T1350" s="283"/>
      <c r="U1350" s="283"/>
      <c r="V1350" s="270"/>
      <c r="W1350" s="270" t="s">
        <v>310</v>
      </c>
    </row>
    <row r="1351" s="253" customFormat="true" ht="38.25" hidden="true" spans="1:23">
      <c r="A1351" s="270">
        <f>MAX(A$2:A1350)+1</f>
        <v>1239</v>
      </c>
      <c r="B1351" s="322">
        <v>250310076</v>
      </c>
      <c r="C1351" s="270" t="s">
        <v>3103</v>
      </c>
      <c r="D1351" s="410" t="s">
        <v>3316</v>
      </c>
      <c r="E1351" s="410" t="s">
        <v>3103</v>
      </c>
      <c r="F1351" s="325"/>
      <c r="G1351" s="270"/>
      <c r="H1351" s="283" t="s">
        <v>29</v>
      </c>
      <c r="I1351" s="283" t="s">
        <v>1850</v>
      </c>
      <c r="J1351" s="289">
        <v>130</v>
      </c>
      <c r="K1351" s="290"/>
      <c r="L1351" s="291"/>
      <c r="M1351" s="289">
        <v>130</v>
      </c>
      <c r="N1351" s="290"/>
      <c r="O1351" s="291"/>
      <c r="P1351" s="298" t="s">
        <v>31</v>
      </c>
      <c r="Q1351" s="305"/>
      <c r="R1351" s="306"/>
      <c r="S1351" s="270" t="s">
        <v>3317</v>
      </c>
      <c r="T1351" s="283"/>
      <c r="U1351" s="283"/>
      <c r="V1351" s="270"/>
      <c r="W1351" s="270" t="s">
        <v>310</v>
      </c>
    </row>
    <row r="1352" s="252" customFormat="true" ht="25.5" hidden="true" spans="1:23">
      <c r="A1352" s="270"/>
      <c r="B1352" s="270">
        <v>250311</v>
      </c>
      <c r="C1352" s="270" t="s">
        <v>3318</v>
      </c>
      <c r="D1352" s="410"/>
      <c r="E1352" s="410"/>
      <c r="F1352" s="270"/>
      <c r="G1352" s="270"/>
      <c r="H1352" s="283"/>
      <c r="I1352" s="283"/>
      <c r="J1352" s="289"/>
      <c r="K1352" s="290"/>
      <c r="L1352" s="291"/>
      <c r="M1352" s="289"/>
      <c r="N1352" s="290"/>
      <c r="O1352" s="291"/>
      <c r="P1352" s="289"/>
      <c r="Q1352" s="290"/>
      <c r="R1352" s="291"/>
      <c r="S1352" s="270"/>
      <c r="T1352" s="283"/>
      <c r="U1352" s="283"/>
      <c r="V1352" s="270"/>
      <c r="W1352" s="270" t="s">
        <v>21</v>
      </c>
    </row>
    <row r="1353" s="253" customFormat="true" ht="25.5" hidden="true" spans="1:23">
      <c r="A1353" s="270">
        <f>MAX(A$2:A1352)+1</f>
        <v>1240</v>
      </c>
      <c r="B1353" s="270">
        <v>250311001</v>
      </c>
      <c r="C1353" s="270" t="s">
        <v>3319</v>
      </c>
      <c r="D1353" s="410" t="s">
        <v>3320</v>
      </c>
      <c r="E1353" s="410" t="s">
        <v>3319</v>
      </c>
      <c r="F1353" s="270"/>
      <c r="G1353" s="270"/>
      <c r="H1353" s="283" t="s">
        <v>44</v>
      </c>
      <c r="I1353" s="283" t="s">
        <v>1850</v>
      </c>
      <c r="J1353" s="289">
        <v>30</v>
      </c>
      <c r="K1353" s="290"/>
      <c r="L1353" s="291"/>
      <c r="M1353" s="289">
        <v>30</v>
      </c>
      <c r="N1353" s="290"/>
      <c r="O1353" s="291"/>
      <c r="P1353" s="289" t="s">
        <v>31</v>
      </c>
      <c r="Q1353" s="290"/>
      <c r="R1353" s="291"/>
      <c r="S1353" s="270"/>
      <c r="T1353" s="283"/>
      <c r="U1353" s="283"/>
      <c r="V1353" s="270"/>
      <c r="W1353" s="270" t="s">
        <v>21</v>
      </c>
    </row>
    <row r="1354" s="253" customFormat="true" ht="25.5" hidden="true" spans="1:23">
      <c r="A1354" s="270">
        <f>MAX(A$2:A1353)+1</f>
        <v>1241</v>
      </c>
      <c r="B1354" s="270">
        <v>250311002</v>
      </c>
      <c r="C1354" s="270" t="s">
        <v>3321</v>
      </c>
      <c r="D1354" s="410" t="s">
        <v>3322</v>
      </c>
      <c r="E1354" s="410" t="s">
        <v>3321</v>
      </c>
      <c r="F1354" s="270"/>
      <c r="G1354" s="270"/>
      <c r="H1354" s="283" t="s">
        <v>44</v>
      </c>
      <c r="I1354" s="283" t="s">
        <v>1850</v>
      </c>
      <c r="J1354" s="289">
        <v>40</v>
      </c>
      <c r="K1354" s="290"/>
      <c r="L1354" s="291"/>
      <c r="M1354" s="289">
        <v>40</v>
      </c>
      <c r="N1354" s="290"/>
      <c r="O1354" s="291"/>
      <c r="P1354" s="289" t="s">
        <v>31</v>
      </c>
      <c r="Q1354" s="290"/>
      <c r="R1354" s="291"/>
      <c r="S1354" s="270" t="s">
        <v>3323</v>
      </c>
      <c r="T1354" s="283"/>
      <c r="U1354" s="283"/>
      <c r="V1354" s="270"/>
      <c r="W1354" s="270" t="s">
        <v>21</v>
      </c>
    </row>
    <row r="1355" s="253" customFormat="true" ht="25.5" hidden="true" spans="1:23">
      <c r="A1355" s="270">
        <f>MAX(A$2:A1354)+1</f>
        <v>1242</v>
      </c>
      <c r="B1355" s="270">
        <v>250311003</v>
      </c>
      <c r="C1355" s="270" t="s">
        <v>3324</v>
      </c>
      <c r="D1355" s="410" t="s">
        <v>3325</v>
      </c>
      <c r="E1355" s="410" t="s">
        <v>3324</v>
      </c>
      <c r="F1355" s="270"/>
      <c r="G1355" s="270"/>
      <c r="H1355" s="283" t="s">
        <v>44</v>
      </c>
      <c r="I1355" s="283" t="s">
        <v>1850</v>
      </c>
      <c r="J1355" s="289">
        <v>20</v>
      </c>
      <c r="K1355" s="290"/>
      <c r="L1355" s="291"/>
      <c r="M1355" s="289">
        <v>20</v>
      </c>
      <c r="N1355" s="290"/>
      <c r="O1355" s="291"/>
      <c r="P1355" s="289" t="s">
        <v>31</v>
      </c>
      <c r="Q1355" s="290"/>
      <c r="R1355" s="291"/>
      <c r="S1355" s="270" t="s">
        <v>3323</v>
      </c>
      <c r="T1355" s="283"/>
      <c r="U1355" s="283"/>
      <c r="V1355" s="270"/>
      <c r="W1355" s="270" t="s">
        <v>21</v>
      </c>
    </row>
    <row r="1356" s="253" customFormat="true" ht="25.5" hidden="true" spans="1:23">
      <c r="A1356" s="270">
        <f>MAX(A$2:A1355)+1</f>
        <v>1243</v>
      </c>
      <c r="B1356" s="270">
        <v>250311004</v>
      </c>
      <c r="C1356" s="270" t="s">
        <v>3326</v>
      </c>
      <c r="D1356" s="410" t="s">
        <v>3327</v>
      </c>
      <c r="E1356" s="410" t="s">
        <v>3326</v>
      </c>
      <c r="F1356" s="270"/>
      <c r="G1356" s="270"/>
      <c r="H1356" s="283" t="s">
        <v>44</v>
      </c>
      <c r="I1356" s="283" t="s">
        <v>1850</v>
      </c>
      <c r="J1356" s="289">
        <v>20</v>
      </c>
      <c r="K1356" s="290"/>
      <c r="L1356" s="291"/>
      <c r="M1356" s="289">
        <v>20</v>
      </c>
      <c r="N1356" s="290"/>
      <c r="O1356" s="291"/>
      <c r="P1356" s="289" t="s">
        <v>31</v>
      </c>
      <c r="Q1356" s="290"/>
      <c r="R1356" s="291"/>
      <c r="S1356" s="270" t="s">
        <v>3323</v>
      </c>
      <c r="T1356" s="283"/>
      <c r="U1356" s="283"/>
      <c r="V1356" s="270"/>
      <c r="W1356" s="270" t="s">
        <v>21</v>
      </c>
    </row>
    <row r="1357" s="253" customFormat="true" ht="25.5" hidden="true" spans="1:23">
      <c r="A1357" s="270">
        <f>MAX(A$2:A1356)+1</f>
        <v>1244</v>
      </c>
      <c r="B1357" s="270">
        <v>250311005</v>
      </c>
      <c r="C1357" s="270" t="s">
        <v>3328</v>
      </c>
      <c r="D1357" s="410" t="s">
        <v>3329</v>
      </c>
      <c r="E1357" s="410" t="s">
        <v>3330</v>
      </c>
      <c r="F1357" s="270"/>
      <c r="G1357" s="270"/>
      <c r="H1357" s="283" t="s">
        <v>44</v>
      </c>
      <c r="I1357" s="283" t="s">
        <v>1850</v>
      </c>
      <c r="J1357" s="289">
        <v>80</v>
      </c>
      <c r="K1357" s="290"/>
      <c r="L1357" s="291"/>
      <c r="M1357" s="289">
        <v>80</v>
      </c>
      <c r="N1357" s="290"/>
      <c r="O1357" s="291"/>
      <c r="P1357" s="289" t="s">
        <v>31</v>
      </c>
      <c r="Q1357" s="290"/>
      <c r="R1357" s="291"/>
      <c r="S1357" s="270"/>
      <c r="T1357" s="283"/>
      <c r="U1357" s="283"/>
      <c r="V1357" s="283"/>
      <c r="W1357" s="270" t="s">
        <v>1493</v>
      </c>
    </row>
    <row r="1358" s="253" customFormat="true" ht="25.5" hidden="true" spans="1:23">
      <c r="A1358" s="270">
        <f>MAX(A$2:A1357)+1</f>
        <v>1245</v>
      </c>
      <c r="B1358" s="270" t="s">
        <v>3331</v>
      </c>
      <c r="C1358" s="270" t="s">
        <v>3332</v>
      </c>
      <c r="D1358" s="410" t="s">
        <v>3320</v>
      </c>
      <c r="E1358" s="410" t="s">
        <v>3319</v>
      </c>
      <c r="F1358" s="270"/>
      <c r="G1358" s="270" t="s">
        <v>316</v>
      </c>
      <c r="H1358" s="283" t="s">
        <v>44</v>
      </c>
      <c r="I1358" s="283" t="s">
        <v>1850</v>
      </c>
      <c r="J1358" s="289">
        <v>85</v>
      </c>
      <c r="K1358" s="290"/>
      <c r="L1358" s="291"/>
      <c r="M1358" s="289">
        <v>85</v>
      </c>
      <c r="N1358" s="290"/>
      <c r="O1358" s="291"/>
      <c r="P1358" s="289" t="s">
        <v>31</v>
      </c>
      <c r="Q1358" s="290"/>
      <c r="R1358" s="291"/>
      <c r="S1358" s="341" t="s">
        <v>2805</v>
      </c>
      <c r="T1358" s="283"/>
      <c r="U1358" s="283"/>
      <c r="V1358" s="270"/>
      <c r="W1358" s="270" t="s">
        <v>21</v>
      </c>
    </row>
    <row r="1359" s="253" customFormat="true" ht="27" hidden="true" spans="1:23">
      <c r="A1359" s="270">
        <f>MAX(A$2:A1358)+1</f>
        <v>1246</v>
      </c>
      <c r="B1359" s="270">
        <v>250311008</v>
      </c>
      <c r="C1359" s="336" t="s">
        <v>3333</v>
      </c>
      <c r="D1359" s="410" t="s">
        <v>3322</v>
      </c>
      <c r="E1359" s="410" t="s">
        <v>3321</v>
      </c>
      <c r="F1359" s="336"/>
      <c r="G1359" s="336"/>
      <c r="H1359" s="283" t="s">
        <v>44</v>
      </c>
      <c r="I1359" s="377" t="s">
        <v>1850</v>
      </c>
      <c r="J1359" s="289">
        <v>130</v>
      </c>
      <c r="K1359" s="290"/>
      <c r="L1359" s="291"/>
      <c r="M1359" s="289">
        <v>130</v>
      </c>
      <c r="N1359" s="290"/>
      <c r="O1359" s="291"/>
      <c r="P1359" s="289" t="s">
        <v>31</v>
      </c>
      <c r="Q1359" s="290"/>
      <c r="R1359" s="291"/>
      <c r="S1359" s="416" t="s">
        <v>3052</v>
      </c>
      <c r="T1359" s="283"/>
      <c r="U1359" s="377"/>
      <c r="V1359" s="283"/>
      <c r="W1359" s="270" t="s">
        <v>1123</v>
      </c>
    </row>
    <row r="1360" s="253" customFormat="true" ht="38.25" hidden="true" spans="1:23">
      <c r="A1360" s="270">
        <f>MAX(A$2:A1359)+1</f>
        <v>1247</v>
      </c>
      <c r="B1360" s="270">
        <v>250311009</v>
      </c>
      <c r="C1360" s="270" t="s">
        <v>3334</v>
      </c>
      <c r="D1360" s="410" t="s">
        <v>3329</v>
      </c>
      <c r="E1360" s="410" t="s">
        <v>3328</v>
      </c>
      <c r="F1360" s="270"/>
      <c r="G1360" s="270"/>
      <c r="H1360" s="283" t="s">
        <v>29</v>
      </c>
      <c r="I1360" s="283" t="s">
        <v>1850</v>
      </c>
      <c r="J1360" s="289" t="s">
        <v>70</v>
      </c>
      <c r="K1360" s="290"/>
      <c r="L1360" s="291"/>
      <c r="M1360" s="289" t="s">
        <v>70</v>
      </c>
      <c r="N1360" s="290"/>
      <c r="O1360" s="291"/>
      <c r="P1360" s="298" t="s">
        <v>70</v>
      </c>
      <c r="Q1360" s="305"/>
      <c r="R1360" s="306"/>
      <c r="S1360" s="333" t="s">
        <v>3167</v>
      </c>
      <c r="T1360" s="283"/>
      <c r="U1360" s="283"/>
      <c r="V1360" s="270"/>
      <c r="W1360" s="270" t="s">
        <v>21</v>
      </c>
    </row>
    <row r="1361" s="252" customFormat="true" ht="25.5" hidden="true" spans="1:23">
      <c r="A1361" s="270"/>
      <c r="B1361" s="270">
        <v>2504</v>
      </c>
      <c r="C1361" s="270" t="s">
        <v>3335</v>
      </c>
      <c r="D1361" s="410"/>
      <c r="E1361" s="410"/>
      <c r="F1361" s="270" t="s">
        <v>2179</v>
      </c>
      <c r="G1361" s="270"/>
      <c r="H1361" s="283"/>
      <c r="I1361" s="283"/>
      <c r="J1361" s="289"/>
      <c r="K1361" s="290"/>
      <c r="L1361" s="291"/>
      <c r="M1361" s="289"/>
      <c r="N1361" s="290"/>
      <c r="O1361" s="291"/>
      <c r="P1361" s="289"/>
      <c r="Q1361" s="290"/>
      <c r="R1361" s="291"/>
      <c r="S1361" s="270"/>
      <c r="T1361" s="283"/>
      <c r="U1361" s="283"/>
      <c r="V1361" s="270"/>
      <c r="W1361" s="270" t="s">
        <v>21</v>
      </c>
    </row>
    <row r="1362" s="252" customFormat="true" ht="25.5" hidden="true" spans="1:23">
      <c r="A1362" s="270"/>
      <c r="B1362" s="270">
        <v>250401</v>
      </c>
      <c r="C1362" s="270" t="s">
        <v>3336</v>
      </c>
      <c r="D1362" s="410"/>
      <c r="E1362" s="410"/>
      <c r="F1362" s="270"/>
      <c r="G1362" s="270"/>
      <c r="H1362" s="283"/>
      <c r="I1362" s="283"/>
      <c r="J1362" s="289"/>
      <c r="K1362" s="290"/>
      <c r="L1362" s="291"/>
      <c r="M1362" s="289"/>
      <c r="N1362" s="290"/>
      <c r="O1362" s="291"/>
      <c r="P1362" s="289"/>
      <c r="Q1362" s="290"/>
      <c r="R1362" s="291"/>
      <c r="S1362" s="270"/>
      <c r="T1362" s="283"/>
      <c r="U1362" s="283"/>
      <c r="V1362" s="270"/>
      <c r="W1362" s="270" t="s">
        <v>21</v>
      </c>
    </row>
    <row r="1363" s="253" customFormat="true" ht="25.5" hidden="true" spans="1:23">
      <c r="A1363" s="270">
        <f>MAX(A$2:A1362)+1</f>
        <v>1248</v>
      </c>
      <c r="B1363" s="270">
        <v>250401001</v>
      </c>
      <c r="C1363" s="270" t="s">
        <v>3337</v>
      </c>
      <c r="D1363" s="410" t="s">
        <v>3338</v>
      </c>
      <c r="E1363" s="410" t="s">
        <v>3337</v>
      </c>
      <c r="F1363" s="270"/>
      <c r="G1363" s="270"/>
      <c r="H1363" s="283" t="s">
        <v>39</v>
      </c>
      <c r="I1363" s="283" t="s">
        <v>1850</v>
      </c>
      <c r="J1363" s="289">
        <v>20</v>
      </c>
      <c r="K1363" s="290"/>
      <c r="L1363" s="291"/>
      <c r="M1363" s="289">
        <v>20</v>
      </c>
      <c r="N1363" s="290"/>
      <c r="O1363" s="291"/>
      <c r="P1363" s="289" t="s">
        <v>31</v>
      </c>
      <c r="Q1363" s="290"/>
      <c r="R1363" s="291"/>
      <c r="S1363" s="270"/>
      <c r="T1363" s="283"/>
      <c r="U1363" s="283"/>
      <c r="V1363" s="283"/>
      <c r="W1363" s="270" t="s">
        <v>1493</v>
      </c>
    </row>
    <row r="1364" s="253" customFormat="true" ht="25.5" hidden="true" spans="1:23">
      <c r="A1364" s="270">
        <f>MAX(A$2:A1363)+1</f>
        <v>1249</v>
      </c>
      <c r="B1364" s="270">
        <v>250401002</v>
      </c>
      <c r="C1364" s="270" t="s">
        <v>3339</v>
      </c>
      <c r="D1364" s="410" t="s">
        <v>3340</v>
      </c>
      <c r="E1364" s="410" t="s">
        <v>3339</v>
      </c>
      <c r="F1364" s="270"/>
      <c r="G1364" s="270"/>
      <c r="H1364" s="283" t="s">
        <v>39</v>
      </c>
      <c r="I1364" s="283" t="s">
        <v>1850</v>
      </c>
      <c r="J1364" s="289">
        <v>4</v>
      </c>
      <c r="K1364" s="290"/>
      <c r="L1364" s="291"/>
      <c r="M1364" s="289">
        <v>4</v>
      </c>
      <c r="N1364" s="290"/>
      <c r="O1364" s="291"/>
      <c r="P1364" s="289" t="s">
        <v>31</v>
      </c>
      <c r="Q1364" s="290"/>
      <c r="R1364" s="291"/>
      <c r="S1364" s="270"/>
      <c r="T1364" s="283"/>
      <c r="U1364" s="283"/>
      <c r="V1364" s="270"/>
      <c r="W1364" s="270" t="s">
        <v>21</v>
      </c>
    </row>
    <row r="1365" s="253" customFormat="true" ht="25.5" hidden="true" spans="1:23">
      <c r="A1365" s="270">
        <f>MAX(A$2:A1364)+1</f>
        <v>1250</v>
      </c>
      <c r="B1365" s="270">
        <v>250401003</v>
      </c>
      <c r="C1365" s="270" t="s">
        <v>3341</v>
      </c>
      <c r="D1365" s="410" t="s">
        <v>3342</v>
      </c>
      <c r="E1365" s="410" t="s">
        <v>3341</v>
      </c>
      <c r="F1365" s="270"/>
      <c r="G1365" s="270"/>
      <c r="H1365" s="283" t="s">
        <v>39</v>
      </c>
      <c r="I1365" s="283" t="s">
        <v>1850</v>
      </c>
      <c r="J1365" s="289">
        <v>4</v>
      </c>
      <c r="K1365" s="290"/>
      <c r="L1365" s="291"/>
      <c r="M1365" s="289">
        <v>4</v>
      </c>
      <c r="N1365" s="290"/>
      <c r="O1365" s="291"/>
      <c r="P1365" s="289" t="s">
        <v>31</v>
      </c>
      <c r="Q1365" s="290"/>
      <c r="R1365" s="291"/>
      <c r="S1365" s="270"/>
      <c r="T1365" s="283"/>
      <c r="U1365" s="283"/>
      <c r="V1365" s="270"/>
      <c r="W1365" s="270" t="s">
        <v>21</v>
      </c>
    </row>
    <row r="1366" s="253" customFormat="true" ht="25.5" hidden="true" spans="1:23">
      <c r="A1366" s="270">
        <f>MAX(A$2:A1365)+1</f>
        <v>1251</v>
      </c>
      <c r="B1366" s="270">
        <v>250401004</v>
      </c>
      <c r="C1366" s="270" t="s">
        <v>3343</v>
      </c>
      <c r="D1366" s="410" t="s">
        <v>3344</v>
      </c>
      <c r="E1366" s="410" t="s">
        <v>3343</v>
      </c>
      <c r="F1366" s="270"/>
      <c r="G1366" s="270"/>
      <c r="H1366" s="283" t="s">
        <v>39</v>
      </c>
      <c r="I1366" s="283" t="s">
        <v>1850</v>
      </c>
      <c r="J1366" s="289">
        <v>5</v>
      </c>
      <c r="K1366" s="290"/>
      <c r="L1366" s="291"/>
      <c r="M1366" s="289">
        <v>5</v>
      </c>
      <c r="N1366" s="290"/>
      <c r="O1366" s="291"/>
      <c r="P1366" s="289" t="s">
        <v>31</v>
      </c>
      <c r="Q1366" s="290"/>
      <c r="R1366" s="291"/>
      <c r="S1366" s="270"/>
      <c r="T1366" s="283"/>
      <c r="U1366" s="283"/>
      <c r="V1366" s="270"/>
      <c r="W1366" s="270" t="s">
        <v>21</v>
      </c>
    </row>
    <row r="1367" s="253" customFormat="true" ht="25.5" hidden="true" spans="1:23">
      <c r="A1367" s="270">
        <f>MAX(A$2:A1366)+1</f>
        <v>1252</v>
      </c>
      <c r="B1367" s="270">
        <v>250401005</v>
      </c>
      <c r="C1367" s="270" t="s">
        <v>3345</v>
      </c>
      <c r="D1367" s="410" t="s">
        <v>3346</v>
      </c>
      <c r="E1367" s="410" t="s">
        <v>3345</v>
      </c>
      <c r="F1367" s="270"/>
      <c r="G1367" s="270"/>
      <c r="H1367" s="283" t="s">
        <v>39</v>
      </c>
      <c r="I1367" s="283" t="s">
        <v>1850</v>
      </c>
      <c r="J1367" s="289">
        <v>5</v>
      </c>
      <c r="K1367" s="290"/>
      <c r="L1367" s="291"/>
      <c r="M1367" s="289">
        <v>5</v>
      </c>
      <c r="N1367" s="290"/>
      <c r="O1367" s="291"/>
      <c r="P1367" s="289" t="s">
        <v>31</v>
      </c>
      <c r="Q1367" s="290"/>
      <c r="R1367" s="291"/>
      <c r="S1367" s="270"/>
      <c r="T1367" s="283"/>
      <c r="U1367" s="283"/>
      <c r="V1367" s="270"/>
      <c r="W1367" s="270" t="s">
        <v>21</v>
      </c>
    </row>
    <row r="1368" s="253" customFormat="true" ht="25.5" hidden="true" spans="1:23">
      <c r="A1368" s="270">
        <f>MAX(A$2:A1367)+1</f>
        <v>1253</v>
      </c>
      <c r="B1368" s="270">
        <v>250401006</v>
      </c>
      <c r="C1368" s="270" t="s">
        <v>3347</v>
      </c>
      <c r="D1368" s="410" t="s">
        <v>3348</v>
      </c>
      <c r="E1368" s="410" t="s">
        <v>3347</v>
      </c>
      <c r="F1368" s="270"/>
      <c r="G1368" s="270"/>
      <c r="H1368" s="283" t="s">
        <v>39</v>
      </c>
      <c r="I1368" s="283" t="s">
        <v>1850</v>
      </c>
      <c r="J1368" s="289">
        <v>5</v>
      </c>
      <c r="K1368" s="290"/>
      <c r="L1368" s="291"/>
      <c r="M1368" s="289">
        <v>5</v>
      </c>
      <c r="N1368" s="290"/>
      <c r="O1368" s="291"/>
      <c r="P1368" s="289" t="s">
        <v>31</v>
      </c>
      <c r="Q1368" s="290"/>
      <c r="R1368" s="291"/>
      <c r="S1368" s="270"/>
      <c r="T1368" s="283"/>
      <c r="U1368" s="283"/>
      <c r="V1368" s="270"/>
      <c r="W1368" s="270" t="s">
        <v>21</v>
      </c>
    </row>
    <row r="1369" s="253" customFormat="true" ht="25.5" hidden="true" spans="1:23">
      <c r="A1369" s="270">
        <f>MAX(A$2:A1368)+1</f>
        <v>1254</v>
      </c>
      <c r="B1369" s="270">
        <v>250401007</v>
      </c>
      <c r="C1369" s="270" t="s">
        <v>3349</v>
      </c>
      <c r="D1369" s="410" t="s">
        <v>3350</v>
      </c>
      <c r="E1369" s="410" t="s">
        <v>3349</v>
      </c>
      <c r="F1369" s="270"/>
      <c r="G1369" s="270"/>
      <c r="H1369" s="283" t="s">
        <v>39</v>
      </c>
      <c r="I1369" s="283" t="s">
        <v>1850</v>
      </c>
      <c r="J1369" s="289">
        <v>4</v>
      </c>
      <c r="K1369" s="290"/>
      <c r="L1369" s="291"/>
      <c r="M1369" s="289">
        <v>4</v>
      </c>
      <c r="N1369" s="290"/>
      <c r="O1369" s="291"/>
      <c r="P1369" s="289" t="s">
        <v>31</v>
      </c>
      <c r="Q1369" s="290"/>
      <c r="R1369" s="291"/>
      <c r="S1369" s="270"/>
      <c r="T1369" s="283"/>
      <c r="U1369" s="283"/>
      <c r="V1369" s="270"/>
      <c r="W1369" s="270" t="s">
        <v>21</v>
      </c>
    </row>
    <row r="1370" s="253" customFormat="true" ht="25.5" hidden="true" spans="1:23">
      <c r="A1370" s="270">
        <f>MAX(A$2:A1369)+1</f>
        <v>1255</v>
      </c>
      <c r="B1370" s="270">
        <v>250401008</v>
      </c>
      <c r="C1370" s="270" t="s">
        <v>3351</v>
      </c>
      <c r="D1370" s="410" t="s">
        <v>3352</v>
      </c>
      <c r="E1370" s="410" t="s">
        <v>3351</v>
      </c>
      <c r="F1370" s="270"/>
      <c r="G1370" s="270"/>
      <c r="H1370" s="283" t="s">
        <v>39</v>
      </c>
      <c r="I1370" s="283" t="s">
        <v>1850</v>
      </c>
      <c r="J1370" s="289">
        <v>5</v>
      </c>
      <c r="K1370" s="290"/>
      <c r="L1370" s="291"/>
      <c r="M1370" s="289">
        <v>5</v>
      </c>
      <c r="N1370" s="290"/>
      <c r="O1370" s="291"/>
      <c r="P1370" s="289" t="s">
        <v>31</v>
      </c>
      <c r="Q1370" s="290"/>
      <c r="R1370" s="291"/>
      <c r="S1370" s="270"/>
      <c r="T1370" s="283"/>
      <c r="U1370" s="283"/>
      <c r="V1370" s="270"/>
      <c r="W1370" s="270" t="s">
        <v>21</v>
      </c>
    </row>
    <row r="1371" s="253" customFormat="true" ht="25.5" hidden="true" spans="1:23">
      <c r="A1371" s="270">
        <f>MAX(A$2:A1370)+1</f>
        <v>1256</v>
      </c>
      <c r="B1371" s="270">
        <v>250401009</v>
      </c>
      <c r="C1371" s="270" t="s">
        <v>3353</v>
      </c>
      <c r="D1371" s="410" t="s">
        <v>3354</v>
      </c>
      <c r="E1371" s="410" t="s">
        <v>3353</v>
      </c>
      <c r="F1371" s="270"/>
      <c r="G1371" s="270"/>
      <c r="H1371" s="283" t="s">
        <v>39</v>
      </c>
      <c r="I1371" s="283" t="s">
        <v>1850</v>
      </c>
      <c r="J1371" s="289">
        <v>5</v>
      </c>
      <c r="K1371" s="290"/>
      <c r="L1371" s="291"/>
      <c r="M1371" s="289">
        <v>5</v>
      </c>
      <c r="N1371" s="290"/>
      <c r="O1371" s="291"/>
      <c r="P1371" s="289" t="s">
        <v>31</v>
      </c>
      <c r="Q1371" s="290"/>
      <c r="R1371" s="291"/>
      <c r="S1371" s="270"/>
      <c r="T1371" s="283"/>
      <c r="U1371" s="283"/>
      <c r="V1371" s="270"/>
      <c r="W1371" s="270" t="s">
        <v>21</v>
      </c>
    </row>
    <row r="1372" s="253" customFormat="true" ht="25.5" hidden="true" spans="1:23">
      <c r="A1372" s="270">
        <f>MAX(A$2:A1371)+1</f>
        <v>1257</v>
      </c>
      <c r="B1372" s="270">
        <v>250401010</v>
      </c>
      <c r="C1372" s="270" t="s">
        <v>3355</v>
      </c>
      <c r="D1372" s="410" t="s">
        <v>3356</v>
      </c>
      <c r="E1372" s="410" t="s">
        <v>3355</v>
      </c>
      <c r="F1372" s="270"/>
      <c r="G1372" s="270"/>
      <c r="H1372" s="283" t="s">
        <v>39</v>
      </c>
      <c r="I1372" s="283" t="s">
        <v>1850</v>
      </c>
      <c r="J1372" s="289">
        <v>5</v>
      </c>
      <c r="K1372" s="290"/>
      <c r="L1372" s="291"/>
      <c r="M1372" s="289">
        <v>5</v>
      </c>
      <c r="N1372" s="290"/>
      <c r="O1372" s="291"/>
      <c r="P1372" s="289" t="s">
        <v>31</v>
      </c>
      <c r="Q1372" s="290"/>
      <c r="R1372" s="291"/>
      <c r="S1372" s="270"/>
      <c r="T1372" s="283"/>
      <c r="U1372" s="283"/>
      <c r="V1372" s="270"/>
      <c r="W1372" s="270" t="s">
        <v>21</v>
      </c>
    </row>
    <row r="1373" s="253" customFormat="true" ht="25.5" hidden="true" spans="1:23">
      <c r="A1373" s="270">
        <f>MAX(A$2:A1372)+1</f>
        <v>1258</v>
      </c>
      <c r="B1373" s="270">
        <v>250401011</v>
      </c>
      <c r="C1373" s="270" t="s">
        <v>3357</v>
      </c>
      <c r="D1373" s="410" t="s">
        <v>3358</v>
      </c>
      <c r="E1373" s="410" t="s">
        <v>3357</v>
      </c>
      <c r="F1373" s="270"/>
      <c r="G1373" s="270"/>
      <c r="H1373" s="283" t="s">
        <v>39</v>
      </c>
      <c r="I1373" s="283" t="s">
        <v>1850</v>
      </c>
      <c r="J1373" s="289">
        <v>15</v>
      </c>
      <c r="K1373" s="290"/>
      <c r="L1373" s="291"/>
      <c r="M1373" s="289">
        <v>15</v>
      </c>
      <c r="N1373" s="290"/>
      <c r="O1373" s="291"/>
      <c r="P1373" s="289" t="s">
        <v>31</v>
      </c>
      <c r="Q1373" s="290"/>
      <c r="R1373" s="291"/>
      <c r="S1373" s="270"/>
      <c r="T1373" s="283"/>
      <c r="U1373" s="283"/>
      <c r="V1373" s="270"/>
      <c r="W1373" s="270" t="s">
        <v>21</v>
      </c>
    </row>
    <row r="1374" s="253" customFormat="true" ht="25.5" hidden="true" spans="1:23">
      <c r="A1374" s="270">
        <f>MAX(A$2:A1373)+1</f>
        <v>1259</v>
      </c>
      <c r="B1374" s="270">
        <v>250401012</v>
      </c>
      <c r="C1374" s="270" t="s">
        <v>3359</v>
      </c>
      <c r="D1374" s="410" t="s">
        <v>3360</v>
      </c>
      <c r="E1374" s="410" t="s">
        <v>3359</v>
      </c>
      <c r="F1374" s="270"/>
      <c r="G1374" s="270"/>
      <c r="H1374" s="283" t="s">
        <v>39</v>
      </c>
      <c r="I1374" s="283" t="s">
        <v>1850</v>
      </c>
      <c r="J1374" s="289">
        <v>4</v>
      </c>
      <c r="K1374" s="290"/>
      <c r="L1374" s="291"/>
      <c r="M1374" s="289">
        <v>4</v>
      </c>
      <c r="N1374" s="290"/>
      <c r="O1374" s="291"/>
      <c r="P1374" s="289" t="s">
        <v>31</v>
      </c>
      <c r="Q1374" s="290"/>
      <c r="R1374" s="291"/>
      <c r="S1374" s="270"/>
      <c r="T1374" s="283"/>
      <c r="U1374" s="283"/>
      <c r="V1374" s="270"/>
      <c r="W1374" s="270" t="s">
        <v>21</v>
      </c>
    </row>
    <row r="1375" s="253" customFormat="true" ht="25.5" hidden="true" spans="1:23">
      <c r="A1375" s="270">
        <f>MAX(A$2:A1374)+1</f>
        <v>1260</v>
      </c>
      <c r="B1375" s="270">
        <v>250401013</v>
      </c>
      <c r="C1375" s="270" t="s">
        <v>3361</v>
      </c>
      <c r="D1375" s="410" t="s">
        <v>3362</v>
      </c>
      <c r="E1375" s="410" t="s">
        <v>3361</v>
      </c>
      <c r="F1375" s="270"/>
      <c r="G1375" s="270"/>
      <c r="H1375" s="283" t="s">
        <v>44</v>
      </c>
      <c r="I1375" s="283" t="s">
        <v>1850</v>
      </c>
      <c r="J1375" s="289">
        <v>50</v>
      </c>
      <c r="K1375" s="290"/>
      <c r="L1375" s="291"/>
      <c r="M1375" s="289">
        <v>50</v>
      </c>
      <c r="N1375" s="290"/>
      <c r="O1375" s="291"/>
      <c r="P1375" s="289" t="s">
        <v>31</v>
      </c>
      <c r="Q1375" s="290"/>
      <c r="R1375" s="291"/>
      <c r="S1375" s="270" t="s">
        <v>3363</v>
      </c>
      <c r="T1375" s="283"/>
      <c r="U1375" s="283"/>
      <c r="V1375" s="270"/>
      <c r="W1375" s="270" t="s">
        <v>21</v>
      </c>
    </row>
    <row r="1376" s="253" customFormat="true" ht="38.25" hidden="true" spans="1:23">
      <c r="A1376" s="270">
        <f>MAX(A$2:A1375)+1</f>
        <v>1261</v>
      </c>
      <c r="B1376" s="270">
        <v>250401014</v>
      </c>
      <c r="C1376" s="336" t="s">
        <v>3364</v>
      </c>
      <c r="D1376" s="410" t="s">
        <v>3365</v>
      </c>
      <c r="E1376" s="410" t="s">
        <v>3366</v>
      </c>
      <c r="F1376" s="336"/>
      <c r="G1376" s="336"/>
      <c r="H1376" s="283" t="s">
        <v>44</v>
      </c>
      <c r="I1376" s="377" t="s">
        <v>1850</v>
      </c>
      <c r="J1376" s="289">
        <v>50</v>
      </c>
      <c r="K1376" s="290"/>
      <c r="L1376" s="291"/>
      <c r="M1376" s="289">
        <v>50</v>
      </c>
      <c r="N1376" s="290"/>
      <c r="O1376" s="291"/>
      <c r="P1376" s="289" t="s">
        <v>31</v>
      </c>
      <c r="Q1376" s="290"/>
      <c r="R1376" s="291"/>
      <c r="S1376" s="336" t="s">
        <v>3367</v>
      </c>
      <c r="T1376" s="283"/>
      <c r="U1376" s="283"/>
      <c r="V1376" s="283"/>
      <c r="W1376" s="270" t="s">
        <v>3368</v>
      </c>
    </row>
    <row r="1377" s="253" customFormat="true" ht="25.5" hidden="true" spans="1:23">
      <c r="A1377" s="270">
        <f>MAX(A$2:A1376)+1</f>
        <v>1262</v>
      </c>
      <c r="B1377" s="270" t="s">
        <v>3369</v>
      </c>
      <c r="C1377" s="270" t="s">
        <v>3364</v>
      </c>
      <c r="D1377" s="410" t="s">
        <v>3365</v>
      </c>
      <c r="E1377" s="410" t="s">
        <v>3366</v>
      </c>
      <c r="F1377" s="270"/>
      <c r="G1377" s="270"/>
      <c r="H1377" s="283" t="s">
        <v>44</v>
      </c>
      <c r="I1377" s="283" t="s">
        <v>1850</v>
      </c>
      <c r="J1377" s="289">
        <v>30</v>
      </c>
      <c r="K1377" s="290"/>
      <c r="L1377" s="291"/>
      <c r="M1377" s="289">
        <v>30</v>
      </c>
      <c r="N1377" s="290"/>
      <c r="O1377" s="291"/>
      <c r="P1377" s="289" t="s">
        <v>31</v>
      </c>
      <c r="Q1377" s="290"/>
      <c r="R1377" s="291"/>
      <c r="S1377" s="270" t="s">
        <v>3370</v>
      </c>
      <c r="T1377" s="283"/>
      <c r="U1377" s="283"/>
      <c r="V1377" s="270"/>
      <c r="W1377" s="270" t="s">
        <v>21</v>
      </c>
    </row>
    <row r="1378" s="253" customFormat="true" ht="25.5" hidden="true" spans="1:23">
      <c r="A1378" s="270">
        <f>MAX(A$2:A1377)+1</f>
        <v>1263</v>
      </c>
      <c r="B1378" s="270">
        <v>250401015</v>
      </c>
      <c r="C1378" s="270" t="s">
        <v>3371</v>
      </c>
      <c r="D1378" s="410" t="s">
        <v>3372</v>
      </c>
      <c r="E1378" s="410" t="s">
        <v>3371</v>
      </c>
      <c r="F1378" s="270"/>
      <c r="G1378" s="270"/>
      <c r="H1378" s="283" t="s">
        <v>39</v>
      </c>
      <c r="I1378" s="283" t="s">
        <v>1850</v>
      </c>
      <c r="J1378" s="289">
        <v>2</v>
      </c>
      <c r="K1378" s="290"/>
      <c r="L1378" s="291"/>
      <c r="M1378" s="289">
        <v>2</v>
      </c>
      <c r="N1378" s="290"/>
      <c r="O1378" s="291"/>
      <c r="P1378" s="289" t="s">
        <v>31</v>
      </c>
      <c r="Q1378" s="290"/>
      <c r="R1378" s="291"/>
      <c r="S1378" s="270"/>
      <c r="T1378" s="283"/>
      <c r="U1378" s="283"/>
      <c r="V1378" s="270"/>
      <c r="W1378" s="270" t="s">
        <v>21</v>
      </c>
    </row>
    <row r="1379" s="253" customFormat="true" ht="25.5" hidden="true" spans="1:23">
      <c r="A1379" s="270">
        <f>MAX(A$2:A1378)+1</f>
        <v>1264</v>
      </c>
      <c r="B1379" s="270">
        <v>250401016</v>
      </c>
      <c r="C1379" s="270" t="s">
        <v>3373</v>
      </c>
      <c r="D1379" s="410" t="s">
        <v>3374</v>
      </c>
      <c r="E1379" s="410" t="s">
        <v>3373</v>
      </c>
      <c r="F1379" s="270"/>
      <c r="G1379" s="270"/>
      <c r="H1379" s="283" t="s">
        <v>39</v>
      </c>
      <c r="I1379" s="283" t="s">
        <v>1850</v>
      </c>
      <c r="J1379" s="289">
        <v>20</v>
      </c>
      <c r="K1379" s="290"/>
      <c r="L1379" s="291"/>
      <c r="M1379" s="289">
        <v>20</v>
      </c>
      <c r="N1379" s="290"/>
      <c r="O1379" s="291"/>
      <c r="P1379" s="289" t="s">
        <v>31</v>
      </c>
      <c r="Q1379" s="290"/>
      <c r="R1379" s="291"/>
      <c r="S1379" s="270"/>
      <c r="T1379" s="283"/>
      <c r="U1379" s="283"/>
      <c r="V1379" s="270"/>
      <c r="W1379" s="270" t="s">
        <v>21</v>
      </c>
    </row>
    <row r="1380" s="253" customFormat="true" ht="25.5" hidden="true" spans="1:23">
      <c r="A1380" s="270">
        <f>MAX(A$2:A1379)+1</f>
        <v>1265</v>
      </c>
      <c r="B1380" s="270">
        <v>250401017</v>
      </c>
      <c r="C1380" s="270" t="s">
        <v>3375</v>
      </c>
      <c r="D1380" s="410" t="s">
        <v>3376</v>
      </c>
      <c r="E1380" s="410" t="s">
        <v>3375</v>
      </c>
      <c r="F1380" s="270"/>
      <c r="G1380" s="270"/>
      <c r="H1380" s="283" t="s">
        <v>39</v>
      </c>
      <c r="I1380" s="283" t="s">
        <v>1850</v>
      </c>
      <c r="J1380" s="289">
        <v>10</v>
      </c>
      <c r="K1380" s="290"/>
      <c r="L1380" s="291"/>
      <c r="M1380" s="289">
        <v>10</v>
      </c>
      <c r="N1380" s="290"/>
      <c r="O1380" s="291"/>
      <c r="P1380" s="289" t="s">
        <v>31</v>
      </c>
      <c r="Q1380" s="290"/>
      <c r="R1380" s="291"/>
      <c r="S1380" s="270"/>
      <c r="T1380" s="283"/>
      <c r="U1380" s="283"/>
      <c r="V1380" s="270"/>
      <c r="W1380" s="270" t="s">
        <v>21</v>
      </c>
    </row>
    <row r="1381" s="253" customFormat="true" ht="25.5" hidden="true" spans="1:23">
      <c r="A1381" s="270">
        <f>MAX(A$2:A1380)+1</f>
        <v>1266</v>
      </c>
      <c r="B1381" s="270">
        <v>250401018</v>
      </c>
      <c r="C1381" s="270" t="s">
        <v>3377</v>
      </c>
      <c r="D1381" s="410" t="s">
        <v>3378</v>
      </c>
      <c r="E1381" s="410" t="s">
        <v>3377</v>
      </c>
      <c r="F1381" s="270"/>
      <c r="G1381" s="270"/>
      <c r="H1381" s="283" t="s">
        <v>39</v>
      </c>
      <c r="I1381" s="283" t="s">
        <v>1850</v>
      </c>
      <c r="J1381" s="289">
        <v>35</v>
      </c>
      <c r="K1381" s="290"/>
      <c r="L1381" s="291"/>
      <c r="M1381" s="289">
        <v>35</v>
      </c>
      <c r="N1381" s="290"/>
      <c r="O1381" s="291"/>
      <c r="P1381" s="289" t="s">
        <v>31</v>
      </c>
      <c r="Q1381" s="290"/>
      <c r="R1381" s="291"/>
      <c r="S1381" s="270"/>
      <c r="T1381" s="283"/>
      <c r="U1381" s="283"/>
      <c r="V1381" s="270"/>
      <c r="W1381" s="270" t="s">
        <v>21</v>
      </c>
    </row>
    <row r="1382" s="253" customFormat="true" ht="25.5" hidden="true" spans="1:23">
      <c r="A1382" s="270">
        <f>MAX(A$2:A1381)+1</f>
        <v>1267</v>
      </c>
      <c r="B1382" s="270">
        <v>250401019</v>
      </c>
      <c r="C1382" s="270" t="s">
        <v>3379</v>
      </c>
      <c r="D1382" s="410" t="s">
        <v>3380</v>
      </c>
      <c r="E1382" s="410" t="s">
        <v>3379</v>
      </c>
      <c r="F1382" s="270"/>
      <c r="G1382" s="270"/>
      <c r="H1382" s="283" t="s">
        <v>44</v>
      </c>
      <c r="I1382" s="283" t="s">
        <v>1850</v>
      </c>
      <c r="J1382" s="289">
        <v>10</v>
      </c>
      <c r="K1382" s="290"/>
      <c r="L1382" s="291"/>
      <c r="M1382" s="289">
        <v>10</v>
      </c>
      <c r="N1382" s="290"/>
      <c r="O1382" s="291"/>
      <c r="P1382" s="289" t="s">
        <v>31</v>
      </c>
      <c r="Q1382" s="290"/>
      <c r="R1382" s="291"/>
      <c r="S1382" s="270" t="s">
        <v>3381</v>
      </c>
      <c r="T1382" s="283"/>
      <c r="U1382" s="283"/>
      <c r="V1382" s="270"/>
      <c r="W1382" s="270" t="s">
        <v>21</v>
      </c>
    </row>
    <row r="1383" s="253" customFormat="true" ht="25.5" hidden="true" spans="1:23">
      <c r="A1383" s="270">
        <f>MAX(A$2:A1382)+1</f>
        <v>1268</v>
      </c>
      <c r="B1383" s="270" t="s">
        <v>3382</v>
      </c>
      <c r="C1383" s="270" t="s">
        <v>3379</v>
      </c>
      <c r="D1383" s="410" t="s">
        <v>3380</v>
      </c>
      <c r="E1383" s="410" t="s">
        <v>3379</v>
      </c>
      <c r="F1383" s="270"/>
      <c r="G1383" s="270"/>
      <c r="H1383" s="283" t="s">
        <v>44</v>
      </c>
      <c r="I1383" s="283" t="s">
        <v>1850</v>
      </c>
      <c r="J1383" s="289" t="s">
        <v>31</v>
      </c>
      <c r="K1383" s="290"/>
      <c r="L1383" s="291"/>
      <c r="M1383" s="289" t="s">
        <v>31</v>
      </c>
      <c r="N1383" s="290"/>
      <c r="O1383" s="291"/>
      <c r="P1383" s="289" t="s">
        <v>31</v>
      </c>
      <c r="Q1383" s="290"/>
      <c r="R1383" s="291"/>
      <c r="S1383" s="270" t="s">
        <v>3383</v>
      </c>
      <c r="T1383" s="283"/>
      <c r="U1383" s="283"/>
      <c r="V1383" s="270"/>
      <c r="W1383" s="270" t="s">
        <v>21</v>
      </c>
    </row>
    <row r="1384" s="253" customFormat="true" ht="38.25" hidden="true" spans="1:23">
      <c r="A1384" s="270">
        <f>MAX(A$2:A1383)+1</f>
        <v>1269</v>
      </c>
      <c r="B1384" s="270">
        <v>250401020</v>
      </c>
      <c r="C1384" s="270" t="s">
        <v>3384</v>
      </c>
      <c r="D1384" s="410" t="s">
        <v>3385</v>
      </c>
      <c r="E1384" s="410" t="s">
        <v>3384</v>
      </c>
      <c r="F1384" s="270" t="s">
        <v>3386</v>
      </c>
      <c r="G1384" s="270"/>
      <c r="H1384" s="283" t="s">
        <v>39</v>
      </c>
      <c r="I1384" s="283" t="s">
        <v>1850</v>
      </c>
      <c r="J1384" s="289">
        <v>20</v>
      </c>
      <c r="K1384" s="290"/>
      <c r="L1384" s="291"/>
      <c r="M1384" s="289">
        <v>20</v>
      </c>
      <c r="N1384" s="290"/>
      <c r="O1384" s="291"/>
      <c r="P1384" s="289" t="s">
        <v>31</v>
      </c>
      <c r="Q1384" s="290"/>
      <c r="R1384" s="291"/>
      <c r="S1384" s="270" t="s">
        <v>3387</v>
      </c>
      <c r="T1384" s="283"/>
      <c r="U1384" s="283"/>
      <c r="V1384" s="270"/>
      <c r="W1384" s="270" t="s">
        <v>21</v>
      </c>
    </row>
    <row r="1385" s="253" customFormat="true" ht="25.5" hidden="true" spans="1:23">
      <c r="A1385" s="270">
        <f>MAX(A$2:A1384)+1</f>
        <v>1270</v>
      </c>
      <c r="B1385" s="270" t="s">
        <v>3388</v>
      </c>
      <c r="C1385" s="270" t="s">
        <v>3389</v>
      </c>
      <c r="D1385" s="410" t="s">
        <v>3385</v>
      </c>
      <c r="E1385" s="410" t="s">
        <v>3384</v>
      </c>
      <c r="F1385" s="270"/>
      <c r="G1385" s="270"/>
      <c r="H1385" s="283" t="s">
        <v>39</v>
      </c>
      <c r="I1385" s="283" t="s">
        <v>40</v>
      </c>
      <c r="J1385" s="289">
        <v>2</v>
      </c>
      <c r="K1385" s="290"/>
      <c r="L1385" s="291"/>
      <c r="M1385" s="289">
        <v>2</v>
      </c>
      <c r="N1385" s="290"/>
      <c r="O1385" s="291"/>
      <c r="P1385" s="289" t="s">
        <v>31</v>
      </c>
      <c r="Q1385" s="290"/>
      <c r="R1385" s="291"/>
      <c r="S1385" s="270"/>
      <c r="T1385" s="283"/>
      <c r="U1385" s="283"/>
      <c r="V1385" s="270"/>
      <c r="W1385" s="270" t="s">
        <v>21</v>
      </c>
    </row>
    <row r="1386" s="253" customFormat="true" ht="25.5" hidden="true" spans="1:23">
      <c r="A1386" s="270">
        <f>MAX(A$2:A1385)+1</f>
        <v>1271</v>
      </c>
      <c r="B1386" s="270">
        <v>250401021</v>
      </c>
      <c r="C1386" s="270" t="s">
        <v>3390</v>
      </c>
      <c r="D1386" s="410" t="s">
        <v>3391</v>
      </c>
      <c r="E1386" s="410" t="s">
        <v>3390</v>
      </c>
      <c r="F1386" s="270"/>
      <c r="G1386" s="270"/>
      <c r="H1386" s="283" t="s">
        <v>39</v>
      </c>
      <c r="I1386" s="283" t="s">
        <v>1850</v>
      </c>
      <c r="J1386" s="289">
        <v>6</v>
      </c>
      <c r="K1386" s="290"/>
      <c r="L1386" s="291"/>
      <c r="M1386" s="289">
        <v>6</v>
      </c>
      <c r="N1386" s="290"/>
      <c r="O1386" s="291"/>
      <c r="P1386" s="289" t="s">
        <v>31</v>
      </c>
      <c r="Q1386" s="290"/>
      <c r="R1386" s="291"/>
      <c r="S1386" s="270"/>
      <c r="T1386" s="283"/>
      <c r="U1386" s="283"/>
      <c r="V1386" s="270"/>
      <c r="W1386" s="270" t="s">
        <v>21</v>
      </c>
    </row>
    <row r="1387" s="253" customFormat="true" ht="25.5" hidden="true" spans="1:23">
      <c r="A1387" s="270">
        <f>MAX(A$2:A1386)+1</f>
        <v>1272</v>
      </c>
      <c r="B1387" s="270">
        <v>250401022</v>
      </c>
      <c r="C1387" s="270" t="s">
        <v>3392</v>
      </c>
      <c r="D1387" s="410" t="s">
        <v>3393</v>
      </c>
      <c r="E1387" s="410" t="s">
        <v>3392</v>
      </c>
      <c r="F1387" s="270"/>
      <c r="G1387" s="270"/>
      <c r="H1387" s="283" t="s">
        <v>39</v>
      </c>
      <c r="I1387" s="283" t="s">
        <v>1850</v>
      </c>
      <c r="J1387" s="289">
        <v>6</v>
      </c>
      <c r="K1387" s="290"/>
      <c r="L1387" s="291"/>
      <c r="M1387" s="289">
        <v>6</v>
      </c>
      <c r="N1387" s="290"/>
      <c r="O1387" s="291"/>
      <c r="P1387" s="289" t="s">
        <v>31</v>
      </c>
      <c r="Q1387" s="290"/>
      <c r="R1387" s="291"/>
      <c r="S1387" s="270"/>
      <c r="T1387" s="283"/>
      <c r="U1387" s="283"/>
      <c r="V1387" s="270"/>
      <c r="W1387" s="270" t="s">
        <v>21</v>
      </c>
    </row>
    <row r="1388" s="253" customFormat="true" ht="25.5" hidden="true" spans="1:23">
      <c r="A1388" s="270">
        <f>MAX(A$2:A1387)+1</f>
        <v>1273</v>
      </c>
      <c r="B1388" s="270">
        <v>250401023</v>
      </c>
      <c r="C1388" s="270" t="s">
        <v>3394</v>
      </c>
      <c r="D1388" s="410" t="s">
        <v>3395</v>
      </c>
      <c r="E1388" s="410" t="s">
        <v>3394</v>
      </c>
      <c r="F1388" s="270" t="s">
        <v>3396</v>
      </c>
      <c r="G1388" s="270"/>
      <c r="H1388" s="283" t="s">
        <v>39</v>
      </c>
      <c r="I1388" s="283" t="s">
        <v>1850</v>
      </c>
      <c r="J1388" s="289">
        <v>15</v>
      </c>
      <c r="K1388" s="290"/>
      <c r="L1388" s="291"/>
      <c r="M1388" s="289">
        <v>15</v>
      </c>
      <c r="N1388" s="290"/>
      <c r="O1388" s="291"/>
      <c r="P1388" s="289" t="s">
        <v>31</v>
      </c>
      <c r="Q1388" s="290"/>
      <c r="R1388" s="291"/>
      <c r="S1388" s="270" t="s">
        <v>3397</v>
      </c>
      <c r="T1388" s="283"/>
      <c r="U1388" s="283"/>
      <c r="V1388" s="270"/>
      <c r="W1388" s="270" t="s">
        <v>21</v>
      </c>
    </row>
    <row r="1389" s="253" customFormat="true" ht="25.5" hidden="true" spans="1:23">
      <c r="A1389" s="270">
        <f>MAX(A$2:A1388)+1</f>
        <v>1274</v>
      </c>
      <c r="B1389" s="270" t="s">
        <v>3398</v>
      </c>
      <c r="C1389" s="270" t="s">
        <v>3394</v>
      </c>
      <c r="D1389" s="410" t="s">
        <v>3395</v>
      </c>
      <c r="E1389" s="410" t="s">
        <v>3394</v>
      </c>
      <c r="F1389" s="270"/>
      <c r="G1389" s="270"/>
      <c r="H1389" s="283" t="s">
        <v>44</v>
      </c>
      <c r="I1389" s="283" t="s">
        <v>1850</v>
      </c>
      <c r="J1389" s="289">
        <v>20</v>
      </c>
      <c r="K1389" s="290"/>
      <c r="L1389" s="291"/>
      <c r="M1389" s="289">
        <v>20</v>
      </c>
      <c r="N1389" s="290"/>
      <c r="O1389" s="291"/>
      <c r="P1389" s="289" t="s">
        <v>31</v>
      </c>
      <c r="Q1389" s="290"/>
      <c r="R1389" s="291"/>
      <c r="S1389" s="270" t="s">
        <v>2479</v>
      </c>
      <c r="T1389" s="283"/>
      <c r="U1389" s="283"/>
      <c r="V1389" s="270"/>
      <c r="W1389" s="270" t="s">
        <v>21</v>
      </c>
    </row>
    <row r="1390" s="253" customFormat="true" ht="25.5" hidden="true" spans="1:23">
      <c r="A1390" s="270">
        <f>MAX(A$2:A1389)+1</f>
        <v>1275</v>
      </c>
      <c r="B1390" s="270">
        <v>250401024</v>
      </c>
      <c r="C1390" s="270" t="s">
        <v>3399</v>
      </c>
      <c r="D1390" s="410" t="s">
        <v>3400</v>
      </c>
      <c r="E1390" s="410" t="s">
        <v>3399</v>
      </c>
      <c r="F1390" s="270"/>
      <c r="G1390" s="270"/>
      <c r="H1390" s="283" t="s">
        <v>39</v>
      </c>
      <c r="I1390" s="283" t="s">
        <v>1850</v>
      </c>
      <c r="J1390" s="289">
        <v>1</v>
      </c>
      <c r="K1390" s="290"/>
      <c r="L1390" s="291"/>
      <c r="M1390" s="289">
        <v>1</v>
      </c>
      <c r="N1390" s="290"/>
      <c r="O1390" s="291"/>
      <c r="P1390" s="289" t="s">
        <v>31</v>
      </c>
      <c r="Q1390" s="290"/>
      <c r="R1390" s="291"/>
      <c r="S1390" s="270"/>
      <c r="T1390" s="283"/>
      <c r="U1390" s="283"/>
      <c r="V1390" s="270"/>
      <c r="W1390" s="270" t="s">
        <v>21</v>
      </c>
    </row>
    <row r="1391" s="253" customFormat="true" ht="25.5" hidden="true" spans="1:23">
      <c r="A1391" s="270">
        <f>MAX(A$2:A1390)+1</f>
        <v>1276</v>
      </c>
      <c r="B1391" s="270">
        <v>250401025</v>
      </c>
      <c r="C1391" s="270" t="s">
        <v>3401</v>
      </c>
      <c r="D1391" s="410" t="s">
        <v>3402</v>
      </c>
      <c r="E1391" s="410" t="s">
        <v>3401</v>
      </c>
      <c r="F1391" s="270"/>
      <c r="G1391" s="270"/>
      <c r="H1391" s="283" t="s">
        <v>44</v>
      </c>
      <c r="I1391" s="283" t="s">
        <v>1850</v>
      </c>
      <c r="J1391" s="289">
        <v>20</v>
      </c>
      <c r="K1391" s="290"/>
      <c r="L1391" s="291"/>
      <c r="M1391" s="289">
        <v>20</v>
      </c>
      <c r="N1391" s="290"/>
      <c r="O1391" s="291"/>
      <c r="P1391" s="289" t="s">
        <v>31</v>
      </c>
      <c r="Q1391" s="290"/>
      <c r="R1391" s="291"/>
      <c r="S1391" s="270" t="s">
        <v>2479</v>
      </c>
      <c r="T1391" s="283"/>
      <c r="U1391" s="283"/>
      <c r="V1391" s="270"/>
      <c r="W1391" s="270" t="s">
        <v>21</v>
      </c>
    </row>
    <row r="1392" s="253" customFormat="true" ht="25.5" hidden="true" spans="1:23">
      <c r="A1392" s="270">
        <f>MAX(A$2:A1391)+1</f>
        <v>1277</v>
      </c>
      <c r="B1392" s="270" t="s">
        <v>3403</v>
      </c>
      <c r="C1392" s="270" t="s">
        <v>3401</v>
      </c>
      <c r="D1392" s="410" t="s">
        <v>3402</v>
      </c>
      <c r="E1392" s="410" t="s">
        <v>3401</v>
      </c>
      <c r="F1392" s="270"/>
      <c r="G1392" s="270"/>
      <c r="H1392" s="283" t="s">
        <v>39</v>
      </c>
      <c r="I1392" s="283" t="s">
        <v>1850</v>
      </c>
      <c r="J1392" s="289">
        <v>5</v>
      </c>
      <c r="K1392" s="290"/>
      <c r="L1392" s="291"/>
      <c r="M1392" s="289">
        <v>5</v>
      </c>
      <c r="N1392" s="290"/>
      <c r="O1392" s="291"/>
      <c r="P1392" s="289" t="s">
        <v>31</v>
      </c>
      <c r="Q1392" s="290"/>
      <c r="R1392" s="291"/>
      <c r="S1392" s="270" t="s">
        <v>3404</v>
      </c>
      <c r="T1392" s="283"/>
      <c r="U1392" s="283"/>
      <c r="V1392" s="270"/>
      <c r="W1392" s="270" t="s">
        <v>21</v>
      </c>
    </row>
    <row r="1393" s="253" customFormat="true" ht="25.5" hidden="true" spans="1:23">
      <c r="A1393" s="270">
        <f>MAX(A$2:A1392)+1</f>
        <v>1278</v>
      </c>
      <c r="B1393" s="270" t="s">
        <v>3405</v>
      </c>
      <c r="C1393" s="270" t="s">
        <v>3406</v>
      </c>
      <c r="D1393" s="410" t="s">
        <v>3402</v>
      </c>
      <c r="E1393" s="410" t="s">
        <v>3401</v>
      </c>
      <c r="F1393" s="270"/>
      <c r="G1393" s="270"/>
      <c r="H1393" s="283" t="s">
        <v>44</v>
      </c>
      <c r="I1393" s="283" t="s">
        <v>3288</v>
      </c>
      <c r="J1393" s="289" t="s">
        <v>31</v>
      </c>
      <c r="K1393" s="290"/>
      <c r="L1393" s="291"/>
      <c r="M1393" s="289" t="s">
        <v>31</v>
      </c>
      <c r="N1393" s="290"/>
      <c r="O1393" s="291"/>
      <c r="P1393" s="289" t="s">
        <v>31</v>
      </c>
      <c r="Q1393" s="290"/>
      <c r="R1393" s="291"/>
      <c r="S1393" s="270" t="s">
        <v>3407</v>
      </c>
      <c r="T1393" s="283"/>
      <c r="U1393" s="283"/>
      <c r="V1393" s="270"/>
      <c r="W1393" s="270" t="s">
        <v>21</v>
      </c>
    </row>
    <row r="1394" s="253" customFormat="true" ht="25.5" hidden="true" spans="1:23">
      <c r="A1394" s="270">
        <f>MAX(A$2:A1393)+1</f>
        <v>1279</v>
      </c>
      <c r="B1394" s="270">
        <v>250401026</v>
      </c>
      <c r="C1394" s="270" t="s">
        <v>3408</v>
      </c>
      <c r="D1394" s="410" t="s">
        <v>3409</v>
      </c>
      <c r="E1394" s="410" t="s">
        <v>3408</v>
      </c>
      <c r="F1394" s="270"/>
      <c r="G1394" s="270"/>
      <c r="H1394" s="283" t="s">
        <v>39</v>
      </c>
      <c r="I1394" s="283" t="s">
        <v>1850</v>
      </c>
      <c r="J1394" s="289">
        <v>8</v>
      </c>
      <c r="K1394" s="290"/>
      <c r="L1394" s="291"/>
      <c r="M1394" s="289">
        <v>8</v>
      </c>
      <c r="N1394" s="290"/>
      <c r="O1394" s="291"/>
      <c r="P1394" s="289" t="s">
        <v>31</v>
      </c>
      <c r="Q1394" s="290"/>
      <c r="R1394" s="291"/>
      <c r="S1394" s="270"/>
      <c r="T1394" s="283"/>
      <c r="U1394" s="283"/>
      <c r="V1394" s="270"/>
      <c r="W1394" s="270" t="s">
        <v>21</v>
      </c>
    </row>
    <row r="1395" s="253" customFormat="true" ht="38.25" hidden="true" spans="1:23">
      <c r="A1395" s="270">
        <f>MAX(A$2:A1394)+1</f>
        <v>1280</v>
      </c>
      <c r="B1395" s="270">
        <v>250401027</v>
      </c>
      <c r="C1395" s="270" t="s">
        <v>3410</v>
      </c>
      <c r="D1395" s="410" t="s">
        <v>3411</v>
      </c>
      <c r="E1395" s="410" t="s">
        <v>3410</v>
      </c>
      <c r="F1395" s="270"/>
      <c r="G1395" s="270"/>
      <c r="H1395" s="283" t="s">
        <v>39</v>
      </c>
      <c r="I1395" s="283" t="s">
        <v>1850</v>
      </c>
      <c r="J1395" s="289">
        <v>30</v>
      </c>
      <c r="K1395" s="290"/>
      <c r="L1395" s="291"/>
      <c r="M1395" s="289">
        <v>30</v>
      </c>
      <c r="N1395" s="290"/>
      <c r="O1395" s="291"/>
      <c r="P1395" s="289" t="s">
        <v>31</v>
      </c>
      <c r="Q1395" s="290"/>
      <c r="R1395" s="291"/>
      <c r="S1395" s="270"/>
      <c r="T1395" s="283"/>
      <c r="U1395" s="283"/>
      <c r="V1395" s="270"/>
      <c r="W1395" s="270" t="s">
        <v>21</v>
      </c>
    </row>
    <row r="1396" s="253" customFormat="true" ht="38.25" hidden="true" spans="1:23">
      <c r="A1396" s="270">
        <f>MAX(A$2:A1395)+1</f>
        <v>1281</v>
      </c>
      <c r="B1396" s="322" t="s">
        <v>3412</v>
      </c>
      <c r="C1396" s="270" t="s">
        <v>3413</v>
      </c>
      <c r="D1396" s="410" t="s">
        <v>3411</v>
      </c>
      <c r="E1396" s="410" t="s">
        <v>3410</v>
      </c>
      <c r="F1396" s="325" t="s">
        <v>3414</v>
      </c>
      <c r="G1396" s="270"/>
      <c r="H1396" s="283" t="s">
        <v>29</v>
      </c>
      <c r="I1396" s="283" t="s">
        <v>1850</v>
      </c>
      <c r="J1396" s="289">
        <v>150</v>
      </c>
      <c r="K1396" s="290"/>
      <c r="L1396" s="291"/>
      <c r="M1396" s="289">
        <v>150</v>
      </c>
      <c r="N1396" s="290"/>
      <c r="O1396" s="291"/>
      <c r="P1396" s="298" t="s">
        <v>31</v>
      </c>
      <c r="Q1396" s="305"/>
      <c r="R1396" s="306"/>
      <c r="S1396" s="270" t="s">
        <v>2041</v>
      </c>
      <c r="T1396" s="283"/>
      <c r="U1396" s="283"/>
      <c r="V1396" s="270"/>
      <c r="W1396" s="270" t="s">
        <v>310</v>
      </c>
    </row>
    <row r="1397" s="253" customFormat="true" ht="25.5" hidden="true" spans="1:23">
      <c r="A1397" s="270">
        <f>MAX(A$2:A1396)+1</f>
        <v>1282</v>
      </c>
      <c r="B1397" s="270">
        <v>250401028</v>
      </c>
      <c r="C1397" s="270" t="s">
        <v>3415</v>
      </c>
      <c r="D1397" s="410" t="s">
        <v>3416</v>
      </c>
      <c r="E1397" s="410" t="s">
        <v>3415</v>
      </c>
      <c r="F1397" s="270"/>
      <c r="G1397" s="270"/>
      <c r="H1397" s="283" t="s">
        <v>44</v>
      </c>
      <c r="I1397" s="283" t="s">
        <v>1850</v>
      </c>
      <c r="J1397" s="289">
        <v>30</v>
      </c>
      <c r="K1397" s="290"/>
      <c r="L1397" s="291"/>
      <c r="M1397" s="289">
        <v>30</v>
      </c>
      <c r="N1397" s="290"/>
      <c r="O1397" s="291"/>
      <c r="P1397" s="289" t="s">
        <v>31</v>
      </c>
      <c r="Q1397" s="290"/>
      <c r="R1397" s="291"/>
      <c r="S1397" s="270" t="s">
        <v>2479</v>
      </c>
      <c r="T1397" s="283"/>
      <c r="U1397" s="283"/>
      <c r="V1397" s="270"/>
      <c r="W1397" s="270" t="s">
        <v>21</v>
      </c>
    </row>
    <row r="1398" s="253" customFormat="true" ht="25.5" hidden="true" spans="1:23">
      <c r="A1398" s="270">
        <f>MAX(A$2:A1397)+1</f>
        <v>1283</v>
      </c>
      <c r="B1398" s="270" t="s">
        <v>3417</v>
      </c>
      <c r="C1398" s="270" t="s">
        <v>3415</v>
      </c>
      <c r="D1398" s="410" t="s">
        <v>3416</v>
      </c>
      <c r="E1398" s="410" t="s">
        <v>3415</v>
      </c>
      <c r="F1398" s="270"/>
      <c r="G1398" s="270"/>
      <c r="H1398" s="283" t="s">
        <v>39</v>
      </c>
      <c r="I1398" s="283" t="s">
        <v>1850</v>
      </c>
      <c r="J1398" s="289">
        <v>10</v>
      </c>
      <c r="K1398" s="290"/>
      <c r="L1398" s="291"/>
      <c r="M1398" s="289">
        <v>10</v>
      </c>
      <c r="N1398" s="290"/>
      <c r="O1398" s="291"/>
      <c r="P1398" s="289" t="s">
        <v>31</v>
      </c>
      <c r="Q1398" s="290"/>
      <c r="R1398" s="291"/>
      <c r="S1398" s="270" t="s">
        <v>3404</v>
      </c>
      <c r="T1398" s="283"/>
      <c r="U1398" s="283"/>
      <c r="V1398" s="270"/>
      <c r="W1398" s="270" t="s">
        <v>21</v>
      </c>
    </row>
    <row r="1399" s="253" customFormat="true" ht="25.5" hidden="true" spans="1:23">
      <c r="A1399" s="270">
        <f>MAX(A$2:A1398)+1</f>
        <v>1284</v>
      </c>
      <c r="B1399" s="270">
        <v>250401029</v>
      </c>
      <c r="C1399" s="270" t="s">
        <v>3418</v>
      </c>
      <c r="D1399" s="410" t="s">
        <v>3419</v>
      </c>
      <c r="E1399" s="410" t="s">
        <v>3418</v>
      </c>
      <c r="F1399" s="270"/>
      <c r="G1399" s="270"/>
      <c r="H1399" s="283" t="s">
        <v>44</v>
      </c>
      <c r="I1399" s="283" t="s">
        <v>1850</v>
      </c>
      <c r="J1399" s="289">
        <v>35</v>
      </c>
      <c r="K1399" s="290"/>
      <c r="L1399" s="291"/>
      <c r="M1399" s="289">
        <v>35</v>
      </c>
      <c r="N1399" s="290"/>
      <c r="O1399" s="291"/>
      <c r="P1399" s="289" t="s">
        <v>31</v>
      </c>
      <c r="Q1399" s="290"/>
      <c r="R1399" s="291"/>
      <c r="S1399" s="270" t="s">
        <v>1867</v>
      </c>
      <c r="T1399" s="283"/>
      <c r="U1399" s="283"/>
      <c r="V1399" s="270"/>
      <c r="W1399" s="270" t="s">
        <v>21</v>
      </c>
    </row>
    <row r="1400" s="253" customFormat="true" ht="25.5" hidden="true" spans="1:23">
      <c r="A1400" s="270">
        <f>MAX(A$2:A1399)+1</f>
        <v>1285</v>
      </c>
      <c r="B1400" s="270">
        <v>250401030</v>
      </c>
      <c r="C1400" s="270" t="s">
        <v>3420</v>
      </c>
      <c r="D1400" s="410" t="s">
        <v>3421</v>
      </c>
      <c r="E1400" s="410" t="s">
        <v>3420</v>
      </c>
      <c r="F1400" s="270"/>
      <c r="G1400" s="270"/>
      <c r="H1400" s="283" t="s">
        <v>44</v>
      </c>
      <c r="I1400" s="283" t="s">
        <v>1850</v>
      </c>
      <c r="J1400" s="289">
        <v>35</v>
      </c>
      <c r="K1400" s="290"/>
      <c r="L1400" s="291"/>
      <c r="M1400" s="289">
        <v>35</v>
      </c>
      <c r="N1400" s="290"/>
      <c r="O1400" s="291"/>
      <c r="P1400" s="289" t="s">
        <v>31</v>
      </c>
      <c r="Q1400" s="290"/>
      <c r="R1400" s="291"/>
      <c r="S1400" s="270" t="s">
        <v>1867</v>
      </c>
      <c r="T1400" s="283"/>
      <c r="U1400" s="283"/>
      <c r="V1400" s="270"/>
      <c r="W1400" s="270" t="s">
        <v>21</v>
      </c>
    </row>
    <row r="1401" s="253" customFormat="true" ht="38.25" hidden="true" spans="1:23">
      <c r="A1401" s="270">
        <f>MAX(A$2:A1400)+1</f>
        <v>1286</v>
      </c>
      <c r="B1401" s="270">
        <v>250401031</v>
      </c>
      <c r="C1401" s="270" t="s">
        <v>3422</v>
      </c>
      <c r="D1401" s="410" t="s">
        <v>3423</v>
      </c>
      <c r="E1401" s="410" t="s">
        <v>3424</v>
      </c>
      <c r="F1401" s="270"/>
      <c r="G1401" s="270"/>
      <c r="H1401" s="283" t="s">
        <v>44</v>
      </c>
      <c r="I1401" s="283" t="s">
        <v>3425</v>
      </c>
      <c r="J1401" s="289">
        <v>35</v>
      </c>
      <c r="K1401" s="290"/>
      <c r="L1401" s="291"/>
      <c r="M1401" s="289">
        <v>35</v>
      </c>
      <c r="N1401" s="290"/>
      <c r="O1401" s="291"/>
      <c r="P1401" s="289" t="s">
        <v>31</v>
      </c>
      <c r="Q1401" s="290"/>
      <c r="R1401" s="291"/>
      <c r="S1401" s="270" t="s">
        <v>1867</v>
      </c>
      <c r="T1401" s="283"/>
      <c r="U1401" s="283"/>
      <c r="V1401" s="270"/>
      <c r="W1401" s="270" t="s">
        <v>21</v>
      </c>
    </row>
    <row r="1402" s="253" customFormat="true" ht="38.25" hidden="true" spans="1:23">
      <c r="A1402" s="270">
        <f>MAX(A$2:A1401)+1</f>
        <v>1287</v>
      </c>
      <c r="B1402" s="270">
        <v>250401033</v>
      </c>
      <c r="C1402" s="270" t="s">
        <v>3426</v>
      </c>
      <c r="D1402" s="410" t="s">
        <v>3427</v>
      </c>
      <c r="E1402" s="410" t="s">
        <v>3426</v>
      </c>
      <c r="F1402" s="270" t="s">
        <v>3428</v>
      </c>
      <c r="G1402" s="270"/>
      <c r="H1402" s="283" t="s">
        <v>44</v>
      </c>
      <c r="I1402" s="283" t="s">
        <v>3429</v>
      </c>
      <c r="J1402" s="289">
        <v>150</v>
      </c>
      <c r="K1402" s="290"/>
      <c r="L1402" s="291"/>
      <c r="M1402" s="289">
        <v>150</v>
      </c>
      <c r="N1402" s="290"/>
      <c r="O1402" s="291"/>
      <c r="P1402" s="289" t="s">
        <v>31</v>
      </c>
      <c r="Q1402" s="290"/>
      <c r="R1402" s="291"/>
      <c r="S1402" s="270" t="s">
        <v>3430</v>
      </c>
      <c r="T1402" s="283"/>
      <c r="U1402" s="283"/>
      <c r="V1402" s="283"/>
      <c r="W1402" s="270" t="s">
        <v>120</v>
      </c>
    </row>
    <row r="1403" s="253" customFormat="true" ht="25.5" hidden="true" spans="1:23">
      <c r="A1403" s="270">
        <f>MAX(A$2:A1402)+1</f>
        <v>1288</v>
      </c>
      <c r="B1403" s="270">
        <v>250401036</v>
      </c>
      <c r="C1403" s="270" t="s">
        <v>3431</v>
      </c>
      <c r="D1403" s="410" t="s">
        <v>3432</v>
      </c>
      <c r="E1403" s="410" t="s">
        <v>3431</v>
      </c>
      <c r="F1403" s="270"/>
      <c r="G1403" s="270"/>
      <c r="H1403" s="283" t="s">
        <v>29</v>
      </c>
      <c r="I1403" s="283" t="s">
        <v>40</v>
      </c>
      <c r="J1403" s="289">
        <v>200</v>
      </c>
      <c r="K1403" s="290"/>
      <c r="L1403" s="291"/>
      <c r="M1403" s="289">
        <v>200</v>
      </c>
      <c r="N1403" s="290"/>
      <c r="O1403" s="291"/>
      <c r="P1403" s="289" t="s">
        <v>31</v>
      </c>
      <c r="Q1403" s="290"/>
      <c r="R1403" s="291"/>
      <c r="S1403" s="270" t="s">
        <v>3433</v>
      </c>
      <c r="T1403" s="283"/>
      <c r="U1403" s="283"/>
      <c r="V1403" s="270"/>
      <c r="W1403" s="270" t="s">
        <v>21</v>
      </c>
    </row>
    <row r="1404" s="253" customFormat="true" ht="25.5" hidden="true" spans="1:23">
      <c r="A1404" s="270">
        <f>MAX(A$2:A1403)+1</f>
        <v>1289</v>
      </c>
      <c r="B1404" s="270">
        <v>250401037</v>
      </c>
      <c r="C1404" s="270" t="s">
        <v>3434</v>
      </c>
      <c r="D1404" s="410" t="s">
        <v>3435</v>
      </c>
      <c r="E1404" s="410" t="s">
        <v>3436</v>
      </c>
      <c r="F1404" s="325"/>
      <c r="G1404" s="270"/>
      <c r="H1404" s="283" t="s">
        <v>29</v>
      </c>
      <c r="I1404" s="283" t="s">
        <v>40</v>
      </c>
      <c r="J1404" s="289">
        <v>100</v>
      </c>
      <c r="K1404" s="290"/>
      <c r="L1404" s="291"/>
      <c r="M1404" s="289">
        <v>100</v>
      </c>
      <c r="N1404" s="290"/>
      <c r="O1404" s="291"/>
      <c r="P1404" s="298" t="s">
        <v>31</v>
      </c>
      <c r="Q1404" s="305"/>
      <c r="R1404" s="306"/>
      <c r="S1404" s="270" t="s">
        <v>2041</v>
      </c>
      <c r="T1404" s="283"/>
      <c r="U1404" s="283"/>
      <c r="V1404" s="270"/>
      <c r="W1404" s="270" t="s">
        <v>310</v>
      </c>
    </row>
    <row r="1405" s="253" customFormat="true" ht="51" hidden="true" spans="1:23">
      <c r="A1405" s="270">
        <f>MAX(A$2:A1404)+1</f>
        <v>1290</v>
      </c>
      <c r="B1405" s="270">
        <v>250401038</v>
      </c>
      <c r="C1405" s="336" t="s">
        <v>3437</v>
      </c>
      <c r="D1405" s="410" t="s">
        <v>3438</v>
      </c>
      <c r="E1405" s="410" t="s">
        <v>3437</v>
      </c>
      <c r="F1405" s="336"/>
      <c r="G1405" s="336"/>
      <c r="H1405" s="283" t="s">
        <v>44</v>
      </c>
      <c r="I1405" s="377" t="s">
        <v>40</v>
      </c>
      <c r="J1405" s="289">
        <v>320</v>
      </c>
      <c r="K1405" s="290"/>
      <c r="L1405" s="291"/>
      <c r="M1405" s="289">
        <v>320</v>
      </c>
      <c r="N1405" s="290"/>
      <c r="O1405" s="291"/>
      <c r="P1405" s="289" t="s">
        <v>31</v>
      </c>
      <c r="Q1405" s="290"/>
      <c r="R1405" s="291"/>
      <c r="S1405" s="336" t="s">
        <v>2926</v>
      </c>
      <c r="T1405" s="283"/>
      <c r="U1405" s="377"/>
      <c r="V1405" s="283"/>
      <c r="W1405" s="270" t="s">
        <v>1123</v>
      </c>
    </row>
    <row r="1406" s="253" customFormat="true" ht="51" hidden="true" spans="1:23">
      <c r="A1406" s="270">
        <f>MAX(A$2:A1405)+1</f>
        <v>1291</v>
      </c>
      <c r="B1406" s="270">
        <v>250401039</v>
      </c>
      <c r="C1406" s="270" t="s">
        <v>3439</v>
      </c>
      <c r="D1406" s="410" t="s">
        <v>3440</v>
      </c>
      <c r="E1406" s="410" t="s">
        <v>3441</v>
      </c>
      <c r="F1406" s="325" t="s">
        <v>3442</v>
      </c>
      <c r="G1406" s="270"/>
      <c r="H1406" s="283" t="s">
        <v>44</v>
      </c>
      <c r="I1406" s="283" t="s">
        <v>1850</v>
      </c>
      <c r="J1406" s="289">
        <v>45</v>
      </c>
      <c r="K1406" s="290"/>
      <c r="L1406" s="291"/>
      <c r="M1406" s="289">
        <v>45</v>
      </c>
      <c r="N1406" s="290"/>
      <c r="O1406" s="291"/>
      <c r="P1406" s="298" t="s">
        <v>31</v>
      </c>
      <c r="Q1406" s="305"/>
      <c r="R1406" s="306"/>
      <c r="S1406" s="270" t="s">
        <v>1867</v>
      </c>
      <c r="T1406" s="283"/>
      <c r="U1406" s="283"/>
      <c r="V1406" s="270"/>
      <c r="W1406" s="270" t="s">
        <v>310</v>
      </c>
    </row>
    <row r="1407" s="253" customFormat="true" ht="51" hidden="true" spans="1:23">
      <c r="A1407" s="270">
        <f>MAX(A$2:A1406)+1</f>
        <v>1292</v>
      </c>
      <c r="B1407" s="321">
        <v>250401040</v>
      </c>
      <c r="C1407" s="270" t="s">
        <v>3443</v>
      </c>
      <c r="D1407" s="410" t="s">
        <v>3444</v>
      </c>
      <c r="E1407" s="410" t="s">
        <v>3443</v>
      </c>
      <c r="F1407" s="325" t="s">
        <v>3442</v>
      </c>
      <c r="G1407" s="270"/>
      <c r="H1407" s="283" t="s">
        <v>29</v>
      </c>
      <c r="I1407" s="283" t="s">
        <v>1850</v>
      </c>
      <c r="J1407" s="289">
        <v>78</v>
      </c>
      <c r="K1407" s="290"/>
      <c r="L1407" s="291"/>
      <c r="M1407" s="289">
        <v>78</v>
      </c>
      <c r="N1407" s="290"/>
      <c r="O1407" s="291"/>
      <c r="P1407" s="298" t="s">
        <v>31</v>
      </c>
      <c r="Q1407" s="305"/>
      <c r="R1407" s="306"/>
      <c r="S1407" s="270" t="s">
        <v>1867</v>
      </c>
      <c r="T1407" s="283"/>
      <c r="U1407" s="283"/>
      <c r="V1407" s="270"/>
      <c r="W1407" s="270" t="s">
        <v>310</v>
      </c>
    </row>
    <row r="1408" s="252" customFormat="true" ht="25.5" hidden="true" spans="1:23">
      <c r="A1408" s="270"/>
      <c r="B1408" s="270">
        <v>250402</v>
      </c>
      <c r="C1408" s="270" t="s">
        <v>3445</v>
      </c>
      <c r="D1408" s="410"/>
      <c r="E1408" s="410"/>
      <c r="F1408" s="270"/>
      <c r="G1408" s="270"/>
      <c r="H1408" s="283"/>
      <c r="I1408" s="283"/>
      <c r="J1408" s="289"/>
      <c r="K1408" s="290"/>
      <c r="L1408" s="291"/>
      <c r="M1408" s="289"/>
      <c r="N1408" s="290"/>
      <c r="O1408" s="291"/>
      <c r="P1408" s="289"/>
      <c r="Q1408" s="290"/>
      <c r="R1408" s="291"/>
      <c r="S1408" s="270"/>
      <c r="T1408" s="283"/>
      <c r="U1408" s="283"/>
      <c r="V1408" s="270"/>
      <c r="W1408" s="270" t="s">
        <v>21</v>
      </c>
    </row>
    <row r="1409" s="253" customFormat="true" ht="25.5" hidden="true" spans="1:23">
      <c r="A1409" s="270">
        <f>MAX(A$2:A1408)+1</f>
        <v>1293</v>
      </c>
      <c r="B1409" s="270">
        <v>250402001</v>
      </c>
      <c r="C1409" s="270" t="s">
        <v>3446</v>
      </c>
      <c r="D1409" s="410" t="s">
        <v>3447</v>
      </c>
      <c r="E1409" s="410" t="s">
        <v>3446</v>
      </c>
      <c r="F1409" s="270"/>
      <c r="G1409" s="270"/>
      <c r="H1409" s="283" t="s">
        <v>39</v>
      </c>
      <c r="I1409" s="283" t="s">
        <v>1850</v>
      </c>
      <c r="J1409" s="289">
        <v>2</v>
      </c>
      <c r="K1409" s="290"/>
      <c r="L1409" s="291"/>
      <c r="M1409" s="289">
        <v>2</v>
      </c>
      <c r="N1409" s="290"/>
      <c r="O1409" s="291"/>
      <c r="P1409" s="289" t="s">
        <v>31</v>
      </c>
      <c r="Q1409" s="290"/>
      <c r="R1409" s="291"/>
      <c r="S1409" s="270"/>
      <c r="T1409" s="283"/>
      <c r="U1409" s="283"/>
      <c r="V1409" s="270"/>
      <c r="W1409" s="270" t="s">
        <v>21</v>
      </c>
    </row>
    <row r="1410" s="253" customFormat="true" ht="25.5" hidden="true" spans="1:23">
      <c r="A1410" s="270">
        <f>MAX(A$2:A1409)+1</f>
        <v>1294</v>
      </c>
      <c r="B1410" s="270">
        <v>250402002</v>
      </c>
      <c r="C1410" s="270" t="s">
        <v>3448</v>
      </c>
      <c r="D1410" s="410" t="s">
        <v>3449</v>
      </c>
      <c r="E1410" s="410" t="s">
        <v>3448</v>
      </c>
      <c r="F1410" s="270"/>
      <c r="G1410" s="270"/>
      <c r="H1410" s="283" t="s">
        <v>39</v>
      </c>
      <c r="I1410" s="283" t="s">
        <v>1850</v>
      </c>
      <c r="J1410" s="289">
        <v>3</v>
      </c>
      <c r="K1410" s="290"/>
      <c r="L1410" s="291"/>
      <c r="M1410" s="289">
        <v>3</v>
      </c>
      <c r="N1410" s="290"/>
      <c r="O1410" s="291"/>
      <c r="P1410" s="289" t="s">
        <v>31</v>
      </c>
      <c r="Q1410" s="290"/>
      <c r="R1410" s="291"/>
      <c r="S1410" s="270" t="s">
        <v>3450</v>
      </c>
      <c r="T1410" s="283"/>
      <c r="U1410" s="283"/>
      <c r="V1410" s="270"/>
      <c r="W1410" s="270" t="s">
        <v>21</v>
      </c>
    </row>
    <row r="1411" s="253" customFormat="true" ht="25.5" hidden="true" spans="1:23">
      <c r="A1411" s="270">
        <f>MAX(A$2:A1410)+1</f>
        <v>1295</v>
      </c>
      <c r="B1411" s="270" t="s">
        <v>3451</v>
      </c>
      <c r="C1411" s="270" t="s">
        <v>3448</v>
      </c>
      <c r="D1411" s="410" t="s">
        <v>3449</v>
      </c>
      <c r="E1411" s="410" t="s">
        <v>3448</v>
      </c>
      <c r="F1411" s="270"/>
      <c r="G1411" s="270"/>
      <c r="H1411" s="283" t="s">
        <v>44</v>
      </c>
      <c r="I1411" s="283" t="s">
        <v>1850</v>
      </c>
      <c r="J1411" s="289">
        <v>30</v>
      </c>
      <c r="K1411" s="290"/>
      <c r="L1411" s="291"/>
      <c r="M1411" s="289">
        <v>30</v>
      </c>
      <c r="N1411" s="290"/>
      <c r="O1411" s="291"/>
      <c r="P1411" s="289" t="s">
        <v>31</v>
      </c>
      <c r="Q1411" s="290"/>
      <c r="R1411" s="291"/>
      <c r="S1411" s="270" t="s">
        <v>3071</v>
      </c>
      <c r="T1411" s="283"/>
      <c r="U1411" s="283"/>
      <c r="V1411" s="270"/>
      <c r="W1411" s="270" t="s">
        <v>21</v>
      </c>
    </row>
    <row r="1412" s="253" customFormat="true" ht="25.5" hidden="true" spans="1:23">
      <c r="A1412" s="270">
        <f>MAX(A$2:A1411)+1</f>
        <v>1296</v>
      </c>
      <c r="B1412" s="270" t="s">
        <v>3452</v>
      </c>
      <c r="C1412" s="270" t="s">
        <v>3448</v>
      </c>
      <c r="D1412" s="410" t="s">
        <v>3449</v>
      </c>
      <c r="E1412" s="410" t="s">
        <v>3448</v>
      </c>
      <c r="F1412" s="270"/>
      <c r="G1412" s="270"/>
      <c r="H1412" s="283" t="s">
        <v>44</v>
      </c>
      <c r="I1412" s="283" t="s">
        <v>1850</v>
      </c>
      <c r="J1412" s="289">
        <v>70</v>
      </c>
      <c r="K1412" s="290"/>
      <c r="L1412" s="291"/>
      <c r="M1412" s="289">
        <v>70</v>
      </c>
      <c r="N1412" s="290"/>
      <c r="O1412" s="291"/>
      <c r="P1412" s="289" t="s">
        <v>31</v>
      </c>
      <c r="Q1412" s="290"/>
      <c r="R1412" s="291"/>
      <c r="S1412" s="270" t="s">
        <v>3033</v>
      </c>
      <c r="T1412" s="283"/>
      <c r="U1412" s="283"/>
      <c r="V1412" s="270"/>
      <c r="W1412" s="270" t="s">
        <v>21</v>
      </c>
    </row>
    <row r="1413" s="253" customFormat="true" ht="25.5" hidden="true" spans="1:23">
      <c r="A1413" s="270">
        <f>MAX(A$2:A1412)+1</f>
        <v>1297</v>
      </c>
      <c r="B1413" s="270" t="s">
        <v>3453</v>
      </c>
      <c r="C1413" s="270" t="s">
        <v>3448</v>
      </c>
      <c r="D1413" s="410" t="s">
        <v>3449</v>
      </c>
      <c r="E1413" s="410" t="s">
        <v>3448</v>
      </c>
      <c r="F1413" s="270" t="s">
        <v>3454</v>
      </c>
      <c r="G1413" s="270" t="s">
        <v>316</v>
      </c>
      <c r="H1413" s="283" t="s">
        <v>29</v>
      </c>
      <c r="I1413" s="283" t="s">
        <v>1850</v>
      </c>
      <c r="J1413" s="289">
        <v>105</v>
      </c>
      <c r="K1413" s="290"/>
      <c r="L1413" s="291"/>
      <c r="M1413" s="289">
        <v>105</v>
      </c>
      <c r="N1413" s="290"/>
      <c r="O1413" s="291"/>
      <c r="P1413" s="289" t="s">
        <v>31</v>
      </c>
      <c r="Q1413" s="290"/>
      <c r="R1413" s="291"/>
      <c r="S1413" s="270" t="s">
        <v>3455</v>
      </c>
      <c r="T1413" s="283"/>
      <c r="U1413" s="283" t="s">
        <v>3233</v>
      </c>
      <c r="V1413" s="270"/>
      <c r="W1413" s="270" t="s">
        <v>21</v>
      </c>
    </row>
    <row r="1414" s="253" customFormat="true" ht="25.5" hidden="true" spans="1:23">
      <c r="A1414" s="270">
        <f>MAX(A$2:A1413)+1</f>
        <v>1298</v>
      </c>
      <c r="B1414" s="270" t="s">
        <v>3456</v>
      </c>
      <c r="C1414" s="270" t="s">
        <v>3457</v>
      </c>
      <c r="D1414" s="410" t="s">
        <v>3449</v>
      </c>
      <c r="E1414" s="410" t="s">
        <v>3448</v>
      </c>
      <c r="F1414" s="325"/>
      <c r="G1414" s="270"/>
      <c r="H1414" s="283" t="s">
        <v>44</v>
      </c>
      <c r="I1414" s="283" t="s">
        <v>1850</v>
      </c>
      <c r="J1414" s="289">
        <v>89</v>
      </c>
      <c r="K1414" s="290"/>
      <c r="L1414" s="291"/>
      <c r="M1414" s="289">
        <v>89</v>
      </c>
      <c r="N1414" s="290"/>
      <c r="O1414" s="291"/>
      <c r="P1414" s="298" t="s">
        <v>31</v>
      </c>
      <c r="Q1414" s="305"/>
      <c r="R1414" s="306"/>
      <c r="S1414" s="270" t="s">
        <v>2426</v>
      </c>
      <c r="T1414" s="283"/>
      <c r="U1414" s="283"/>
      <c r="V1414" s="270"/>
      <c r="W1414" s="270" t="s">
        <v>310</v>
      </c>
    </row>
    <row r="1415" s="253" customFormat="true" ht="76.5" hidden="true" spans="1:23">
      <c r="A1415" s="270">
        <f>MAX(A$2:A1414)+1</f>
        <v>1299</v>
      </c>
      <c r="B1415" s="270">
        <v>250402003</v>
      </c>
      <c r="C1415" s="270" t="s">
        <v>3458</v>
      </c>
      <c r="D1415" s="410" t="s">
        <v>3459</v>
      </c>
      <c r="E1415" s="410" t="s">
        <v>3458</v>
      </c>
      <c r="F1415" s="270" t="s">
        <v>3460</v>
      </c>
      <c r="G1415" s="270"/>
      <c r="H1415" s="283" t="s">
        <v>39</v>
      </c>
      <c r="I1415" s="283" t="s">
        <v>1850</v>
      </c>
      <c r="J1415" s="289">
        <v>20</v>
      </c>
      <c r="K1415" s="290"/>
      <c r="L1415" s="291"/>
      <c r="M1415" s="289">
        <v>20</v>
      </c>
      <c r="N1415" s="290"/>
      <c r="O1415" s="291"/>
      <c r="P1415" s="289" t="s">
        <v>31</v>
      </c>
      <c r="Q1415" s="290"/>
      <c r="R1415" s="291"/>
      <c r="S1415" s="270" t="s">
        <v>3071</v>
      </c>
      <c r="T1415" s="283"/>
      <c r="U1415" s="283"/>
      <c r="V1415" s="270"/>
      <c r="W1415" s="270" t="s">
        <v>21</v>
      </c>
    </row>
    <row r="1416" s="253" customFormat="true" ht="38.25" hidden="true" spans="1:23">
      <c r="A1416" s="270">
        <f>MAX(A$2:A1415)+1</f>
        <v>1300</v>
      </c>
      <c r="B1416" s="270" t="s">
        <v>3461</v>
      </c>
      <c r="C1416" s="270" t="s">
        <v>3462</v>
      </c>
      <c r="D1416" s="410" t="s">
        <v>3459</v>
      </c>
      <c r="E1416" s="410" t="s">
        <v>3458</v>
      </c>
      <c r="F1416" s="270" t="s">
        <v>3463</v>
      </c>
      <c r="G1416" s="270" t="s">
        <v>316</v>
      </c>
      <c r="H1416" s="283" t="s">
        <v>29</v>
      </c>
      <c r="I1416" s="283" t="s">
        <v>40</v>
      </c>
      <c r="J1416" s="289">
        <v>135</v>
      </c>
      <c r="K1416" s="290"/>
      <c r="L1416" s="291"/>
      <c r="M1416" s="289">
        <v>135</v>
      </c>
      <c r="N1416" s="290"/>
      <c r="O1416" s="291"/>
      <c r="P1416" s="289" t="s">
        <v>31</v>
      </c>
      <c r="Q1416" s="290"/>
      <c r="R1416" s="291"/>
      <c r="S1416" s="270" t="s">
        <v>3464</v>
      </c>
      <c r="T1416" s="283"/>
      <c r="U1416" s="283"/>
      <c r="V1416" s="270"/>
      <c r="W1416" s="270" t="s">
        <v>21</v>
      </c>
    </row>
    <row r="1417" s="253" customFormat="true" ht="38.25" hidden="true" spans="1:23">
      <c r="A1417" s="270">
        <f>MAX(A$2:A1416)+1</f>
        <v>1301</v>
      </c>
      <c r="B1417" s="270" t="s">
        <v>3465</v>
      </c>
      <c r="C1417" s="270" t="s">
        <v>3466</v>
      </c>
      <c r="D1417" s="410" t="s">
        <v>3459</v>
      </c>
      <c r="E1417" s="410" t="s">
        <v>3458</v>
      </c>
      <c r="F1417" s="270"/>
      <c r="G1417" s="270" t="s">
        <v>316</v>
      </c>
      <c r="H1417" s="283" t="s">
        <v>29</v>
      </c>
      <c r="I1417" s="283" t="s">
        <v>1850</v>
      </c>
      <c r="J1417" s="289">
        <v>135</v>
      </c>
      <c r="K1417" s="290"/>
      <c r="L1417" s="291"/>
      <c r="M1417" s="289">
        <v>135</v>
      </c>
      <c r="N1417" s="290"/>
      <c r="O1417" s="291"/>
      <c r="P1417" s="289" t="s">
        <v>31</v>
      </c>
      <c r="Q1417" s="290"/>
      <c r="R1417" s="291"/>
      <c r="S1417" s="270" t="s">
        <v>3455</v>
      </c>
      <c r="T1417" s="283"/>
      <c r="U1417" s="283"/>
      <c r="V1417" s="270"/>
      <c r="W1417" s="270" t="s">
        <v>21</v>
      </c>
    </row>
    <row r="1418" s="253" customFormat="true" ht="25.5" hidden="true" spans="1:23">
      <c r="A1418" s="270">
        <f>MAX(A$2:A1417)+1</f>
        <v>1302</v>
      </c>
      <c r="B1418" s="270" t="s">
        <v>3467</v>
      </c>
      <c r="C1418" s="270" t="s">
        <v>3468</v>
      </c>
      <c r="D1418" s="410" t="s">
        <v>3459</v>
      </c>
      <c r="E1418" s="410" t="s">
        <v>3458</v>
      </c>
      <c r="F1418" s="325"/>
      <c r="G1418" s="270"/>
      <c r="H1418" s="283" t="s">
        <v>44</v>
      </c>
      <c r="I1418" s="283" t="s">
        <v>1850</v>
      </c>
      <c r="J1418" s="289">
        <v>30</v>
      </c>
      <c r="K1418" s="290"/>
      <c r="L1418" s="291"/>
      <c r="M1418" s="289">
        <v>30</v>
      </c>
      <c r="N1418" s="290"/>
      <c r="O1418" s="291"/>
      <c r="P1418" s="298" t="s">
        <v>31</v>
      </c>
      <c r="Q1418" s="305"/>
      <c r="R1418" s="306"/>
      <c r="S1418" s="270" t="s">
        <v>2426</v>
      </c>
      <c r="T1418" s="283"/>
      <c r="U1418" s="283"/>
      <c r="V1418" s="270"/>
      <c r="W1418" s="270" t="s">
        <v>310</v>
      </c>
    </row>
    <row r="1419" s="253" customFormat="true" ht="25.5" hidden="true" spans="1:23">
      <c r="A1419" s="336">
        <f>MAX(A$2:A1418)+1</f>
        <v>1303</v>
      </c>
      <c r="B1419" s="336">
        <v>250402004</v>
      </c>
      <c r="C1419" s="336" t="s">
        <v>3469</v>
      </c>
      <c r="D1419" s="410" t="s">
        <v>3470</v>
      </c>
      <c r="E1419" s="410" t="s">
        <v>3469</v>
      </c>
      <c r="F1419" s="336"/>
      <c r="G1419" s="336"/>
      <c r="H1419" s="377" t="s">
        <v>39</v>
      </c>
      <c r="I1419" s="377" t="s">
        <v>1850</v>
      </c>
      <c r="J1419" s="289">
        <v>8</v>
      </c>
      <c r="K1419" s="290"/>
      <c r="L1419" s="291"/>
      <c r="M1419" s="289">
        <v>8</v>
      </c>
      <c r="N1419" s="290"/>
      <c r="O1419" s="291"/>
      <c r="P1419" s="289" t="s">
        <v>31</v>
      </c>
      <c r="Q1419" s="290"/>
      <c r="R1419" s="291"/>
      <c r="S1419" s="336" t="s">
        <v>3071</v>
      </c>
      <c r="T1419" s="377"/>
      <c r="U1419" s="377"/>
      <c r="V1419" s="270"/>
      <c r="W1419" s="270" t="s">
        <v>21</v>
      </c>
    </row>
    <row r="1420" s="253" customFormat="true" ht="25.5" hidden="true" spans="1:23">
      <c r="A1420" s="270">
        <f>MAX(A$2:A1419)+1</f>
        <v>1304</v>
      </c>
      <c r="B1420" s="270" t="s">
        <v>3471</v>
      </c>
      <c r="C1420" s="270" t="s">
        <v>3469</v>
      </c>
      <c r="D1420" s="410" t="s">
        <v>3470</v>
      </c>
      <c r="E1420" s="410" t="s">
        <v>3469</v>
      </c>
      <c r="F1420" s="270"/>
      <c r="G1420" s="270"/>
      <c r="H1420" s="283" t="s">
        <v>44</v>
      </c>
      <c r="I1420" s="283" t="s">
        <v>1850</v>
      </c>
      <c r="J1420" s="289">
        <v>20</v>
      </c>
      <c r="K1420" s="290"/>
      <c r="L1420" s="291"/>
      <c r="M1420" s="289">
        <v>20</v>
      </c>
      <c r="N1420" s="290"/>
      <c r="O1420" s="291"/>
      <c r="P1420" s="289" t="s">
        <v>31</v>
      </c>
      <c r="Q1420" s="290"/>
      <c r="R1420" s="291"/>
      <c r="S1420" s="270" t="s">
        <v>3472</v>
      </c>
      <c r="T1420" s="283"/>
      <c r="U1420" s="283"/>
      <c r="V1420" s="270"/>
      <c r="W1420" s="270" t="s">
        <v>21</v>
      </c>
    </row>
    <row r="1421" s="253" customFormat="true" ht="38.25" hidden="true" spans="1:23">
      <c r="A1421" s="270">
        <f>MAX(A$2:A1420)+1</f>
        <v>1305</v>
      </c>
      <c r="B1421" s="270">
        <v>250402005</v>
      </c>
      <c r="C1421" s="270" t="s">
        <v>3473</v>
      </c>
      <c r="D1421" s="410" t="s">
        <v>3474</v>
      </c>
      <c r="E1421" s="410" t="s">
        <v>3475</v>
      </c>
      <c r="F1421" s="270" t="s">
        <v>3476</v>
      </c>
      <c r="G1421" s="270"/>
      <c r="H1421" s="283" t="s">
        <v>39</v>
      </c>
      <c r="I1421" s="283" t="s">
        <v>1850</v>
      </c>
      <c r="J1421" s="289">
        <v>30</v>
      </c>
      <c r="K1421" s="290"/>
      <c r="L1421" s="291"/>
      <c r="M1421" s="289">
        <v>30</v>
      </c>
      <c r="N1421" s="290"/>
      <c r="O1421" s="291"/>
      <c r="P1421" s="289" t="s">
        <v>31</v>
      </c>
      <c r="Q1421" s="290"/>
      <c r="R1421" s="291"/>
      <c r="S1421" s="270" t="s">
        <v>3071</v>
      </c>
      <c r="T1421" s="283"/>
      <c r="U1421" s="283"/>
      <c r="V1421" s="270"/>
      <c r="W1421" s="270" t="s">
        <v>21</v>
      </c>
    </row>
    <row r="1422" s="253" customFormat="true" ht="38.25" hidden="true" spans="1:23">
      <c r="A1422" s="270">
        <f>MAX(A$2:A1421)+1</f>
        <v>1306</v>
      </c>
      <c r="B1422" s="270" t="s">
        <v>3477</v>
      </c>
      <c r="C1422" s="270" t="s">
        <v>3478</v>
      </c>
      <c r="D1422" s="410" t="s">
        <v>3479</v>
      </c>
      <c r="E1422" s="410" t="s">
        <v>3480</v>
      </c>
      <c r="F1422" s="270" t="s">
        <v>3481</v>
      </c>
      <c r="G1422" s="270" t="s">
        <v>316</v>
      </c>
      <c r="H1422" s="283" t="s">
        <v>29</v>
      </c>
      <c r="I1422" s="283" t="s">
        <v>1850</v>
      </c>
      <c r="J1422" s="289">
        <v>135</v>
      </c>
      <c r="K1422" s="290"/>
      <c r="L1422" s="291"/>
      <c r="M1422" s="289">
        <v>135</v>
      </c>
      <c r="N1422" s="290"/>
      <c r="O1422" s="291"/>
      <c r="P1422" s="289" t="s">
        <v>31</v>
      </c>
      <c r="Q1422" s="290"/>
      <c r="R1422" s="291"/>
      <c r="S1422" s="270" t="s">
        <v>3464</v>
      </c>
      <c r="T1422" s="283"/>
      <c r="U1422" s="283"/>
      <c r="V1422" s="270"/>
      <c r="W1422" s="270" t="s">
        <v>21</v>
      </c>
    </row>
    <row r="1423" s="253" customFormat="true" ht="25.5" hidden="true" spans="1:23">
      <c r="A1423" s="270">
        <f>MAX(A$2:A1422)+1</f>
        <v>1307</v>
      </c>
      <c r="B1423" s="270" t="s">
        <v>3482</v>
      </c>
      <c r="C1423" s="270" t="s">
        <v>3483</v>
      </c>
      <c r="D1423" s="410" t="s">
        <v>3479</v>
      </c>
      <c r="E1423" s="410" t="s">
        <v>3480</v>
      </c>
      <c r="F1423" s="325" t="s">
        <v>3484</v>
      </c>
      <c r="G1423" s="270"/>
      <c r="H1423" s="283" t="s">
        <v>44</v>
      </c>
      <c r="I1423" s="283" t="s">
        <v>1850</v>
      </c>
      <c r="J1423" s="289">
        <v>85</v>
      </c>
      <c r="K1423" s="290"/>
      <c r="L1423" s="291"/>
      <c r="M1423" s="289">
        <v>85</v>
      </c>
      <c r="N1423" s="290"/>
      <c r="O1423" s="291"/>
      <c r="P1423" s="298" t="s">
        <v>31</v>
      </c>
      <c r="Q1423" s="305"/>
      <c r="R1423" s="306"/>
      <c r="S1423" s="270" t="s">
        <v>2426</v>
      </c>
      <c r="T1423" s="283"/>
      <c r="U1423" s="283"/>
      <c r="V1423" s="270"/>
      <c r="W1423" s="270" t="s">
        <v>310</v>
      </c>
    </row>
    <row r="1424" s="253" customFormat="true" ht="25.5" hidden="true" spans="1:23">
      <c r="A1424" s="270">
        <f>MAX(A$2:A1423)+1</f>
        <v>1308</v>
      </c>
      <c r="B1424" s="270">
        <v>250402006</v>
      </c>
      <c r="C1424" s="270" t="s">
        <v>3485</v>
      </c>
      <c r="D1424" s="410" t="s">
        <v>3486</v>
      </c>
      <c r="E1424" s="410" t="s">
        <v>3485</v>
      </c>
      <c r="F1424" s="270"/>
      <c r="G1424" s="270"/>
      <c r="H1424" s="283" t="s">
        <v>39</v>
      </c>
      <c r="I1424" s="283" t="s">
        <v>1850</v>
      </c>
      <c r="J1424" s="289">
        <v>8</v>
      </c>
      <c r="K1424" s="290"/>
      <c r="L1424" s="291"/>
      <c r="M1424" s="289">
        <v>8</v>
      </c>
      <c r="N1424" s="290"/>
      <c r="O1424" s="291"/>
      <c r="P1424" s="289" t="s">
        <v>31</v>
      </c>
      <c r="Q1424" s="290"/>
      <c r="R1424" s="291"/>
      <c r="S1424" s="270" t="s">
        <v>3071</v>
      </c>
      <c r="T1424" s="283"/>
      <c r="U1424" s="283"/>
      <c r="V1424" s="270"/>
      <c r="W1424" s="270" t="s">
        <v>21</v>
      </c>
    </row>
    <row r="1425" s="253" customFormat="true" ht="25.5" hidden="true" spans="1:23">
      <c r="A1425" s="270">
        <f>MAX(A$2:A1424)+1</f>
        <v>1309</v>
      </c>
      <c r="B1425" s="270" t="s">
        <v>3487</v>
      </c>
      <c r="C1425" s="270" t="s">
        <v>3485</v>
      </c>
      <c r="D1425" s="410" t="s">
        <v>3486</v>
      </c>
      <c r="E1425" s="410" t="s">
        <v>3485</v>
      </c>
      <c r="F1425" s="270"/>
      <c r="G1425" s="270"/>
      <c r="H1425" s="283" t="s">
        <v>44</v>
      </c>
      <c r="I1425" s="283" t="s">
        <v>1850</v>
      </c>
      <c r="J1425" s="289">
        <v>20</v>
      </c>
      <c r="K1425" s="290"/>
      <c r="L1425" s="291"/>
      <c r="M1425" s="289">
        <v>20</v>
      </c>
      <c r="N1425" s="290"/>
      <c r="O1425" s="291"/>
      <c r="P1425" s="289" t="s">
        <v>31</v>
      </c>
      <c r="Q1425" s="290"/>
      <c r="R1425" s="291"/>
      <c r="S1425" s="270" t="s">
        <v>3472</v>
      </c>
      <c r="T1425" s="283"/>
      <c r="U1425" s="283"/>
      <c r="V1425" s="270"/>
      <c r="W1425" s="270" t="s">
        <v>21</v>
      </c>
    </row>
    <row r="1426" s="253" customFormat="true" ht="25.5" hidden="true" spans="1:23">
      <c r="A1426" s="270">
        <f>MAX(A$2:A1425)+1</f>
        <v>1310</v>
      </c>
      <c r="B1426" s="270" t="s">
        <v>3488</v>
      </c>
      <c r="C1426" s="270" t="s">
        <v>3485</v>
      </c>
      <c r="D1426" s="410" t="s">
        <v>3486</v>
      </c>
      <c r="E1426" s="410" t="s">
        <v>3485</v>
      </c>
      <c r="F1426" s="270"/>
      <c r="G1426" s="270"/>
      <c r="H1426" s="283" t="s">
        <v>44</v>
      </c>
      <c r="I1426" s="283" t="s">
        <v>1850</v>
      </c>
      <c r="J1426" s="289">
        <v>70</v>
      </c>
      <c r="K1426" s="290"/>
      <c r="L1426" s="291"/>
      <c r="M1426" s="289">
        <v>70</v>
      </c>
      <c r="N1426" s="290"/>
      <c r="O1426" s="291"/>
      <c r="P1426" s="289" t="s">
        <v>31</v>
      </c>
      <c r="Q1426" s="290"/>
      <c r="R1426" s="291"/>
      <c r="S1426" s="270" t="s">
        <v>3033</v>
      </c>
      <c r="T1426" s="283"/>
      <c r="U1426" s="283"/>
      <c r="V1426" s="270"/>
      <c r="W1426" s="270" t="s">
        <v>21</v>
      </c>
    </row>
    <row r="1427" s="253" customFormat="true" ht="25.5" hidden="true" spans="1:23">
      <c r="A1427" s="270">
        <f>MAX(A$2:A1426)+1</f>
        <v>1311</v>
      </c>
      <c r="B1427" s="270" t="s">
        <v>3489</v>
      </c>
      <c r="C1427" s="270" t="s">
        <v>3490</v>
      </c>
      <c r="D1427" s="410" t="s">
        <v>3486</v>
      </c>
      <c r="E1427" s="410" t="s">
        <v>3485</v>
      </c>
      <c r="F1427" s="270"/>
      <c r="G1427" s="270" t="s">
        <v>316</v>
      </c>
      <c r="H1427" s="283" t="s">
        <v>29</v>
      </c>
      <c r="I1427" s="283" t="s">
        <v>1850</v>
      </c>
      <c r="J1427" s="289">
        <v>100</v>
      </c>
      <c r="K1427" s="290"/>
      <c r="L1427" s="291"/>
      <c r="M1427" s="289">
        <v>100</v>
      </c>
      <c r="N1427" s="290"/>
      <c r="O1427" s="291"/>
      <c r="P1427" s="289" t="s">
        <v>31</v>
      </c>
      <c r="Q1427" s="290"/>
      <c r="R1427" s="291"/>
      <c r="S1427" s="270" t="s">
        <v>3464</v>
      </c>
      <c r="T1427" s="283"/>
      <c r="U1427" s="283"/>
      <c r="V1427" s="270"/>
      <c r="W1427" s="270" t="s">
        <v>21</v>
      </c>
    </row>
    <row r="1428" s="253" customFormat="true" ht="25.5" hidden="true" spans="1:23">
      <c r="A1428" s="270">
        <f>MAX(A$2:A1427)+1</f>
        <v>1312</v>
      </c>
      <c r="B1428" s="270" t="s">
        <v>3491</v>
      </c>
      <c r="C1428" s="270" t="s">
        <v>3492</v>
      </c>
      <c r="D1428" s="410" t="s">
        <v>3486</v>
      </c>
      <c r="E1428" s="410" t="s">
        <v>3485</v>
      </c>
      <c r="F1428" s="325"/>
      <c r="G1428" s="270"/>
      <c r="H1428" s="283" t="s">
        <v>44</v>
      </c>
      <c r="I1428" s="283" t="s">
        <v>1850</v>
      </c>
      <c r="J1428" s="289">
        <v>58</v>
      </c>
      <c r="K1428" s="290"/>
      <c r="L1428" s="291"/>
      <c r="M1428" s="289">
        <v>58</v>
      </c>
      <c r="N1428" s="290"/>
      <c r="O1428" s="291"/>
      <c r="P1428" s="298" t="s">
        <v>31</v>
      </c>
      <c r="Q1428" s="305"/>
      <c r="R1428" s="306"/>
      <c r="S1428" s="270" t="s">
        <v>2426</v>
      </c>
      <c r="T1428" s="283"/>
      <c r="U1428" s="283"/>
      <c r="V1428" s="270"/>
      <c r="W1428" s="270" t="s">
        <v>310</v>
      </c>
    </row>
    <row r="1429" s="253" customFormat="true" ht="25.5" hidden="true" spans="1:23">
      <c r="A1429" s="270">
        <f>MAX(A$2:A1428)+1</f>
        <v>1313</v>
      </c>
      <c r="B1429" s="270">
        <v>250402007</v>
      </c>
      <c r="C1429" s="270" t="s">
        <v>3493</v>
      </c>
      <c r="D1429" s="410" t="s">
        <v>3494</v>
      </c>
      <c r="E1429" s="410" t="s">
        <v>3493</v>
      </c>
      <c r="F1429" s="270"/>
      <c r="G1429" s="270"/>
      <c r="H1429" s="283" t="s">
        <v>39</v>
      </c>
      <c r="I1429" s="283" t="s">
        <v>1850</v>
      </c>
      <c r="J1429" s="289">
        <v>15</v>
      </c>
      <c r="K1429" s="290"/>
      <c r="L1429" s="291"/>
      <c r="M1429" s="289">
        <v>15</v>
      </c>
      <c r="N1429" s="290"/>
      <c r="O1429" s="291"/>
      <c r="P1429" s="289" t="s">
        <v>31</v>
      </c>
      <c r="Q1429" s="290"/>
      <c r="R1429" s="291"/>
      <c r="S1429" s="270" t="s">
        <v>3071</v>
      </c>
      <c r="T1429" s="283"/>
      <c r="U1429" s="283"/>
      <c r="V1429" s="270"/>
      <c r="W1429" s="270" t="s">
        <v>21</v>
      </c>
    </row>
    <row r="1430" s="253" customFormat="true" ht="25.5" hidden="true" spans="1:23">
      <c r="A1430" s="270">
        <f>MAX(A$2:A1429)+1</f>
        <v>1314</v>
      </c>
      <c r="B1430" s="270" t="s">
        <v>3495</v>
      </c>
      <c r="C1430" s="270" t="s">
        <v>3493</v>
      </c>
      <c r="D1430" s="410" t="s">
        <v>3494</v>
      </c>
      <c r="E1430" s="410" t="s">
        <v>3493</v>
      </c>
      <c r="F1430" s="270"/>
      <c r="G1430" s="270"/>
      <c r="H1430" s="283" t="s">
        <v>44</v>
      </c>
      <c r="I1430" s="283" t="s">
        <v>1850</v>
      </c>
      <c r="J1430" s="289">
        <v>50</v>
      </c>
      <c r="K1430" s="290"/>
      <c r="L1430" s="291"/>
      <c r="M1430" s="289">
        <v>50</v>
      </c>
      <c r="N1430" s="290"/>
      <c r="O1430" s="291"/>
      <c r="P1430" s="289" t="s">
        <v>31</v>
      </c>
      <c r="Q1430" s="290"/>
      <c r="R1430" s="291"/>
      <c r="S1430" s="270" t="s">
        <v>3472</v>
      </c>
      <c r="T1430" s="283"/>
      <c r="U1430" s="283"/>
      <c r="V1430" s="270"/>
      <c r="W1430" s="270" t="s">
        <v>21</v>
      </c>
    </row>
    <row r="1431" s="253" customFormat="true" ht="51" hidden="true" spans="1:23">
      <c r="A1431" s="270">
        <f>MAX(A$2:A1430)+1</f>
        <v>1315</v>
      </c>
      <c r="B1431" s="270" t="s">
        <v>3496</v>
      </c>
      <c r="C1431" s="270" t="s">
        <v>3497</v>
      </c>
      <c r="D1431" s="410" t="s">
        <v>3494</v>
      </c>
      <c r="E1431" s="410" t="s">
        <v>3493</v>
      </c>
      <c r="F1431" s="270" t="s">
        <v>3498</v>
      </c>
      <c r="G1431" s="270" t="s">
        <v>316</v>
      </c>
      <c r="H1431" s="283" t="s">
        <v>29</v>
      </c>
      <c r="I1431" s="283" t="s">
        <v>1850</v>
      </c>
      <c r="J1431" s="289">
        <v>105</v>
      </c>
      <c r="K1431" s="290"/>
      <c r="L1431" s="291"/>
      <c r="M1431" s="289">
        <v>105</v>
      </c>
      <c r="N1431" s="290"/>
      <c r="O1431" s="291"/>
      <c r="P1431" s="289" t="s">
        <v>31</v>
      </c>
      <c r="Q1431" s="290"/>
      <c r="R1431" s="291"/>
      <c r="S1431" s="270" t="s">
        <v>3464</v>
      </c>
      <c r="T1431" s="283"/>
      <c r="U1431" s="283"/>
      <c r="V1431" s="270"/>
      <c r="W1431" s="270" t="s">
        <v>21</v>
      </c>
    </row>
    <row r="1432" s="253" customFormat="true" ht="38.25" hidden="true" spans="1:23">
      <c r="A1432" s="270">
        <f>MAX(A$2:A1431)+1</f>
        <v>1316</v>
      </c>
      <c r="B1432" s="270" t="s">
        <v>3499</v>
      </c>
      <c r="C1432" s="270" t="s">
        <v>3500</v>
      </c>
      <c r="D1432" s="410" t="s">
        <v>3494</v>
      </c>
      <c r="E1432" s="410" t="s">
        <v>3493</v>
      </c>
      <c r="F1432" s="325" t="s">
        <v>3501</v>
      </c>
      <c r="G1432" s="270"/>
      <c r="H1432" s="283" t="s">
        <v>44</v>
      </c>
      <c r="I1432" s="283" t="s">
        <v>1850</v>
      </c>
      <c r="J1432" s="289">
        <v>50</v>
      </c>
      <c r="K1432" s="290"/>
      <c r="L1432" s="291"/>
      <c r="M1432" s="289">
        <v>50</v>
      </c>
      <c r="N1432" s="290"/>
      <c r="O1432" s="291"/>
      <c r="P1432" s="298" t="s">
        <v>31</v>
      </c>
      <c r="Q1432" s="305"/>
      <c r="R1432" s="306"/>
      <c r="S1432" s="270" t="s">
        <v>2426</v>
      </c>
      <c r="T1432" s="283"/>
      <c r="U1432" s="283"/>
      <c r="V1432" s="270"/>
      <c r="W1432" s="270" t="s">
        <v>310</v>
      </c>
    </row>
    <row r="1433" s="253" customFormat="true" ht="25.5" hidden="true" spans="1:23">
      <c r="A1433" s="270">
        <f>MAX(A$2:A1432)+1</f>
        <v>1317</v>
      </c>
      <c r="B1433" s="270">
        <v>250402008</v>
      </c>
      <c r="C1433" s="270" t="s">
        <v>3502</v>
      </c>
      <c r="D1433" s="410" t="s">
        <v>3503</v>
      </c>
      <c r="E1433" s="410" t="s">
        <v>3502</v>
      </c>
      <c r="F1433" s="270"/>
      <c r="G1433" s="270"/>
      <c r="H1433" s="283" t="s">
        <v>39</v>
      </c>
      <c r="I1433" s="283" t="s">
        <v>1850</v>
      </c>
      <c r="J1433" s="289">
        <v>8</v>
      </c>
      <c r="K1433" s="290"/>
      <c r="L1433" s="291"/>
      <c r="M1433" s="289">
        <v>8</v>
      </c>
      <c r="N1433" s="290"/>
      <c r="O1433" s="291"/>
      <c r="P1433" s="289" t="s">
        <v>31</v>
      </c>
      <c r="Q1433" s="290"/>
      <c r="R1433" s="291"/>
      <c r="S1433" s="270" t="s">
        <v>3071</v>
      </c>
      <c r="T1433" s="283"/>
      <c r="U1433" s="283"/>
      <c r="V1433" s="270"/>
      <c r="W1433" s="270" t="s">
        <v>21</v>
      </c>
    </row>
    <row r="1434" s="253" customFormat="true" ht="25.5" hidden="true" spans="1:23">
      <c r="A1434" s="270">
        <f>MAX(A$2:A1433)+1</f>
        <v>1318</v>
      </c>
      <c r="B1434" s="270" t="s">
        <v>3504</v>
      </c>
      <c r="C1434" s="270" t="s">
        <v>3502</v>
      </c>
      <c r="D1434" s="410" t="s">
        <v>3503</v>
      </c>
      <c r="E1434" s="410" t="s">
        <v>3502</v>
      </c>
      <c r="F1434" s="270"/>
      <c r="G1434" s="270"/>
      <c r="H1434" s="283" t="s">
        <v>44</v>
      </c>
      <c r="I1434" s="283" t="s">
        <v>1850</v>
      </c>
      <c r="J1434" s="289">
        <v>20</v>
      </c>
      <c r="K1434" s="290"/>
      <c r="L1434" s="291"/>
      <c r="M1434" s="289">
        <v>20</v>
      </c>
      <c r="N1434" s="290"/>
      <c r="O1434" s="291"/>
      <c r="P1434" s="289" t="s">
        <v>31</v>
      </c>
      <c r="Q1434" s="290"/>
      <c r="R1434" s="291"/>
      <c r="S1434" s="270" t="s">
        <v>3472</v>
      </c>
      <c r="T1434" s="283"/>
      <c r="U1434" s="283"/>
      <c r="V1434" s="270"/>
      <c r="W1434" s="270" t="s">
        <v>21</v>
      </c>
    </row>
    <row r="1435" s="253" customFormat="true" ht="25.5" hidden="true" spans="1:23">
      <c r="A1435" s="270">
        <f>MAX(A$2:A1434)+1</f>
        <v>1319</v>
      </c>
      <c r="B1435" s="270">
        <v>250402009</v>
      </c>
      <c r="C1435" s="270" t="s">
        <v>3505</v>
      </c>
      <c r="D1435" s="410" t="s">
        <v>3506</v>
      </c>
      <c r="E1435" s="410" t="s">
        <v>3505</v>
      </c>
      <c r="F1435" s="270"/>
      <c r="G1435" s="270"/>
      <c r="H1435" s="283" t="s">
        <v>39</v>
      </c>
      <c r="I1435" s="283" t="s">
        <v>1850</v>
      </c>
      <c r="J1435" s="289">
        <v>5</v>
      </c>
      <c r="K1435" s="290"/>
      <c r="L1435" s="291"/>
      <c r="M1435" s="289">
        <v>5</v>
      </c>
      <c r="N1435" s="290"/>
      <c r="O1435" s="291"/>
      <c r="P1435" s="289" t="s">
        <v>31</v>
      </c>
      <c r="Q1435" s="290"/>
      <c r="R1435" s="291"/>
      <c r="S1435" s="270" t="s">
        <v>3071</v>
      </c>
      <c r="T1435" s="283"/>
      <c r="U1435" s="283"/>
      <c r="V1435" s="270"/>
      <c r="W1435" s="270" t="s">
        <v>21</v>
      </c>
    </row>
    <row r="1436" s="253" customFormat="true" ht="25.5" hidden="true" spans="1:23">
      <c r="A1436" s="270">
        <f>MAX(A$2:A1435)+1</f>
        <v>1320</v>
      </c>
      <c r="B1436" s="270" t="s">
        <v>3507</v>
      </c>
      <c r="C1436" s="270" t="s">
        <v>3505</v>
      </c>
      <c r="D1436" s="410" t="s">
        <v>3506</v>
      </c>
      <c r="E1436" s="410" t="s">
        <v>3505</v>
      </c>
      <c r="F1436" s="270"/>
      <c r="G1436" s="270"/>
      <c r="H1436" s="283" t="s">
        <v>44</v>
      </c>
      <c r="I1436" s="283" t="s">
        <v>1850</v>
      </c>
      <c r="J1436" s="289">
        <v>20</v>
      </c>
      <c r="K1436" s="290"/>
      <c r="L1436" s="291"/>
      <c r="M1436" s="289">
        <v>20</v>
      </c>
      <c r="N1436" s="290"/>
      <c r="O1436" s="291"/>
      <c r="P1436" s="289" t="s">
        <v>31</v>
      </c>
      <c r="Q1436" s="290"/>
      <c r="R1436" s="291"/>
      <c r="S1436" s="270" t="s">
        <v>3472</v>
      </c>
      <c r="T1436" s="283"/>
      <c r="U1436" s="283"/>
      <c r="V1436" s="270"/>
      <c r="W1436" s="270" t="s">
        <v>21</v>
      </c>
    </row>
    <row r="1437" s="253" customFormat="true" ht="25.5" hidden="true" spans="1:23">
      <c r="A1437" s="270">
        <f>MAX(A$2:A1436)+1</f>
        <v>1321</v>
      </c>
      <c r="B1437" s="270">
        <v>250402010</v>
      </c>
      <c r="C1437" s="270" t="s">
        <v>3508</v>
      </c>
      <c r="D1437" s="410" t="s">
        <v>3509</v>
      </c>
      <c r="E1437" s="410" t="s">
        <v>3508</v>
      </c>
      <c r="F1437" s="270"/>
      <c r="G1437" s="270"/>
      <c r="H1437" s="283" t="s">
        <v>39</v>
      </c>
      <c r="I1437" s="283" t="s">
        <v>1850</v>
      </c>
      <c r="J1437" s="289">
        <v>8</v>
      </c>
      <c r="K1437" s="290"/>
      <c r="L1437" s="291"/>
      <c r="M1437" s="289">
        <v>8</v>
      </c>
      <c r="N1437" s="290"/>
      <c r="O1437" s="291"/>
      <c r="P1437" s="289" t="s">
        <v>31</v>
      </c>
      <c r="Q1437" s="290"/>
      <c r="R1437" s="291"/>
      <c r="S1437" s="270" t="s">
        <v>3071</v>
      </c>
      <c r="T1437" s="283"/>
      <c r="U1437" s="283"/>
      <c r="V1437" s="270"/>
      <c r="W1437" s="270" t="s">
        <v>21</v>
      </c>
    </row>
    <row r="1438" s="253" customFormat="true" ht="25.5" hidden="true" spans="1:23">
      <c r="A1438" s="270">
        <f>MAX(A$2:A1437)+1</f>
        <v>1322</v>
      </c>
      <c r="B1438" s="270" t="s">
        <v>3510</v>
      </c>
      <c r="C1438" s="270" t="s">
        <v>3508</v>
      </c>
      <c r="D1438" s="410" t="s">
        <v>3509</v>
      </c>
      <c r="E1438" s="410" t="s">
        <v>3508</v>
      </c>
      <c r="F1438" s="270"/>
      <c r="G1438" s="270"/>
      <c r="H1438" s="283" t="s">
        <v>44</v>
      </c>
      <c r="I1438" s="283" t="s">
        <v>1850</v>
      </c>
      <c r="J1438" s="289">
        <v>20</v>
      </c>
      <c r="K1438" s="290"/>
      <c r="L1438" s="291"/>
      <c r="M1438" s="289">
        <v>20</v>
      </c>
      <c r="N1438" s="290"/>
      <c r="O1438" s="291"/>
      <c r="P1438" s="289" t="s">
        <v>31</v>
      </c>
      <c r="Q1438" s="290"/>
      <c r="R1438" s="291"/>
      <c r="S1438" s="270" t="s">
        <v>3472</v>
      </c>
      <c r="T1438" s="283"/>
      <c r="U1438" s="283"/>
      <c r="V1438" s="270"/>
      <c r="W1438" s="270" t="s">
        <v>21</v>
      </c>
    </row>
    <row r="1439" s="253" customFormat="true" ht="25.5" hidden="true" spans="1:23">
      <c r="A1439" s="270">
        <f>MAX(A$2:A1438)+1</f>
        <v>1323</v>
      </c>
      <c r="B1439" s="270">
        <v>250402011</v>
      </c>
      <c r="C1439" s="270" t="s">
        <v>3511</v>
      </c>
      <c r="D1439" s="410" t="s">
        <v>3512</v>
      </c>
      <c r="E1439" s="410" t="s">
        <v>3511</v>
      </c>
      <c r="F1439" s="270"/>
      <c r="G1439" s="270"/>
      <c r="H1439" s="283" t="s">
        <v>39</v>
      </c>
      <c r="I1439" s="283" t="s">
        <v>1850</v>
      </c>
      <c r="J1439" s="289">
        <v>8</v>
      </c>
      <c r="K1439" s="290"/>
      <c r="L1439" s="291"/>
      <c r="M1439" s="289">
        <v>8</v>
      </c>
      <c r="N1439" s="290"/>
      <c r="O1439" s="291"/>
      <c r="P1439" s="289" t="s">
        <v>31</v>
      </c>
      <c r="Q1439" s="290"/>
      <c r="R1439" s="291"/>
      <c r="S1439" s="270" t="s">
        <v>3071</v>
      </c>
      <c r="T1439" s="283"/>
      <c r="U1439" s="283"/>
      <c r="V1439" s="270"/>
      <c r="W1439" s="270" t="s">
        <v>21</v>
      </c>
    </row>
    <row r="1440" s="253" customFormat="true" ht="25.5" hidden="true" spans="1:23">
      <c r="A1440" s="270">
        <f>MAX(A$2:A1439)+1</f>
        <v>1324</v>
      </c>
      <c r="B1440" s="270" t="s">
        <v>3513</v>
      </c>
      <c r="C1440" s="270" t="s">
        <v>3511</v>
      </c>
      <c r="D1440" s="410" t="s">
        <v>3512</v>
      </c>
      <c r="E1440" s="410" t="s">
        <v>3511</v>
      </c>
      <c r="F1440" s="270"/>
      <c r="G1440" s="270"/>
      <c r="H1440" s="283" t="s">
        <v>44</v>
      </c>
      <c r="I1440" s="283" t="s">
        <v>1850</v>
      </c>
      <c r="J1440" s="289">
        <v>20</v>
      </c>
      <c r="K1440" s="290"/>
      <c r="L1440" s="291"/>
      <c r="M1440" s="289">
        <v>20</v>
      </c>
      <c r="N1440" s="290"/>
      <c r="O1440" s="291"/>
      <c r="P1440" s="289" t="s">
        <v>31</v>
      </c>
      <c r="Q1440" s="290"/>
      <c r="R1440" s="291"/>
      <c r="S1440" s="270" t="s">
        <v>3472</v>
      </c>
      <c r="T1440" s="283"/>
      <c r="U1440" s="283"/>
      <c r="V1440" s="270"/>
      <c r="W1440" s="270" t="s">
        <v>21</v>
      </c>
    </row>
    <row r="1441" s="253" customFormat="true" ht="51" hidden="true" spans="1:23">
      <c r="A1441" s="270">
        <f>MAX(A$2:A1440)+1</f>
        <v>1325</v>
      </c>
      <c r="B1441" s="270">
        <v>250402012</v>
      </c>
      <c r="C1441" s="270" t="s">
        <v>3514</v>
      </c>
      <c r="D1441" s="410" t="s">
        <v>3515</v>
      </c>
      <c r="E1441" s="410" t="s">
        <v>3514</v>
      </c>
      <c r="F1441" s="270" t="s">
        <v>3516</v>
      </c>
      <c r="G1441" s="270"/>
      <c r="H1441" s="283" t="s">
        <v>39</v>
      </c>
      <c r="I1441" s="283" t="s">
        <v>1850</v>
      </c>
      <c r="J1441" s="289">
        <v>20</v>
      </c>
      <c r="K1441" s="290"/>
      <c r="L1441" s="291"/>
      <c r="M1441" s="289">
        <v>20</v>
      </c>
      <c r="N1441" s="290"/>
      <c r="O1441" s="291"/>
      <c r="P1441" s="289" t="s">
        <v>31</v>
      </c>
      <c r="Q1441" s="290"/>
      <c r="R1441" s="291"/>
      <c r="S1441" s="270"/>
      <c r="T1441" s="283"/>
      <c r="U1441" s="283"/>
      <c r="V1441" s="270"/>
      <c r="W1441" s="270" t="s">
        <v>21</v>
      </c>
    </row>
    <row r="1442" s="253" customFormat="true" ht="25.5" hidden="true" spans="1:23">
      <c r="A1442" s="270">
        <f>MAX(A$2:A1441)+1</f>
        <v>1326</v>
      </c>
      <c r="B1442" s="270">
        <v>250402013</v>
      </c>
      <c r="C1442" s="270" t="s">
        <v>3517</v>
      </c>
      <c r="D1442" s="410" t="s">
        <v>3518</v>
      </c>
      <c r="E1442" s="410" t="s">
        <v>3517</v>
      </c>
      <c r="F1442" s="270"/>
      <c r="G1442" s="270"/>
      <c r="H1442" s="283" t="s">
        <v>39</v>
      </c>
      <c r="I1442" s="283" t="s">
        <v>1850</v>
      </c>
      <c r="J1442" s="289">
        <v>8</v>
      </c>
      <c r="K1442" s="290"/>
      <c r="L1442" s="291"/>
      <c r="M1442" s="289">
        <v>8</v>
      </c>
      <c r="N1442" s="290"/>
      <c r="O1442" s="291"/>
      <c r="P1442" s="289" t="s">
        <v>31</v>
      </c>
      <c r="Q1442" s="290"/>
      <c r="R1442" s="291"/>
      <c r="S1442" s="270"/>
      <c r="T1442" s="283"/>
      <c r="U1442" s="283"/>
      <c r="V1442" s="270"/>
      <c r="W1442" s="270" t="s">
        <v>21</v>
      </c>
    </row>
    <row r="1443" s="253" customFormat="true" ht="51" hidden="true" spans="1:23">
      <c r="A1443" s="270">
        <f>MAX(A$2:A1442)+1</f>
        <v>1327</v>
      </c>
      <c r="B1443" s="270">
        <v>250402014</v>
      </c>
      <c r="C1443" s="270" t="s">
        <v>3519</v>
      </c>
      <c r="D1443" s="410" t="s">
        <v>3520</v>
      </c>
      <c r="E1443" s="410" t="s">
        <v>3519</v>
      </c>
      <c r="F1443" s="270" t="s">
        <v>3521</v>
      </c>
      <c r="G1443" s="270"/>
      <c r="H1443" s="283" t="s">
        <v>29</v>
      </c>
      <c r="I1443" s="283" t="s">
        <v>1850</v>
      </c>
      <c r="J1443" s="289">
        <v>20</v>
      </c>
      <c r="K1443" s="290"/>
      <c r="L1443" s="291"/>
      <c r="M1443" s="289">
        <v>20</v>
      </c>
      <c r="N1443" s="290"/>
      <c r="O1443" s="291"/>
      <c r="P1443" s="289" t="s">
        <v>31</v>
      </c>
      <c r="Q1443" s="290"/>
      <c r="R1443" s="291"/>
      <c r="S1443" s="270"/>
      <c r="T1443" s="283"/>
      <c r="U1443" s="283"/>
      <c r="V1443" s="283"/>
      <c r="W1443" s="270" t="s">
        <v>1493</v>
      </c>
    </row>
    <row r="1444" s="253" customFormat="true" ht="25.5" hidden="true" spans="1:23">
      <c r="A1444" s="270">
        <f>MAX(A$2:A1443)+1</f>
        <v>1328</v>
      </c>
      <c r="B1444" s="270">
        <v>250402015</v>
      </c>
      <c r="C1444" s="270" t="s">
        <v>3522</v>
      </c>
      <c r="D1444" s="410" t="s">
        <v>3523</v>
      </c>
      <c r="E1444" s="410" t="s">
        <v>3524</v>
      </c>
      <c r="F1444" s="270"/>
      <c r="G1444" s="270"/>
      <c r="H1444" s="283" t="s">
        <v>39</v>
      </c>
      <c r="I1444" s="283" t="s">
        <v>1850</v>
      </c>
      <c r="J1444" s="289">
        <v>15</v>
      </c>
      <c r="K1444" s="290"/>
      <c r="L1444" s="291"/>
      <c r="M1444" s="289">
        <v>15</v>
      </c>
      <c r="N1444" s="290"/>
      <c r="O1444" s="291"/>
      <c r="P1444" s="289" t="s">
        <v>31</v>
      </c>
      <c r="Q1444" s="290"/>
      <c r="R1444" s="291"/>
      <c r="S1444" s="270" t="s">
        <v>3525</v>
      </c>
      <c r="T1444" s="283"/>
      <c r="U1444" s="283"/>
      <c r="V1444" s="270"/>
      <c r="W1444" s="270" t="s">
        <v>21</v>
      </c>
    </row>
    <row r="1445" s="253" customFormat="true" ht="25.5" hidden="true" spans="1:23">
      <c r="A1445" s="270">
        <f>MAX(A$2:A1444)+1</f>
        <v>1329</v>
      </c>
      <c r="B1445" s="270">
        <v>250402016</v>
      </c>
      <c r="C1445" s="270" t="s">
        <v>3526</v>
      </c>
      <c r="D1445" s="410" t="s">
        <v>3527</v>
      </c>
      <c r="E1445" s="410" t="s">
        <v>3526</v>
      </c>
      <c r="F1445" s="270" t="s">
        <v>3528</v>
      </c>
      <c r="G1445" s="270"/>
      <c r="H1445" s="283" t="s">
        <v>39</v>
      </c>
      <c r="I1445" s="283" t="s">
        <v>1850</v>
      </c>
      <c r="J1445" s="289">
        <v>20</v>
      </c>
      <c r="K1445" s="290"/>
      <c r="L1445" s="291"/>
      <c r="M1445" s="289">
        <v>20</v>
      </c>
      <c r="N1445" s="290"/>
      <c r="O1445" s="291"/>
      <c r="P1445" s="289" t="s">
        <v>31</v>
      </c>
      <c r="Q1445" s="290"/>
      <c r="R1445" s="291"/>
      <c r="S1445" s="270"/>
      <c r="T1445" s="283"/>
      <c r="U1445" s="283"/>
      <c r="V1445" s="270"/>
      <c r="W1445" s="270" t="s">
        <v>21</v>
      </c>
    </row>
    <row r="1446" s="253" customFormat="true" ht="25.5" hidden="true" spans="1:23">
      <c r="A1446" s="270">
        <f>MAX(A$2:A1445)+1</f>
        <v>1330</v>
      </c>
      <c r="B1446" s="270" t="s">
        <v>3529</v>
      </c>
      <c r="C1446" s="270" t="s">
        <v>3526</v>
      </c>
      <c r="D1446" s="410" t="s">
        <v>3527</v>
      </c>
      <c r="E1446" s="410" t="s">
        <v>3526</v>
      </c>
      <c r="F1446" s="270"/>
      <c r="G1446" s="270"/>
      <c r="H1446" s="283" t="s">
        <v>44</v>
      </c>
      <c r="I1446" s="283" t="s">
        <v>1850</v>
      </c>
      <c r="J1446" s="289">
        <v>70</v>
      </c>
      <c r="K1446" s="290"/>
      <c r="L1446" s="291"/>
      <c r="M1446" s="289">
        <v>70</v>
      </c>
      <c r="N1446" s="290"/>
      <c r="O1446" s="291"/>
      <c r="P1446" s="289" t="s">
        <v>31</v>
      </c>
      <c r="Q1446" s="290"/>
      <c r="R1446" s="291"/>
      <c r="S1446" s="270" t="s">
        <v>3033</v>
      </c>
      <c r="T1446" s="283"/>
      <c r="U1446" s="283"/>
      <c r="V1446" s="270"/>
      <c r="W1446" s="270" t="s">
        <v>21</v>
      </c>
    </row>
    <row r="1447" s="253" customFormat="true" ht="25.5" hidden="true" spans="1:23">
      <c r="A1447" s="270">
        <f>MAX(A$2:A1446)+1</f>
        <v>1331</v>
      </c>
      <c r="B1447" s="270" t="s">
        <v>3530</v>
      </c>
      <c r="C1447" s="270" t="s">
        <v>3531</v>
      </c>
      <c r="D1447" s="410" t="s">
        <v>3532</v>
      </c>
      <c r="E1447" s="410" t="s">
        <v>3533</v>
      </c>
      <c r="F1447" s="270" t="s">
        <v>3534</v>
      </c>
      <c r="G1447" s="270" t="s">
        <v>316</v>
      </c>
      <c r="H1447" s="283" t="s">
        <v>29</v>
      </c>
      <c r="I1447" s="283" t="s">
        <v>1850</v>
      </c>
      <c r="J1447" s="289">
        <v>115</v>
      </c>
      <c r="K1447" s="290"/>
      <c r="L1447" s="291"/>
      <c r="M1447" s="289">
        <v>115</v>
      </c>
      <c r="N1447" s="290"/>
      <c r="O1447" s="291"/>
      <c r="P1447" s="289" t="s">
        <v>31</v>
      </c>
      <c r="Q1447" s="290"/>
      <c r="R1447" s="291"/>
      <c r="S1447" s="270" t="s">
        <v>3464</v>
      </c>
      <c r="T1447" s="283"/>
      <c r="U1447" s="283"/>
      <c r="V1447" s="270"/>
      <c r="W1447" s="270" t="s">
        <v>21</v>
      </c>
    </row>
    <row r="1448" s="253" customFormat="true" ht="25.5" hidden="true" spans="1:23">
      <c r="A1448" s="270">
        <f>MAX(A$2:A1447)+1</f>
        <v>1332</v>
      </c>
      <c r="B1448" s="270" t="s">
        <v>3535</v>
      </c>
      <c r="C1448" s="270" t="s">
        <v>3536</v>
      </c>
      <c r="D1448" s="410" t="s">
        <v>3527</v>
      </c>
      <c r="E1448" s="410" t="s">
        <v>3526</v>
      </c>
      <c r="F1448" s="325" t="s">
        <v>3537</v>
      </c>
      <c r="G1448" s="270"/>
      <c r="H1448" s="283" t="s">
        <v>44</v>
      </c>
      <c r="I1448" s="283" t="s">
        <v>1850</v>
      </c>
      <c r="J1448" s="289">
        <v>70</v>
      </c>
      <c r="K1448" s="290"/>
      <c r="L1448" s="291"/>
      <c r="M1448" s="289">
        <v>70</v>
      </c>
      <c r="N1448" s="290"/>
      <c r="O1448" s="291"/>
      <c r="P1448" s="298" t="s">
        <v>31</v>
      </c>
      <c r="Q1448" s="305"/>
      <c r="R1448" s="306"/>
      <c r="S1448" s="270" t="s">
        <v>2426</v>
      </c>
      <c r="T1448" s="283"/>
      <c r="U1448" s="283"/>
      <c r="V1448" s="270"/>
      <c r="W1448" s="270" t="s">
        <v>310</v>
      </c>
    </row>
    <row r="1449" s="253" customFormat="true" ht="25.5" hidden="true" spans="1:23">
      <c r="A1449" s="270">
        <f>MAX(A$2:A1448)+1</f>
        <v>1333</v>
      </c>
      <c r="B1449" s="270">
        <v>250402017</v>
      </c>
      <c r="C1449" s="270" t="s">
        <v>3538</v>
      </c>
      <c r="D1449" s="410" t="s">
        <v>3539</v>
      </c>
      <c r="E1449" s="410" t="s">
        <v>3538</v>
      </c>
      <c r="F1449" s="270"/>
      <c r="G1449" s="270"/>
      <c r="H1449" s="283" t="s">
        <v>39</v>
      </c>
      <c r="I1449" s="283" t="s">
        <v>1850</v>
      </c>
      <c r="J1449" s="289">
        <v>10</v>
      </c>
      <c r="K1449" s="290"/>
      <c r="L1449" s="291"/>
      <c r="M1449" s="289">
        <v>10</v>
      </c>
      <c r="N1449" s="290"/>
      <c r="O1449" s="291"/>
      <c r="P1449" s="289" t="s">
        <v>31</v>
      </c>
      <c r="Q1449" s="290"/>
      <c r="R1449" s="291"/>
      <c r="S1449" s="270" t="s">
        <v>3525</v>
      </c>
      <c r="T1449" s="283"/>
      <c r="U1449" s="283"/>
      <c r="V1449" s="270"/>
      <c r="W1449" s="270" t="s">
        <v>21</v>
      </c>
    </row>
    <row r="1450" s="253" customFormat="true" ht="25.5" hidden="true" spans="1:23">
      <c r="A1450" s="270">
        <f>MAX(A$2:A1449)+1</f>
        <v>1334</v>
      </c>
      <c r="B1450" s="270" t="s">
        <v>3540</v>
      </c>
      <c r="C1450" s="270" t="s">
        <v>3538</v>
      </c>
      <c r="D1450" s="410" t="s">
        <v>3539</v>
      </c>
      <c r="E1450" s="410" t="s">
        <v>3538</v>
      </c>
      <c r="F1450" s="270"/>
      <c r="G1450" s="270"/>
      <c r="H1450" s="283" t="s">
        <v>44</v>
      </c>
      <c r="I1450" s="283" t="s">
        <v>1850</v>
      </c>
      <c r="J1450" s="289">
        <v>35</v>
      </c>
      <c r="K1450" s="290"/>
      <c r="L1450" s="291"/>
      <c r="M1450" s="289">
        <v>35</v>
      </c>
      <c r="N1450" s="290"/>
      <c r="O1450" s="291"/>
      <c r="P1450" s="289" t="s">
        <v>31</v>
      </c>
      <c r="Q1450" s="290"/>
      <c r="R1450" s="291"/>
      <c r="S1450" s="270" t="s">
        <v>3107</v>
      </c>
      <c r="T1450" s="283"/>
      <c r="U1450" s="283"/>
      <c r="V1450" s="270"/>
      <c r="W1450" s="270" t="s">
        <v>21</v>
      </c>
    </row>
    <row r="1451" s="253" customFormat="true" ht="25.5" hidden="true" spans="1:23">
      <c r="A1451" s="270">
        <f>MAX(A$2:A1450)+1</f>
        <v>1335</v>
      </c>
      <c r="B1451" s="270" t="s">
        <v>3541</v>
      </c>
      <c r="C1451" s="270" t="s">
        <v>3542</v>
      </c>
      <c r="D1451" s="410" t="s">
        <v>3543</v>
      </c>
      <c r="E1451" s="410" t="s">
        <v>3544</v>
      </c>
      <c r="F1451" s="270"/>
      <c r="G1451" s="270"/>
      <c r="H1451" s="283" t="s">
        <v>44</v>
      </c>
      <c r="I1451" s="283" t="s">
        <v>1850</v>
      </c>
      <c r="J1451" s="289">
        <v>55</v>
      </c>
      <c r="K1451" s="290"/>
      <c r="L1451" s="291"/>
      <c r="M1451" s="289">
        <v>55</v>
      </c>
      <c r="N1451" s="290"/>
      <c r="O1451" s="291"/>
      <c r="P1451" s="289" t="s">
        <v>31</v>
      </c>
      <c r="Q1451" s="290"/>
      <c r="R1451" s="291"/>
      <c r="S1451" s="270" t="s">
        <v>2426</v>
      </c>
      <c r="T1451" s="283"/>
      <c r="U1451" s="283"/>
      <c r="V1451" s="270"/>
      <c r="W1451" s="270" t="s">
        <v>21</v>
      </c>
    </row>
    <row r="1452" s="253" customFormat="true" ht="25.5" hidden="true" spans="1:23">
      <c r="A1452" s="270">
        <f>MAX(A$2:A1451)+1</f>
        <v>1336</v>
      </c>
      <c r="B1452" s="270">
        <v>250402018</v>
      </c>
      <c r="C1452" s="270" t="s">
        <v>3545</v>
      </c>
      <c r="D1452" s="410" t="s">
        <v>3546</v>
      </c>
      <c r="E1452" s="410" t="s">
        <v>3545</v>
      </c>
      <c r="F1452" s="270"/>
      <c r="G1452" s="270"/>
      <c r="H1452" s="283" t="s">
        <v>39</v>
      </c>
      <c r="I1452" s="283" t="s">
        <v>1850</v>
      </c>
      <c r="J1452" s="289">
        <v>10</v>
      </c>
      <c r="K1452" s="290"/>
      <c r="L1452" s="291"/>
      <c r="M1452" s="289">
        <v>10</v>
      </c>
      <c r="N1452" s="290"/>
      <c r="O1452" s="291"/>
      <c r="P1452" s="289" t="s">
        <v>31</v>
      </c>
      <c r="Q1452" s="290"/>
      <c r="R1452" s="291"/>
      <c r="S1452" s="270" t="s">
        <v>2586</v>
      </c>
      <c r="T1452" s="283"/>
      <c r="U1452" s="283"/>
      <c r="V1452" s="270"/>
      <c r="W1452" s="270" t="s">
        <v>21</v>
      </c>
    </row>
    <row r="1453" s="253" customFormat="true" ht="25.5" hidden="true" spans="1:23">
      <c r="A1453" s="270">
        <f>MAX(A$2:A1452)+1</f>
        <v>1337</v>
      </c>
      <c r="B1453" s="270" t="s">
        <v>3547</v>
      </c>
      <c r="C1453" s="270" t="s">
        <v>3545</v>
      </c>
      <c r="D1453" s="410" t="s">
        <v>3546</v>
      </c>
      <c r="E1453" s="410" t="s">
        <v>3545</v>
      </c>
      <c r="F1453" s="270"/>
      <c r="G1453" s="270"/>
      <c r="H1453" s="283" t="s">
        <v>44</v>
      </c>
      <c r="I1453" s="283" t="s">
        <v>1850</v>
      </c>
      <c r="J1453" s="289">
        <v>35</v>
      </c>
      <c r="K1453" s="290"/>
      <c r="L1453" s="291"/>
      <c r="M1453" s="289">
        <v>35</v>
      </c>
      <c r="N1453" s="290"/>
      <c r="O1453" s="291"/>
      <c r="P1453" s="289" t="s">
        <v>31</v>
      </c>
      <c r="Q1453" s="290"/>
      <c r="R1453" s="291"/>
      <c r="S1453" s="270" t="s">
        <v>3107</v>
      </c>
      <c r="T1453" s="283"/>
      <c r="U1453" s="283"/>
      <c r="V1453" s="270"/>
      <c r="W1453" s="270" t="s">
        <v>21</v>
      </c>
    </row>
    <row r="1454" s="253" customFormat="true" ht="25.5" hidden="true" spans="1:23">
      <c r="A1454" s="270">
        <f>MAX(A$2:A1453)+1</f>
        <v>1338</v>
      </c>
      <c r="B1454" s="270">
        <v>250402019</v>
      </c>
      <c r="C1454" s="270" t="s">
        <v>3548</v>
      </c>
      <c r="D1454" s="410" t="s">
        <v>3549</v>
      </c>
      <c r="E1454" s="410" t="s">
        <v>3548</v>
      </c>
      <c r="F1454" s="270"/>
      <c r="G1454" s="270"/>
      <c r="H1454" s="283" t="s">
        <v>39</v>
      </c>
      <c r="I1454" s="283" t="s">
        <v>1850</v>
      </c>
      <c r="J1454" s="289">
        <v>15</v>
      </c>
      <c r="K1454" s="290"/>
      <c r="L1454" s="291"/>
      <c r="M1454" s="289">
        <v>15</v>
      </c>
      <c r="N1454" s="290"/>
      <c r="O1454" s="291"/>
      <c r="P1454" s="289" t="s">
        <v>31</v>
      </c>
      <c r="Q1454" s="290"/>
      <c r="R1454" s="291"/>
      <c r="S1454" s="270" t="s">
        <v>3550</v>
      </c>
      <c r="T1454" s="283"/>
      <c r="U1454" s="283"/>
      <c r="V1454" s="270"/>
      <c r="W1454" s="270" t="s">
        <v>21</v>
      </c>
    </row>
    <row r="1455" s="253" customFormat="true" ht="25.5" hidden="true" spans="1:23">
      <c r="A1455" s="270">
        <f>MAX(A$2:A1454)+1</f>
        <v>1339</v>
      </c>
      <c r="B1455" s="270" t="s">
        <v>3551</v>
      </c>
      <c r="C1455" s="270" t="s">
        <v>3552</v>
      </c>
      <c r="D1455" s="410" t="s">
        <v>3549</v>
      </c>
      <c r="E1455" s="410" t="s">
        <v>3548</v>
      </c>
      <c r="F1455" s="270"/>
      <c r="G1455" s="270" t="s">
        <v>316</v>
      </c>
      <c r="H1455" s="283" t="s">
        <v>29</v>
      </c>
      <c r="I1455" s="283" t="s">
        <v>1850</v>
      </c>
      <c r="J1455" s="289">
        <v>115</v>
      </c>
      <c r="K1455" s="290"/>
      <c r="L1455" s="291"/>
      <c r="M1455" s="289">
        <v>115</v>
      </c>
      <c r="N1455" s="290"/>
      <c r="O1455" s="291"/>
      <c r="P1455" s="289" t="s">
        <v>31</v>
      </c>
      <c r="Q1455" s="290"/>
      <c r="R1455" s="291"/>
      <c r="S1455" s="270" t="s">
        <v>3464</v>
      </c>
      <c r="T1455" s="283"/>
      <c r="U1455" s="283"/>
      <c r="V1455" s="270"/>
      <c r="W1455" s="270" t="s">
        <v>21</v>
      </c>
    </row>
    <row r="1456" s="253" customFormat="true" ht="25.5" hidden="true" spans="1:23">
      <c r="A1456" s="270">
        <f>MAX(A$2:A1455)+1</f>
        <v>1340</v>
      </c>
      <c r="B1456" s="270" t="s">
        <v>3553</v>
      </c>
      <c r="C1456" s="270" t="s">
        <v>3548</v>
      </c>
      <c r="D1456" s="410" t="s">
        <v>3549</v>
      </c>
      <c r="E1456" s="410" t="s">
        <v>3548</v>
      </c>
      <c r="F1456" s="325"/>
      <c r="G1456" s="270"/>
      <c r="H1456" s="283" t="s">
        <v>44</v>
      </c>
      <c r="I1456" s="283" t="s">
        <v>1850</v>
      </c>
      <c r="J1456" s="289">
        <v>85</v>
      </c>
      <c r="K1456" s="290"/>
      <c r="L1456" s="291"/>
      <c r="M1456" s="289">
        <v>85</v>
      </c>
      <c r="N1456" s="290"/>
      <c r="O1456" s="291"/>
      <c r="P1456" s="298" t="s">
        <v>31</v>
      </c>
      <c r="Q1456" s="305"/>
      <c r="R1456" s="306"/>
      <c r="S1456" s="270" t="s">
        <v>2426</v>
      </c>
      <c r="T1456" s="283"/>
      <c r="U1456" s="283"/>
      <c r="V1456" s="270"/>
      <c r="W1456" s="270" t="s">
        <v>310</v>
      </c>
    </row>
    <row r="1457" s="253" customFormat="true" ht="25.5" hidden="true" spans="1:23">
      <c r="A1457" s="270">
        <f>MAX(A$2:A1456)+1</f>
        <v>1341</v>
      </c>
      <c r="B1457" s="270">
        <v>250402022</v>
      </c>
      <c r="C1457" s="270" t="s">
        <v>3554</v>
      </c>
      <c r="D1457" s="410" t="s">
        <v>3555</v>
      </c>
      <c r="E1457" s="410" t="s">
        <v>3554</v>
      </c>
      <c r="F1457" s="270"/>
      <c r="G1457" s="270"/>
      <c r="H1457" s="283" t="s">
        <v>29</v>
      </c>
      <c r="I1457" s="283" t="s">
        <v>1850</v>
      </c>
      <c r="J1457" s="289">
        <v>15</v>
      </c>
      <c r="K1457" s="290"/>
      <c r="L1457" s="291"/>
      <c r="M1457" s="289">
        <v>15</v>
      </c>
      <c r="N1457" s="290"/>
      <c r="O1457" s="291"/>
      <c r="P1457" s="289" t="s">
        <v>31</v>
      </c>
      <c r="Q1457" s="290"/>
      <c r="R1457" s="291"/>
      <c r="S1457" s="270"/>
      <c r="T1457" s="283"/>
      <c r="U1457" s="283"/>
      <c r="V1457" s="270"/>
      <c r="W1457" s="270" t="s">
        <v>21</v>
      </c>
    </row>
    <row r="1458" s="253" customFormat="true" ht="25.5" hidden="true" spans="1:23">
      <c r="A1458" s="270">
        <f>MAX(A$2:A1457)+1</f>
        <v>1342</v>
      </c>
      <c r="B1458" s="270">
        <v>250402023</v>
      </c>
      <c r="C1458" s="270" t="s">
        <v>3556</v>
      </c>
      <c r="D1458" s="410" t="s">
        <v>3557</v>
      </c>
      <c r="E1458" s="410" t="s">
        <v>3556</v>
      </c>
      <c r="F1458" s="270"/>
      <c r="G1458" s="270"/>
      <c r="H1458" s="283" t="s">
        <v>39</v>
      </c>
      <c r="I1458" s="283" t="s">
        <v>1850</v>
      </c>
      <c r="J1458" s="289">
        <v>15</v>
      </c>
      <c r="K1458" s="290"/>
      <c r="L1458" s="291"/>
      <c r="M1458" s="289">
        <v>15</v>
      </c>
      <c r="N1458" s="290"/>
      <c r="O1458" s="291"/>
      <c r="P1458" s="289" t="s">
        <v>31</v>
      </c>
      <c r="Q1458" s="290"/>
      <c r="R1458" s="291"/>
      <c r="S1458" s="270"/>
      <c r="T1458" s="283"/>
      <c r="U1458" s="283"/>
      <c r="V1458" s="270"/>
      <c r="W1458" s="270" t="s">
        <v>21</v>
      </c>
    </row>
    <row r="1459" s="253" customFormat="true" ht="25.5" hidden="true" spans="1:23">
      <c r="A1459" s="270">
        <f>MAX(A$2:A1458)+1</f>
        <v>1343</v>
      </c>
      <c r="B1459" s="270">
        <v>250402024</v>
      </c>
      <c r="C1459" s="270" t="s">
        <v>3558</v>
      </c>
      <c r="D1459" s="410" t="s">
        <v>3559</v>
      </c>
      <c r="E1459" s="410" t="s">
        <v>3558</v>
      </c>
      <c r="F1459" s="270" t="s">
        <v>3560</v>
      </c>
      <c r="G1459" s="270"/>
      <c r="H1459" s="283" t="s">
        <v>29</v>
      </c>
      <c r="I1459" s="283" t="s">
        <v>1850</v>
      </c>
      <c r="J1459" s="289">
        <v>20</v>
      </c>
      <c r="K1459" s="290"/>
      <c r="L1459" s="291"/>
      <c r="M1459" s="289">
        <v>20</v>
      </c>
      <c r="N1459" s="290"/>
      <c r="O1459" s="291"/>
      <c r="P1459" s="289" t="s">
        <v>31</v>
      </c>
      <c r="Q1459" s="290"/>
      <c r="R1459" s="291"/>
      <c r="S1459" s="270"/>
      <c r="T1459" s="283"/>
      <c r="U1459" s="283"/>
      <c r="V1459" s="270"/>
      <c r="W1459" s="270" t="s">
        <v>21</v>
      </c>
    </row>
    <row r="1460" s="253" customFormat="true" ht="25.5" hidden="true" spans="1:23">
      <c r="A1460" s="270">
        <f>MAX(A$2:A1459)+1</f>
        <v>1344</v>
      </c>
      <c r="B1460" s="270">
        <v>250402025</v>
      </c>
      <c r="C1460" s="270" t="s">
        <v>3561</v>
      </c>
      <c r="D1460" s="410" t="s">
        <v>3562</v>
      </c>
      <c r="E1460" s="410" t="s">
        <v>3561</v>
      </c>
      <c r="F1460" s="270"/>
      <c r="G1460" s="270"/>
      <c r="H1460" s="283" t="s">
        <v>39</v>
      </c>
      <c r="I1460" s="283" t="s">
        <v>1850</v>
      </c>
      <c r="J1460" s="289">
        <v>12</v>
      </c>
      <c r="K1460" s="290"/>
      <c r="L1460" s="291"/>
      <c r="M1460" s="289">
        <v>12</v>
      </c>
      <c r="N1460" s="290"/>
      <c r="O1460" s="291"/>
      <c r="P1460" s="289" t="s">
        <v>31</v>
      </c>
      <c r="Q1460" s="290"/>
      <c r="R1460" s="291"/>
      <c r="S1460" s="270"/>
      <c r="T1460" s="283"/>
      <c r="U1460" s="283"/>
      <c r="V1460" s="270"/>
      <c r="W1460" s="270" t="s">
        <v>21</v>
      </c>
    </row>
    <row r="1461" s="253" customFormat="true" ht="25.5" hidden="true" spans="1:23">
      <c r="A1461" s="270">
        <f>MAX(A$2:A1460)+1</f>
        <v>1345</v>
      </c>
      <c r="B1461" s="270">
        <v>250402026</v>
      </c>
      <c r="C1461" s="270" t="s">
        <v>3563</v>
      </c>
      <c r="D1461" s="410" t="s">
        <v>3564</v>
      </c>
      <c r="E1461" s="410" t="s">
        <v>3563</v>
      </c>
      <c r="F1461" s="270"/>
      <c r="G1461" s="270"/>
      <c r="H1461" s="283" t="s">
        <v>39</v>
      </c>
      <c r="I1461" s="283" t="s">
        <v>1850</v>
      </c>
      <c r="J1461" s="289">
        <v>15</v>
      </c>
      <c r="K1461" s="290"/>
      <c r="L1461" s="291"/>
      <c r="M1461" s="289">
        <v>15</v>
      </c>
      <c r="N1461" s="290"/>
      <c r="O1461" s="291"/>
      <c r="P1461" s="289" t="s">
        <v>31</v>
      </c>
      <c r="Q1461" s="290"/>
      <c r="R1461" s="291"/>
      <c r="S1461" s="270" t="s">
        <v>2284</v>
      </c>
      <c r="T1461" s="283"/>
      <c r="U1461" s="283"/>
      <c r="V1461" s="270"/>
      <c r="W1461" s="270" t="s">
        <v>21</v>
      </c>
    </row>
    <row r="1462" s="253" customFormat="true" ht="25.5" hidden="true" spans="1:23">
      <c r="A1462" s="270">
        <f>MAX(A$2:A1461)+1</f>
        <v>1346</v>
      </c>
      <c r="B1462" s="270" t="s">
        <v>3565</v>
      </c>
      <c r="C1462" s="270" t="s">
        <v>3563</v>
      </c>
      <c r="D1462" s="410" t="s">
        <v>3564</v>
      </c>
      <c r="E1462" s="410" t="s">
        <v>3563</v>
      </c>
      <c r="F1462" s="270"/>
      <c r="G1462" s="270"/>
      <c r="H1462" s="283" t="s">
        <v>44</v>
      </c>
      <c r="I1462" s="283" t="s">
        <v>1850</v>
      </c>
      <c r="J1462" s="289">
        <v>45</v>
      </c>
      <c r="K1462" s="290"/>
      <c r="L1462" s="291"/>
      <c r="M1462" s="289">
        <v>45</v>
      </c>
      <c r="N1462" s="290"/>
      <c r="O1462" s="291"/>
      <c r="P1462" s="289" t="s">
        <v>31</v>
      </c>
      <c r="Q1462" s="290"/>
      <c r="R1462" s="291"/>
      <c r="S1462" s="270" t="s">
        <v>3033</v>
      </c>
      <c r="T1462" s="283"/>
      <c r="U1462" s="283"/>
      <c r="V1462" s="270"/>
      <c r="W1462" s="270" t="s">
        <v>21</v>
      </c>
    </row>
    <row r="1463" s="253" customFormat="true" ht="25.5" hidden="true" spans="1:23">
      <c r="A1463" s="270">
        <f>MAX(A$2:A1462)+1</f>
        <v>1347</v>
      </c>
      <c r="B1463" s="270" t="s">
        <v>3566</v>
      </c>
      <c r="C1463" s="270" t="s">
        <v>3563</v>
      </c>
      <c r="D1463" s="410" t="s">
        <v>3564</v>
      </c>
      <c r="E1463" s="410" t="s">
        <v>3563</v>
      </c>
      <c r="F1463" s="270"/>
      <c r="G1463" s="270" t="s">
        <v>316</v>
      </c>
      <c r="H1463" s="283" t="s">
        <v>29</v>
      </c>
      <c r="I1463" s="283" t="s">
        <v>1850</v>
      </c>
      <c r="J1463" s="289">
        <v>145</v>
      </c>
      <c r="K1463" s="290"/>
      <c r="L1463" s="291"/>
      <c r="M1463" s="289">
        <v>145</v>
      </c>
      <c r="N1463" s="290"/>
      <c r="O1463" s="291"/>
      <c r="P1463" s="289" t="s">
        <v>31</v>
      </c>
      <c r="Q1463" s="290"/>
      <c r="R1463" s="291"/>
      <c r="S1463" s="270" t="s">
        <v>3464</v>
      </c>
      <c r="T1463" s="283"/>
      <c r="U1463" s="283"/>
      <c r="V1463" s="270"/>
      <c r="W1463" s="270" t="s">
        <v>21</v>
      </c>
    </row>
    <row r="1464" s="253" customFormat="true" ht="25.5" hidden="true" spans="1:23">
      <c r="A1464" s="270">
        <f>MAX(A$2:A1463)+1</f>
        <v>1348</v>
      </c>
      <c r="B1464" s="270" t="s">
        <v>3567</v>
      </c>
      <c r="C1464" s="270" t="s">
        <v>3563</v>
      </c>
      <c r="D1464" s="410" t="s">
        <v>3564</v>
      </c>
      <c r="E1464" s="410" t="s">
        <v>3563</v>
      </c>
      <c r="F1464" s="325"/>
      <c r="G1464" s="270"/>
      <c r="H1464" s="283" t="s">
        <v>44</v>
      </c>
      <c r="I1464" s="283" t="s">
        <v>1850</v>
      </c>
      <c r="J1464" s="289">
        <v>75</v>
      </c>
      <c r="K1464" s="290"/>
      <c r="L1464" s="291"/>
      <c r="M1464" s="289">
        <v>75</v>
      </c>
      <c r="N1464" s="290"/>
      <c r="O1464" s="291"/>
      <c r="P1464" s="298" t="s">
        <v>31</v>
      </c>
      <c r="Q1464" s="305"/>
      <c r="R1464" s="306"/>
      <c r="S1464" s="270" t="s">
        <v>2426</v>
      </c>
      <c r="T1464" s="283"/>
      <c r="U1464" s="283"/>
      <c r="V1464" s="270"/>
      <c r="W1464" s="270" t="s">
        <v>310</v>
      </c>
    </row>
    <row r="1465" s="253" customFormat="true" ht="25.5" hidden="true" spans="1:23">
      <c r="A1465" s="270">
        <f>MAX(A$2:A1464)+1</f>
        <v>1349</v>
      </c>
      <c r="B1465" s="270">
        <v>250402027</v>
      </c>
      <c r="C1465" s="270" t="s">
        <v>3568</v>
      </c>
      <c r="D1465" s="410" t="s">
        <v>3569</v>
      </c>
      <c r="E1465" s="410" t="s">
        <v>3568</v>
      </c>
      <c r="F1465" s="270"/>
      <c r="G1465" s="270"/>
      <c r="H1465" s="283" t="s">
        <v>39</v>
      </c>
      <c r="I1465" s="283" t="s">
        <v>1850</v>
      </c>
      <c r="J1465" s="289">
        <v>20</v>
      </c>
      <c r="K1465" s="290"/>
      <c r="L1465" s="291"/>
      <c r="M1465" s="289">
        <v>20</v>
      </c>
      <c r="N1465" s="290"/>
      <c r="O1465" s="291"/>
      <c r="P1465" s="289" t="s">
        <v>31</v>
      </c>
      <c r="Q1465" s="290"/>
      <c r="R1465" s="291"/>
      <c r="S1465" s="270"/>
      <c r="T1465" s="283"/>
      <c r="U1465" s="283"/>
      <c r="V1465" s="270"/>
      <c r="W1465" s="270" t="s">
        <v>21</v>
      </c>
    </row>
    <row r="1466" s="253" customFormat="true" ht="25.5" hidden="true" spans="1:23">
      <c r="A1466" s="270">
        <f>MAX(A$2:A1465)+1</f>
        <v>1350</v>
      </c>
      <c r="B1466" s="270">
        <v>250402028</v>
      </c>
      <c r="C1466" s="270" t="s">
        <v>3570</v>
      </c>
      <c r="D1466" s="410" t="s">
        <v>3571</v>
      </c>
      <c r="E1466" s="410" t="s">
        <v>3570</v>
      </c>
      <c r="F1466" s="270"/>
      <c r="G1466" s="270"/>
      <c r="H1466" s="283" t="s">
        <v>39</v>
      </c>
      <c r="I1466" s="283" t="s">
        <v>1850</v>
      </c>
      <c r="J1466" s="289">
        <v>8</v>
      </c>
      <c r="K1466" s="290"/>
      <c r="L1466" s="291"/>
      <c r="M1466" s="289">
        <v>8</v>
      </c>
      <c r="N1466" s="290"/>
      <c r="O1466" s="291"/>
      <c r="P1466" s="289" t="s">
        <v>31</v>
      </c>
      <c r="Q1466" s="290"/>
      <c r="R1466" s="291"/>
      <c r="S1466" s="270"/>
      <c r="T1466" s="283"/>
      <c r="U1466" s="283"/>
      <c r="V1466" s="270"/>
      <c r="W1466" s="270" t="s">
        <v>21</v>
      </c>
    </row>
    <row r="1467" s="253" customFormat="true" ht="25.5" hidden="true" spans="1:23">
      <c r="A1467" s="270">
        <f>MAX(A$2:A1466)+1</f>
        <v>1351</v>
      </c>
      <c r="B1467" s="270">
        <v>250402029</v>
      </c>
      <c r="C1467" s="270" t="s">
        <v>3572</v>
      </c>
      <c r="D1467" s="410" t="s">
        <v>3573</v>
      </c>
      <c r="E1467" s="410" t="s">
        <v>3572</v>
      </c>
      <c r="F1467" s="270"/>
      <c r="G1467" s="270"/>
      <c r="H1467" s="283" t="s">
        <v>39</v>
      </c>
      <c r="I1467" s="283" t="s">
        <v>1850</v>
      </c>
      <c r="J1467" s="289">
        <v>20</v>
      </c>
      <c r="K1467" s="290"/>
      <c r="L1467" s="291"/>
      <c r="M1467" s="289">
        <v>20</v>
      </c>
      <c r="N1467" s="290"/>
      <c r="O1467" s="291"/>
      <c r="P1467" s="289" t="s">
        <v>31</v>
      </c>
      <c r="Q1467" s="290"/>
      <c r="R1467" s="291"/>
      <c r="S1467" s="270"/>
      <c r="T1467" s="283"/>
      <c r="U1467" s="283"/>
      <c r="V1467" s="270"/>
      <c r="W1467" s="270" t="s">
        <v>21</v>
      </c>
    </row>
    <row r="1468" s="253" customFormat="true" ht="25.5" hidden="true" spans="1:23">
      <c r="A1468" s="270">
        <f>MAX(A$2:A1467)+1</f>
        <v>1352</v>
      </c>
      <c r="B1468" s="270">
        <v>250402030</v>
      </c>
      <c r="C1468" s="270" t="s">
        <v>3574</v>
      </c>
      <c r="D1468" s="410" t="s">
        <v>3575</v>
      </c>
      <c r="E1468" s="410" t="s">
        <v>3574</v>
      </c>
      <c r="F1468" s="270" t="s">
        <v>3576</v>
      </c>
      <c r="G1468" s="270"/>
      <c r="H1468" s="283" t="s">
        <v>39</v>
      </c>
      <c r="I1468" s="283" t="s">
        <v>1850</v>
      </c>
      <c r="J1468" s="289">
        <v>15</v>
      </c>
      <c r="K1468" s="290"/>
      <c r="L1468" s="291"/>
      <c r="M1468" s="289">
        <v>15</v>
      </c>
      <c r="N1468" s="290"/>
      <c r="O1468" s="291"/>
      <c r="P1468" s="289" t="s">
        <v>31</v>
      </c>
      <c r="Q1468" s="290"/>
      <c r="R1468" s="291"/>
      <c r="S1468" s="270"/>
      <c r="T1468" s="283"/>
      <c r="U1468" s="283"/>
      <c r="V1468" s="270"/>
      <c r="W1468" s="270" t="s">
        <v>21</v>
      </c>
    </row>
    <row r="1469" s="253" customFormat="true" ht="25.5" hidden="true" spans="1:23">
      <c r="A1469" s="270">
        <f>MAX(A$2:A1468)+1</f>
        <v>1353</v>
      </c>
      <c r="B1469" s="270">
        <v>250402031</v>
      </c>
      <c r="C1469" s="270" t="s">
        <v>3577</v>
      </c>
      <c r="D1469" s="410" t="s">
        <v>3578</v>
      </c>
      <c r="E1469" s="410" t="s">
        <v>3577</v>
      </c>
      <c r="F1469" s="270" t="s">
        <v>3576</v>
      </c>
      <c r="G1469" s="270"/>
      <c r="H1469" s="283" t="s">
        <v>39</v>
      </c>
      <c r="I1469" s="283" t="s">
        <v>1850</v>
      </c>
      <c r="J1469" s="289">
        <v>15</v>
      </c>
      <c r="K1469" s="290"/>
      <c r="L1469" s="291"/>
      <c r="M1469" s="289">
        <v>15</v>
      </c>
      <c r="N1469" s="290"/>
      <c r="O1469" s="291"/>
      <c r="P1469" s="289" t="s">
        <v>31</v>
      </c>
      <c r="Q1469" s="290"/>
      <c r="R1469" s="291"/>
      <c r="S1469" s="270"/>
      <c r="T1469" s="283"/>
      <c r="U1469" s="283"/>
      <c r="V1469" s="270"/>
      <c r="W1469" s="270" t="s">
        <v>21</v>
      </c>
    </row>
    <row r="1470" s="253" customFormat="true" ht="25.5" hidden="true" spans="1:23">
      <c r="A1470" s="270">
        <f>MAX(A$2:A1469)+1</f>
        <v>1354</v>
      </c>
      <c r="B1470" s="270">
        <v>250402032</v>
      </c>
      <c r="C1470" s="270" t="s">
        <v>3579</v>
      </c>
      <c r="D1470" s="410" t="s">
        <v>3580</v>
      </c>
      <c r="E1470" s="410" t="s">
        <v>3579</v>
      </c>
      <c r="F1470" s="270"/>
      <c r="G1470" s="270"/>
      <c r="H1470" s="283" t="s">
        <v>39</v>
      </c>
      <c r="I1470" s="283" t="s">
        <v>1850</v>
      </c>
      <c r="J1470" s="289">
        <v>8</v>
      </c>
      <c r="K1470" s="290"/>
      <c r="L1470" s="291"/>
      <c r="M1470" s="289">
        <v>8</v>
      </c>
      <c r="N1470" s="290"/>
      <c r="O1470" s="291"/>
      <c r="P1470" s="289" t="s">
        <v>31</v>
      </c>
      <c r="Q1470" s="290"/>
      <c r="R1470" s="291"/>
      <c r="S1470" s="270"/>
      <c r="T1470" s="283"/>
      <c r="U1470" s="283"/>
      <c r="V1470" s="270"/>
      <c r="W1470" s="270" t="s">
        <v>21</v>
      </c>
    </row>
    <row r="1471" s="253" customFormat="true" ht="25.5" hidden="true" spans="1:23">
      <c r="A1471" s="270">
        <f>MAX(A$2:A1470)+1</f>
        <v>1355</v>
      </c>
      <c r="B1471" s="270">
        <v>250402033</v>
      </c>
      <c r="C1471" s="270" t="s">
        <v>3581</v>
      </c>
      <c r="D1471" s="410" t="s">
        <v>3582</v>
      </c>
      <c r="E1471" s="410" t="s">
        <v>3581</v>
      </c>
      <c r="F1471" s="270" t="s">
        <v>3583</v>
      </c>
      <c r="G1471" s="270"/>
      <c r="H1471" s="283" t="s">
        <v>39</v>
      </c>
      <c r="I1471" s="283" t="s">
        <v>1850</v>
      </c>
      <c r="J1471" s="289">
        <v>15</v>
      </c>
      <c r="K1471" s="290"/>
      <c r="L1471" s="291"/>
      <c r="M1471" s="289">
        <v>15</v>
      </c>
      <c r="N1471" s="290"/>
      <c r="O1471" s="291"/>
      <c r="P1471" s="289" t="s">
        <v>31</v>
      </c>
      <c r="Q1471" s="290"/>
      <c r="R1471" s="291"/>
      <c r="S1471" s="270"/>
      <c r="T1471" s="283"/>
      <c r="U1471" s="283"/>
      <c r="V1471" s="270"/>
      <c r="W1471" s="270" t="s">
        <v>21</v>
      </c>
    </row>
    <row r="1472" s="253" customFormat="true" ht="25.5" hidden="true" spans="1:23">
      <c r="A1472" s="270">
        <f>MAX(A$2:A1471)+1</f>
        <v>1356</v>
      </c>
      <c r="B1472" s="270">
        <v>250402034</v>
      </c>
      <c r="C1472" s="270" t="s">
        <v>3584</v>
      </c>
      <c r="D1472" s="410" t="s">
        <v>3585</v>
      </c>
      <c r="E1472" s="410" t="s">
        <v>3584</v>
      </c>
      <c r="F1472" s="270"/>
      <c r="G1472" s="270"/>
      <c r="H1472" s="283" t="s">
        <v>39</v>
      </c>
      <c r="I1472" s="283" t="s">
        <v>1850</v>
      </c>
      <c r="J1472" s="289">
        <v>15</v>
      </c>
      <c r="K1472" s="290"/>
      <c r="L1472" s="291"/>
      <c r="M1472" s="289">
        <v>15</v>
      </c>
      <c r="N1472" s="290"/>
      <c r="O1472" s="291"/>
      <c r="P1472" s="289" t="s">
        <v>31</v>
      </c>
      <c r="Q1472" s="290"/>
      <c r="R1472" s="291"/>
      <c r="S1472" s="270"/>
      <c r="T1472" s="283"/>
      <c r="U1472" s="283"/>
      <c r="V1472" s="270"/>
      <c r="W1472" s="270" t="s">
        <v>21</v>
      </c>
    </row>
    <row r="1473" s="253" customFormat="true" ht="25.5" hidden="true" spans="1:23">
      <c r="A1473" s="270">
        <f>MAX(A$2:A1472)+1</f>
        <v>1357</v>
      </c>
      <c r="B1473" s="270" t="s">
        <v>3586</v>
      </c>
      <c r="C1473" s="270" t="s">
        <v>3587</v>
      </c>
      <c r="D1473" s="410" t="s">
        <v>3585</v>
      </c>
      <c r="E1473" s="410" t="s">
        <v>3584</v>
      </c>
      <c r="F1473" s="270"/>
      <c r="G1473" s="270" t="s">
        <v>316</v>
      </c>
      <c r="H1473" s="283" t="s">
        <v>44</v>
      </c>
      <c r="I1473" s="283" t="s">
        <v>1850</v>
      </c>
      <c r="J1473" s="289">
        <v>65</v>
      </c>
      <c r="K1473" s="290"/>
      <c r="L1473" s="291"/>
      <c r="M1473" s="289">
        <v>65</v>
      </c>
      <c r="N1473" s="290"/>
      <c r="O1473" s="291"/>
      <c r="P1473" s="289" t="s">
        <v>31</v>
      </c>
      <c r="Q1473" s="290"/>
      <c r="R1473" s="291"/>
      <c r="S1473" s="270" t="s">
        <v>2613</v>
      </c>
      <c r="T1473" s="283"/>
      <c r="U1473" s="283"/>
      <c r="V1473" s="270"/>
      <c r="W1473" s="270" t="s">
        <v>21</v>
      </c>
    </row>
    <row r="1474" s="253" customFormat="true" ht="25.5" hidden="true" spans="1:23">
      <c r="A1474" s="270">
        <f>MAX(A$2:A1473)+1</f>
        <v>1358</v>
      </c>
      <c r="B1474" s="270">
        <v>250402035</v>
      </c>
      <c r="C1474" s="270" t="s">
        <v>3588</v>
      </c>
      <c r="D1474" s="410" t="s">
        <v>3589</v>
      </c>
      <c r="E1474" s="410" t="s">
        <v>3588</v>
      </c>
      <c r="F1474" s="270"/>
      <c r="G1474" s="270"/>
      <c r="H1474" s="283" t="s">
        <v>39</v>
      </c>
      <c r="I1474" s="283" t="s">
        <v>1850</v>
      </c>
      <c r="J1474" s="289">
        <v>15</v>
      </c>
      <c r="K1474" s="290"/>
      <c r="L1474" s="291"/>
      <c r="M1474" s="289">
        <v>15</v>
      </c>
      <c r="N1474" s="290"/>
      <c r="O1474" s="291"/>
      <c r="P1474" s="289" t="s">
        <v>31</v>
      </c>
      <c r="Q1474" s="290"/>
      <c r="R1474" s="291"/>
      <c r="S1474" s="270" t="s">
        <v>3550</v>
      </c>
      <c r="T1474" s="283"/>
      <c r="U1474" s="283"/>
      <c r="V1474" s="270"/>
      <c r="W1474" s="270" t="s">
        <v>21</v>
      </c>
    </row>
    <row r="1475" s="253" customFormat="true" ht="25.5" hidden="true" spans="1:23">
      <c r="A1475" s="270">
        <f>MAX(A$2:A1474)+1</f>
        <v>1359</v>
      </c>
      <c r="B1475" s="270" t="s">
        <v>3590</v>
      </c>
      <c r="C1475" s="270" t="s">
        <v>3588</v>
      </c>
      <c r="D1475" s="410" t="s">
        <v>3589</v>
      </c>
      <c r="E1475" s="410" t="s">
        <v>3588</v>
      </c>
      <c r="F1475" s="270"/>
      <c r="G1475" s="270"/>
      <c r="H1475" s="283" t="s">
        <v>44</v>
      </c>
      <c r="I1475" s="283" t="s">
        <v>1850</v>
      </c>
      <c r="J1475" s="289">
        <v>30</v>
      </c>
      <c r="K1475" s="290"/>
      <c r="L1475" s="291"/>
      <c r="M1475" s="289">
        <v>30</v>
      </c>
      <c r="N1475" s="290"/>
      <c r="O1475" s="291"/>
      <c r="P1475" s="289" t="s">
        <v>31</v>
      </c>
      <c r="Q1475" s="290"/>
      <c r="R1475" s="291"/>
      <c r="S1475" s="270" t="s">
        <v>2479</v>
      </c>
      <c r="T1475" s="283"/>
      <c r="U1475" s="283"/>
      <c r="V1475" s="270"/>
      <c r="W1475" s="270" t="s">
        <v>21</v>
      </c>
    </row>
    <row r="1476" s="253" customFormat="true" ht="25.5" hidden="true" spans="1:23">
      <c r="A1476" s="270">
        <f>MAX(A$2:A1475)+1</f>
        <v>1360</v>
      </c>
      <c r="B1476" s="270" t="s">
        <v>3591</v>
      </c>
      <c r="C1476" s="270" t="s">
        <v>3592</v>
      </c>
      <c r="D1476" s="410" t="s">
        <v>3589</v>
      </c>
      <c r="E1476" s="410" t="s">
        <v>3588</v>
      </c>
      <c r="F1476" s="325"/>
      <c r="G1476" s="270"/>
      <c r="H1476" s="283" t="s">
        <v>44</v>
      </c>
      <c r="I1476" s="283" t="s">
        <v>1850</v>
      </c>
      <c r="J1476" s="289">
        <v>40</v>
      </c>
      <c r="K1476" s="290"/>
      <c r="L1476" s="291"/>
      <c r="M1476" s="289">
        <v>40</v>
      </c>
      <c r="N1476" s="290"/>
      <c r="O1476" s="291"/>
      <c r="P1476" s="298" t="s">
        <v>31</v>
      </c>
      <c r="Q1476" s="305"/>
      <c r="R1476" s="306"/>
      <c r="S1476" s="270" t="s">
        <v>2426</v>
      </c>
      <c r="T1476" s="283"/>
      <c r="U1476" s="283"/>
      <c r="V1476" s="270"/>
      <c r="W1476" s="270" t="s">
        <v>310</v>
      </c>
    </row>
    <row r="1477" s="253" customFormat="true" ht="38.25" hidden="true" spans="1:23">
      <c r="A1477" s="270">
        <f>MAX(A$2:A1476)+1</f>
        <v>1361</v>
      </c>
      <c r="B1477" s="270">
        <v>250402036</v>
      </c>
      <c r="C1477" s="270" t="s">
        <v>3593</v>
      </c>
      <c r="D1477" s="410" t="s">
        <v>3594</v>
      </c>
      <c r="E1477" s="410" t="s">
        <v>3595</v>
      </c>
      <c r="F1477" s="270"/>
      <c r="G1477" s="270"/>
      <c r="H1477" s="283" t="s">
        <v>39</v>
      </c>
      <c r="I1477" s="283" t="s">
        <v>1850</v>
      </c>
      <c r="J1477" s="289">
        <v>8</v>
      </c>
      <c r="K1477" s="290"/>
      <c r="L1477" s="291"/>
      <c r="M1477" s="289">
        <v>8</v>
      </c>
      <c r="N1477" s="290"/>
      <c r="O1477" s="291"/>
      <c r="P1477" s="289" t="s">
        <v>31</v>
      </c>
      <c r="Q1477" s="290"/>
      <c r="R1477" s="291"/>
      <c r="S1477" s="270"/>
      <c r="T1477" s="283"/>
      <c r="U1477" s="283"/>
      <c r="V1477" s="270"/>
      <c r="W1477" s="270" t="s">
        <v>21</v>
      </c>
    </row>
    <row r="1478" s="253" customFormat="true" ht="25.5" hidden="true" spans="1:23">
      <c r="A1478" s="270">
        <f>MAX(A$2:A1477)+1</f>
        <v>1362</v>
      </c>
      <c r="B1478" s="270" t="s">
        <v>3596</v>
      </c>
      <c r="C1478" s="270" t="s">
        <v>3597</v>
      </c>
      <c r="D1478" s="410" t="s">
        <v>3594</v>
      </c>
      <c r="E1478" s="410" t="s">
        <v>3595</v>
      </c>
      <c r="F1478" s="325"/>
      <c r="G1478" s="270"/>
      <c r="H1478" s="283" t="s">
        <v>44</v>
      </c>
      <c r="I1478" s="283" t="s">
        <v>1850</v>
      </c>
      <c r="J1478" s="289">
        <v>29</v>
      </c>
      <c r="K1478" s="290"/>
      <c r="L1478" s="291"/>
      <c r="M1478" s="289">
        <v>29</v>
      </c>
      <c r="N1478" s="290"/>
      <c r="O1478" s="291"/>
      <c r="P1478" s="298" t="s">
        <v>31</v>
      </c>
      <c r="Q1478" s="305"/>
      <c r="R1478" s="306"/>
      <c r="S1478" s="270" t="s">
        <v>2426</v>
      </c>
      <c r="T1478" s="283"/>
      <c r="U1478" s="283"/>
      <c r="V1478" s="270"/>
      <c r="W1478" s="270" t="s">
        <v>310</v>
      </c>
    </row>
    <row r="1479" s="253" customFormat="true" ht="25.5" hidden="true" spans="1:23">
      <c r="A1479" s="270">
        <f>MAX(A$2:A1478)+1</f>
        <v>1363</v>
      </c>
      <c r="B1479" s="270">
        <v>250402037</v>
      </c>
      <c r="C1479" s="270" t="s">
        <v>3598</v>
      </c>
      <c r="D1479" s="410" t="s">
        <v>3599</v>
      </c>
      <c r="E1479" s="410" t="s">
        <v>3598</v>
      </c>
      <c r="F1479" s="270"/>
      <c r="G1479" s="270"/>
      <c r="H1479" s="283" t="s">
        <v>39</v>
      </c>
      <c r="I1479" s="283" t="s">
        <v>1850</v>
      </c>
      <c r="J1479" s="289">
        <v>10</v>
      </c>
      <c r="K1479" s="290"/>
      <c r="L1479" s="291"/>
      <c r="M1479" s="289">
        <v>10</v>
      </c>
      <c r="N1479" s="290"/>
      <c r="O1479" s="291"/>
      <c r="P1479" s="289" t="s">
        <v>31</v>
      </c>
      <c r="Q1479" s="290"/>
      <c r="R1479" s="291"/>
      <c r="S1479" s="270"/>
      <c r="T1479" s="283"/>
      <c r="U1479" s="283"/>
      <c r="V1479" s="270"/>
      <c r="W1479" s="270" t="s">
        <v>21</v>
      </c>
    </row>
    <row r="1480" s="253" customFormat="true" ht="25.5" hidden="true" spans="1:23">
      <c r="A1480" s="270">
        <f>MAX(A$2:A1479)+1</f>
        <v>1364</v>
      </c>
      <c r="B1480" s="270">
        <v>250402038</v>
      </c>
      <c r="C1480" s="270" t="s">
        <v>3600</v>
      </c>
      <c r="D1480" s="410" t="s">
        <v>3601</v>
      </c>
      <c r="E1480" s="410" t="s">
        <v>3600</v>
      </c>
      <c r="F1480" s="270"/>
      <c r="G1480" s="270"/>
      <c r="H1480" s="283" t="s">
        <v>39</v>
      </c>
      <c r="I1480" s="283" t="s">
        <v>1850</v>
      </c>
      <c r="J1480" s="289">
        <v>15</v>
      </c>
      <c r="K1480" s="290"/>
      <c r="L1480" s="291"/>
      <c r="M1480" s="289">
        <v>15</v>
      </c>
      <c r="N1480" s="290"/>
      <c r="O1480" s="291"/>
      <c r="P1480" s="289" t="s">
        <v>31</v>
      </c>
      <c r="Q1480" s="290"/>
      <c r="R1480" s="291"/>
      <c r="S1480" s="270"/>
      <c r="T1480" s="283"/>
      <c r="U1480" s="283"/>
      <c r="V1480" s="270"/>
      <c r="W1480" s="270" t="s">
        <v>21</v>
      </c>
    </row>
    <row r="1481" s="253" customFormat="true" ht="38.25" hidden="true" spans="1:23">
      <c r="A1481" s="270">
        <f>MAX(A$2:A1480)+1</f>
        <v>1365</v>
      </c>
      <c r="B1481" s="270">
        <v>250402039</v>
      </c>
      <c r="C1481" s="270" t="s">
        <v>3602</v>
      </c>
      <c r="D1481" s="410" t="s">
        <v>3603</v>
      </c>
      <c r="E1481" s="410" t="s">
        <v>3602</v>
      </c>
      <c r="F1481" s="270"/>
      <c r="G1481" s="270"/>
      <c r="H1481" s="283" t="s">
        <v>39</v>
      </c>
      <c r="I1481" s="283" t="s">
        <v>1850</v>
      </c>
      <c r="J1481" s="289">
        <v>15</v>
      </c>
      <c r="K1481" s="290"/>
      <c r="L1481" s="291"/>
      <c r="M1481" s="289">
        <v>15</v>
      </c>
      <c r="N1481" s="290"/>
      <c r="O1481" s="291"/>
      <c r="P1481" s="289" t="s">
        <v>31</v>
      </c>
      <c r="Q1481" s="290"/>
      <c r="R1481" s="291"/>
      <c r="S1481" s="270"/>
      <c r="T1481" s="283"/>
      <c r="U1481" s="283"/>
      <c r="V1481" s="270"/>
      <c r="W1481" s="270" t="s">
        <v>21</v>
      </c>
    </row>
    <row r="1482" s="253" customFormat="true" ht="38.25" hidden="true" spans="1:23">
      <c r="A1482" s="270">
        <f>MAX(A$2:A1481)+1</f>
        <v>1366</v>
      </c>
      <c r="B1482" s="270" t="s">
        <v>3604</v>
      </c>
      <c r="C1482" s="270" t="s">
        <v>3605</v>
      </c>
      <c r="D1482" s="410" t="s">
        <v>3603</v>
      </c>
      <c r="E1482" s="410" t="s">
        <v>3602</v>
      </c>
      <c r="F1482" s="325"/>
      <c r="G1482" s="270"/>
      <c r="H1482" s="283" t="s">
        <v>44</v>
      </c>
      <c r="I1482" s="283" t="s">
        <v>1850</v>
      </c>
      <c r="J1482" s="289">
        <v>50</v>
      </c>
      <c r="K1482" s="290"/>
      <c r="L1482" s="291"/>
      <c r="M1482" s="289">
        <v>50</v>
      </c>
      <c r="N1482" s="290"/>
      <c r="O1482" s="291"/>
      <c r="P1482" s="298" t="s">
        <v>31</v>
      </c>
      <c r="Q1482" s="305"/>
      <c r="R1482" s="306"/>
      <c r="S1482" s="270" t="s">
        <v>2426</v>
      </c>
      <c r="T1482" s="283"/>
      <c r="U1482" s="283"/>
      <c r="V1482" s="270"/>
      <c r="W1482" s="270" t="s">
        <v>310</v>
      </c>
    </row>
    <row r="1483" s="253" customFormat="true" ht="25.5" hidden="true" spans="1:23">
      <c r="A1483" s="270">
        <f>MAX(A$2:A1482)+1</f>
        <v>1367</v>
      </c>
      <c r="B1483" s="270">
        <v>250402040</v>
      </c>
      <c r="C1483" s="270" t="s">
        <v>3606</v>
      </c>
      <c r="D1483" s="410" t="s">
        <v>3607</v>
      </c>
      <c r="E1483" s="410" t="s">
        <v>3606</v>
      </c>
      <c r="F1483" s="270"/>
      <c r="G1483" s="270"/>
      <c r="H1483" s="283" t="s">
        <v>39</v>
      </c>
      <c r="I1483" s="283" t="s">
        <v>1850</v>
      </c>
      <c r="J1483" s="289">
        <v>12</v>
      </c>
      <c r="K1483" s="290"/>
      <c r="L1483" s="291"/>
      <c r="M1483" s="289">
        <v>12</v>
      </c>
      <c r="N1483" s="290"/>
      <c r="O1483" s="291"/>
      <c r="P1483" s="289" t="s">
        <v>31</v>
      </c>
      <c r="Q1483" s="290"/>
      <c r="R1483" s="291"/>
      <c r="S1483" s="270"/>
      <c r="T1483" s="283"/>
      <c r="U1483" s="283"/>
      <c r="V1483" s="270"/>
      <c r="W1483" s="270" t="s">
        <v>21</v>
      </c>
    </row>
    <row r="1484" s="253" customFormat="true" ht="38.25" hidden="true" spans="1:23">
      <c r="A1484" s="270">
        <f>MAX(A$2:A1483)+1</f>
        <v>1368</v>
      </c>
      <c r="B1484" s="270" t="s">
        <v>3608</v>
      </c>
      <c r="C1484" s="270" t="s">
        <v>3609</v>
      </c>
      <c r="D1484" s="410" t="s">
        <v>3610</v>
      </c>
      <c r="E1484" s="410" t="s">
        <v>3609</v>
      </c>
      <c r="F1484" s="270"/>
      <c r="G1484" s="270" t="s">
        <v>316</v>
      </c>
      <c r="H1484" s="283" t="s">
        <v>29</v>
      </c>
      <c r="I1484" s="283" t="s">
        <v>1850</v>
      </c>
      <c r="J1484" s="289">
        <v>130</v>
      </c>
      <c r="K1484" s="290"/>
      <c r="L1484" s="291"/>
      <c r="M1484" s="289">
        <v>130</v>
      </c>
      <c r="N1484" s="290"/>
      <c r="O1484" s="291"/>
      <c r="P1484" s="289" t="s">
        <v>31</v>
      </c>
      <c r="Q1484" s="290"/>
      <c r="R1484" s="291"/>
      <c r="S1484" s="270" t="s">
        <v>3464</v>
      </c>
      <c r="T1484" s="283"/>
      <c r="U1484" s="283"/>
      <c r="V1484" s="270"/>
      <c r="W1484" s="270" t="s">
        <v>21</v>
      </c>
    </row>
    <row r="1485" s="253" customFormat="true" ht="25.5" hidden="true" spans="1:23">
      <c r="A1485" s="270">
        <f>MAX(A$2:A1484)+1</f>
        <v>1369</v>
      </c>
      <c r="B1485" s="270" t="s">
        <v>3611</v>
      </c>
      <c r="C1485" s="270" t="s">
        <v>3612</v>
      </c>
      <c r="D1485" s="410" t="s">
        <v>3610</v>
      </c>
      <c r="E1485" s="410" t="s">
        <v>3609</v>
      </c>
      <c r="F1485" s="325"/>
      <c r="G1485" s="270"/>
      <c r="H1485" s="283" t="s">
        <v>44</v>
      </c>
      <c r="I1485" s="283" t="s">
        <v>1850</v>
      </c>
      <c r="J1485" s="289">
        <v>50</v>
      </c>
      <c r="K1485" s="290"/>
      <c r="L1485" s="291"/>
      <c r="M1485" s="289">
        <v>50</v>
      </c>
      <c r="N1485" s="290"/>
      <c r="O1485" s="291"/>
      <c r="P1485" s="298" t="s">
        <v>31</v>
      </c>
      <c r="Q1485" s="305"/>
      <c r="R1485" s="306"/>
      <c r="S1485" s="270" t="s">
        <v>2426</v>
      </c>
      <c r="T1485" s="283"/>
      <c r="U1485" s="283"/>
      <c r="V1485" s="270"/>
      <c r="W1485" s="270" t="s">
        <v>310</v>
      </c>
    </row>
    <row r="1486" s="253" customFormat="true" ht="38.25" hidden="true" spans="1:23">
      <c r="A1486" s="270">
        <f>MAX(A$2:A1485)+1</f>
        <v>1370</v>
      </c>
      <c r="B1486" s="270">
        <v>250402041</v>
      </c>
      <c r="C1486" s="270" t="s">
        <v>3613</v>
      </c>
      <c r="D1486" s="410" t="s">
        <v>3614</v>
      </c>
      <c r="E1486" s="410" t="s">
        <v>3613</v>
      </c>
      <c r="F1486" s="270"/>
      <c r="G1486" s="270"/>
      <c r="H1486" s="283" t="s">
        <v>44</v>
      </c>
      <c r="I1486" s="283" t="s">
        <v>1850</v>
      </c>
      <c r="J1486" s="289">
        <v>80</v>
      </c>
      <c r="K1486" s="290"/>
      <c r="L1486" s="291"/>
      <c r="M1486" s="289">
        <v>80</v>
      </c>
      <c r="N1486" s="290"/>
      <c r="O1486" s="291"/>
      <c r="P1486" s="289" t="s">
        <v>31</v>
      </c>
      <c r="Q1486" s="290"/>
      <c r="R1486" s="291"/>
      <c r="S1486" s="270" t="s">
        <v>3033</v>
      </c>
      <c r="T1486" s="283"/>
      <c r="U1486" s="283"/>
      <c r="V1486" s="270"/>
      <c r="W1486" s="270" t="s">
        <v>21</v>
      </c>
    </row>
    <row r="1487" s="253" customFormat="true" ht="25.5" hidden="true" spans="1:23">
      <c r="A1487" s="270">
        <f>MAX(A$2:A1486)+1</f>
        <v>1371</v>
      </c>
      <c r="B1487" s="270" t="s">
        <v>3615</v>
      </c>
      <c r="C1487" s="270" t="s">
        <v>3616</v>
      </c>
      <c r="D1487" s="410" t="s">
        <v>3614</v>
      </c>
      <c r="E1487" s="410" t="s">
        <v>3613</v>
      </c>
      <c r="F1487" s="270"/>
      <c r="G1487" s="270" t="s">
        <v>316</v>
      </c>
      <c r="H1487" s="283" t="s">
        <v>29</v>
      </c>
      <c r="I1487" s="283" t="s">
        <v>1850</v>
      </c>
      <c r="J1487" s="289">
        <v>150</v>
      </c>
      <c r="K1487" s="290"/>
      <c r="L1487" s="291"/>
      <c r="M1487" s="289">
        <v>150</v>
      </c>
      <c r="N1487" s="290"/>
      <c r="O1487" s="291"/>
      <c r="P1487" s="289" t="s">
        <v>31</v>
      </c>
      <c r="Q1487" s="290"/>
      <c r="R1487" s="291"/>
      <c r="S1487" s="270" t="s">
        <v>3464</v>
      </c>
      <c r="T1487" s="283"/>
      <c r="U1487" s="283"/>
      <c r="V1487" s="270"/>
      <c r="W1487" s="270" t="s">
        <v>21</v>
      </c>
    </row>
    <row r="1488" s="253" customFormat="true" ht="38.25" hidden="true" spans="1:23">
      <c r="A1488" s="270">
        <f>MAX(A$2:A1487)+1</f>
        <v>1372</v>
      </c>
      <c r="B1488" s="270" t="s">
        <v>3617</v>
      </c>
      <c r="C1488" s="270" t="s">
        <v>3618</v>
      </c>
      <c r="D1488" s="410" t="s">
        <v>3614</v>
      </c>
      <c r="E1488" s="410" t="s">
        <v>3613</v>
      </c>
      <c r="F1488" s="270"/>
      <c r="G1488" s="270"/>
      <c r="H1488" s="283" t="s">
        <v>44</v>
      </c>
      <c r="I1488" s="283" t="s">
        <v>1850</v>
      </c>
      <c r="J1488" s="289">
        <v>100</v>
      </c>
      <c r="K1488" s="290"/>
      <c r="L1488" s="291"/>
      <c r="M1488" s="289">
        <v>100</v>
      </c>
      <c r="N1488" s="290"/>
      <c r="O1488" s="291"/>
      <c r="P1488" s="289" t="s">
        <v>31</v>
      </c>
      <c r="Q1488" s="290"/>
      <c r="R1488" s="291"/>
      <c r="S1488" s="270" t="s">
        <v>2613</v>
      </c>
      <c r="T1488" s="283"/>
      <c r="U1488" s="283"/>
      <c r="V1488" s="270"/>
      <c r="W1488" s="270" t="s">
        <v>21</v>
      </c>
    </row>
    <row r="1489" s="253" customFormat="true" ht="25.5" hidden="true" spans="1:23">
      <c r="A1489" s="270">
        <f>MAX(A$2:A1488)+1</f>
        <v>1373</v>
      </c>
      <c r="B1489" s="270">
        <v>250402042</v>
      </c>
      <c r="C1489" s="270" t="s">
        <v>3619</v>
      </c>
      <c r="D1489" s="410" t="s">
        <v>3620</v>
      </c>
      <c r="E1489" s="410" t="s">
        <v>3619</v>
      </c>
      <c r="F1489" s="284" t="s">
        <v>3621</v>
      </c>
      <c r="G1489" s="284"/>
      <c r="H1489" s="283" t="s">
        <v>44</v>
      </c>
      <c r="I1489" s="283" t="s">
        <v>1850</v>
      </c>
      <c r="J1489" s="289">
        <v>70</v>
      </c>
      <c r="K1489" s="290"/>
      <c r="L1489" s="291"/>
      <c r="M1489" s="289">
        <v>70</v>
      </c>
      <c r="N1489" s="290"/>
      <c r="O1489" s="291"/>
      <c r="P1489" s="289" t="s">
        <v>31</v>
      </c>
      <c r="Q1489" s="290"/>
      <c r="R1489" s="291"/>
      <c r="S1489" s="284" t="s">
        <v>3622</v>
      </c>
      <c r="T1489" s="283"/>
      <c r="U1489" s="283"/>
      <c r="V1489" s="270"/>
      <c r="W1489" s="270" t="s">
        <v>2599</v>
      </c>
    </row>
    <row r="1490" s="253" customFormat="true" ht="25.5" hidden="true" spans="1:23">
      <c r="A1490" s="270">
        <f>MAX(A$2:A1489)+1</f>
        <v>1374</v>
      </c>
      <c r="B1490" s="270" t="s">
        <v>3623</v>
      </c>
      <c r="C1490" s="270" t="s">
        <v>3624</v>
      </c>
      <c r="D1490" s="410" t="s">
        <v>3620</v>
      </c>
      <c r="E1490" s="410" t="s">
        <v>3619</v>
      </c>
      <c r="F1490" s="270"/>
      <c r="G1490" s="270" t="s">
        <v>316</v>
      </c>
      <c r="H1490" s="283" t="s">
        <v>29</v>
      </c>
      <c r="I1490" s="283" t="s">
        <v>1850</v>
      </c>
      <c r="J1490" s="289">
        <v>120</v>
      </c>
      <c r="K1490" s="290"/>
      <c r="L1490" s="291"/>
      <c r="M1490" s="289">
        <v>120</v>
      </c>
      <c r="N1490" s="290"/>
      <c r="O1490" s="291"/>
      <c r="P1490" s="289" t="s">
        <v>31</v>
      </c>
      <c r="Q1490" s="290"/>
      <c r="R1490" s="291"/>
      <c r="S1490" s="270" t="s">
        <v>3464</v>
      </c>
      <c r="T1490" s="283"/>
      <c r="U1490" s="283"/>
      <c r="V1490" s="283"/>
      <c r="W1490" s="270" t="s">
        <v>120</v>
      </c>
    </row>
    <row r="1491" s="253" customFormat="true" ht="25.5" hidden="true" spans="1:23">
      <c r="A1491" s="270">
        <f>MAX(A$2:A1490)+1</f>
        <v>1375</v>
      </c>
      <c r="B1491" s="270">
        <v>250402044</v>
      </c>
      <c r="C1491" s="270" t="s">
        <v>3625</v>
      </c>
      <c r="D1491" s="410" t="s">
        <v>3626</v>
      </c>
      <c r="E1491" s="410" t="s">
        <v>3627</v>
      </c>
      <c r="F1491" s="270"/>
      <c r="G1491" s="270"/>
      <c r="H1491" s="283" t="s">
        <v>44</v>
      </c>
      <c r="I1491" s="283" t="s">
        <v>1850</v>
      </c>
      <c r="J1491" s="289">
        <v>45</v>
      </c>
      <c r="K1491" s="290"/>
      <c r="L1491" s="291"/>
      <c r="M1491" s="289">
        <v>45</v>
      </c>
      <c r="N1491" s="290"/>
      <c r="O1491" s="291"/>
      <c r="P1491" s="289" t="s">
        <v>31</v>
      </c>
      <c r="Q1491" s="290"/>
      <c r="R1491" s="291"/>
      <c r="S1491" s="270" t="s">
        <v>2311</v>
      </c>
      <c r="T1491" s="283"/>
      <c r="U1491" s="283"/>
      <c r="V1491" s="283"/>
      <c r="W1491" s="270" t="s">
        <v>1493</v>
      </c>
    </row>
    <row r="1492" s="253" customFormat="true" ht="25.5" hidden="true" spans="1:23">
      <c r="A1492" s="270">
        <f>MAX(A$2:A1491)+1</f>
        <v>1376</v>
      </c>
      <c r="B1492" s="270" t="s">
        <v>3628</v>
      </c>
      <c r="C1492" s="270" t="s">
        <v>3629</v>
      </c>
      <c r="D1492" s="410" t="s">
        <v>3626</v>
      </c>
      <c r="E1492" s="410" t="s">
        <v>3627</v>
      </c>
      <c r="F1492" s="325"/>
      <c r="G1492" s="270"/>
      <c r="H1492" s="283" t="s">
        <v>44</v>
      </c>
      <c r="I1492" s="283" t="s">
        <v>1850</v>
      </c>
      <c r="J1492" s="289">
        <v>60</v>
      </c>
      <c r="K1492" s="290"/>
      <c r="L1492" s="291"/>
      <c r="M1492" s="289">
        <v>60</v>
      </c>
      <c r="N1492" s="290"/>
      <c r="O1492" s="291"/>
      <c r="P1492" s="298" t="s">
        <v>31</v>
      </c>
      <c r="Q1492" s="305"/>
      <c r="R1492" s="306"/>
      <c r="S1492" s="270" t="s">
        <v>2426</v>
      </c>
      <c r="T1492" s="283"/>
      <c r="U1492" s="283"/>
      <c r="V1492" s="270"/>
      <c r="W1492" s="270" t="s">
        <v>310</v>
      </c>
    </row>
    <row r="1493" s="253" customFormat="true" ht="51" hidden="true" spans="1:23">
      <c r="A1493" s="270">
        <f>MAX(A$2:A1492)+1</f>
        <v>1377</v>
      </c>
      <c r="B1493" s="400" t="s">
        <v>3630</v>
      </c>
      <c r="C1493" s="271" t="s">
        <v>3631</v>
      </c>
      <c r="D1493" s="336" t="s">
        <v>3626</v>
      </c>
      <c r="E1493" s="336" t="s">
        <v>3625</v>
      </c>
      <c r="F1493" s="270" t="s">
        <v>3632</v>
      </c>
      <c r="G1493" s="270"/>
      <c r="H1493" s="287" t="s">
        <v>29</v>
      </c>
      <c r="I1493" s="377" t="s">
        <v>1850</v>
      </c>
      <c r="J1493" s="289" t="s">
        <v>70</v>
      </c>
      <c r="K1493" s="290"/>
      <c r="L1493" s="291"/>
      <c r="M1493" s="289" t="s">
        <v>70</v>
      </c>
      <c r="N1493" s="290"/>
      <c r="O1493" s="291"/>
      <c r="P1493" s="289" t="s">
        <v>70</v>
      </c>
      <c r="Q1493" s="290"/>
      <c r="R1493" s="291"/>
      <c r="S1493" s="271" t="s">
        <v>3472</v>
      </c>
      <c r="T1493" s="283"/>
      <c r="U1493" s="283"/>
      <c r="V1493" s="270"/>
      <c r="W1493" s="270" t="s">
        <v>535</v>
      </c>
    </row>
    <row r="1494" s="253" customFormat="true" ht="38.25" hidden="true" spans="1:23">
      <c r="A1494" s="270">
        <f>MAX(A$2:A1493)+1</f>
        <v>1378</v>
      </c>
      <c r="B1494" s="270">
        <v>250402046</v>
      </c>
      <c r="C1494" s="270" t="s">
        <v>3633</v>
      </c>
      <c r="D1494" s="410" t="s">
        <v>3634</v>
      </c>
      <c r="E1494" s="410" t="s">
        <v>3633</v>
      </c>
      <c r="F1494" s="270"/>
      <c r="G1494" s="270"/>
      <c r="H1494" s="283" t="s">
        <v>44</v>
      </c>
      <c r="I1494" s="283" t="s">
        <v>1850</v>
      </c>
      <c r="J1494" s="289">
        <v>115</v>
      </c>
      <c r="K1494" s="290"/>
      <c r="L1494" s="291"/>
      <c r="M1494" s="289">
        <v>115</v>
      </c>
      <c r="N1494" s="290"/>
      <c r="O1494" s="291"/>
      <c r="P1494" s="289" t="s">
        <v>31</v>
      </c>
      <c r="Q1494" s="290"/>
      <c r="R1494" s="291"/>
      <c r="S1494" s="270"/>
      <c r="T1494" s="283"/>
      <c r="U1494" s="283"/>
      <c r="V1494" s="270"/>
      <c r="W1494" s="270" t="s">
        <v>21</v>
      </c>
    </row>
    <row r="1495" s="253" customFormat="true" ht="25.5" hidden="true" spans="1:23">
      <c r="A1495" s="270">
        <f>MAX(A$2:A1494)+1</f>
        <v>1379</v>
      </c>
      <c r="B1495" s="270">
        <v>250402047</v>
      </c>
      <c r="C1495" s="270" t="s">
        <v>3635</v>
      </c>
      <c r="D1495" s="410" t="s">
        <v>3636</v>
      </c>
      <c r="E1495" s="410" t="s">
        <v>3635</v>
      </c>
      <c r="F1495" s="325"/>
      <c r="G1495" s="270"/>
      <c r="H1495" s="283" t="s">
        <v>44</v>
      </c>
      <c r="I1495" s="283" t="s">
        <v>1850</v>
      </c>
      <c r="J1495" s="289">
        <v>48</v>
      </c>
      <c r="K1495" s="290"/>
      <c r="L1495" s="291"/>
      <c r="M1495" s="289">
        <v>48</v>
      </c>
      <c r="N1495" s="290"/>
      <c r="O1495" s="291"/>
      <c r="P1495" s="298" t="s">
        <v>31</v>
      </c>
      <c r="Q1495" s="305"/>
      <c r="R1495" s="306"/>
      <c r="S1495" s="270"/>
      <c r="T1495" s="283"/>
      <c r="U1495" s="283"/>
      <c r="V1495" s="270"/>
      <c r="W1495" s="270" t="s">
        <v>310</v>
      </c>
    </row>
    <row r="1496" s="253" customFormat="true" ht="25.5" hidden="true" spans="1:23">
      <c r="A1496" s="270">
        <f>MAX(A$2:A1495)+1</f>
        <v>1380</v>
      </c>
      <c r="B1496" s="270">
        <v>250402048</v>
      </c>
      <c r="C1496" s="270" t="s">
        <v>3637</v>
      </c>
      <c r="D1496" s="410" t="s">
        <v>3638</v>
      </c>
      <c r="E1496" s="410" t="s">
        <v>3637</v>
      </c>
      <c r="F1496" s="270"/>
      <c r="G1496" s="270"/>
      <c r="H1496" s="283" t="s">
        <v>44</v>
      </c>
      <c r="I1496" s="283" t="s">
        <v>1850</v>
      </c>
      <c r="J1496" s="289">
        <v>40</v>
      </c>
      <c r="K1496" s="290"/>
      <c r="L1496" s="291"/>
      <c r="M1496" s="289">
        <v>40</v>
      </c>
      <c r="N1496" s="290"/>
      <c r="O1496" s="291"/>
      <c r="P1496" s="289" t="s">
        <v>31</v>
      </c>
      <c r="Q1496" s="290"/>
      <c r="R1496" s="291"/>
      <c r="S1496" s="270" t="s">
        <v>2479</v>
      </c>
      <c r="T1496" s="283"/>
      <c r="U1496" s="283"/>
      <c r="V1496" s="283"/>
      <c r="W1496" s="270" t="s">
        <v>1493</v>
      </c>
    </row>
    <row r="1497" s="253" customFormat="true" ht="25.5" hidden="true" spans="1:23">
      <c r="A1497" s="270">
        <f>MAX(A$2:A1496)+1</f>
        <v>1381</v>
      </c>
      <c r="B1497" s="270">
        <v>250402049</v>
      </c>
      <c r="C1497" s="270" t="s">
        <v>3639</v>
      </c>
      <c r="D1497" s="410" t="s">
        <v>3640</v>
      </c>
      <c r="E1497" s="410" t="s">
        <v>3641</v>
      </c>
      <c r="F1497" s="270"/>
      <c r="G1497" s="270"/>
      <c r="H1497" s="283" t="s">
        <v>44</v>
      </c>
      <c r="I1497" s="283" t="s">
        <v>1850</v>
      </c>
      <c r="J1497" s="289">
        <v>30</v>
      </c>
      <c r="K1497" s="290"/>
      <c r="L1497" s="291"/>
      <c r="M1497" s="289">
        <v>30</v>
      </c>
      <c r="N1497" s="290"/>
      <c r="O1497" s="291"/>
      <c r="P1497" s="289" t="s">
        <v>31</v>
      </c>
      <c r="Q1497" s="290"/>
      <c r="R1497" s="291"/>
      <c r="S1497" s="270" t="s">
        <v>2311</v>
      </c>
      <c r="T1497" s="283"/>
      <c r="U1497" s="283"/>
      <c r="V1497" s="283"/>
      <c r="W1497" s="270" t="s">
        <v>1493</v>
      </c>
    </row>
    <row r="1498" s="253" customFormat="true" ht="25.5" hidden="true" spans="1:23">
      <c r="A1498" s="270">
        <f>MAX(A$2:A1497)+1</f>
        <v>1382</v>
      </c>
      <c r="B1498" s="270" t="s">
        <v>3642</v>
      </c>
      <c r="C1498" s="270" t="s">
        <v>3643</v>
      </c>
      <c r="D1498" s="410" t="s">
        <v>3640</v>
      </c>
      <c r="E1498" s="410" t="s">
        <v>3641</v>
      </c>
      <c r="F1498" s="325"/>
      <c r="G1498" s="270"/>
      <c r="H1498" s="283" t="s">
        <v>44</v>
      </c>
      <c r="I1498" s="283" t="s">
        <v>1850</v>
      </c>
      <c r="J1498" s="289">
        <v>60</v>
      </c>
      <c r="K1498" s="290"/>
      <c r="L1498" s="291"/>
      <c r="M1498" s="289">
        <v>60</v>
      </c>
      <c r="N1498" s="290"/>
      <c r="O1498" s="291"/>
      <c r="P1498" s="298" t="s">
        <v>31</v>
      </c>
      <c r="Q1498" s="305"/>
      <c r="R1498" s="306"/>
      <c r="S1498" s="270" t="s">
        <v>2426</v>
      </c>
      <c r="T1498" s="283"/>
      <c r="U1498" s="283"/>
      <c r="V1498" s="270"/>
      <c r="W1498" s="270" t="s">
        <v>310</v>
      </c>
    </row>
    <row r="1499" s="253" customFormat="true" ht="51" hidden="true" spans="1:23">
      <c r="A1499" s="270">
        <f>MAX(A$2:A1498)+1</f>
        <v>1383</v>
      </c>
      <c r="B1499" s="270" t="s">
        <v>3644</v>
      </c>
      <c r="C1499" s="271" t="s">
        <v>3645</v>
      </c>
      <c r="D1499" s="336" t="s">
        <v>3640</v>
      </c>
      <c r="E1499" s="336" t="s">
        <v>3639</v>
      </c>
      <c r="F1499" s="270" t="s">
        <v>3646</v>
      </c>
      <c r="G1499" s="270"/>
      <c r="H1499" s="287" t="s">
        <v>29</v>
      </c>
      <c r="I1499" s="377" t="s">
        <v>1850</v>
      </c>
      <c r="J1499" s="289" t="s">
        <v>70</v>
      </c>
      <c r="K1499" s="290"/>
      <c r="L1499" s="291"/>
      <c r="M1499" s="289" t="s">
        <v>70</v>
      </c>
      <c r="N1499" s="290"/>
      <c r="O1499" s="291"/>
      <c r="P1499" s="289" t="s">
        <v>70</v>
      </c>
      <c r="Q1499" s="290"/>
      <c r="R1499" s="291"/>
      <c r="S1499" s="271" t="s">
        <v>3472</v>
      </c>
      <c r="T1499" s="283"/>
      <c r="U1499" s="283"/>
      <c r="V1499" s="270"/>
      <c r="W1499" s="270" t="s">
        <v>535</v>
      </c>
    </row>
    <row r="1500" s="253" customFormat="true" ht="25.5" hidden="true" spans="1:23">
      <c r="A1500" s="270">
        <f>MAX(A$2:A1499)+1</f>
        <v>1384</v>
      </c>
      <c r="B1500" s="270">
        <v>250402053</v>
      </c>
      <c r="C1500" s="270" t="s">
        <v>3647</v>
      </c>
      <c r="D1500" s="410" t="s">
        <v>3648</v>
      </c>
      <c r="E1500" s="410" t="s">
        <v>3647</v>
      </c>
      <c r="F1500" s="270"/>
      <c r="G1500" s="270"/>
      <c r="H1500" s="283" t="s">
        <v>44</v>
      </c>
      <c r="I1500" s="283" t="s">
        <v>1850</v>
      </c>
      <c r="J1500" s="289">
        <v>90</v>
      </c>
      <c r="K1500" s="290"/>
      <c r="L1500" s="291"/>
      <c r="M1500" s="289">
        <v>90</v>
      </c>
      <c r="N1500" s="290"/>
      <c r="O1500" s="291"/>
      <c r="P1500" s="289" t="s">
        <v>31</v>
      </c>
      <c r="Q1500" s="290"/>
      <c r="R1500" s="291"/>
      <c r="S1500" s="270" t="s">
        <v>3649</v>
      </c>
      <c r="T1500" s="283"/>
      <c r="U1500" s="283"/>
      <c r="V1500" s="270"/>
      <c r="W1500" s="270" t="s">
        <v>21</v>
      </c>
    </row>
    <row r="1501" s="253" customFormat="true" ht="25.5" hidden="true" spans="1:23">
      <c r="A1501" s="270">
        <f>MAX(A$2:A1500)+1</f>
        <v>1385</v>
      </c>
      <c r="B1501" s="270">
        <v>250402057</v>
      </c>
      <c r="C1501" s="270" t="s">
        <v>3650</v>
      </c>
      <c r="D1501" s="410" t="s">
        <v>3651</v>
      </c>
      <c r="E1501" s="410" t="s">
        <v>3650</v>
      </c>
      <c r="F1501" s="270"/>
      <c r="G1501" s="270"/>
      <c r="H1501" s="283" t="s">
        <v>44</v>
      </c>
      <c r="I1501" s="283" t="s">
        <v>3288</v>
      </c>
      <c r="J1501" s="289" t="s">
        <v>31</v>
      </c>
      <c r="K1501" s="290"/>
      <c r="L1501" s="291"/>
      <c r="M1501" s="289" t="s">
        <v>31</v>
      </c>
      <c r="N1501" s="290"/>
      <c r="O1501" s="291"/>
      <c r="P1501" s="289" t="s">
        <v>31</v>
      </c>
      <c r="Q1501" s="290"/>
      <c r="R1501" s="291"/>
      <c r="S1501" s="270" t="s">
        <v>3033</v>
      </c>
      <c r="T1501" s="283"/>
      <c r="U1501" s="283"/>
      <c r="V1501" s="270"/>
      <c r="W1501" s="270" t="s">
        <v>21</v>
      </c>
    </row>
    <row r="1502" s="253" customFormat="true" ht="25.5" hidden="true" spans="1:23">
      <c r="A1502" s="270">
        <f>MAX(A$2:A1501)+1</f>
        <v>1386</v>
      </c>
      <c r="B1502" s="270" t="s">
        <v>3652</v>
      </c>
      <c r="C1502" s="270" t="s">
        <v>3653</v>
      </c>
      <c r="D1502" s="410" t="s">
        <v>3654</v>
      </c>
      <c r="E1502" s="410" t="s">
        <v>3655</v>
      </c>
      <c r="F1502" s="325"/>
      <c r="G1502" s="270"/>
      <c r="H1502" s="283" t="s">
        <v>44</v>
      </c>
      <c r="I1502" s="283" t="s">
        <v>1850</v>
      </c>
      <c r="J1502" s="289">
        <v>70</v>
      </c>
      <c r="K1502" s="290"/>
      <c r="L1502" s="291"/>
      <c r="M1502" s="289">
        <v>70</v>
      </c>
      <c r="N1502" s="290"/>
      <c r="O1502" s="291"/>
      <c r="P1502" s="298" t="s">
        <v>31</v>
      </c>
      <c r="Q1502" s="305"/>
      <c r="R1502" s="306"/>
      <c r="S1502" s="270" t="s">
        <v>2426</v>
      </c>
      <c r="T1502" s="283"/>
      <c r="U1502" s="283"/>
      <c r="V1502" s="270"/>
      <c r="W1502" s="270" t="s">
        <v>310</v>
      </c>
    </row>
    <row r="1503" s="253" customFormat="true" ht="38.25" hidden="true" spans="1:23">
      <c r="A1503" s="270">
        <f>MAX(A$2:A1502)+1</f>
        <v>1387</v>
      </c>
      <c r="B1503" s="270">
        <v>250402058</v>
      </c>
      <c r="C1503" s="270" t="s">
        <v>3656</v>
      </c>
      <c r="D1503" s="410" t="s">
        <v>3546</v>
      </c>
      <c r="E1503" s="410" t="s">
        <v>3545</v>
      </c>
      <c r="F1503" s="270"/>
      <c r="G1503" s="270"/>
      <c r="H1503" s="283" t="s">
        <v>29</v>
      </c>
      <c r="I1503" s="283" t="s">
        <v>1850</v>
      </c>
      <c r="J1503" s="289">
        <v>90</v>
      </c>
      <c r="K1503" s="290"/>
      <c r="L1503" s="291"/>
      <c r="M1503" s="289">
        <v>90</v>
      </c>
      <c r="N1503" s="290"/>
      <c r="O1503" s="291"/>
      <c r="P1503" s="289" t="s">
        <v>31</v>
      </c>
      <c r="Q1503" s="290"/>
      <c r="R1503" s="291"/>
      <c r="S1503" s="270" t="s">
        <v>3649</v>
      </c>
      <c r="T1503" s="283"/>
      <c r="U1503" s="283"/>
      <c r="V1503" s="270"/>
      <c r="W1503" s="270" t="s">
        <v>21</v>
      </c>
    </row>
    <row r="1504" s="253" customFormat="true" ht="25.5" hidden="true" spans="1:23">
      <c r="A1504" s="270">
        <f>MAX(A$2:A1503)+1</f>
        <v>1388</v>
      </c>
      <c r="B1504" s="270">
        <v>250402059</v>
      </c>
      <c r="C1504" s="270" t="s">
        <v>3657</v>
      </c>
      <c r="D1504" s="410" t="s">
        <v>3658</v>
      </c>
      <c r="E1504" s="410" t="s">
        <v>3657</v>
      </c>
      <c r="F1504" s="270"/>
      <c r="G1504" s="270"/>
      <c r="H1504" s="283" t="s">
        <v>44</v>
      </c>
      <c r="I1504" s="283" t="s">
        <v>1850</v>
      </c>
      <c r="J1504" s="289">
        <v>90</v>
      </c>
      <c r="K1504" s="290"/>
      <c r="L1504" s="291"/>
      <c r="M1504" s="289">
        <v>90</v>
      </c>
      <c r="N1504" s="290"/>
      <c r="O1504" s="291"/>
      <c r="P1504" s="289" t="s">
        <v>31</v>
      </c>
      <c r="Q1504" s="290"/>
      <c r="R1504" s="291"/>
      <c r="S1504" s="270" t="s">
        <v>3649</v>
      </c>
      <c r="T1504" s="283"/>
      <c r="U1504" s="283"/>
      <c r="V1504" s="270"/>
      <c r="W1504" s="270" t="s">
        <v>21</v>
      </c>
    </row>
    <row r="1505" s="253" customFormat="true" ht="25.5" hidden="true" spans="1:23">
      <c r="A1505" s="270">
        <f>MAX(A$2:A1504)+1</f>
        <v>1389</v>
      </c>
      <c r="B1505" s="270">
        <v>250402060</v>
      </c>
      <c r="C1505" s="270" t="s">
        <v>3659</v>
      </c>
      <c r="D1505" s="410" t="s">
        <v>3660</v>
      </c>
      <c r="E1505" s="410" t="s">
        <v>3659</v>
      </c>
      <c r="F1505" s="270"/>
      <c r="G1505" s="270"/>
      <c r="H1505" s="283" t="s">
        <v>44</v>
      </c>
      <c r="I1505" s="283" t="s">
        <v>1850</v>
      </c>
      <c r="J1505" s="297">
        <v>400</v>
      </c>
      <c r="K1505" s="303"/>
      <c r="L1505" s="304"/>
      <c r="M1505" s="297">
        <v>400</v>
      </c>
      <c r="N1505" s="303"/>
      <c r="O1505" s="304"/>
      <c r="P1505" s="289" t="s">
        <v>31</v>
      </c>
      <c r="Q1505" s="290"/>
      <c r="R1505" s="291"/>
      <c r="S1505" s="336"/>
      <c r="T1505" s="283"/>
      <c r="U1505" s="283"/>
      <c r="V1505" s="270"/>
      <c r="W1505" s="270" t="s">
        <v>938</v>
      </c>
    </row>
    <row r="1506" s="253" customFormat="true" ht="38.25" hidden="true" spans="1:23">
      <c r="A1506" s="270">
        <f>MAX(A$2:A1505)+1</f>
        <v>1390</v>
      </c>
      <c r="B1506" s="270">
        <v>250402061</v>
      </c>
      <c r="C1506" s="270" t="s">
        <v>3661</v>
      </c>
      <c r="D1506" s="411" t="s">
        <v>3662</v>
      </c>
      <c r="E1506" s="410" t="s">
        <v>3661</v>
      </c>
      <c r="F1506" s="270" t="s">
        <v>3663</v>
      </c>
      <c r="G1506" s="270"/>
      <c r="H1506" s="283" t="s">
        <v>44</v>
      </c>
      <c r="I1506" s="283" t="s">
        <v>40</v>
      </c>
      <c r="J1506" s="289">
        <v>120</v>
      </c>
      <c r="K1506" s="290"/>
      <c r="L1506" s="291"/>
      <c r="M1506" s="289">
        <v>120</v>
      </c>
      <c r="N1506" s="290"/>
      <c r="O1506" s="291"/>
      <c r="P1506" s="289" t="s">
        <v>31</v>
      </c>
      <c r="Q1506" s="290"/>
      <c r="R1506" s="291"/>
      <c r="S1506" s="270" t="s">
        <v>3472</v>
      </c>
      <c r="T1506" s="283"/>
      <c r="U1506" s="283"/>
      <c r="V1506" s="270"/>
      <c r="W1506" s="270" t="s">
        <v>21</v>
      </c>
    </row>
    <row r="1507" s="253" customFormat="true" ht="25.5" hidden="true" spans="1:23">
      <c r="A1507" s="270">
        <f>MAX(A$2:A1506)+1</f>
        <v>1391</v>
      </c>
      <c r="B1507" s="270">
        <v>250402062</v>
      </c>
      <c r="C1507" s="270" t="s">
        <v>3664</v>
      </c>
      <c r="D1507" s="410" t="s">
        <v>3546</v>
      </c>
      <c r="E1507" s="410" t="s">
        <v>3545</v>
      </c>
      <c r="F1507" s="270"/>
      <c r="G1507" s="270"/>
      <c r="H1507" s="283" t="s">
        <v>44</v>
      </c>
      <c r="I1507" s="283" t="s">
        <v>1850</v>
      </c>
      <c r="J1507" s="289">
        <v>70</v>
      </c>
      <c r="K1507" s="290"/>
      <c r="L1507" s="291"/>
      <c r="M1507" s="289">
        <v>70</v>
      </c>
      <c r="N1507" s="290"/>
      <c r="O1507" s="291"/>
      <c r="P1507" s="289" t="s">
        <v>31</v>
      </c>
      <c r="Q1507" s="290"/>
      <c r="R1507" s="291"/>
      <c r="S1507" s="270" t="s">
        <v>2426</v>
      </c>
      <c r="T1507" s="283"/>
      <c r="U1507" s="283"/>
      <c r="V1507" s="270"/>
      <c r="W1507" s="270" t="s">
        <v>21</v>
      </c>
    </row>
    <row r="1508" s="253" customFormat="true" ht="25.5" hidden="true" spans="1:23">
      <c r="A1508" s="270">
        <f>MAX(A$2:A1507)+1</f>
        <v>1392</v>
      </c>
      <c r="B1508" s="270">
        <v>250402063</v>
      </c>
      <c r="C1508" s="270" t="s">
        <v>3665</v>
      </c>
      <c r="D1508" s="410" t="s">
        <v>3666</v>
      </c>
      <c r="E1508" s="410" t="s">
        <v>3665</v>
      </c>
      <c r="F1508" s="325"/>
      <c r="G1508" s="270"/>
      <c r="H1508" s="283" t="s">
        <v>44</v>
      </c>
      <c r="I1508" s="283" t="s">
        <v>1850</v>
      </c>
      <c r="J1508" s="289">
        <v>150</v>
      </c>
      <c r="K1508" s="290"/>
      <c r="L1508" s="291"/>
      <c r="M1508" s="289">
        <v>150</v>
      </c>
      <c r="N1508" s="290"/>
      <c r="O1508" s="291"/>
      <c r="P1508" s="298" t="s">
        <v>31</v>
      </c>
      <c r="Q1508" s="305"/>
      <c r="R1508" s="306"/>
      <c r="S1508" s="270"/>
      <c r="T1508" s="283"/>
      <c r="U1508" s="283"/>
      <c r="V1508" s="270"/>
      <c r="W1508" s="270" t="s">
        <v>310</v>
      </c>
    </row>
    <row r="1509" s="253" customFormat="true" ht="25.5" hidden="true" spans="1:23">
      <c r="A1509" s="270">
        <f>MAX(A$2:A1508)+1</f>
        <v>1393</v>
      </c>
      <c r="B1509" s="270">
        <v>250402064</v>
      </c>
      <c r="C1509" s="270" t="s">
        <v>3667</v>
      </c>
      <c r="D1509" s="410" t="s">
        <v>3668</v>
      </c>
      <c r="E1509" s="410" t="s">
        <v>3667</v>
      </c>
      <c r="F1509" s="325"/>
      <c r="G1509" s="270"/>
      <c r="H1509" s="283" t="s">
        <v>44</v>
      </c>
      <c r="I1509" s="283" t="s">
        <v>1850</v>
      </c>
      <c r="J1509" s="289">
        <v>195</v>
      </c>
      <c r="K1509" s="290"/>
      <c r="L1509" s="291"/>
      <c r="M1509" s="289">
        <v>195</v>
      </c>
      <c r="N1509" s="290"/>
      <c r="O1509" s="291"/>
      <c r="P1509" s="298" t="s">
        <v>31</v>
      </c>
      <c r="Q1509" s="305"/>
      <c r="R1509" s="306"/>
      <c r="S1509" s="270"/>
      <c r="T1509" s="283"/>
      <c r="U1509" s="283"/>
      <c r="V1509" s="270"/>
      <c r="W1509" s="270" t="s">
        <v>310</v>
      </c>
    </row>
    <row r="1510" s="253" customFormat="true" ht="25.5" hidden="true" spans="1:23">
      <c r="A1510" s="270">
        <f>MAX(A$2:A1509)+1</f>
        <v>1394</v>
      </c>
      <c r="B1510" s="270">
        <v>250402065</v>
      </c>
      <c r="C1510" s="270" t="s">
        <v>3669</v>
      </c>
      <c r="D1510" s="410" t="s">
        <v>3670</v>
      </c>
      <c r="E1510" s="410" t="s">
        <v>3669</v>
      </c>
      <c r="F1510" s="325"/>
      <c r="G1510" s="270"/>
      <c r="H1510" s="283" t="s">
        <v>44</v>
      </c>
      <c r="I1510" s="283" t="s">
        <v>1850</v>
      </c>
      <c r="J1510" s="289">
        <v>100</v>
      </c>
      <c r="K1510" s="290"/>
      <c r="L1510" s="291"/>
      <c r="M1510" s="289">
        <v>100</v>
      </c>
      <c r="N1510" s="290"/>
      <c r="O1510" s="291"/>
      <c r="P1510" s="298" t="s">
        <v>31</v>
      </c>
      <c r="Q1510" s="305"/>
      <c r="R1510" s="306"/>
      <c r="S1510" s="270"/>
      <c r="T1510" s="283"/>
      <c r="U1510" s="283"/>
      <c r="V1510" s="270"/>
      <c r="W1510" s="270" t="s">
        <v>310</v>
      </c>
    </row>
    <row r="1511" s="253" customFormat="true" ht="25.5" hidden="true" spans="1:23">
      <c r="A1511" s="270">
        <f>MAX(A$2:A1510)+1</f>
        <v>1395</v>
      </c>
      <c r="B1511" s="270">
        <v>250402066</v>
      </c>
      <c r="C1511" s="270" t="s">
        <v>3671</v>
      </c>
      <c r="D1511" s="411" t="s">
        <v>3672</v>
      </c>
      <c r="E1511" s="410" t="s">
        <v>3673</v>
      </c>
      <c r="F1511" s="325"/>
      <c r="G1511" s="270"/>
      <c r="H1511" s="283" t="s">
        <v>44</v>
      </c>
      <c r="I1511" s="283" t="s">
        <v>1850</v>
      </c>
      <c r="J1511" s="289">
        <v>170</v>
      </c>
      <c r="K1511" s="290"/>
      <c r="L1511" s="291"/>
      <c r="M1511" s="289">
        <v>170</v>
      </c>
      <c r="N1511" s="290"/>
      <c r="O1511" s="291"/>
      <c r="P1511" s="298" t="s">
        <v>31</v>
      </c>
      <c r="Q1511" s="305"/>
      <c r="R1511" s="306"/>
      <c r="S1511" s="270" t="s">
        <v>3312</v>
      </c>
      <c r="T1511" s="283"/>
      <c r="U1511" s="283"/>
      <c r="V1511" s="270"/>
      <c r="W1511" s="270" t="s">
        <v>310</v>
      </c>
    </row>
    <row r="1512" s="253" customFormat="true" ht="25.5" hidden="true" spans="1:23">
      <c r="A1512" s="270">
        <f>MAX(A$2:A1511)+1</f>
        <v>1396</v>
      </c>
      <c r="B1512" s="270">
        <v>250402067</v>
      </c>
      <c r="C1512" s="270" t="s">
        <v>3674</v>
      </c>
      <c r="D1512" s="410" t="s">
        <v>3675</v>
      </c>
      <c r="E1512" s="410" t="s">
        <v>3674</v>
      </c>
      <c r="F1512" s="325"/>
      <c r="G1512" s="270"/>
      <c r="H1512" s="283" t="s">
        <v>44</v>
      </c>
      <c r="I1512" s="283" t="s">
        <v>1850</v>
      </c>
      <c r="J1512" s="289">
        <v>70</v>
      </c>
      <c r="K1512" s="290"/>
      <c r="L1512" s="291"/>
      <c r="M1512" s="289">
        <v>70</v>
      </c>
      <c r="N1512" s="290"/>
      <c r="O1512" s="291"/>
      <c r="P1512" s="298" t="s">
        <v>31</v>
      </c>
      <c r="Q1512" s="305"/>
      <c r="R1512" s="306"/>
      <c r="S1512" s="270" t="s">
        <v>2426</v>
      </c>
      <c r="T1512" s="283"/>
      <c r="U1512" s="283"/>
      <c r="V1512" s="270"/>
      <c r="W1512" s="270" t="s">
        <v>310</v>
      </c>
    </row>
    <row r="1513" s="253" customFormat="true" ht="25.5" hidden="true" spans="1:23">
      <c r="A1513" s="270">
        <f>MAX(A$2:A1512)+1</f>
        <v>1397</v>
      </c>
      <c r="B1513" s="270">
        <v>250402068</v>
      </c>
      <c r="C1513" s="270" t="s">
        <v>3676</v>
      </c>
      <c r="D1513" s="410" t="s">
        <v>3677</v>
      </c>
      <c r="E1513" s="410" t="s">
        <v>3676</v>
      </c>
      <c r="F1513" s="325"/>
      <c r="G1513" s="270"/>
      <c r="H1513" s="283" t="s">
        <v>44</v>
      </c>
      <c r="I1513" s="283" t="s">
        <v>40</v>
      </c>
      <c r="J1513" s="289">
        <v>50</v>
      </c>
      <c r="K1513" s="290"/>
      <c r="L1513" s="291"/>
      <c r="M1513" s="289">
        <v>50</v>
      </c>
      <c r="N1513" s="290"/>
      <c r="O1513" s="291"/>
      <c r="P1513" s="298" t="s">
        <v>31</v>
      </c>
      <c r="Q1513" s="305"/>
      <c r="R1513" s="306"/>
      <c r="S1513" s="270" t="s">
        <v>2041</v>
      </c>
      <c r="T1513" s="283"/>
      <c r="U1513" s="283"/>
      <c r="V1513" s="270"/>
      <c r="W1513" s="270" t="s">
        <v>310</v>
      </c>
    </row>
    <row r="1514" s="253" customFormat="true" ht="39" hidden="true" spans="1:23">
      <c r="A1514" s="270">
        <f>MAX(A$2:A1513)+1</f>
        <v>1398</v>
      </c>
      <c r="B1514" s="270">
        <v>250402069</v>
      </c>
      <c r="C1514" s="270" t="s">
        <v>3678</v>
      </c>
      <c r="D1514" s="410" t="s">
        <v>3679</v>
      </c>
      <c r="E1514" s="410" t="s">
        <v>3680</v>
      </c>
      <c r="F1514" s="270" t="s">
        <v>3681</v>
      </c>
      <c r="G1514" s="270"/>
      <c r="H1514" s="283" t="s">
        <v>29</v>
      </c>
      <c r="I1514" s="283" t="s">
        <v>1850</v>
      </c>
      <c r="J1514" s="289" t="s">
        <v>70</v>
      </c>
      <c r="K1514" s="290"/>
      <c r="L1514" s="291"/>
      <c r="M1514" s="289" t="s">
        <v>70</v>
      </c>
      <c r="N1514" s="290"/>
      <c r="O1514" s="291"/>
      <c r="P1514" s="298" t="s">
        <v>70</v>
      </c>
      <c r="Q1514" s="305"/>
      <c r="R1514" s="306"/>
      <c r="S1514" s="270" t="s">
        <v>3682</v>
      </c>
      <c r="T1514" s="283"/>
      <c r="U1514" s="283"/>
      <c r="V1514" s="283"/>
      <c r="W1514" s="283" t="s">
        <v>120</v>
      </c>
    </row>
    <row r="1515" s="253" customFormat="true" ht="51" hidden="true" spans="1:23">
      <c r="A1515" s="270">
        <f>MAX(A$2:A1514)+1</f>
        <v>1399</v>
      </c>
      <c r="B1515" s="270">
        <v>250402070</v>
      </c>
      <c r="C1515" s="270" t="s">
        <v>3683</v>
      </c>
      <c r="D1515" s="410" t="s">
        <v>3684</v>
      </c>
      <c r="E1515" s="410" t="s">
        <v>3685</v>
      </c>
      <c r="F1515" s="270" t="s">
        <v>3686</v>
      </c>
      <c r="G1515" s="270"/>
      <c r="H1515" s="283" t="s">
        <v>29</v>
      </c>
      <c r="I1515" s="283" t="s">
        <v>1850</v>
      </c>
      <c r="J1515" s="289" t="s">
        <v>70</v>
      </c>
      <c r="K1515" s="290"/>
      <c r="L1515" s="291"/>
      <c r="M1515" s="289" t="s">
        <v>70</v>
      </c>
      <c r="N1515" s="290"/>
      <c r="O1515" s="291"/>
      <c r="P1515" s="298" t="s">
        <v>70</v>
      </c>
      <c r="Q1515" s="305"/>
      <c r="R1515" s="306"/>
      <c r="S1515" s="270"/>
      <c r="T1515" s="283"/>
      <c r="U1515" s="283"/>
      <c r="V1515" s="283"/>
      <c r="W1515" s="283" t="s">
        <v>120</v>
      </c>
    </row>
    <row r="1516" s="252" customFormat="true" ht="25.5" hidden="true" spans="1:23">
      <c r="A1516" s="270"/>
      <c r="B1516" s="270">
        <v>250403</v>
      </c>
      <c r="C1516" s="270" t="s">
        <v>3687</v>
      </c>
      <c r="D1516" s="410"/>
      <c r="E1516" s="410"/>
      <c r="F1516" s="270"/>
      <c r="G1516" s="270"/>
      <c r="H1516" s="283"/>
      <c r="I1516" s="283"/>
      <c r="J1516" s="289"/>
      <c r="K1516" s="290"/>
      <c r="L1516" s="291"/>
      <c r="M1516" s="289"/>
      <c r="N1516" s="290"/>
      <c r="O1516" s="291"/>
      <c r="P1516" s="289"/>
      <c r="Q1516" s="290"/>
      <c r="R1516" s="291"/>
      <c r="S1516" s="270"/>
      <c r="T1516" s="283"/>
      <c r="U1516" s="283"/>
      <c r="V1516" s="270"/>
      <c r="W1516" s="270" t="s">
        <v>21</v>
      </c>
    </row>
    <row r="1517" s="253" customFormat="true" ht="25.5" hidden="true" spans="1:23">
      <c r="A1517" s="270">
        <f>MAX(A$2:A1516)+1</f>
        <v>1400</v>
      </c>
      <c r="B1517" s="270">
        <v>250403001</v>
      </c>
      <c r="C1517" s="270" t="s">
        <v>3688</v>
      </c>
      <c r="D1517" s="410" t="s">
        <v>3689</v>
      </c>
      <c r="E1517" s="410" t="s">
        <v>3688</v>
      </c>
      <c r="F1517" s="270" t="s">
        <v>3690</v>
      </c>
      <c r="G1517" s="270"/>
      <c r="H1517" s="283" t="s">
        <v>39</v>
      </c>
      <c r="I1517" s="283" t="s">
        <v>1850</v>
      </c>
      <c r="J1517" s="289">
        <v>4</v>
      </c>
      <c r="K1517" s="290"/>
      <c r="L1517" s="291"/>
      <c r="M1517" s="289">
        <v>4</v>
      </c>
      <c r="N1517" s="290"/>
      <c r="O1517" s="291"/>
      <c r="P1517" s="289" t="s">
        <v>31</v>
      </c>
      <c r="Q1517" s="290"/>
      <c r="R1517" s="291"/>
      <c r="S1517" s="270"/>
      <c r="T1517" s="283"/>
      <c r="U1517" s="283"/>
      <c r="V1517" s="270"/>
      <c r="W1517" s="270" t="s">
        <v>21</v>
      </c>
    </row>
    <row r="1518" s="253" customFormat="true" ht="25.5" hidden="true" spans="1:23">
      <c r="A1518" s="270">
        <f>MAX(A$2:A1517)+1</f>
        <v>1401</v>
      </c>
      <c r="B1518" s="270" t="s">
        <v>3691</v>
      </c>
      <c r="C1518" s="270" t="s">
        <v>3688</v>
      </c>
      <c r="D1518" s="410" t="s">
        <v>3689</v>
      </c>
      <c r="E1518" s="410" t="s">
        <v>3688</v>
      </c>
      <c r="F1518" s="270"/>
      <c r="G1518" s="270"/>
      <c r="H1518" s="283" t="s">
        <v>39</v>
      </c>
      <c r="I1518" s="283" t="s">
        <v>1850</v>
      </c>
      <c r="J1518" s="289">
        <v>10</v>
      </c>
      <c r="K1518" s="290"/>
      <c r="L1518" s="291"/>
      <c r="M1518" s="289">
        <v>10</v>
      </c>
      <c r="N1518" s="290"/>
      <c r="O1518" s="291"/>
      <c r="P1518" s="289" t="s">
        <v>31</v>
      </c>
      <c r="Q1518" s="290"/>
      <c r="R1518" s="291"/>
      <c r="S1518" s="270" t="s">
        <v>2324</v>
      </c>
      <c r="T1518" s="283"/>
      <c r="U1518" s="283"/>
      <c r="V1518" s="270"/>
      <c r="W1518" s="270" t="s">
        <v>21</v>
      </c>
    </row>
    <row r="1519" s="253" customFormat="true" ht="25.5" hidden="true" spans="1:23">
      <c r="A1519" s="270">
        <f>MAX(A$2:A1518)+1</f>
        <v>1402</v>
      </c>
      <c r="B1519" s="270" t="s">
        <v>3692</v>
      </c>
      <c r="C1519" s="270" t="s">
        <v>3688</v>
      </c>
      <c r="D1519" s="410" t="s">
        <v>3689</v>
      </c>
      <c r="E1519" s="410" t="s">
        <v>3688</v>
      </c>
      <c r="F1519" s="270"/>
      <c r="G1519" s="270"/>
      <c r="H1519" s="283" t="s">
        <v>44</v>
      </c>
      <c r="I1519" s="283" t="s">
        <v>1850</v>
      </c>
      <c r="J1519" s="289">
        <v>30</v>
      </c>
      <c r="K1519" s="290"/>
      <c r="L1519" s="291"/>
      <c r="M1519" s="289">
        <v>30</v>
      </c>
      <c r="N1519" s="290"/>
      <c r="O1519" s="291"/>
      <c r="P1519" s="289" t="s">
        <v>31</v>
      </c>
      <c r="Q1519" s="290"/>
      <c r="R1519" s="291"/>
      <c r="S1519" s="270" t="s">
        <v>3693</v>
      </c>
      <c r="T1519" s="283"/>
      <c r="U1519" s="283"/>
      <c r="V1519" s="270"/>
      <c r="W1519" s="270" t="s">
        <v>21</v>
      </c>
    </row>
    <row r="1520" s="253" customFormat="true" ht="25.5" hidden="true" spans="1:23">
      <c r="A1520" s="270">
        <f>MAX(A$2:A1519)+1</f>
        <v>1403</v>
      </c>
      <c r="B1520" s="270" t="s">
        <v>3694</v>
      </c>
      <c r="C1520" s="270" t="s">
        <v>3688</v>
      </c>
      <c r="D1520" s="410" t="s">
        <v>3689</v>
      </c>
      <c r="E1520" s="410" t="s">
        <v>3688</v>
      </c>
      <c r="F1520" s="270"/>
      <c r="G1520" s="270"/>
      <c r="H1520" s="283" t="s">
        <v>44</v>
      </c>
      <c r="I1520" s="283" t="s">
        <v>1850</v>
      </c>
      <c r="J1520" s="289">
        <v>75</v>
      </c>
      <c r="K1520" s="290"/>
      <c r="L1520" s="291"/>
      <c r="M1520" s="289">
        <v>75</v>
      </c>
      <c r="N1520" s="290"/>
      <c r="O1520" s="291"/>
      <c r="P1520" s="289" t="s">
        <v>31</v>
      </c>
      <c r="Q1520" s="290"/>
      <c r="R1520" s="291"/>
      <c r="S1520" s="270" t="s">
        <v>3695</v>
      </c>
      <c r="T1520" s="283"/>
      <c r="U1520" s="283"/>
      <c r="V1520" s="270"/>
      <c r="W1520" s="270" t="s">
        <v>21</v>
      </c>
    </row>
    <row r="1521" s="253" customFormat="true" ht="25.5" hidden="true" spans="1:23">
      <c r="A1521" s="270">
        <f>MAX(A$2:A1520)+1</f>
        <v>1404</v>
      </c>
      <c r="B1521" s="270">
        <v>250403002</v>
      </c>
      <c r="C1521" s="270" t="s">
        <v>3696</v>
      </c>
      <c r="D1521" s="410" t="s">
        <v>3697</v>
      </c>
      <c r="E1521" s="410" t="s">
        <v>3696</v>
      </c>
      <c r="F1521" s="270"/>
      <c r="G1521" s="270"/>
      <c r="H1521" s="283" t="s">
        <v>39</v>
      </c>
      <c r="I1521" s="283" t="s">
        <v>1850</v>
      </c>
      <c r="J1521" s="289">
        <v>12</v>
      </c>
      <c r="K1521" s="290"/>
      <c r="L1521" s="291"/>
      <c r="M1521" s="289">
        <v>12</v>
      </c>
      <c r="N1521" s="290"/>
      <c r="O1521" s="291"/>
      <c r="P1521" s="289" t="s">
        <v>31</v>
      </c>
      <c r="Q1521" s="290"/>
      <c r="R1521" s="291"/>
      <c r="S1521" s="270" t="s">
        <v>2586</v>
      </c>
      <c r="T1521" s="283"/>
      <c r="U1521" s="283"/>
      <c r="V1521" s="270"/>
      <c r="W1521" s="270" t="s">
        <v>21</v>
      </c>
    </row>
    <row r="1522" s="253" customFormat="true" ht="25.5" hidden="true" spans="1:23">
      <c r="A1522" s="270">
        <f>MAX(A$2:A1521)+1</f>
        <v>1405</v>
      </c>
      <c r="B1522" s="270" t="s">
        <v>3698</v>
      </c>
      <c r="C1522" s="270" t="s">
        <v>3696</v>
      </c>
      <c r="D1522" s="410" t="s">
        <v>3697</v>
      </c>
      <c r="E1522" s="410" t="s">
        <v>3696</v>
      </c>
      <c r="F1522" s="270"/>
      <c r="G1522" s="270"/>
      <c r="H1522" s="283" t="s">
        <v>39</v>
      </c>
      <c r="I1522" s="283" t="s">
        <v>1850</v>
      </c>
      <c r="J1522" s="289">
        <v>20</v>
      </c>
      <c r="K1522" s="290"/>
      <c r="L1522" s="291"/>
      <c r="M1522" s="289">
        <v>20</v>
      </c>
      <c r="N1522" s="290"/>
      <c r="O1522" s="291"/>
      <c r="P1522" s="289" t="s">
        <v>31</v>
      </c>
      <c r="Q1522" s="290"/>
      <c r="R1522" s="291"/>
      <c r="S1522" s="270" t="s">
        <v>3699</v>
      </c>
      <c r="T1522" s="283"/>
      <c r="U1522" s="283"/>
      <c r="V1522" s="270"/>
      <c r="W1522" s="270" t="s">
        <v>21</v>
      </c>
    </row>
    <row r="1523" s="253" customFormat="true" ht="25.5" hidden="true" spans="1:23">
      <c r="A1523" s="270">
        <f>MAX(A$2:A1522)+1</f>
        <v>1406</v>
      </c>
      <c r="B1523" s="270">
        <v>250403003</v>
      </c>
      <c r="C1523" s="270" t="s">
        <v>3700</v>
      </c>
      <c r="D1523" s="410" t="s">
        <v>3701</v>
      </c>
      <c r="E1523" s="410" t="s">
        <v>3700</v>
      </c>
      <c r="F1523" s="270"/>
      <c r="G1523" s="270"/>
      <c r="H1523" s="283" t="s">
        <v>39</v>
      </c>
      <c r="I1523" s="283" t="s">
        <v>1850</v>
      </c>
      <c r="J1523" s="289">
        <v>45</v>
      </c>
      <c r="K1523" s="290"/>
      <c r="L1523" s="291"/>
      <c r="M1523" s="289">
        <v>45</v>
      </c>
      <c r="N1523" s="290"/>
      <c r="O1523" s="291"/>
      <c r="P1523" s="289" t="s">
        <v>31</v>
      </c>
      <c r="Q1523" s="290"/>
      <c r="R1523" s="291"/>
      <c r="S1523" s="270"/>
      <c r="T1523" s="283"/>
      <c r="U1523" s="283"/>
      <c r="V1523" s="270"/>
      <c r="W1523" s="270" t="s">
        <v>21</v>
      </c>
    </row>
    <row r="1524" s="253" customFormat="true" ht="114.75" hidden="true" spans="1:23">
      <c r="A1524" s="270">
        <f>MAX(A$2:A1523)+1</f>
        <v>1407</v>
      </c>
      <c r="B1524" s="270" t="s">
        <v>3702</v>
      </c>
      <c r="C1524" s="270" t="s">
        <v>3703</v>
      </c>
      <c r="D1524" s="410" t="s">
        <v>3701</v>
      </c>
      <c r="E1524" s="410" t="s">
        <v>3700</v>
      </c>
      <c r="F1524" s="270" t="s">
        <v>3704</v>
      </c>
      <c r="G1524" s="270" t="s">
        <v>316</v>
      </c>
      <c r="H1524" s="283" t="s">
        <v>29</v>
      </c>
      <c r="I1524" s="283" t="s">
        <v>40</v>
      </c>
      <c r="J1524" s="289">
        <v>450</v>
      </c>
      <c r="K1524" s="290"/>
      <c r="L1524" s="291"/>
      <c r="M1524" s="289">
        <v>450</v>
      </c>
      <c r="N1524" s="290"/>
      <c r="O1524" s="291"/>
      <c r="P1524" s="289" t="s">
        <v>31</v>
      </c>
      <c r="Q1524" s="290"/>
      <c r="R1524" s="291"/>
      <c r="S1524" s="270" t="s">
        <v>3705</v>
      </c>
      <c r="T1524" s="283"/>
      <c r="U1524" s="283"/>
      <c r="V1524" s="283"/>
      <c r="W1524" s="270" t="s">
        <v>120</v>
      </c>
    </row>
    <row r="1525" s="253" customFormat="true" ht="25.5" hidden="true" spans="1:23">
      <c r="A1525" s="270">
        <f>MAX(A$2:A1524)+1</f>
        <v>1408</v>
      </c>
      <c r="B1525" s="270">
        <v>250403004</v>
      </c>
      <c r="C1525" s="270" t="s">
        <v>3706</v>
      </c>
      <c r="D1525" s="410" t="s">
        <v>3707</v>
      </c>
      <c r="E1525" s="410" t="s">
        <v>3706</v>
      </c>
      <c r="F1525" s="270"/>
      <c r="G1525" s="270"/>
      <c r="H1525" s="283" t="s">
        <v>39</v>
      </c>
      <c r="I1525" s="283" t="s">
        <v>1850</v>
      </c>
      <c r="J1525" s="289">
        <v>8</v>
      </c>
      <c r="K1525" s="290"/>
      <c r="L1525" s="291"/>
      <c r="M1525" s="289">
        <v>8</v>
      </c>
      <c r="N1525" s="290"/>
      <c r="O1525" s="291"/>
      <c r="P1525" s="289" t="s">
        <v>31</v>
      </c>
      <c r="Q1525" s="290"/>
      <c r="R1525" s="291"/>
      <c r="S1525" s="270" t="s">
        <v>3033</v>
      </c>
      <c r="T1525" s="283"/>
      <c r="U1525" s="283"/>
      <c r="V1525" s="270"/>
      <c r="W1525" s="270" t="s">
        <v>21</v>
      </c>
    </row>
    <row r="1526" s="253" customFormat="true" ht="38.25" hidden="true" spans="1:23">
      <c r="A1526" s="270">
        <f>MAX(A$2:A1525)+1</f>
        <v>1409</v>
      </c>
      <c r="B1526" s="270" t="s">
        <v>3708</v>
      </c>
      <c r="C1526" s="270" t="s">
        <v>3706</v>
      </c>
      <c r="D1526" s="410" t="s">
        <v>3707</v>
      </c>
      <c r="E1526" s="410" t="s">
        <v>3706</v>
      </c>
      <c r="F1526" s="270"/>
      <c r="G1526" s="270"/>
      <c r="H1526" s="283" t="s">
        <v>1122</v>
      </c>
      <c r="I1526" s="283" t="s">
        <v>1850</v>
      </c>
      <c r="J1526" s="289">
        <v>25</v>
      </c>
      <c r="K1526" s="290"/>
      <c r="L1526" s="291"/>
      <c r="M1526" s="289">
        <v>25</v>
      </c>
      <c r="N1526" s="290"/>
      <c r="O1526" s="291"/>
      <c r="P1526" s="289" t="s">
        <v>31</v>
      </c>
      <c r="Q1526" s="290"/>
      <c r="R1526" s="291"/>
      <c r="S1526" s="270" t="s">
        <v>3709</v>
      </c>
      <c r="T1526" s="283"/>
      <c r="U1526" s="283"/>
      <c r="V1526" s="270"/>
      <c r="W1526" s="270" t="s">
        <v>21</v>
      </c>
    </row>
    <row r="1527" s="253" customFormat="true" ht="38.25" hidden="true" spans="1:23">
      <c r="A1527" s="270">
        <f>MAX(A$2:A1526)+1</f>
        <v>1410</v>
      </c>
      <c r="B1527" s="270" t="s">
        <v>3710</v>
      </c>
      <c r="C1527" s="270" t="s">
        <v>3711</v>
      </c>
      <c r="D1527" s="410" t="s">
        <v>3707</v>
      </c>
      <c r="E1527" s="410" t="s">
        <v>3706</v>
      </c>
      <c r="F1527" s="270"/>
      <c r="G1527" s="270"/>
      <c r="H1527" s="283" t="s">
        <v>1122</v>
      </c>
      <c r="I1527" s="283" t="s">
        <v>1850</v>
      </c>
      <c r="J1527" s="289">
        <v>15</v>
      </c>
      <c r="K1527" s="290"/>
      <c r="L1527" s="291"/>
      <c r="M1527" s="289">
        <v>15</v>
      </c>
      <c r="N1527" s="290"/>
      <c r="O1527" s="291"/>
      <c r="P1527" s="289" t="s">
        <v>31</v>
      </c>
      <c r="Q1527" s="290"/>
      <c r="R1527" s="291"/>
      <c r="S1527" s="270" t="s">
        <v>3712</v>
      </c>
      <c r="T1527" s="283"/>
      <c r="U1527" s="283"/>
      <c r="V1527" s="270"/>
      <c r="W1527" s="270" t="s">
        <v>21</v>
      </c>
    </row>
    <row r="1528" s="253" customFormat="true" ht="25.5" hidden="true" spans="1:23">
      <c r="A1528" s="270">
        <f>MAX(A$2:A1527)+1</f>
        <v>1411</v>
      </c>
      <c r="B1528" s="270">
        <v>250403005</v>
      </c>
      <c r="C1528" s="270" t="s">
        <v>3713</v>
      </c>
      <c r="D1528" s="410" t="s">
        <v>3714</v>
      </c>
      <c r="E1528" s="410" t="s">
        <v>3715</v>
      </c>
      <c r="F1528" s="270"/>
      <c r="G1528" s="270"/>
      <c r="H1528" s="283" t="s">
        <v>39</v>
      </c>
      <c r="I1528" s="283" t="s">
        <v>1850</v>
      </c>
      <c r="J1528" s="289">
        <v>8</v>
      </c>
      <c r="K1528" s="290"/>
      <c r="L1528" s="291"/>
      <c r="M1528" s="289">
        <v>8</v>
      </c>
      <c r="N1528" s="290"/>
      <c r="O1528" s="291"/>
      <c r="P1528" s="289" t="s">
        <v>31</v>
      </c>
      <c r="Q1528" s="290"/>
      <c r="R1528" s="291"/>
      <c r="S1528" s="270" t="s">
        <v>3033</v>
      </c>
      <c r="T1528" s="283"/>
      <c r="U1528" s="283"/>
      <c r="V1528" s="270"/>
      <c r="W1528" s="270" t="s">
        <v>21</v>
      </c>
    </row>
    <row r="1529" s="253" customFormat="true" ht="38.25" hidden="true" spans="1:23">
      <c r="A1529" s="270">
        <f>MAX(A$2:A1528)+1</f>
        <v>1412</v>
      </c>
      <c r="B1529" s="270" t="s">
        <v>3716</v>
      </c>
      <c r="C1529" s="270" t="s">
        <v>3713</v>
      </c>
      <c r="D1529" s="410" t="s">
        <v>3714</v>
      </c>
      <c r="E1529" s="410" t="s">
        <v>3715</v>
      </c>
      <c r="F1529" s="270"/>
      <c r="G1529" s="270"/>
      <c r="H1529" s="283" t="s">
        <v>1122</v>
      </c>
      <c r="I1529" s="283" t="s">
        <v>1850</v>
      </c>
      <c r="J1529" s="289">
        <v>25</v>
      </c>
      <c r="K1529" s="290"/>
      <c r="L1529" s="291"/>
      <c r="M1529" s="289">
        <v>25</v>
      </c>
      <c r="N1529" s="290"/>
      <c r="O1529" s="291"/>
      <c r="P1529" s="289" t="s">
        <v>31</v>
      </c>
      <c r="Q1529" s="290"/>
      <c r="R1529" s="291"/>
      <c r="S1529" s="270" t="s">
        <v>3709</v>
      </c>
      <c r="T1529" s="283"/>
      <c r="U1529" s="283"/>
      <c r="V1529" s="270"/>
      <c r="W1529" s="270" t="s">
        <v>21</v>
      </c>
    </row>
    <row r="1530" s="253" customFormat="true" ht="25.5" hidden="true" spans="1:23">
      <c r="A1530" s="270">
        <f>MAX(A$2:A1529)+1</f>
        <v>1413</v>
      </c>
      <c r="B1530" s="270">
        <v>250403006</v>
      </c>
      <c r="C1530" s="270" t="s">
        <v>3717</v>
      </c>
      <c r="D1530" s="410" t="s">
        <v>3718</v>
      </c>
      <c r="E1530" s="410" t="s">
        <v>3717</v>
      </c>
      <c r="F1530" s="270"/>
      <c r="G1530" s="270"/>
      <c r="H1530" s="283" t="s">
        <v>39</v>
      </c>
      <c r="I1530" s="283" t="s">
        <v>1850</v>
      </c>
      <c r="J1530" s="289">
        <v>4</v>
      </c>
      <c r="K1530" s="290"/>
      <c r="L1530" s="291"/>
      <c r="M1530" s="289">
        <v>4</v>
      </c>
      <c r="N1530" s="290"/>
      <c r="O1530" s="291"/>
      <c r="P1530" s="289" t="s">
        <v>31</v>
      </c>
      <c r="Q1530" s="290"/>
      <c r="R1530" s="291"/>
      <c r="S1530" s="270" t="s">
        <v>3071</v>
      </c>
      <c r="T1530" s="283"/>
      <c r="U1530" s="283"/>
      <c r="V1530" s="270"/>
      <c r="W1530" s="270" t="s">
        <v>21</v>
      </c>
    </row>
    <row r="1531" s="253" customFormat="true" ht="38.25" hidden="true" spans="1:23">
      <c r="A1531" s="270">
        <f>MAX(A$2:A1530)+1</f>
        <v>1414</v>
      </c>
      <c r="B1531" s="270" t="s">
        <v>3719</v>
      </c>
      <c r="C1531" s="270" t="s">
        <v>3717</v>
      </c>
      <c r="D1531" s="410" t="s">
        <v>3718</v>
      </c>
      <c r="E1531" s="410" t="s">
        <v>3717</v>
      </c>
      <c r="F1531" s="270"/>
      <c r="G1531" s="270"/>
      <c r="H1531" s="283" t="s">
        <v>1122</v>
      </c>
      <c r="I1531" s="283" t="s">
        <v>1850</v>
      </c>
      <c r="J1531" s="289">
        <v>25</v>
      </c>
      <c r="K1531" s="290"/>
      <c r="L1531" s="291"/>
      <c r="M1531" s="289">
        <v>25</v>
      </c>
      <c r="N1531" s="290"/>
      <c r="O1531" s="291"/>
      <c r="P1531" s="289" t="s">
        <v>31</v>
      </c>
      <c r="Q1531" s="290"/>
      <c r="R1531" s="291"/>
      <c r="S1531" s="270" t="s">
        <v>3709</v>
      </c>
      <c r="T1531" s="283"/>
      <c r="U1531" s="283"/>
      <c r="V1531" s="270"/>
      <c r="W1531" s="270" t="s">
        <v>21</v>
      </c>
    </row>
    <row r="1532" s="253" customFormat="true" ht="25.5" hidden="true" spans="1:23">
      <c r="A1532" s="270">
        <f>MAX(A$2:A1531)+1</f>
        <v>1415</v>
      </c>
      <c r="B1532" s="270">
        <v>250403007</v>
      </c>
      <c r="C1532" s="270" t="s">
        <v>3720</v>
      </c>
      <c r="D1532" s="410" t="s">
        <v>3721</v>
      </c>
      <c r="E1532" s="410" t="s">
        <v>3722</v>
      </c>
      <c r="F1532" s="270"/>
      <c r="G1532" s="270"/>
      <c r="H1532" s="283" t="s">
        <v>39</v>
      </c>
      <c r="I1532" s="283" t="s">
        <v>1850</v>
      </c>
      <c r="J1532" s="289">
        <v>4</v>
      </c>
      <c r="K1532" s="290"/>
      <c r="L1532" s="291"/>
      <c r="M1532" s="289">
        <v>4</v>
      </c>
      <c r="N1532" s="290"/>
      <c r="O1532" s="291"/>
      <c r="P1532" s="289" t="s">
        <v>31</v>
      </c>
      <c r="Q1532" s="290"/>
      <c r="R1532" s="291"/>
      <c r="S1532" s="270" t="s">
        <v>3071</v>
      </c>
      <c r="T1532" s="283"/>
      <c r="U1532" s="283"/>
      <c r="V1532" s="270"/>
      <c r="W1532" s="270" t="s">
        <v>21</v>
      </c>
    </row>
    <row r="1533" s="253" customFormat="true" ht="38.25" hidden="true" spans="1:23">
      <c r="A1533" s="270">
        <f>MAX(A$2:A1532)+1</f>
        <v>1416</v>
      </c>
      <c r="B1533" s="270" t="s">
        <v>3723</v>
      </c>
      <c r="C1533" s="270" t="s">
        <v>3720</v>
      </c>
      <c r="D1533" s="410" t="s">
        <v>3721</v>
      </c>
      <c r="E1533" s="410" t="s">
        <v>3722</v>
      </c>
      <c r="F1533" s="270"/>
      <c r="G1533" s="270"/>
      <c r="H1533" s="283" t="s">
        <v>1122</v>
      </c>
      <c r="I1533" s="283" t="s">
        <v>1850</v>
      </c>
      <c r="J1533" s="289">
        <v>20</v>
      </c>
      <c r="K1533" s="290"/>
      <c r="L1533" s="291"/>
      <c r="M1533" s="289">
        <v>20</v>
      </c>
      <c r="N1533" s="290"/>
      <c r="O1533" s="291"/>
      <c r="P1533" s="289" t="s">
        <v>31</v>
      </c>
      <c r="Q1533" s="290"/>
      <c r="R1533" s="291"/>
      <c r="S1533" s="270" t="s">
        <v>3709</v>
      </c>
      <c r="T1533" s="283"/>
      <c r="U1533" s="283"/>
      <c r="V1533" s="270"/>
      <c r="W1533" s="270" t="s">
        <v>21</v>
      </c>
    </row>
    <row r="1534" s="253" customFormat="true" ht="25.5" hidden="true" spans="1:23">
      <c r="A1534" s="270">
        <f>MAX(A$2:A1533)+1</f>
        <v>1417</v>
      </c>
      <c r="B1534" s="270">
        <v>250403008</v>
      </c>
      <c r="C1534" s="270" t="s">
        <v>3724</v>
      </c>
      <c r="D1534" s="410" t="s">
        <v>3725</v>
      </c>
      <c r="E1534" s="410" t="s">
        <v>3724</v>
      </c>
      <c r="F1534" s="270"/>
      <c r="G1534" s="270"/>
      <c r="H1534" s="283" t="s">
        <v>39</v>
      </c>
      <c r="I1534" s="283" t="s">
        <v>1850</v>
      </c>
      <c r="J1534" s="289">
        <v>25</v>
      </c>
      <c r="K1534" s="290"/>
      <c r="L1534" s="291"/>
      <c r="M1534" s="289">
        <v>25</v>
      </c>
      <c r="N1534" s="290"/>
      <c r="O1534" s="291"/>
      <c r="P1534" s="289" t="s">
        <v>31</v>
      </c>
      <c r="Q1534" s="290"/>
      <c r="R1534" s="291"/>
      <c r="S1534" s="270"/>
      <c r="T1534" s="283"/>
      <c r="U1534" s="283"/>
      <c r="V1534" s="270"/>
      <c r="W1534" s="270" t="s">
        <v>21</v>
      </c>
    </row>
    <row r="1535" s="253" customFormat="true" ht="25.5" hidden="true" spans="1:23">
      <c r="A1535" s="270">
        <f>MAX(A$2:A1534)+1</f>
        <v>1418</v>
      </c>
      <c r="B1535" s="270">
        <v>250403009</v>
      </c>
      <c r="C1535" s="270" t="s">
        <v>3726</v>
      </c>
      <c r="D1535" s="410" t="s">
        <v>3727</v>
      </c>
      <c r="E1535" s="410" t="s">
        <v>3726</v>
      </c>
      <c r="F1535" s="270"/>
      <c r="G1535" s="270"/>
      <c r="H1535" s="283" t="s">
        <v>39</v>
      </c>
      <c r="I1535" s="283" t="s">
        <v>1850</v>
      </c>
      <c r="J1535" s="289">
        <v>8</v>
      </c>
      <c r="K1535" s="290"/>
      <c r="L1535" s="291"/>
      <c r="M1535" s="289">
        <v>8</v>
      </c>
      <c r="N1535" s="290"/>
      <c r="O1535" s="291"/>
      <c r="P1535" s="289" t="s">
        <v>31</v>
      </c>
      <c r="Q1535" s="290"/>
      <c r="R1535" s="291"/>
      <c r="S1535" s="270" t="s">
        <v>3033</v>
      </c>
      <c r="T1535" s="283"/>
      <c r="U1535" s="283"/>
      <c r="V1535" s="270"/>
      <c r="W1535" s="270" t="s">
        <v>21</v>
      </c>
    </row>
    <row r="1536" s="253" customFormat="true" ht="38.25" hidden="true" spans="1:23">
      <c r="A1536" s="270">
        <f>MAX(A$2:A1535)+1</f>
        <v>1419</v>
      </c>
      <c r="B1536" s="270" t="s">
        <v>3728</v>
      </c>
      <c r="C1536" s="270" t="s">
        <v>3726</v>
      </c>
      <c r="D1536" s="410" t="s">
        <v>3727</v>
      </c>
      <c r="E1536" s="410" t="s">
        <v>3726</v>
      </c>
      <c r="F1536" s="270"/>
      <c r="G1536" s="270"/>
      <c r="H1536" s="283" t="s">
        <v>1122</v>
      </c>
      <c r="I1536" s="283" t="s">
        <v>1850</v>
      </c>
      <c r="J1536" s="289">
        <v>20</v>
      </c>
      <c r="K1536" s="290"/>
      <c r="L1536" s="291"/>
      <c r="M1536" s="289">
        <v>20</v>
      </c>
      <c r="N1536" s="290"/>
      <c r="O1536" s="291"/>
      <c r="P1536" s="289" t="s">
        <v>31</v>
      </c>
      <c r="Q1536" s="290"/>
      <c r="R1536" s="291"/>
      <c r="S1536" s="270" t="s">
        <v>3709</v>
      </c>
      <c r="T1536" s="283"/>
      <c r="U1536" s="283"/>
      <c r="V1536" s="270"/>
      <c r="W1536" s="270" t="s">
        <v>21</v>
      </c>
    </row>
    <row r="1537" s="253" customFormat="true" ht="38.25" hidden="true" spans="1:23">
      <c r="A1537" s="270">
        <f>MAX(A$2:A1536)+1</f>
        <v>1420</v>
      </c>
      <c r="B1537" s="270" t="s">
        <v>3729</v>
      </c>
      <c r="C1537" s="270" t="s">
        <v>3730</v>
      </c>
      <c r="D1537" s="410" t="s">
        <v>3727</v>
      </c>
      <c r="E1537" s="410" t="s">
        <v>3726</v>
      </c>
      <c r="F1537" s="270"/>
      <c r="G1537" s="270"/>
      <c r="H1537" s="283" t="s">
        <v>39</v>
      </c>
      <c r="I1537" s="283" t="s">
        <v>1850</v>
      </c>
      <c r="J1537" s="289">
        <v>8</v>
      </c>
      <c r="K1537" s="290"/>
      <c r="L1537" s="291"/>
      <c r="M1537" s="289">
        <v>8</v>
      </c>
      <c r="N1537" s="290"/>
      <c r="O1537" s="291"/>
      <c r="P1537" s="289" t="s">
        <v>31</v>
      </c>
      <c r="Q1537" s="290"/>
      <c r="R1537" s="291"/>
      <c r="S1537" s="270" t="s">
        <v>3033</v>
      </c>
      <c r="T1537" s="283"/>
      <c r="U1537" s="283"/>
      <c r="V1537" s="270"/>
      <c r="W1537" s="270" t="s">
        <v>21</v>
      </c>
    </row>
    <row r="1538" s="253" customFormat="true" ht="38.25" hidden="true" spans="1:23">
      <c r="A1538" s="270">
        <f>MAX(A$2:A1537)+1</f>
        <v>1421</v>
      </c>
      <c r="B1538" s="270">
        <v>250403010</v>
      </c>
      <c r="C1538" s="270" t="s">
        <v>3731</v>
      </c>
      <c r="D1538" s="410" t="s">
        <v>3732</v>
      </c>
      <c r="E1538" s="410" t="s">
        <v>3733</v>
      </c>
      <c r="F1538" s="270"/>
      <c r="G1538" s="270"/>
      <c r="H1538" s="283" t="s">
        <v>39</v>
      </c>
      <c r="I1538" s="283" t="s">
        <v>1850</v>
      </c>
      <c r="J1538" s="289">
        <v>26</v>
      </c>
      <c r="K1538" s="290"/>
      <c r="L1538" s="291"/>
      <c r="M1538" s="289">
        <v>26</v>
      </c>
      <c r="N1538" s="290"/>
      <c r="O1538" s="291"/>
      <c r="P1538" s="289" t="s">
        <v>31</v>
      </c>
      <c r="Q1538" s="290"/>
      <c r="R1538" s="291"/>
      <c r="S1538" s="270" t="s">
        <v>3734</v>
      </c>
      <c r="T1538" s="283"/>
      <c r="U1538" s="283"/>
      <c r="V1538" s="283"/>
      <c r="W1538" s="270" t="s">
        <v>1493</v>
      </c>
    </row>
    <row r="1539" s="253" customFormat="true" ht="25.5" hidden="true" spans="1:23">
      <c r="A1539" s="270">
        <f>MAX(A$2:A1538)+1</f>
        <v>1422</v>
      </c>
      <c r="B1539" s="270">
        <v>250403011</v>
      </c>
      <c r="C1539" s="270" t="s">
        <v>3735</v>
      </c>
      <c r="D1539" s="410" t="s">
        <v>3736</v>
      </c>
      <c r="E1539" s="410" t="s">
        <v>3737</v>
      </c>
      <c r="F1539" s="270" t="s">
        <v>3738</v>
      </c>
      <c r="G1539" s="270"/>
      <c r="H1539" s="283" t="s">
        <v>39</v>
      </c>
      <c r="I1539" s="283" t="s">
        <v>1850</v>
      </c>
      <c r="J1539" s="289">
        <v>10</v>
      </c>
      <c r="K1539" s="290"/>
      <c r="L1539" s="291"/>
      <c r="M1539" s="289">
        <v>10</v>
      </c>
      <c r="N1539" s="290"/>
      <c r="O1539" s="291"/>
      <c r="P1539" s="289" t="s">
        <v>31</v>
      </c>
      <c r="Q1539" s="290"/>
      <c r="R1539" s="291"/>
      <c r="S1539" s="270"/>
      <c r="T1539" s="283"/>
      <c r="U1539" s="283"/>
      <c r="V1539" s="270"/>
      <c r="W1539" s="270" t="s">
        <v>21</v>
      </c>
    </row>
    <row r="1540" s="253" customFormat="true" ht="38.25" hidden="true" spans="1:23">
      <c r="A1540" s="270">
        <f>MAX(A$2:A1539)+1</f>
        <v>1423</v>
      </c>
      <c r="B1540" s="270" t="s">
        <v>3739</v>
      </c>
      <c r="C1540" s="270" t="s">
        <v>3735</v>
      </c>
      <c r="D1540" s="410" t="s">
        <v>3740</v>
      </c>
      <c r="E1540" s="410" t="s">
        <v>3741</v>
      </c>
      <c r="F1540" s="270"/>
      <c r="G1540" s="270"/>
      <c r="H1540" s="283" t="s">
        <v>44</v>
      </c>
      <c r="I1540" s="283" t="s">
        <v>1850</v>
      </c>
      <c r="J1540" s="289">
        <v>25</v>
      </c>
      <c r="K1540" s="290"/>
      <c r="L1540" s="291"/>
      <c r="M1540" s="289">
        <v>25</v>
      </c>
      <c r="N1540" s="290"/>
      <c r="O1540" s="291"/>
      <c r="P1540" s="289" t="s">
        <v>31</v>
      </c>
      <c r="Q1540" s="290"/>
      <c r="R1540" s="291"/>
      <c r="S1540" s="270" t="s">
        <v>3033</v>
      </c>
      <c r="T1540" s="283"/>
      <c r="U1540" s="283"/>
      <c r="V1540" s="270"/>
      <c r="W1540" s="270" t="s">
        <v>21</v>
      </c>
    </row>
    <row r="1541" s="253" customFormat="true" ht="25.5" hidden="true" spans="1:23">
      <c r="A1541" s="270">
        <f>MAX(A$2:A1540)+1</f>
        <v>1424</v>
      </c>
      <c r="B1541" s="270" t="s">
        <v>3742</v>
      </c>
      <c r="C1541" s="270" t="s">
        <v>3743</v>
      </c>
      <c r="D1541" s="410" t="s">
        <v>3744</v>
      </c>
      <c r="E1541" s="410" t="s">
        <v>3745</v>
      </c>
      <c r="F1541" s="270"/>
      <c r="G1541" s="270"/>
      <c r="H1541" s="283" t="s">
        <v>39</v>
      </c>
      <c r="I1541" s="283" t="s">
        <v>40</v>
      </c>
      <c r="J1541" s="289">
        <v>45</v>
      </c>
      <c r="K1541" s="290"/>
      <c r="L1541" s="291"/>
      <c r="M1541" s="289">
        <v>45</v>
      </c>
      <c r="N1541" s="290"/>
      <c r="O1541" s="291"/>
      <c r="P1541" s="289" t="s">
        <v>31</v>
      </c>
      <c r="Q1541" s="290"/>
      <c r="R1541" s="291"/>
      <c r="S1541" s="270" t="s">
        <v>3682</v>
      </c>
      <c r="T1541" s="283"/>
      <c r="U1541" s="283"/>
      <c r="V1541" s="270"/>
      <c r="W1541" s="270" t="s">
        <v>21</v>
      </c>
    </row>
    <row r="1542" s="253" customFormat="true" ht="38.25" hidden="true" spans="1:23">
      <c r="A1542" s="270">
        <f>MAX(A$2:A1541)+1</f>
        <v>1425</v>
      </c>
      <c r="B1542" s="270">
        <v>250403012</v>
      </c>
      <c r="C1542" s="270" t="s">
        <v>3746</v>
      </c>
      <c r="D1542" s="410" t="s">
        <v>3747</v>
      </c>
      <c r="E1542" s="410" t="s">
        <v>3748</v>
      </c>
      <c r="F1542" s="270" t="s">
        <v>3749</v>
      </c>
      <c r="G1542" s="270"/>
      <c r="H1542" s="283" t="s">
        <v>39</v>
      </c>
      <c r="I1542" s="283" t="s">
        <v>1850</v>
      </c>
      <c r="J1542" s="289">
        <v>10</v>
      </c>
      <c r="K1542" s="290"/>
      <c r="L1542" s="291"/>
      <c r="M1542" s="289">
        <v>10</v>
      </c>
      <c r="N1542" s="290"/>
      <c r="O1542" s="291"/>
      <c r="P1542" s="289" t="s">
        <v>31</v>
      </c>
      <c r="Q1542" s="290"/>
      <c r="R1542" s="291"/>
      <c r="S1542" s="270"/>
      <c r="T1542" s="283"/>
      <c r="U1542" s="283"/>
      <c r="V1542" s="270"/>
      <c r="W1542" s="270" t="s">
        <v>21</v>
      </c>
    </row>
    <row r="1543" s="253" customFormat="true" ht="38.25" hidden="true" spans="1:23">
      <c r="A1543" s="270">
        <f>MAX(A$2:A1542)+1</f>
        <v>1426</v>
      </c>
      <c r="B1543" s="270" t="s">
        <v>3750</v>
      </c>
      <c r="C1543" s="270" t="s">
        <v>3746</v>
      </c>
      <c r="D1543" s="410" t="s">
        <v>3747</v>
      </c>
      <c r="E1543" s="410" t="s">
        <v>3748</v>
      </c>
      <c r="F1543" s="270"/>
      <c r="G1543" s="270"/>
      <c r="H1543" s="283" t="s">
        <v>44</v>
      </c>
      <c r="I1543" s="283" t="s">
        <v>1850</v>
      </c>
      <c r="J1543" s="289">
        <v>25</v>
      </c>
      <c r="K1543" s="290"/>
      <c r="L1543" s="291"/>
      <c r="M1543" s="289">
        <v>25</v>
      </c>
      <c r="N1543" s="290"/>
      <c r="O1543" s="291"/>
      <c r="P1543" s="289" t="s">
        <v>31</v>
      </c>
      <c r="Q1543" s="290"/>
      <c r="R1543" s="291"/>
      <c r="S1543" s="270" t="s">
        <v>3033</v>
      </c>
      <c r="T1543" s="283"/>
      <c r="U1543" s="283"/>
      <c r="V1543" s="270"/>
      <c r="W1543" s="270" t="s">
        <v>21</v>
      </c>
    </row>
    <row r="1544" s="253" customFormat="true" ht="25.5" hidden="true" spans="1:23">
      <c r="A1544" s="270">
        <f>MAX(A$2:A1543)+1</f>
        <v>1427</v>
      </c>
      <c r="B1544" s="270">
        <v>250403013</v>
      </c>
      <c r="C1544" s="270" t="s">
        <v>3751</v>
      </c>
      <c r="D1544" s="410" t="s">
        <v>3752</v>
      </c>
      <c r="E1544" s="410" t="s">
        <v>3751</v>
      </c>
      <c r="F1544" s="270"/>
      <c r="G1544" s="270"/>
      <c r="H1544" s="283" t="s">
        <v>39</v>
      </c>
      <c r="I1544" s="283" t="s">
        <v>1850</v>
      </c>
      <c r="J1544" s="289">
        <v>55</v>
      </c>
      <c r="K1544" s="290"/>
      <c r="L1544" s="291"/>
      <c r="M1544" s="289">
        <v>55</v>
      </c>
      <c r="N1544" s="290"/>
      <c r="O1544" s="291"/>
      <c r="P1544" s="289" t="s">
        <v>31</v>
      </c>
      <c r="Q1544" s="290"/>
      <c r="R1544" s="291"/>
      <c r="S1544" s="270"/>
      <c r="T1544" s="283"/>
      <c r="U1544" s="283"/>
      <c r="V1544" s="270"/>
      <c r="W1544" s="270" t="s">
        <v>21</v>
      </c>
    </row>
    <row r="1545" s="253" customFormat="true" ht="114.75" hidden="true" spans="1:23">
      <c r="A1545" s="270">
        <f>MAX(A$2:A1544)+1</f>
        <v>1428</v>
      </c>
      <c r="B1545" s="270" t="s">
        <v>3753</v>
      </c>
      <c r="C1545" s="270" t="s">
        <v>3754</v>
      </c>
      <c r="D1545" s="410" t="s">
        <v>3752</v>
      </c>
      <c r="E1545" s="410" t="s">
        <v>3751</v>
      </c>
      <c r="F1545" s="270" t="s">
        <v>3755</v>
      </c>
      <c r="G1545" s="270" t="s">
        <v>316</v>
      </c>
      <c r="H1545" s="283" t="s">
        <v>29</v>
      </c>
      <c r="I1545" s="283" t="s">
        <v>40</v>
      </c>
      <c r="J1545" s="289">
        <v>465</v>
      </c>
      <c r="K1545" s="290"/>
      <c r="L1545" s="291"/>
      <c r="M1545" s="289">
        <v>465</v>
      </c>
      <c r="N1545" s="290"/>
      <c r="O1545" s="291"/>
      <c r="P1545" s="289" t="s">
        <v>31</v>
      </c>
      <c r="Q1545" s="290"/>
      <c r="R1545" s="291"/>
      <c r="S1545" s="270" t="s">
        <v>3756</v>
      </c>
      <c r="T1545" s="283"/>
      <c r="U1545" s="283"/>
      <c r="V1545" s="270"/>
      <c r="W1545" s="270" t="s">
        <v>21</v>
      </c>
    </row>
    <row r="1546" s="253" customFormat="true" ht="25.5" hidden="true" spans="1:23">
      <c r="A1546" s="270">
        <f>MAX(A$2:A1545)+1</f>
        <v>1429</v>
      </c>
      <c r="B1546" s="270">
        <v>250403014</v>
      </c>
      <c r="C1546" s="270" t="s">
        <v>3757</v>
      </c>
      <c r="D1546" s="410" t="s">
        <v>3758</v>
      </c>
      <c r="E1546" s="410" t="s">
        <v>3757</v>
      </c>
      <c r="F1546" s="270"/>
      <c r="G1546" s="270"/>
      <c r="H1546" s="283" t="s">
        <v>39</v>
      </c>
      <c r="I1546" s="283" t="s">
        <v>1850</v>
      </c>
      <c r="J1546" s="289">
        <v>25</v>
      </c>
      <c r="K1546" s="290"/>
      <c r="L1546" s="291"/>
      <c r="M1546" s="289">
        <v>25</v>
      </c>
      <c r="N1546" s="290"/>
      <c r="O1546" s="291"/>
      <c r="P1546" s="289" t="s">
        <v>31</v>
      </c>
      <c r="Q1546" s="290"/>
      <c r="R1546" s="291"/>
      <c r="S1546" s="270"/>
      <c r="T1546" s="283"/>
      <c r="U1546" s="283"/>
      <c r="V1546" s="270"/>
      <c r="W1546" s="270" t="s">
        <v>21</v>
      </c>
    </row>
    <row r="1547" s="253" customFormat="true" ht="25.5" hidden="true" spans="1:23">
      <c r="A1547" s="270">
        <f>MAX(A$2:A1546)+1</f>
        <v>1430</v>
      </c>
      <c r="B1547" s="270" t="s">
        <v>3759</v>
      </c>
      <c r="C1547" s="270" t="s">
        <v>3757</v>
      </c>
      <c r="D1547" s="410" t="s">
        <v>3758</v>
      </c>
      <c r="E1547" s="410" t="s">
        <v>3757</v>
      </c>
      <c r="F1547" s="270"/>
      <c r="G1547" s="270"/>
      <c r="H1547" s="283" t="s">
        <v>44</v>
      </c>
      <c r="I1547" s="283" t="s">
        <v>1850</v>
      </c>
      <c r="J1547" s="289">
        <v>95</v>
      </c>
      <c r="K1547" s="290"/>
      <c r="L1547" s="291"/>
      <c r="M1547" s="289">
        <v>95</v>
      </c>
      <c r="N1547" s="290"/>
      <c r="O1547" s="291"/>
      <c r="P1547" s="289" t="s">
        <v>31</v>
      </c>
      <c r="Q1547" s="290"/>
      <c r="R1547" s="291"/>
      <c r="S1547" s="270" t="s">
        <v>3695</v>
      </c>
      <c r="T1547" s="283"/>
      <c r="U1547" s="283"/>
      <c r="V1547" s="270"/>
      <c r="W1547" s="270" t="s">
        <v>21</v>
      </c>
    </row>
    <row r="1548" s="253" customFormat="true" ht="25.5" hidden="true" spans="1:23">
      <c r="A1548" s="270">
        <f>MAX(A$2:A1547)+1</f>
        <v>1431</v>
      </c>
      <c r="B1548" s="270">
        <v>250403015</v>
      </c>
      <c r="C1548" s="270" t="s">
        <v>3760</v>
      </c>
      <c r="D1548" s="410" t="s">
        <v>3761</v>
      </c>
      <c r="E1548" s="410" t="s">
        <v>3760</v>
      </c>
      <c r="F1548" s="270"/>
      <c r="G1548" s="270"/>
      <c r="H1548" s="283" t="s">
        <v>39</v>
      </c>
      <c r="I1548" s="283" t="s">
        <v>1850</v>
      </c>
      <c r="J1548" s="289">
        <v>35</v>
      </c>
      <c r="K1548" s="290"/>
      <c r="L1548" s="291"/>
      <c r="M1548" s="289">
        <v>35</v>
      </c>
      <c r="N1548" s="290"/>
      <c r="O1548" s="291"/>
      <c r="P1548" s="289" t="s">
        <v>31</v>
      </c>
      <c r="Q1548" s="290"/>
      <c r="R1548" s="291"/>
      <c r="S1548" s="270"/>
      <c r="T1548" s="283"/>
      <c r="U1548" s="283"/>
      <c r="V1548" s="270"/>
      <c r="W1548" s="270" t="s">
        <v>21</v>
      </c>
    </row>
    <row r="1549" s="253" customFormat="true" ht="25.5" hidden="true" spans="1:23">
      <c r="A1549" s="270">
        <f>MAX(A$2:A1548)+1</f>
        <v>1432</v>
      </c>
      <c r="B1549" s="270" t="s">
        <v>3762</v>
      </c>
      <c r="C1549" s="270" t="s">
        <v>3760</v>
      </c>
      <c r="D1549" s="410" t="s">
        <v>3761</v>
      </c>
      <c r="E1549" s="410" t="s">
        <v>3760</v>
      </c>
      <c r="F1549" s="270"/>
      <c r="G1549" s="270"/>
      <c r="H1549" s="283" t="s">
        <v>44</v>
      </c>
      <c r="I1549" s="283" t="s">
        <v>1850</v>
      </c>
      <c r="J1549" s="289">
        <v>55</v>
      </c>
      <c r="K1549" s="290"/>
      <c r="L1549" s="291"/>
      <c r="M1549" s="289">
        <v>55</v>
      </c>
      <c r="N1549" s="290"/>
      <c r="O1549" s="291"/>
      <c r="P1549" s="289" t="s">
        <v>31</v>
      </c>
      <c r="Q1549" s="290"/>
      <c r="R1549" s="291"/>
      <c r="S1549" s="270" t="s">
        <v>3695</v>
      </c>
      <c r="T1549" s="283"/>
      <c r="U1549" s="283"/>
      <c r="V1549" s="270"/>
      <c r="W1549" s="270" t="s">
        <v>21</v>
      </c>
    </row>
    <row r="1550" s="253" customFormat="true" ht="25.5" hidden="true" spans="1:23">
      <c r="A1550" s="270">
        <f>MAX(A$2:A1549)+1</f>
        <v>1433</v>
      </c>
      <c r="B1550" s="270">
        <v>250403016</v>
      </c>
      <c r="C1550" s="270" t="s">
        <v>3763</v>
      </c>
      <c r="D1550" s="410" t="s">
        <v>3764</v>
      </c>
      <c r="E1550" s="410" t="s">
        <v>3763</v>
      </c>
      <c r="F1550" s="270"/>
      <c r="G1550" s="270"/>
      <c r="H1550" s="283" t="s">
        <v>39</v>
      </c>
      <c r="I1550" s="283" t="s">
        <v>1850</v>
      </c>
      <c r="J1550" s="289">
        <v>18</v>
      </c>
      <c r="K1550" s="290"/>
      <c r="L1550" s="291"/>
      <c r="M1550" s="289">
        <v>18</v>
      </c>
      <c r="N1550" s="290"/>
      <c r="O1550" s="291"/>
      <c r="P1550" s="289" t="s">
        <v>31</v>
      </c>
      <c r="Q1550" s="290"/>
      <c r="R1550" s="291"/>
      <c r="S1550" s="270"/>
      <c r="T1550" s="283"/>
      <c r="U1550" s="283"/>
      <c r="V1550" s="270"/>
      <c r="W1550" s="270" t="s">
        <v>21</v>
      </c>
    </row>
    <row r="1551" s="253" customFormat="true" ht="25.5" hidden="true" spans="1:23">
      <c r="A1551" s="270">
        <f>MAX(A$2:A1550)+1</f>
        <v>1434</v>
      </c>
      <c r="B1551" s="270">
        <v>250403017</v>
      </c>
      <c r="C1551" s="270" t="s">
        <v>3765</v>
      </c>
      <c r="D1551" s="410" t="s">
        <v>3766</v>
      </c>
      <c r="E1551" s="410" t="s">
        <v>3765</v>
      </c>
      <c r="F1551" s="270" t="s">
        <v>3690</v>
      </c>
      <c r="G1551" s="270"/>
      <c r="H1551" s="283" t="s">
        <v>39</v>
      </c>
      <c r="I1551" s="283" t="s">
        <v>1850</v>
      </c>
      <c r="J1551" s="289">
        <v>30</v>
      </c>
      <c r="K1551" s="290"/>
      <c r="L1551" s="291"/>
      <c r="M1551" s="289">
        <v>30</v>
      </c>
      <c r="N1551" s="290"/>
      <c r="O1551" s="291"/>
      <c r="P1551" s="289" t="s">
        <v>31</v>
      </c>
      <c r="Q1551" s="290"/>
      <c r="R1551" s="291"/>
      <c r="S1551" s="270" t="s">
        <v>2586</v>
      </c>
      <c r="T1551" s="283"/>
      <c r="U1551" s="283"/>
      <c r="V1551" s="270"/>
      <c r="W1551" s="270" t="s">
        <v>21</v>
      </c>
    </row>
    <row r="1552" s="253" customFormat="true" ht="25.5" hidden="true" spans="1:23">
      <c r="A1552" s="270">
        <f>MAX(A$2:A1551)+1</f>
        <v>1435</v>
      </c>
      <c r="B1552" s="270" t="s">
        <v>3767</v>
      </c>
      <c r="C1552" s="270" t="s">
        <v>3765</v>
      </c>
      <c r="D1552" s="410" t="s">
        <v>3766</v>
      </c>
      <c r="E1552" s="410" t="s">
        <v>3765</v>
      </c>
      <c r="F1552" s="270"/>
      <c r="G1552" s="270"/>
      <c r="H1552" s="283" t="s">
        <v>44</v>
      </c>
      <c r="I1552" s="283" t="s">
        <v>1850</v>
      </c>
      <c r="J1552" s="289">
        <v>45</v>
      </c>
      <c r="K1552" s="290"/>
      <c r="L1552" s="291"/>
      <c r="M1552" s="289">
        <v>45</v>
      </c>
      <c r="N1552" s="290"/>
      <c r="O1552" s="291"/>
      <c r="P1552" s="289" t="s">
        <v>31</v>
      </c>
      <c r="Q1552" s="290"/>
      <c r="R1552" s="291"/>
      <c r="S1552" s="270" t="s">
        <v>3699</v>
      </c>
      <c r="T1552" s="283"/>
      <c r="U1552" s="283"/>
      <c r="V1552" s="270"/>
      <c r="W1552" s="270" t="s">
        <v>21</v>
      </c>
    </row>
    <row r="1553" s="253" customFormat="true" ht="25.5" hidden="true" spans="1:23">
      <c r="A1553" s="270">
        <f>MAX(A$2:A1552)+1</f>
        <v>1436</v>
      </c>
      <c r="B1553" s="270" t="s">
        <v>3768</v>
      </c>
      <c r="C1553" s="270" t="s">
        <v>3765</v>
      </c>
      <c r="D1553" s="410" t="s">
        <v>3766</v>
      </c>
      <c r="E1553" s="410" t="s">
        <v>3765</v>
      </c>
      <c r="F1553" s="270"/>
      <c r="G1553" s="270"/>
      <c r="H1553" s="283" t="s">
        <v>44</v>
      </c>
      <c r="I1553" s="283" t="s">
        <v>1850</v>
      </c>
      <c r="J1553" s="289">
        <v>55</v>
      </c>
      <c r="K1553" s="290"/>
      <c r="L1553" s="291"/>
      <c r="M1553" s="289">
        <v>55</v>
      </c>
      <c r="N1553" s="290"/>
      <c r="O1553" s="291"/>
      <c r="P1553" s="289" t="s">
        <v>31</v>
      </c>
      <c r="Q1553" s="290"/>
      <c r="R1553" s="291"/>
      <c r="S1553" s="270" t="s">
        <v>3695</v>
      </c>
      <c r="T1553" s="283"/>
      <c r="U1553" s="283"/>
      <c r="V1553" s="270"/>
      <c r="W1553" s="270" t="s">
        <v>21</v>
      </c>
    </row>
    <row r="1554" s="253" customFormat="true" ht="38.25" hidden="true" spans="1:23">
      <c r="A1554" s="270">
        <f>MAX(A$2:A1553)+1</f>
        <v>1437</v>
      </c>
      <c r="B1554" s="270">
        <v>250403018</v>
      </c>
      <c r="C1554" s="270" t="s">
        <v>3769</v>
      </c>
      <c r="D1554" s="410" t="s">
        <v>3770</v>
      </c>
      <c r="E1554" s="410" t="s">
        <v>3769</v>
      </c>
      <c r="F1554" s="270"/>
      <c r="G1554" s="270"/>
      <c r="H1554" s="283" t="s">
        <v>39</v>
      </c>
      <c r="I1554" s="283" t="s">
        <v>1850</v>
      </c>
      <c r="J1554" s="289">
        <v>25</v>
      </c>
      <c r="K1554" s="290"/>
      <c r="L1554" s="291"/>
      <c r="M1554" s="289">
        <v>25</v>
      </c>
      <c r="N1554" s="290"/>
      <c r="O1554" s="291"/>
      <c r="P1554" s="289" t="s">
        <v>31</v>
      </c>
      <c r="Q1554" s="290"/>
      <c r="R1554" s="291"/>
      <c r="S1554" s="270" t="s">
        <v>2586</v>
      </c>
      <c r="T1554" s="283"/>
      <c r="U1554" s="283"/>
      <c r="V1554" s="270"/>
      <c r="W1554" s="270" t="s">
        <v>21</v>
      </c>
    </row>
    <row r="1555" s="253" customFormat="true" ht="38.25" hidden="true" spans="1:23">
      <c r="A1555" s="270">
        <f>MAX(A$2:A1554)+1</f>
        <v>1438</v>
      </c>
      <c r="B1555" s="270" t="s">
        <v>3771</v>
      </c>
      <c r="C1555" s="270" t="s">
        <v>3769</v>
      </c>
      <c r="D1555" s="410" t="s">
        <v>3770</v>
      </c>
      <c r="E1555" s="410" t="s">
        <v>3769</v>
      </c>
      <c r="F1555" s="270"/>
      <c r="G1555" s="270"/>
      <c r="H1555" s="283" t="s">
        <v>44</v>
      </c>
      <c r="I1555" s="283" t="s">
        <v>1850</v>
      </c>
      <c r="J1555" s="289">
        <v>55</v>
      </c>
      <c r="K1555" s="290"/>
      <c r="L1555" s="291"/>
      <c r="M1555" s="289">
        <v>55</v>
      </c>
      <c r="N1555" s="290"/>
      <c r="O1555" s="291"/>
      <c r="P1555" s="289" t="s">
        <v>31</v>
      </c>
      <c r="Q1555" s="290"/>
      <c r="R1555" s="291"/>
      <c r="S1555" s="270" t="s">
        <v>3699</v>
      </c>
      <c r="T1555" s="283"/>
      <c r="U1555" s="283"/>
      <c r="V1555" s="270"/>
      <c r="W1555" s="270" t="s">
        <v>21</v>
      </c>
    </row>
    <row r="1556" s="253" customFormat="true" ht="38.25" hidden="true" spans="1:23">
      <c r="A1556" s="270">
        <f>MAX(A$2:A1555)+1</f>
        <v>1439</v>
      </c>
      <c r="B1556" s="270">
        <v>250403019</v>
      </c>
      <c r="C1556" s="270" t="s">
        <v>3772</v>
      </c>
      <c r="D1556" s="410" t="s">
        <v>3773</v>
      </c>
      <c r="E1556" s="410" t="s">
        <v>3772</v>
      </c>
      <c r="F1556" s="270"/>
      <c r="G1556" s="270"/>
      <c r="H1556" s="283" t="s">
        <v>39</v>
      </c>
      <c r="I1556" s="283" t="s">
        <v>1850</v>
      </c>
      <c r="J1556" s="289">
        <v>10</v>
      </c>
      <c r="K1556" s="290"/>
      <c r="L1556" s="291"/>
      <c r="M1556" s="289">
        <v>10</v>
      </c>
      <c r="N1556" s="290"/>
      <c r="O1556" s="291"/>
      <c r="P1556" s="289" t="s">
        <v>31</v>
      </c>
      <c r="Q1556" s="290"/>
      <c r="R1556" s="291"/>
      <c r="S1556" s="270" t="s">
        <v>3404</v>
      </c>
      <c r="T1556" s="283"/>
      <c r="U1556" s="283"/>
      <c r="V1556" s="270"/>
      <c r="W1556" s="270" t="s">
        <v>21</v>
      </c>
    </row>
    <row r="1557" s="253" customFormat="true" ht="38.25" hidden="true" spans="1:23">
      <c r="A1557" s="270">
        <f>MAX(A$2:A1556)+1</f>
        <v>1440</v>
      </c>
      <c r="B1557" s="270" t="s">
        <v>3774</v>
      </c>
      <c r="C1557" s="270" t="s">
        <v>3772</v>
      </c>
      <c r="D1557" s="410" t="s">
        <v>3773</v>
      </c>
      <c r="E1557" s="410" t="s">
        <v>3772</v>
      </c>
      <c r="F1557" s="270"/>
      <c r="G1557" s="270"/>
      <c r="H1557" s="283" t="s">
        <v>1122</v>
      </c>
      <c r="I1557" s="283" t="s">
        <v>1850</v>
      </c>
      <c r="J1557" s="289">
        <v>35</v>
      </c>
      <c r="K1557" s="290"/>
      <c r="L1557" s="291"/>
      <c r="M1557" s="289">
        <v>35</v>
      </c>
      <c r="N1557" s="290"/>
      <c r="O1557" s="291"/>
      <c r="P1557" s="289" t="s">
        <v>31</v>
      </c>
      <c r="Q1557" s="290"/>
      <c r="R1557" s="291"/>
      <c r="S1557" s="270" t="s">
        <v>3775</v>
      </c>
      <c r="T1557" s="283"/>
      <c r="U1557" s="283"/>
      <c r="V1557" s="270"/>
      <c r="W1557" s="270" t="s">
        <v>21</v>
      </c>
    </row>
    <row r="1558" s="253" customFormat="true" ht="38.25" hidden="true" spans="1:23">
      <c r="A1558" s="270">
        <f>MAX(A$2:A1557)+1</f>
        <v>1441</v>
      </c>
      <c r="B1558" s="270" t="s">
        <v>3776</v>
      </c>
      <c r="C1558" s="270" t="s">
        <v>3777</v>
      </c>
      <c r="D1558" s="410" t="s">
        <v>3773</v>
      </c>
      <c r="E1558" s="410" t="s">
        <v>3772</v>
      </c>
      <c r="F1558" s="270"/>
      <c r="G1558" s="270"/>
      <c r="H1558" s="283" t="s">
        <v>44</v>
      </c>
      <c r="I1558" s="283" t="s">
        <v>1850</v>
      </c>
      <c r="J1558" s="289">
        <v>72</v>
      </c>
      <c r="K1558" s="290"/>
      <c r="L1558" s="291"/>
      <c r="M1558" s="289">
        <v>72</v>
      </c>
      <c r="N1558" s="290"/>
      <c r="O1558" s="291"/>
      <c r="P1558" s="289" t="s">
        <v>31</v>
      </c>
      <c r="Q1558" s="290"/>
      <c r="R1558" s="291"/>
      <c r="S1558" s="270" t="s">
        <v>3734</v>
      </c>
      <c r="T1558" s="283"/>
      <c r="U1558" s="283"/>
      <c r="V1558" s="283"/>
      <c r="W1558" s="270" t="s">
        <v>1493</v>
      </c>
    </row>
    <row r="1559" s="253" customFormat="true" ht="38.25" hidden="true" spans="1:23">
      <c r="A1559" s="270">
        <f>MAX(A$2:A1558)+1</f>
        <v>1442</v>
      </c>
      <c r="B1559" s="270" t="s">
        <v>3778</v>
      </c>
      <c r="C1559" s="270" t="s">
        <v>3772</v>
      </c>
      <c r="D1559" s="410" t="s">
        <v>3773</v>
      </c>
      <c r="E1559" s="410" t="s">
        <v>3772</v>
      </c>
      <c r="F1559" s="270" t="s">
        <v>3779</v>
      </c>
      <c r="G1559" s="270"/>
      <c r="H1559" s="283" t="s">
        <v>44</v>
      </c>
      <c r="I1559" s="283" t="s">
        <v>1850</v>
      </c>
      <c r="J1559" s="289">
        <v>45</v>
      </c>
      <c r="K1559" s="290"/>
      <c r="L1559" s="291"/>
      <c r="M1559" s="289">
        <v>45</v>
      </c>
      <c r="N1559" s="290"/>
      <c r="O1559" s="291"/>
      <c r="P1559" s="289" t="s">
        <v>31</v>
      </c>
      <c r="Q1559" s="290"/>
      <c r="R1559" s="291"/>
      <c r="S1559" s="270" t="s">
        <v>3682</v>
      </c>
      <c r="T1559" s="283"/>
      <c r="U1559" s="283"/>
      <c r="V1559" s="270"/>
      <c r="W1559" s="270" t="s">
        <v>21</v>
      </c>
    </row>
    <row r="1560" s="253" customFormat="true" ht="38.25" hidden="true" spans="1:23">
      <c r="A1560" s="270">
        <f>MAX(A$2:A1559)+1</f>
        <v>1443</v>
      </c>
      <c r="B1560" s="270" t="s">
        <v>3780</v>
      </c>
      <c r="C1560" s="270" t="s">
        <v>3781</v>
      </c>
      <c r="D1560" s="410" t="s">
        <v>3773</v>
      </c>
      <c r="E1560" s="410" t="s">
        <v>3772</v>
      </c>
      <c r="F1560" s="270"/>
      <c r="G1560" s="270"/>
      <c r="H1560" s="283" t="s">
        <v>1122</v>
      </c>
      <c r="I1560" s="283" t="s">
        <v>1850</v>
      </c>
      <c r="J1560" s="289">
        <v>35</v>
      </c>
      <c r="K1560" s="290"/>
      <c r="L1560" s="291"/>
      <c r="M1560" s="289">
        <v>35</v>
      </c>
      <c r="N1560" s="290"/>
      <c r="O1560" s="291"/>
      <c r="P1560" s="289" t="s">
        <v>31</v>
      </c>
      <c r="Q1560" s="290"/>
      <c r="R1560" s="291"/>
      <c r="S1560" s="270" t="s">
        <v>3712</v>
      </c>
      <c r="T1560" s="283"/>
      <c r="U1560" s="283"/>
      <c r="V1560" s="270"/>
      <c r="W1560" s="270" t="s">
        <v>21</v>
      </c>
    </row>
    <row r="1561" s="253" customFormat="true" ht="25.5" hidden="true" spans="1:23">
      <c r="A1561" s="270">
        <f>MAX(A$2:A1560)+1</f>
        <v>1444</v>
      </c>
      <c r="B1561" s="270">
        <v>250403020</v>
      </c>
      <c r="C1561" s="270" t="s">
        <v>3782</v>
      </c>
      <c r="D1561" s="410" t="s">
        <v>3783</v>
      </c>
      <c r="E1561" s="410" t="s">
        <v>3782</v>
      </c>
      <c r="F1561" s="270" t="s">
        <v>3690</v>
      </c>
      <c r="G1561" s="270"/>
      <c r="H1561" s="283" t="s">
        <v>39</v>
      </c>
      <c r="I1561" s="283" t="s">
        <v>1850</v>
      </c>
      <c r="J1561" s="289">
        <v>25</v>
      </c>
      <c r="K1561" s="290"/>
      <c r="L1561" s="291"/>
      <c r="M1561" s="289">
        <v>25</v>
      </c>
      <c r="N1561" s="290"/>
      <c r="O1561" s="291"/>
      <c r="P1561" s="289" t="s">
        <v>31</v>
      </c>
      <c r="Q1561" s="290"/>
      <c r="R1561" s="291"/>
      <c r="S1561" s="270" t="s">
        <v>2586</v>
      </c>
      <c r="T1561" s="283"/>
      <c r="U1561" s="283"/>
      <c r="V1561" s="270"/>
      <c r="W1561" s="270" t="s">
        <v>21</v>
      </c>
    </row>
    <row r="1562" s="253" customFormat="true" ht="25.5" hidden="true" spans="1:23">
      <c r="A1562" s="270">
        <f>MAX(A$2:A1561)+1</f>
        <v>1445</v>
      </c>
      <c r="B1562" s="270" t="s">
        <v>3784</v>
      </c>
      <c r="C1562" s="270" t="s">
        <v>3782</v>
      </c>
      <c r="D1562" s="410" t="s">
        <v>3783</v>
      </c>
      <c r="E1562" s="410" t="s">
        <v>3782</v>
      </c>
      <c r="F1562" s="270"/>
      <c r="G1562" s="270"/>
      <c r="H1562" s="283" t="s">
        <v>44</v>
      </c>
      <c r="I1562" s="283" t="s">
        <v>1850</v>
      </c>
      <c r="J1562" s="289">
        <v>85</v>
      </c>
      <c r="K1562" s="290"/>
      <c r="L1562" s="291"/>
      <c r="M1562" s="289">
        <v>85</v>
      </c>
      <c r="N1562" s="290"/>
      <c r="O1562" s="291"/>
      <c r="P1562" s="289" t="s">
        <v>31</v>
      </c>
      <c r="Q1562" s="290"/>
      <c r="R1562" s="291"/>
      <c r="S1562" s="270" t="s">
        <v>2613</v>
      </c>
      <c r="T1562" s="283"/>
      <c r="U1562" s="283"/>
      <c r="V1562" s="270"/>
      <c r="W1562" s="270" t="s">
        <v>21</v>
      </c>
    </row>
    <row r="1563" s="253" customFormat="true" ht="25.5" hidden="true" spans="1:23">
      <c r="A1563" s="270">
        <f>MAX(A$2:A1562)+1</f>
        <v>1446</v>
      </c>
      <c r="B1563" s="270">
        <v>250403021</v>
      </c>
      <c r="C1563" s="270" t="s">
        <v>3785</v>
      </c>
      <c r="D1563" s="410" t="s">
        <v>3786</v>
      </c>
      <c r="E1563" s="410" t="s">
        <v>3785</v>
      </c>
      <c r="F1563" s="270" t="s">
        <v>3690</v>
      </c>
      <c r="G1563" s="270"/>
      <c r="H1563" s="283" t="s">
        <v>39</v>
      </c>
      <c r="I1563" s="283" t="s">
        <v>1850</v>
      </c>
      <c r="J1563" s="289">
        <v>20</v>
      </c>
      <c r="K1563" s="290"/>
      <c r="L1563" s="291"/>
      <c r="M1563" s="289">
        <v>20</v>
      </c>
      <c r="N1563" s="290"/>
      <c r="O1563" s="291"/>
      <c r="P1563" s="289" t="s">
        <v>31</v>
      </c>
      <c r="Q1563" s="290"/>
      <c r="R1563" s="291"/>
      <c r="S1563" s="270" t="s">
        <v>2586</v>
      </c>
      <c r="T1563" s="283"/>
      <c r="U1563" s="283"/>
      <c r="V1563" s="270"/>
      <c r="W1563" s="270" t="s">
        <v>21</v>
      </c>
    </row>
    <row r="1564" s="253" customFormat="true" ht="25.5" hidden="true" spans="1:23">
      <c r="A1564" s="270">
        <f>MAX(A$2:A1563)+1</f>
        <v>1447</v>
      </c>
      <c r="B1564" s="270" t="s">
        <v>3787</v>
      </c>
      <c r="C1564" s="270" t="s">
        <v>3785</v>
      </c>
      <c r="D1564" s="410" t="s">
        <v>3786</v>
      </c>
      <c r="E1564" s="410" t="s">
        <v>3785</v>
      </c>
      <c r="F1564" s="270"/>
      <c r="G1564" s="270"/>
      <c r="H1564" s="283" t="s">
        <v>44</v>
      </c>
      <c r="I1564" s="283" t="s">
        <v>1850</v>
      </c>
      <c r="J1564" s="289">
        <v>85</v>
      </c>
      <c r="K1564" s="290"/>
      <c r="L1564" s="291"/>
      <c r="M1564" s="289">
        <v>85</v>
      </c>
      <c r="N1564" s="290"/>
      <c r="O1564" s="291"/>
      <c r="P1564" s="289" t="s">
        <v>31</v>
      </c>
      <c r="Q1564" s="290"/>
      <c r="R1564" s="291"/>
      <c r="S1564" s="270" t="s">
        <v>2613</v>
      </c>
      <c r="T1564" s="283"/>
      <c r="U1564" s="283"/>
      <c r="V1564" s="270"/>
      <c r="W1564" s="270" t="s">
        <v>21</v>
      </c>
    </row>
    <row r="1565" s="253" customFormat="true" ht="25.5" hidden="true" spans="1:23">
      <c r="A1565" s="270">
        <f>MAX(A$2:A1564)+1</f>
        <v>1448</v>
      </c>
      <c r="B1565" s="270">
        <v>250403022</v>
      </c>
      <c r="C1565" s="270" t="s">
        <v>3788</v>
      </c>
      <c r="D1565" s="410" t="s">
        <v>3789</v>
      </c>
      <c r="E1565" s="410" t="s">
        <v>3788</v>
      </c>
      <c r="F1565" s="270" t="s">
        <v>3690</v>
      </c>
      <c r="G1565" s="270"/>
      <c r="H1565" s="283" t="s">
        <v>39</v>
      </c>
      <c r="I1565" s="283" t="s">
        <v>1850</v>
      </c>
      <c r="J1565" s="289">
        <v>25</v>
      </c>
      <c r="K1565" s="290"/>
      <c r="L1565" s="291"/>
      <c r="M1565" s="289">
        <v>25</v>
      </c>
      <c r="N1565" s="290"/>
      <c r="O1565" s="291"/>
      <c r="P1565" s="289" t="s">
        <v>31</v>
      </c>
      <c r="Q1565" s="290"/>
      <c r="R1565" s="291"/>
      <c r="S1565" s="270"/>
      <c r="T1565" s="283"/>
      <c r="U1565" s="283"/>
      <c r="V1565" s="270"/>
      <c r="W1565" s="270" t="s">
        <v>21</v>
      </c>
    </row>
    <row r="1566" s="253" customFormat="true" ht="25.5" hidden="true" spans="1:23">
      <c r="A1566" s="270">
        <f>MAX(A$2:A1565)+1</f>
        <v>1449</v>
      </c>
      <c r="B1566" s="270" t="s">
        <v>3790</v>
      </c>
      <c r="C1566" s="270" t="s">
        <v>3788</v>
      </c>
      <c r="D1566" s="410" t="s">
        <v>3789</v>
      </c>
      <c r="E1566" s="410" t="s">
        <v>3788</v>
      </c>
      <c r="F1566" s="270"/>
      <c r="G1566" s="270"/>
      <c r="H1566" s="283" t="s">
        <v>44</v>
      </c>
      <c r="I1566" s="283" t="s">
        <v>1850</v>
      </c>
      <c r="J1566" s="289">
        <v>80</v>
      </c>
      <c r="K1566" s="290"/>
      <c r="L1566" s="291"/>
      <c r="M1566" s="289">
        <v>80</v>
      </c>
      <c r="N1566" s="290"/>
      <c r="O1566" s="291"/>
      <c r="P1566" s="289" t="s">
        <v>31</v>
      </c>
      <c r="Q1566" s="290"/>
      <c r="R1566" s="291"/>
      <c r="S1566" s="270" t="s">
        <v>3734</v>
      </c>
      <c r="T1566" s="283"/>
      <c r="U1566" s="283"/>
      <c r="V1566" s="270"/>
      <c r="W1566" s="270" t="s">
        <v>21</v>
      </c>
    </row>
    <row r="1567" s="253" customFormat="true" ht="25.5" hidden="true" spans="1:23">
      <c r="A1567" s="336">
        <f>MAX(A$2:A1566)+1</f>
        <v>1450</v>
      </c>
      <c r="B1567" s="336">
        <v>250403023</v>
      </c>
      <c r="C1567" s="336" t="s">
        <v>3791</v>
      </c>
      <c r="D1567" s="410" t="s">
        <v>3792</v>
      </c>
      <c r="E1567" s="410" t="s">
        <v>3791</v>
      </c>
      <c r="F1567" s="336" t="s">
        <v>3793</v>
      </c>
      <c r="G1567" s="336"/>
      <c r="H1567" s="377" t="s">
        <v>39</v>
      </c>
      <c r="I1567" s="377" t="s">
        <v>1850</v>
      </c>
      <c r="J1567" s="289">
        <v>25</v>
      </c>
      <c r="K1567" s="290"/>
      <c r="L1567" s="291"/>
      <c r="M1567" s="289">
        <v>25</v>
      </c>
      <c r="N1567" s="290"/>
      <c r="O1567" s="291"/>
      <c r="P1567" s="289" t="s">
        <v>31</v>
      </c>
      <c r="Q1567" s="290"/>
      <c r="R1567" s="291"/>
      <c r="S1567" s="336" t="s">
        <v>2586</v>
      </c>
      <c r="T1567" s="377"/>
      <c r="U1567" s="377"/>
      <c r="V1567" s="270"/>
      <c r="W1567" s="270" t="s">
        <v>21</v>
      </c>
    </row>
    <row r="1568" s="253" customFormat="true" ht="25.5" hidden="true" spans="1:23">
      <c r="A1568" s="270">
        <f>MAX(A$2:A1567)+1</f>
        <v>1451</v>
      </c>
      <c r="B1568" s="270" t="s">
        <v>3794</v>
      </c>
      <c r="C1568" s="270" t="s">
        <v>3791</v>
      </c>
      <c r="D1568" s="410" t="s">
        <v>3792</v>
      </c>
      <c r="E1568" s="410" t="s">
        <v>3791</v>
      </c>
      <c r="F1568" s="270"/>
      <c r="G1568" s="270"/>
      <c r="H1568" s="283" t="s">
        <v>44</v>
      </c>
      <c r="I1568" s="283" t="s">
        <v>1850</v>
      </c>
      <c r="J1568" s="289">
        <v>45</v>
      </c>
      <c r="K1568" s="290"/>
      <c r="L1568" s="291"/>
      <c r="M1568" s="289">
        <v>45</v>
      </c>
      <c r="N1568" s="290"/>
      <c r="O1568" s="291"/>
      <c r="P1568" s="289" t="s">
        <v>31</v>
      </c>
      <c r="Q1568" s="290"/>
      <c r="R1568" s="291"/>
      <c r="S1568" s="270" t="s">
        <v>3472</v>
      </c>
      <c r="T1568" s="283"/>
      <c r="U1568" s="283"/>
      <c r="V1568" s="270"/>
      <c r="W1568" s="270" t="s">
        <v>21</v>
      </c>
    </row>
    <row r="1569" s="253" customFormat="true" ht="25.5" hidden="true" spans="1:23">
      <c r="A1569" s="270">
        <f>MAX(A$2:A1568)+1</f>
        <v>1452</v>
      </c>
      <c r="B1569" s="270">
        <v>250403024</v>
      </c>
      <c r="C1569" s="270" t="s">
        <v>3791</v>
      </c>
      <c r="D1569" s="410" t="s">
        <v>3792</v>
      </c>
      <c r="E1569" s="410" t="s">
        <v>3791</v>
      </c>
      <c r="F1569" s="270" t="s">
        <v>3690</v>
      </c>
      <c r="G1569" s="270"/>
      <c r="H1569" s="283" t="s">
        <v>39</v>
      </c>
      <c r="I1569" s="283" t="s">
        <v>1850</v>
      </c>
      <c r="J1569" s="289">
        <v>25</v>
      </c>
      <c r="K1569" s="290"/>
      <c r="L1569" s="291"/>
      <c r="M1569" s="289">
        <v>25</v>
      </c>
      <c r="N1569" s="290"/>
      <c r="O1569" s="291"/>
      <c r="P1569" s="289" t="s">
        <v>31</v>
      </c>
      <c r="Q1569" s="290"/>
      <c r="R1569" s="291"/>
      <c r="S1569" s="270"/>
      <c r="T1569" s="283"/>
      <c r="U1569" s="283"/>
      <c r="V1569" s="270"/>
      <c r="W1569" s="270" t="s">
        <v>21</v>
      </c>
    </row>
    <row r="1570" s="253" customFormat="true" ht="25.5" hidden="true" spans="1:23">
      <c r="A1570" s="270">
        <f>MAX(A$2:A1569)+1</f>
        <v>1453</v>
      </c>
      <c r="B1570" s="270">
        <v>250403025</v>
      </c>
      <c r="C1570" s="270" t="s">
        <v>3795</v>
      </c>
      <c r="D1570" s="410" t="s">
        <v>3796</v>
      </c>
      <c r="E1570" s="410" t="s">
        <v>3795</v>
      </c>
      <c r="F1570" s="270" t="s">
        <v>3690</v>
      </c>
      <c r="G1570" s="270"/>
      <c r="H1570" s="283" t="s">
        <v>39</v>
      </c>
      <c r="I1570" s="283" t="s">
        <v>1850</v>
      </c>
      <c r="J1570" s="289">
        <v>20</v>
      </c>
      <c r="K1570" s="290"/>
      <c r="L1570" s="291"/>
      <c r="M1570" s="289">
        <v>20</v>
      </c>
      <c r="N1570" s="290"/>
      <c r="O1570" s="291"/>
      <c r="P1570" s="289" t="s">
        <v>31</v>
      </c>
      <c r="Q1570" s="290"/>
      <c r="R1570" s="291"/>
      <c r="S1570" s="270" t="s">
        <v>2586</v>
      </c>
      <c r="T1570" s="283"/>
      <c r="U1570" s="283"/>
      <c r="V1570" s="270"/>
      <c r="W1570" s="270" t="s">
        <v>21</v>
      </c>
    </row>
    <row r="1571" s="253" customFormat="true" ht="25.5" hidden="true" spans="1:23">
      <c r="A1571" s="270">
        <f>MAX(A$2:A1570)+1</f>
        <v>1454</v>
      </c>
      <c r="B1571" s="270" t="s">
        <v>3797</v>
      </c>
      <c r="C1571" s="270" t="s">
        <v>3795</v>
      </c>
      <c r="D1571" s="410" t="s">
        <v>3796</v>
      </c>
      <c r="E1571" s="410" t="s">
        <v>3795</v>
      </c>
      <c r="F1571" s="270"/>
      <c r="G1571" s="270"/>
      <c r="H1571" s="283" t="s">
        <v>44</v>
      </c>
      <c r="I1571" s="283" t="s">
        <v>1850</v>
      </c>
      <c r="J1571" s="289">
        <v>45</v>
      </c>
      <c r="K1571" s="290"/>
      <c r="L1571" s="291"/>
      <c r="M1571" s="289">
        <v>45</v>
      </c>
      <c r="N1571" s="290"/>
      <c r="O1571" s="291"/>
      <c r="P1571" s="289" t="s">
        <v>31</v>
      </c>
      <c r="Q1571" s="290"/>
      <c r="R1571" s="291"/>
      <c r="S1571" s="270" t="s">
        <v>3472</v>
      </c>
      <c r="T1571" s="283"/>
      <c r="U1571" s="283"/>
      <c r="V1571" s="270"/>
      <c r="W1571" s="270" t="s">
        <v>21</v>
      </c>
    </row>
    <row r="1572" s="253" customFormat="true" ht="25.5" hidden="true" spans="1:23">
      <c r="A1572" s="270">
        <f>MAX(A$2:A1571)+1</f>
        <v>1455</v>
      </c>
      <c r="B1572" s="270" t="s">
        <v>3798</v>
      </c>
      <c r="C1572" s="270" t="s">
        <v>3795</v>
      </c>
      <c r="D1572" s="410" t="s">
        <v>3796</v>
      </c>
      <c r="E1572" s="410" t="s">
        <v>3795</v>
      </c>
      <c r="F1572" s="325"/>
      <c r="G1572" s="270"/>
      <c r="H1572" s="283" t="s">
        <v>44</v>
      </c>
      <c r="I1572" s="283" t="s">
        <v>1850</v>
      </c>
      <c r="J1572" s="289">
        <v>45</v>
      </c>
      <c r="K1572" s="290"/>
      <c r="L1572" s="291"/>
      <c r="M1572" s="289">
        <v>45</v>
      </c>
      <c r="N1572" s="290"/>
      <c r="O1572" s="291"/>
      <c r="P1572" s="298" t="s">
        <v>31</v>
      </c>
      <c r="Q1572" s="305"/>
      <c r="R1572" s="306"/>
      <c r="S1572" s="270" t="s">
        <v>2426</v>
      </c>
      <c r="T1572" s="283"/>
      <c r="U1572" s="283"/>
      <c r="V1572" s="270"/>
      <c r="W1572" s="270" t="s">
        <v>310</v>
      </c>
    </row>
    <row r="1573" s="253" customFormat="true" ht="25.5" hidden="true" spans="1:23">
      <c r="A1573" s="270">
        <f>MAX(A$2:A1572)+1</f>
        <v>1456</v>
      </c>
      <c r="B1573" s="270">
        <v>250403026</v>
      </c>
      <c r="C1573" s="270" t="s">
        <v>3799</v>
      </c>
      <c r="D1573" s="410" t="s">
        <v>3800</v>
      </c>
      <c r="E1573" s="410" t="s">
        <v>3799</v>
      </c>
      <c r="F1573" s="270"/>
      <c r="G1573" s="270"/>
      <c r="H1573" s="283" t="s">
        <v>39</v>
      </c>
      <c r="I1573" s="283" t="s">
        <v>1850</v>
      </c>
      <c r="J1573" s="289">
        <v>20</v>
      </c>
      <c r="K1573" s="290"/>
      <c r="L1573" s="291"/>
      <c r="M1573" s="289">
        <v>20</v>
      </c>
      <c r="N1573" s="290"/>
      <c r="O1573" s="291"/>
      <c r="P1573" s="289" t="s">
        <v>31</v>
      </c>
      <c r="Q1573" s="290"/>
      <c r="R1573" s="291"/>
      <c r="S1573" s="270"/>
      <c r="T1573" s="283"/>
      <c r="U1573" s="283"/>
      <c r="V1573" s="270"/>
      <c r="W1573" s="270" t="s">
        <v>21</v>
      </c>
    </row>
    <row r="1574" s="253" customFormat="true" ht="25.5" hidden="true" spans="1:23">
      <c r="A1574" s="270">
        <f>MAX(A$2:A1573)+1</f>
        <v>1457</v>
      </c>
      <c r="B1574" s="270">
        <v>250403027</v>
      </c>
      <c r="C1574" s="270" t="s">
        <v>3801</v>
      </c>
      <c r="D1574" s="410" t="s">
        <v>3802</v>
      </c>
      <c r="E1574" s="410" t="s">
        <v>3801</v>
      </c>
      <c r="F1574" s="270"/>
      <c r="G1574" s="270"/>
      <c r="H1574" s="283" t="s">
        <v>39</v>
      </c>
      <c r="I1574" s="283" t="s">
        <v>1850</v>
      </c>
      <c r="J1574" s="289">
        <v>20</v>
      </c>
      <c r="K1574" s="290"/>
      <c r="L1574" s="291"/>
      <c r="M1574" s="289">
        <v>20</v>
      </c>
      <c r="N1574" s="290"/>
      <c r="O1574" s="291"/>
      <c r="P1574" s="289" t="s">
        <v>31</v>
      </c>
      <c r="Q1574" s="290"/>
      <c r="R1574" s="291"/>
      <c r="S1574" s="270"/>
      <c r="T1574" s="283"/>
      <c r="U1574" s="283"/>
      <c r="V1574" s="270"/>
      <c r="W1574" s="270" t="s">
        <v>21</v>
      </c>
    </row>
    <row r="1575" s="253" customFormat="true" ht="25.5" hidden="true" spans="1:23">
      <c r="A1575" s="270">
        <f>MAX(A$2:A1574)+1</f>
        <v>1458</v>
      </c>
      <c r="B1575" s="270">
        <v>250403028</v>
      </c>
      <c r="C1575" s="270" t="s">
        <v>3803</v>
      </c>
      <c r="D1575" s="410" t="s">
        <v>3804</v>
      </c>
      <c r="E1575" s="410" t="s">
        <v>3803</v>
      </c>
      <c r="F1575" s="270"/>
      <c r="G1575" s="270"/>
      <c r="H1575" s="283" t="s">
        <v>39</v>
      </c>
      <c r="I1575" s="283" t="s">
        <v>1850</v>
      </c>
      <c r="J1575" s="289">
        <v>20</v>
      </c>
      <c r="K1575" s="290"/>
      <c r="L1575" s="291"/>
      <c r="M1575" s="289">
        <v>20</v>
      </c>
      <c r="N1575" s="290"/>
      <c r="O1575" s="291"/>
      <c r="P1575" s="289" t="s">
        <v>31</v>
      </c>
      <c r="Q1575" s="290"/>
      <c r="R1575" s="291"/>
      <c r="S1575" s="270"/>
      <c r="T1575" s="283"/>
      <c r="U1575" s="283"/>
      <c r="V1575" s="270"/>
      <c r="W1575" s="270" t="s">
        <v>21</v>
      </c>
    </row>
    <row r="1576" s="253" customFormat="true" ht="25.5" hidden="true" spans="1:23">
      <c r="A1576" s="270">
        <f>MAX(A$2:A1575)+1</f>
        <v>1459</v>
      </c>
      <c r="B1576" s="270">
        <v>250403029</v>
      </c>
      <c r="C1576" s="270" t="s">
        <v>3805</v>
      </c>
      <c r="D1576" s="410" t="s">
        <v>3806</v>
      </c>
      <c r="E1576" s="410" t="s">
        <v>3805</v>
      </c>
      <c r="F1576" s="270"/>
      <c r="G1576" s="270"/>
      <c r="H1576" s="283" t="s">
        <v>39</v>
      </c>
      <c r="I1576" s="283" t="s">
        <v>1850</v>
      </c>
      <c r="J1576" s="289">
        <v>20</v>
      </c>
      <c r="K1576" s="290"/>
      <c r="L1576" s="291"/>
      <c r="M1576" s="289">
        <v>20</v>
      </c>
      <c r="N1576" s="290"/>
      <c r="O1576" s="291"/>
      <c r="P1576" s="289" t="s">
        <v>31</v>
      </c>
      <c r="Q1576" s="290"/>
      <c r="R1576" s="291"/>
      <c r="S1576" s="270"/>
      <c r="T1576" s="283"/>
      <c r="U1576" s="283"/>
      <c r="V1576" s="270"/>
      <c r="W1576" s="270" t="s">
        <v>21</v>
      </c>
    </row>
    <row r="1577" s="253" customFormat="true" ht="89.25" hidden="true" spans="1:23">
      <c r="A1577" s="270">
        <f>MAX(A$2:A1576)+1</f>
        <v>1460</v>
      </c>
      <c r="B1577" s="270" t="s">
        <v>3807</v>
      </c>
      <c r="C1577" s="271" t="s">
        <v>3808</v>
      </c>
      <c r="D1577" s="336" t="s">
        <v>3809</v>
      </c>
      <c r="E1577" s="336" t="s">
        <v>3808</v>
      </c>
      <c r="F1577" s="411" t="s">
        <v>3810</v>
      </c>
      <c r="G1577" s="270"/>
      <c r="H1577" s="287" t="s">
        <v>29</v>
      </c>
      <c r="I1577" s="377" t="s">
        <v>1850</v>
      </c>
      <c r="J1577" s="289" t="s">
        <v>70</v>
      </c>
      <c r="K1577" s="290"/>
      <c r="L1577" s="291"/>
      <c r="M1577" s="289" t="s">
        <v>70</v>
      </c>
      <c r="N1577" s="290"/>
      <c r="O1577" s="291"/>
      <c r="P1577" s="289" t="s">
        <v>70</v>
      </c>
      <c r="Q1577" s="290"/>
      <c r="R1577" s="291"/>
      <c r="S1577" s="271" t="s">
        <v>2041</v>
      </c>
      <c r="T1577" s="283"/>
      <c r="U1577" s="283"/>
      <c r="V1577" s="270"/>
      <c r="W1577" s="270" t="s">
        <v>535</v>
      </c>
    </row>
    <row r="1578" s="253" customFormat="true" ht="25.5" hidden="true" spans="1:23">
      <c r="A1578" s="270">
        <f>MAX(A$2:A1577)+1</f>
        <v>1461</v>
      </c>
      <c r="B1578" s="270">
        <v>250403030</v>
      </c>
      <c r="C1578" s="270" t="s">
        <v>3811</v>
      </c>
      <c r="D1578" s="410" t="s">
        <v>3812</v>
      </c>
      <c r="E1578" s="410" t="s">
        <v>3811</v>
      </c>
      <c r="F1578" s="270"/>
      <c r="G1578" s="270"/>
      <c r="H1578" s="283" t="s">
        <v>39</v>
      </c>
      <c r="I1578" s="283" t="s">
        <v>1850</v>
      </c>
      <c r="J1578" s="289">
        <v>20</v>
      </c>
      <c r="K1578" s="290"/>
      <c r="L1578" s="291"/>
      <c r="M1578" s="289">
        <v>20</v>
      </c>
      <c r="N1578" s="290"/>
      <c r="O1578" s="291"/>
      <c r="P1578" s="289" t="s">
        <v>31</v>
      </c>
      <c r="Q1578" s="290"/>
      <c r="R1578" s="291"/>
      <c r="S1578" s="270"/>
      <c r="T1578" s="283"/>
      <c r="U1578" s="283"/>
      <c r="V1578" s="270"/>
      <c r="W1578" s="270" t="s">
        <v>21</v>
      </c>
    </row>
    <row r="1579" s="253" customFormat="true" ht="25.5" hidden="true" spans="1:23">
      <c r="A1579" s="270">
        <f>MAX(A$2:A1578)+1</f>
        <v>1462</v>
      </c>
      <c r="B1579" s="270">
        <v>250403031</v>
      </c>
      <c r="C1579" s="270" t="s">
        <v>3813</v>
      </c>
      <c r="D1579" s="410" t="s">
        <v>3814</v>
      </c>
      <c r="E1579" s="410" t="s">
        <v>3813</v>
      </c>
      <c r="F1579" s="270"/>
      <c r="G1579" s="270"/>
      <c r="H1579" s="283" t="s">
        <v>39</v>
      </c>
      <c r="I1579" s="283" t="s">
        <v>1850</v>
      </c>
      <c r="J1579" s="289">
        <v>15</v>
      </c>
      <c r="K1579" s="290"/>
      <c r="L1579" s="291"/>
      <c r="M1579" s="289">
        <v>15</v>
      </c>
      <c r="N1579" s="290"/>
      <c r="O1579" s="291"/>
      <c r="P1579" s="289" t="s">
        <v>31</v>
      </c>
      <c r="Q1579" s="290"/>
      <c r="R1579" s="291"/>
      <c r="S1579" s="270" t="s">
        <v>2586</v>
      </c>
      <c r="T1579" s="283"/>
      <c r="U1579" s="283"/>
      <c r="V1579" s="270"/>
      <c r="W1579" s="270" t="s">
        <v>21</v>
      </c>
    </row>
    <row r="1580" s="253" customFormat="true" ht="25.5" hidden="true" spans="1:23">
      <c r="A1580" s="270">
        <f>MAX(A$2:A1579)+1</f>
        <v>1463</v>
      </c>
      <c r="B1580" s="270" t="s">
        <v>3815</v>
      </c>
      <c r="C1580" s="270" t="s">
        <v>3813</v>
      </c>
      <c r="D1580" s="410" t="s">
        <v>3814</v>
      </c>
      <c r="E1580" s="410" t="s">
        <v>3813</v>
      </c>
      <c r="F1580" s="270"/>
      <c r="G1580" s="270"/>
      <c r="H1580" s="283" t="s">
        <v>44</v>
      </c>
      <c r="I1580" s="283" t="s">
        <v>1850</v>
      </c>
      <c r="J1580" s="289">
        <v>45</v>
      </c>
      <c r="K1580" s="290"/>
      <c r="L1580" s="291"/>
      <c r="M1580" s="289">
        <v>45</v>
      </c>
      <c r="N1580" s="290"/>
      <c r="O1580" s="291"/>
      <c r="P1580" s="289" t="s">
        <v>31</v>
      </c>
      <c r="Q1580" s="290"/>
      <c r="R1580" s="291"/>
      <c r="S1580" s="270" t="s">
        <v>3472</v>
      </c>
      <c r="T1580" s="283"/>
      <c r="U1580" s="283"/>
      <c r="V1580" s="270"/>
      <c r="W1580" s="270" t="s">
        <v>21</v>
      </c>
    </row>
    <row r="1581" s="253" customFormat="true" ht="25.5" hidden="true" spans="1:23">
      <c r="A1581" s="270">
        <f>MAX(A$2:A1580)+1</f>
        <v>1464</v>
      </c>
      <c r="B1581" s="270">
        <v>250403032</v>
      </c>
      <c r="C1581" s="270" t="s">
        <v>3816</v>
      </c>
      <c r="D1581" s="410" t="s">
        <v>3817</v>
      </c>
      <c r="E1581" s="410" t="s">
        <v>3816</v>
      </c>
      <c r="F1581" s="270"/>
      <c r="G1581" s="270"/>
      <c r="H1581" s="283" t="s">
        <v>39</v>
      </c>
      <c r="I1581" s="283" t="s">
        <v>1850</v>
      </c>
      <c r="J1581" s="289">
        <v>15</v>
      </c>
      <c r="K1581" s="290"/>
      <c r="L1581" s="291"/>
      <c r="M1581" s="289">
        <v>15</v>
      </c>
      <c r="N1581" s="290"/>
      <c r="O1581" s="291"/>
      <c r="P1581" s="289" t="s">
        <v>31</v>
      </c>
      <c r="Q1581" s="290"/>
      <c r="R1581" s="291"/>
      <c r="S1581" s="270"/>
      <c r="T1581" s="283"/>
      <c r="U1581" s="283"/>
      <c r="V1581" s="270"/>
      <c r="W1581" s="270" t="s">
        <v>21</v>
      </c>
    </row>
    <row r="1582" s="253" customFormat="true" ht="25.5" hidden="true" spans="1:23">
      <c r="A1582" s="270">
        <f>MAX(A$2:A1581)+1</f>
        <v>1465</v>
      </c>
      <c r="B1582" s="270">
        <v>250403033</v>
      </c>
      <c r="C1582" s="270" t="s">
        <v>3818</v>
      </c>
      <c r="D1582" s="410" t="s">
        <v>3819</v>
      </c>
      <c r="E1582" s="410" t="s">
        <v>3818</v>
      </c>
      <c r="F1582" s="270" t="s">
        <v>3690</v>
      </c>
      <c r="G1582" s="270"/>
      <c r="H1582" s="283" t="s">
        <v>39</v>
      </c>
      <c r="I1582" s="283" t="s">
        <v>1850</v>
      </c>
      <c r="J1582" s="289">
        <v>15</v>
      </c>
      <c r="K1582" s="290"/>
      <c r="L1582" s="291"/>
      <c r="M1582" s="289">
        <v>15</v>
      </c>
      <c r="N1582" s="290"/>
      <c r="O1582" s="291"/>
      <c r="P1582" s="289" t="s">
        <v>31</v>
      </c>
      <c r="Q1582" s="290"/>
      <c r="R1582" s="291"/>
      <c r="S1582" s="270"/>
      <c r="T1582" s="283"/>
      <c r="U1582" s="283"/>
      <c r="V1582" s="270"/>
      <c r="W1582" s="270" t="s">
        <v>21</v>
      </c>
    </row>
    <row r="1583" s="253" customFormat="true" ht="25.5" hidden="true" spans="1:23">
      <c r="A1583" s="270">
        <f>MAX(A$2:A1582)+1</f>
        <v>1466</v>
      </c>
      <c r="B1583" s="270">
        <v>250403034</v>
      </c>
      <c r="C1583" s="270" t="s">
        <v>3820</v>
      </c>
      <c r="D1583" s="410" t="s">
        <v>3821</v>
      </c>
      <c r="E1583" s="410" t="s">
        <v>3820</v>
      </c>
      <c r="F1583" s="270"/>
      <c r="G1583" s="270"/>
      <c r="H1583" s="283" t="s">
        <v>29</v>
      </c>
      <c r="I1583" s="283" t="s">
        <v>1850</v>
      </c>
      <c r="J1583" s="289">
        <v>20</v>
      </c>
      <c r="K1583" s="290"/>
      <c r="L1583" s="291"/>
      <c r="M1583" s="289">
        <v>20</v>
      </c>
      <c r="N1583" s="290"/>
      <c r="O1583" s="291"/>
      <c r="P1583" s="289" t="s">
        <v>31</v>
      </c>
      <c r="Q1583" s="290"/>
      <c r="R1583" s="291"/>
      <c r="S1583" s="270" t="s">
        <v>3550</v>
      </c>
      <c r="T1583" s="283"/>
      <c r="U1583" s="283"/>
      <c r="V1583" s="270"/>
      <c r="W1583" s="270" t="s">
        <v>21</v>
      </c>
    </row>
    <row r="1584" s="253" customFormat="true" ht="63.75" hidden="true" spans="1:23">
      <c r="A1584" s="270">
        <f>MAX(A$2:A1583)+1</f>
        <v>1467</v>
      </c>
      <c r="B1584" s="270">
        <v>250403035</v>
      </c>
      <c r="C1584" s="270" t="s">
        <v>3822</v>
      </c>
      <c r="D1584" s="410" t="s">
        <v>3823</v>
      </c>
      <c r="E1584" s="410" t="s">
        <v>3822</v>
      </c>
      <c r="F1584" s="270" t="s">
        <v>3824</v>
      </c>
      <c r="G1584" s="270"/>
      <c r="H1584" s="283" t="s">
        <v>39</v>
      </c>
      <c r="I1584" s="283" t="s">
        <v>1850</v>
      </c>
      <c r="J1584" s="289">
        <v>25</v>
      </c>
      <c r="K1584" s="290"/>
      <c r="L1584" s="291"/>
      <c r="M1584" s="289">
        <v>25</v>
      </c>
      <c r="N1584" s="290"/>
      <c r="O1584" s="291"/>
      <c r="P1584" s="289" t="s">
        <v>31</v>
      </c>
      <c r="Q1584" s="290"/>
      <c r="R1584" s="291"/>
      <c r="S1584" s="270"/>
      <c r="T1584" s="283"/>
      <c r="U1584" s="283"/>
      <c r="V1584" s="270"/>
      <c r="W1584" s="270" t="s">
        <v>21</v>
      </c>
    </row>
    <row r="1585" s="253" customFormat="true" ht="25.5" hidden="true" spans="1:23">
      <c r="A1585" s="270">
        <f>MAX(A$2:A1584)+1</f>
        <v>1468</v>
      </c>
      <c r="B1585" s="270">
        <v>250403036</v>
      </c>
      <c r="C1585" s="270" t="s">
        <v>3825</v>
      </c>
      <c r="D1585" s="410" t="s">
        <v>3826</v>
      </c>
      <c r="E1585" s="410" t="s">
        <v>3825</v>
      </c>
      <c r="F1585" s="270"/>
      <c r="G1585" s="270"/>
      <c r="H1585" s="283" t="s">
        <v>39</v>
      </c>
      <c r="I1585" s="283" t="s">
        <v>1850</v>
      </c>
      <c r="J1585" s="289">
        <v>10</v>
      </c>
      <c r="K1585" s="290"/>
      <c r="L1585" s="291"/>
      <c r="M1585" s="289">
        <v>10</v>
      </c>
      <c r="N1585" s="290"/>
      <c r="O1585" s="291"/>
      <c r="P1585" s="289" t="s">
        <v>31</v>
      </c>
      <c r="Q1585" s="290"/>
      <c r="R1585" s="291"/>
      <c r="S1585" s="270"/>
      <c r="T1585" s="283"/>
      <c r="U1585" s="283"/>
      <c r="V1585" s="270"/>
      <c r="W1585" s="270" t="s">
        <v>21</v>
      </c>
    </row>
    <row r="1586" s="253" customFormat="true" ht="25.5" hidden="true" spans="1:23">
      <c r="A1586" s="270">
        <f>MAX(A$2:A1585)+1</f>
        <v>1469</v>
      </c>
      <c r="B1586" s="270">
        <v>250403037</v>
      </c>
      <c r="C1586" s="270" t="s">
        <v>3827</v>
      </c>
      <c r="D1586" s="410" t="s">
        <v>3828</v>
      </c>
      <c r="E1586" s="410" t="s">
        <v>3827</v>
      </c>
      <c r="F1586" s="270"/>
      <c r="G1586" s="270"/>
      <c r="H1586" s="283" t="s">
        <v>39</v>
      </c>
      <c r="I1586" s="283" t="s">
        <v>1850</v>
      </c>
      <c r="J1586" s="289">
        <v>10</v>
      </c>
      <c r="K1586" s="290"/>
      <c r="L1586" s="291"/>
      <c r="M1586" s="289">
        <v>10</v>
      </c>
      <c r="N1586" s="290"/>
      <c r="O1586" s="291"/>
      <c r="P1586" s="289" t="s">
        <v>31</v>
      </c>
      <c r="Q1586" s="290"/>
      <c r="R1586" s="291"/>
      <c r="S1586" s="270"/>
      <c r="T1586" s="283"/>
      <c r="U1586" s="283"/>
      <c r="V1586" s="270"/>
      <c r="W1586" s="270" t="s">
        <v>21</v>
      </c>
    </row>
    <row r="1587" s="253" customFormat="true" ht="25.5" hidden="true" spans="1:23">
      <c r="A1587" s="336">
        <f>MAX(A$2:A1586)+1</f>
        <v>1470</v>
      </c>
      <c r="B1587" s="336">
        <v>250403038</v>
      </c>
      <c r="C1587" s="336" t="s">
        <v>3829</v>
      </c>
      <c r="D1587" s="410" t="s">
        <v>3830</v>
      </c>
      <c r="E1587" s="410" t="s">
        <v>3829</v>
      </c>
      <c r="F1587" s="336"/>
      <c r="G1587" s="336"/>
      <c r="H1587" s="377" t="s">
        <v>39</v>
      </c>
      <c r="I1587" s="377" t="s">
        <v>1850</v>
      </c>
      <c r="J1587" s="289">
        <v>10</v>
      </c>
      <c r="K1587" s="290"/>
      <c r="L1587" s="291"/>
      <c r="M1587" s="289">
        <v>10</v>
      </c>
      <c r="N1587" s="290"/>
      <c r="O1587" s="291"/>
      <c r="P1587" s="289" t="s">
        <v>31</v>
      </c>
      <c r="Q1587" s="290"/>
      <c r="R1587" s="291"/>
      <c r="S1587" s="336"/>
      <c r="T1587" s="377"/>
      <c r="U1587" s="377"/>
      <c r="V1587" s="270"/>
      <c r="W1587" s="270" t="s">
        <v>21</v>
      </c>
    </row>
    <row r="1588" s="253" customFormat="true" ht="25.5" hidden="true" spans="1:23">
      <c r="A1588" s="270">
        <f>MAX(A$2:A1587)+1</f>
        <v>1471</v>
      </c>
      <c r="B1588" s="270">
        <v>250403039</v>
      </c>
      <c r="C1588" s="270" t="s">
        <v>3831</v>
      </c>
      <c r="D1588" s="410" t="s">
        <v>3832</v>
      </c>
      <c r="E1588" s="410" t="s">
        <v>3831</v>
      </c>
      <c r="F1588" s="270"/>
      <c r="G1588" s="270"/>
      <c r="H1588" s="283" t="s">
        <v>39</v>
      </c>
      <c r="I1588" s="283" t="s">
        <v>1850</v>
      </c>
      <c r="J1588" s="289">
        <v>5</v>
      </c>
      <c r="K1588" s="290"/>
      <c r="L1588" s="291"/>
      <c r="M1588" s="289">
        <v>5</v>
      </c>
      <c r="N1588" s="290"/>
      <c r="O1588" s="291"/>
      <c r="P1588" s="289" t="s">
        <v>31</v>
      </c>
      <c r="Q1588" s="290"/>
      <c r="R1588" s="291"/>
      <c r="S1588" s="270"/>
      <c r="T1588" s="283"/>
      <c r="U1588" s="283"/>
      <c r="V1588" s="270"/>
      <c r="W1588" s="270" t="s">
        <v>21</v>
      </c>
    </row>
    <row r="1589" s="253" customFormat="true" ht="25.5" hidden="true" spans="1:23">
      <c r="A1589" s="270">
        <f>MAX(A$2:A1588)+1</f>
        <v>1472</v>
      </c>
      <c r="B1589" s="270">
        <v>250403040</v>
      </c>
      <c r="C1589" s="270" t="s">
        <v>3833</v>
      </c>
      <c r="D1589" s="410" t="s">
        <v>3834</v>
      </c>
      <c r="E1589" s="410" t="s">
        <v>3833</v>
      </c>
      <c r="F1589" s="270"/>
      <c r="G1589" s="270"/>
      <c r="H1589" s="283" t="s">
        <v>39</v>
      </c>
      <c r="I1589" s="283" t="s">
        <v>1850</v>
      </c>
      <c r="J1589" s="289">
        <v>2</v>
      </c>
      <c r="K1589" s="290"/>
      <c r="L1589" s="291"/>
      <c r="M1589" s="289">
        <v>2</v>
      </c>
      <c r="N1589" s="290"/>
      <c r="O1589" s="291"/>
      <c r="P1589" s="289" t="s">
        <v>31</v>
      </c>
      <c r="Q1589" s="290"/>
      <c r="R1589" s="291"/>
      <c r="S1589" s="270"/>
      <c r="T1589" s="283"/>
      <c r="U1589" s="283"/>
      <c r="V1589" s="270"/>
      <c r="W1589" s="270" t="s">
        <v>21</v>
      </c>
    </row>
    <row r="1590" s="253" customFormat="true" ht="25.5" hidden="true" spans="1:23">
      <c r="A1590" s="270">
        <f>MAX(A$2:A1589)+1</f>
        <v>1473</v>
      </c>
      <c r="B1590" s="270">
        <v>250403041</v>
      </c>
      <c r="C1590" s="270" t="s">
        <v>3835</v>
      </c>
      <c r="D1590" s="410" t="s">
        <v>3836</v>
      </c>
      <c r="E1590" s="410" t="s">
        <v>3835</v>
      </c>
      <c r="F1590" s="270"/>
      <c r="G1590" s="270"/>
      <c r="H1590" s="283" t="s">
        <v>39</v>
      </c>
      <c r="I1590" s="283" t="s">
        <v>1850</v>
      </c>
      <c r="J1590" s="289">
        <v>2</v>
      </c>
      <c r="K1590" s="290"/>
      <c r="L1590" s="291"/>
      <c r="M1590" s="289">
        <v>2</v>
      </c>
      <c r="N1590" s="290"/>
      <c r="O1590" s="291"/>
      <c r="P1590" s="289" t="s">
        <v>31</v>
      </c>
      <c r="Q1590" s="290"/>
      <c r="R1590" s="291"/>
      <c r="S1590" s="270"/>
      <c r="T1590" s="283"/>
      <c r="U1590" s="283"/>
      <c r="V1590" s="270"/>
      <c r="W1590" s="270" t="s">
        <v>21</v>
      </c>
    </row>
    <row r="1591" s="253" customFormat="true" ht="51" hidden="true" spans="1:23">
      <c r="A1591" s="270">
        <f>MAX(A$2:A1590)+1</f>
        <v>1474</v>
      </c>
      <c r="B1591" s="270">
        <v>250403042</v>
      </c>
      <c r="C1591" s="270" t="s">
        <v>3837</v>
      </c>
      <c r="D1591" s="410" t="s">
        <v>3838</v>
      </c>
      <c r="E1591" s="410" t="s">
        <v>3837</v>
      </c>
      <c r="F1591" s="270" t="s">
        <v>3839</v>
      </c>
      <c r="G1591" s="270"/>
      <c r="H1591" s="283" t="s">
        <v>39</v>
      </c>
      <c r="I1591" s="283" t="s">
        <v>1850</v>
      </c>
      <c r="J1591" s="289">
        <v>25</v>
      </c>
      <c r="K1591" s="290"/>
      <c r="L1591" s="291"/>
      <c r="M1591" s="289">
        <v>25</v>
      </c>
      <c r="N1591" s="290"/>
      <c r="O1591" s="291"/>
      <c r="P1591" s="289" t="s">
        <v>31</v>
      </c>
      <c r="Q1591" s="290"/>
      <c r="R1591" s="291"/>
      <c r="S1591" s="270" t="s">
        <v>2586</v>
      </c>
      <c r="T1591" s="283"/>
      <c r="U1591" s="283"/>
      <c r="V1591" s="270"/>
      <c r="W1591" s="270" t="s">
        <v>21</v>
      </c>
    </row>
    <row r="1592" s="253" customFormat="true" ht="25.5" hidden="true" spans="1:23">
      <c r="A1592" s="270">
        <f>MAX(A$2:A1591)+1</f>
        <v>1475</v>
      </c>
      <c r="B1592" s="270" t="s">
        <v>3840</v>
      </c>
      <c r="C1592" s="270" t="s">
        <v>3837</v>
      </c>
      <c r="D1592" s="410" t="s">
        <v>3838</v>
      </c>
      <c r="E1592" s="410" t="s">
        <v>3837</v>
      </c>
      <c r="F1592" s="270"/>
      <c r="G1592" s="270"/>
      <c r="H1592" s="283" t="s">
        <v>44</v>
      </c>
      <c r="I1592" s="283" t="s">
        <v>1850</v>
      </c>
      <c r="J1592" s="289">
        <v>45</v>
      </c>
      <c r="K1592" s="290"/>
      <c r="L1592" s="291"/>
      <c r="M1592" s="289">
        <v>45</v>
      </c>
      <c r="N1592" s="290"/>
      <c r="O1592" s="291"/>
      <c r="P1592" s="289" t="s">
        <v>31</v>
      </c>
      <c r="Q1592" s="290"/>
      <c r="R1592" s="291"/>
      <c r="S1592" s="270" t="s">
        <v>3472</v>
      </c>
      <c r="T1592" s="283"/>
      <c r="U1592" s="283"/>
      <c r="V1592" s="270"/>
      <c r="W1592" s="270" t="s">
        <v>21</v>
      </c>
    </row>
    <row r="1593" s="253" customFormat="true" ht="25.5" hidden="true" spans="1:23">
      <c r="A1593" s="270">
        <f>MAX(A$2:A1592)+1</f>
        <v>1476</v>
      </c>
      <c r="B1593" s="270" t="s">
        <v>3841</v>
      </c>
      <c r="C1593" s="270" t="s">
        <v>3837</v>
      </c>
      <c r="D1593" s="410" t="s">
        <v>3838</v>
      </c>
      <c r="E1593" s="410" t="s">
        <v>3837</v>
      </c>
      <c r="F1593" s="270" t="s">
        <v>3842</v>
      </c>
      <c r="G1593" s="270"/>
      <c r="H1593" s="283" t="s">
        <v>29</v>
      </c>
      <c r="I1593" s="283" t="s">
        <v>40</v>
      </c>
      <c r="J1593" s="297">
        <v>70</v>
      </c>
      <c r="K1593" s="303"/>
      <c r="L1593" s="304"/>
      <c r="M1593" s="297">
        <v>70</v>
      </c>
      <c r="N1593" s="303"/>
      <c r="O1593" s="304"/>
      <c r="P1593" s="289" t="s">
        <v>31</v>
      </c>
      <c r="Q1593" s="290"/>
      <c r="R1593" s="291"/>
      <c r="S1593" s="336" t="s">
        <v>3843</v>
      </c>
      <c r="T1593" s="283"/>
      <c r="U1593" s="283"/>
      <c r="V1593" s="270"/>
      <c r="W1593" s="270" t="s">
        <v>938</v>
      </c>
    </row>
    <row r="1594" s="253" customFormat="true" ht="25.5" hidden="true" spans="1:23">
      <c r="A1594" s="270">
        <f>MAX(A$2:A1593)+1</f>
        <v>1477</v>
      </c>
      <c r="B1594" s="270" t="s">
        <v>3844</v>
      </c>
      <c r="C1594" s="270" t="s">
        <v>3845</v>
      </c>
      <c r="D1594" s="410" t="s">
        <v>3838</v>
      </c>
      <c r="E1594" s="410" t="s">
        <v>3837</v>
      </c>
      <c r="F1594" s="270" t="s">
        <v>3846</v>
      </c>
      <c r="G1594" s="270"/>
      <c r="H1594" s="283" t="s">
        <v>29</v>
      </c>
      <c r="I1594" s="283" t="s">
        <v>1850</v>
      </c>
      <c r="J1594" s="289">
        <v>65</v>
      </c>
      <c r="K1594" s="290"/>
      <c r="L1594" s="291"/>
      <c r="M1594" s="289">
        <v>65</v>
      </c>
      <c r="N1594" s="290"/>
      <c r="O1594" s="291"/>
      <c r="P1594" s="289" t="s">
        <v>31</v>
      </c>
      <c r="Q1594" s="290"/>
      <c r="R1594" s="291"/>
      <c r="S1594" s="270" t="s">
        <v>1977</v>
      </c>
      <c r="T1594" s="283"/>
      <c r="U1594" s="283"/>
      <c r="V1594" s="270"/>
      <c r="W1594" s="270" t="s">
        <v>21</v>
      </c>
    </row>
    <row r="1595" s="253" customFormat="true" ht="25.5" hidden="true" spans="1:23">
      <c r="A1595" s="270">
        <f>MAX(A$2:A1594)+1</f>
        <v>1478</v>
      </c>
      <c r="B1595" s="270" t="s">
        <v>3847</v>
      </c>
      <c r="C1595" s="270" t="s">
        <v>3848</v>
      </c>
      <c r="D1595" s="410" t="s">
        <v>3838</v>
      </c>
      <c r="E1595" s="410" t="s">
        <v>3837</v>
      </c>
      <c r="F1595" s="325" t="s">
        <v>3849</v>
      </c>
      <c r="G1595" s="270"/>
      <c r="H1595" s="283" t="s">
        <v>29</v>
      </c>
      <c r="I1595" s="283" t="s">
        <v>40</v>
      </c>
      <c r="J1595" s="289">
        <v>90</v>
      </c>
      <c r="K1595" s="290"/>
      <c r="L1595" s="291"/>
      <c r="M1595" s="289">
        <v>90</v>
      </c>
      <c r="N1595" s="290"/>
      <c r="O1595" s="291"/>
      <c r="P1595" s="298" t="s">
        <v>31</v>
      </c>
      <c r="Q1595" s="305"/>
      <c r="R1595" s="306"/>
      <c r="S1595" s="270" t="s">
        <v>3843</v>
      </c>
      <c r="T1595" s="283"/>
      <c r="U1595" s="283"/>
      <c r="V1595" s="270"/>
      <c r="W1595" s="270" t="s">
        <v>310</v>
      </c>
    </row>
    <row r="1596" s="253" customFormat="true" ht="25.5" hidden="true" spans="1:23">
      <c r="A1596" s="270">
        <f>MAX(A$2:A1595)+1</f>
        <v>1479</v>
      </c>
      <c r="B1596" s="270">
        <v>250403043</v>
      </c>
      <c r="C1596" s="270" t="s">
        <v>3850</v>
      </c>
      <c r="D1596" s="410" t="s">
        <v>3851</v>
      </c>
      <c r="E1596" s="410" t="s">
        <v>3852</v>
      </c>
      <c r="F1596" s="270"/>
      <c r="G1596" s="270"/>
      <c r="H1596" s="283" t="s">
        <v>39</v>
      </c>
      <c r="I1596" s="283" t="s">
        <v>1850</v>
      </c>
      <c r="J1596" s="289">
        <v>10</v>
      </c>
      <c r="K1596" s="290"/>
      <c r="L1596" s="291"/>
      <c r="M1596" s="289">
        <v>10</v>
      </c>
      <c r="N1596" s="290"/>
      <c r="O1596" s="291"/>
      <c r="P1596" s="289" t="s">
        <v>31</v>
      </c>
      <c r="Q1596" s="290"/>
      <c r="R1596" s="291"/>
      <c r="S1596" s="270" t="s">
        <v>2284</v>
      </c>
      <c r="T1596" s="283"/>
      <c r="U1596" s="283"/>
      <c r="V1596" s="283"/>
      <c r="W1596" s="270" t="s">
        <v>1493</v>
      </c>
    </row>
    <row r="1597" s="253" customFormat="true" ht="25.5" hidden="true" spans="1:23">
      <c r="A1597" s="270">
        <f>MAX(A$2:A1596)+1</f>
        <v>1480</v>
      </c>
      <c r="B1597" s="270" t="s">
        <v>3853</v>
      </c>
      <c r="C1597" s="270" t="s">
        <v>3852</v>
      </c>
      <c r="D1597" s="410" t="s">
        <v>3851</v>
      </c>
      <c r="E1597" s="410" t="s">
        <v>3852</v>
      </c>
      <c r="F1597" s="270"/>
      <c r="G1597" s="270"/>
      <c r="H1597" s="283" t="s">
        <v>44</v>
      </c>
      <c r="I1597" s="283" t="s">
        <v>1850</v>
      </c>
      <c r="J1597" s="289">
        <v>30</v>
      </c>
      <c r="K1597" s="290"/>
      <c r="L1597" s="291"/>
      <c r="M1597" s="289">
        <v>30</v>
      </c>
      <c r="N1597" s="290"/>
      <c r="O1597" s="291"/>
      <c r="P1597" s="289" t="s">
        <v>31</v>
      </c>
      <c r="Q1597" s="290"/>
      <c r="R1597" s="291"/>
      <c r="S1597" s="270" t="s">
        <v>2041</v>
      </c>
      <c r="T1597" s="283"/>
      <c r="U1597" s="283"/>
      <c r="V1597" s="270"/>
      <c r="W1597" s="270" t="s">
        <v>21</v>
      </c>
    </row>
    <row r="1598" s="253" customFormat="true" ht="25.5" hidden="true" spans="1:23">
      <c r="A1598" s="270">
        <f>MAX(A$2:A1597)+1</f>
        <v>1481</v>
      </c>
      <c r="B1598" s="270">
        <v>250403045</v>
      </c>
      <c r="C1598" s="270" t="s">
        <v>3854</v>
      </c>
      <c r="D1598" s="410" t="s">
        <v>3855</v>
      </c>
      <c r="E1598" s="410" t="s">
        <v>3854</v>
      </c>
      <c r="F1598" s="270"/>
      <c r="G1598" s="270"/>
      <c r="H1598" s="283" t="s">
        <v>39</v>
      </c>
      <c r="I1598" s="283" t="s">
        <v>1850</v>
      </c>
      <c r="J1598" s="289">
        <v>8</v>
      </c>
      <c r="K1598" s="290"/>
      <c r="L1598" s="291"/>
      <c r="M1598" s="289">
        <v>8</v>
      </c>
      <c r="N1598" s="290"/>
      <c r="O1598" s="291"/>
      <c r="P1598" s="289" t="s">
        <v>31</v>
      </c>
      <c r="Q1598" s="290"/>
      <c r="R1598" s="291"/>
      <c r="S1598" s="270"/>
      <c r="T1598" s="283"/>
      <c r="U1598" s="283"/>
      <c r="V1598" s="270"/>
      <c r="W1598" s="270" t="s">
        <v>21</v>
      </c>
    </row>
    <row r="1599" s="253" customFormat="true" ht="25.5" hidden="true" spans="1:23">
      <c r="A1599" s="270">
        <f>MAX(A$2:A1598)+1</f>
        <v>1482</v>
      </c>
      <c r="B1599" s="270">
        <v>250403047</v>
      </c>
      <c r="C1599" s="270" t="s">
        <v>3856</v>
      </c>
      <c r="D1599" s="410" t="s">
        <v>3857</v>
      </c>
      <c r="E1599" s="410" t="s">
        <v>3856</v>
      </c>
      <c r="F1599" s="270"/>
      <c r="G1599" s="270"/>
      <c r="H1599" s="283" t="s">
        <v>39</v>
      </c>
      <c r="I1599" s="283" t="s">
        <v>1850</v>
      </c>
      <c r="J1599" s="289">
        <v>8</v>
      </c>
      <c r="K1599" s="290"/>
      <c r="L1599" s="291"/>
      <c r="M1599" s="289">
        <v>8</v>
      </c>
      <c r="N1599" s="290"/>
      <c r="O1599" s="291"/>
      <c r="P1599" s="289" t="s">
        <v>31</v>
      </c>
      <c r="Q1599" s="290"/>
      <c r="R1599" s="291"/>
      <c r="S1599" s="270"/>
      <c r="T1599" s="283"/>
      <c r="U1599" s="283"/>
      <c r="V1599" s="270"/>
      <c r="W1599" s="270" t="s">
        <v>21</v>
      </c>
    </row>
    <row r="1600" s="253" customFormat="true" ht="25.5" hidden="true" spans="1:23">
      <c r="A1600" s="270">
        <f>MAX(A$2:A1599)+1</f>
        <v>1483</v>
      </c>
      <c r="B1600" s="270">
        <v>250403048</v>
      </c>
      <c r="C1600" s="270" t="s">
        <v>3858</v>
      </c>
      <c r="D1600" s="410" t="s">
        <v>3859</v>
      </c>
      <c r="E1600" s="410" t="s">
        <v>3858</v>
      </c>
      <c r="F1600" s="270"/>
      <c r="G1600" s="270"/>
      <c r="H1600" s="283" t="s">
        <v>39</v>
      </c>
      <c r="I1600" s="283" t="s">
        <v>1850</v>
      </c>
      <c r="J1600" s="289">
        <v>8</v>
      </c>
      <c r="K1600" s="290"/>
      <c r="L1600" s="291"/>
      <c r="M1600" s="289">
        <v>8</v>
      </c>
      <c r="N1600" s="290"/>
      <c r="O1600" s="291"/>
      <c r="P1600" s="289" t="s">
        <v>31</v>
      </c>
      <c r="Q1600" s="290"/>
      <c r="R1600" s="291"/>
      <c r="S1600" s="270"/>
      <c r="T1600" s="283"/>
      <c r="U1600" s="283"/>
      <c r="V1600" s="270"/>
      <c r="W1600" s="270" t="s">
        <v>21</v>
      </c>
    </row>
    <row r="1601" s="253" customFormat="true" ht="25.5" hidden="true" spans="1:23">
      <c r="A1601" s="270">
        <f>MAX(A$2:A1600)+1</f>
        <v>1484</v>
      </c>
      <c r="B1601" s="270">
        <v>250403050</v>
      </c>
      <c r="C1601" s="270" t="s">
        <v>3860</v>
      </c>
      <c r="D1601" s="410" t="s">
        <v>3861</v>
      </c>
      <c r="E1601" s="410" t="s">
        <v>3860</v>
      </c>
      <c r="F1601" s="270"/>
      <c r="G1601" s="270"/>
      <c r="H1601" s="283" t="s">
        <v>39</v>
      </c>
      <c r="I1601" s="283" t="s">
        <v>1850</v>
      </c>
      <c r="J1601" s="289">
        <v>20</v>
      </c>
      <c r="K1601" s="290"/>
      <c r="L1601" s="291"/>
      <c r="M1601" s="289">
        <v>20</v>
      </c>
      <c r="N1601" s="290"/>
      <c r="O1601" s="291"/>
      <c r="P1601" s="289" t="s">
        <v>31</v>
      </c>
      <c r="Q1601" s="290"/>
      <c r="R1601" s="291"/>
      <c r="S1601" s="270" t="s">
        <v>2284</v>
      </c>
      <c r="T1601" s="283"/>
      <c r="U1601" s="283"/>
      <c r="V1601" s="270"/>
      <c r="W1601" s="270" t="s">
        <v>21</v>
      </c>
    </row>
    <row r="1602" s="253" customFormat="true" ht="25.5" hidden="true" spans="1:23">
      <c r="A1602" s="270">
        <f>MAX(A$2:A1601)+1</f>
        <v>1485</v>
      </c>
      <c r="B1602" s="270" t="s">
        <v>3862</v>
      </c>
      <c r="C1602" s="270" t="s">
        <v>3860</v>
      </c>
      <c r="D1602" s="410" t="s">
        <v>3861</v>
      </c>
      <c r="E1602" s="410" t="s">
        <v>3860</v>
      </c>
      <c r="F1602" s="270"/>
      <c r="G1602" s="270"/>
      <c r="H1602" s="283" t="s">
        <v>44</v>
      </c>
      <c r="I1602" s="283" t="s">
        <v>1850</v>
      </c>
      <c r="J1602" s="289">
        <v>45</v>
      </c>
      <c r="K1602" s="290"/>
      <c r="L1602" s="291"/>
      <c r="M1602" s="289">
        <v>45</v>
      </c>
      <c r="N1602" s="290"/>
      <c r="O1602" s="291"/>
      <c r="P1602" s="289" t="s">
        <v>31</v>
      </c>
      <c r="Q1602" s="290"/>
      <c r="R1602" s="291"/>
      <c r="S1602" s="270" t="s">
        <v>3472</v>
      </c>
      <c r="T1602" s="283"/>
      <c r="U1602" s="283"/>
      <c r="V1602" s="270"/>
      <c r="W1602" s="270" t="s">
        <v>21</v>
      </c>
    </row>
    <row r="1603" s="253" customFormat="true" ht="25.5" hidden="true" spans="1:23">
      <c r="A1603" s="270">
        <f>MAX(A$2:A1602)+1</f>
        <v>1486</v>
      </c>
      <c r="B1603" s="270" t="s">
        <v>3863</v>
      </c>
      <c r="C1603" s="270" t="s">
        <v>3860</v>
      </c>
      <c r="D1603" s="410" t="s">
        <v>3861</v>
      </c>
      <c r="E1603" s="410" t="s">
        <v>3860</v>
      </c>
      <c r="F1603" s="270"/>
      <c r="G1603" s="270"/>
      <c r="H1603" s="283" t="s">
        <v>44</v>
      </c>
      <c r="I1603" s="283" t="s">
        <v>1850</v>
      </c>
      <c r="J1603" s="296">
        <v>35</v>
      </c>
      <c r="K1603" s="301"/>
      <c r="L1603" s="302"/>
      <c r="M1603" s="296">
        <v>35</v>
      </c>
      <c r="N1603" s="301"/>
      <c r="O1603" s="302"/>
      <c r="P1603" s="289" t="s">
        <v>31</v>
      </c>
      <c r="Q1603" s="290"/>
      <c r="R1603" s="291"/>
      <c r="S1603" s="270" t="s">
        <v>3033</v>
      </c>
      <c r="T1603" s="283"/>
      <c r="U1603" s="283"/>
      <c r="V1603" s="270"/>
      <c r="W1603" s="270" t="s">
        <v>21</v>
      </c>
    </row>
    <row r="1604" s="253" customFormat="true" ht="25.5" hidden="true" spans="1:23">
      <c r="A1604" s="270">
        <f>MAX(A$2:A1603)+1</f>
        <v>1487</v>
      </c>
      <c r="B1604" s="270">
        <v>250403051</v>
      </c>
      <c r="C1604" s="270" t="s">
        <v>3864</v>
      </c>
      <c r="D1604" s="410" t="s">
        <v>3865</v>
      </c>
      <c r="E1604" s="410" t="s">
        <v>3864</v>
      </c>
      <c r="F1604" s="270"/>
      <c r="G1604" s="270"/>
      <c r="H1604" s="283" t="s">
        <v>39</v>
      </c>
      <c r="I1604" s="283" t="s">
        <v>1850</v>
      </c>
      <c r="J1604" s="289">
        <v>20</v>
      </c>
      <c r="K1604" s="290"/>
      <c r="L1604" s="291"/>
      <c r="M1604" s="289">
        <v>20</v>
      </c>
      <c r="N1604" s="290"/>
      <c r="O1604" s="291"/>
      <c r="P1604" s="289" t="s">
        <v>31</v>
      </c>
      <c r="Q1604" s="290"/>
      <c r="R1604" s="291"/>
      <c r="S1604" s="270"/>
      <c r="T1604" s="283"/>
      <c r="U1604" s="283"/>
      <c r="V1604" s="270"/>
      <c r="W1604" s="270" t="s">
        <v>21</v>
      </c>
    </row>
    <row r="1605" s="253" customFormat="true" ht="25.5" hidden="true" spans="1:23">
      <c r="A1605" s="270">
        <f>MAX(A$2:A1604)+1</f>
        <v>1488</v>
      </c>
      <c r="B1605" s="270">
        <v>250403052</v>
      </c>
      <c r="C1605" s="270" t="s">
        <v>3866</v>
      </c>
      <c r="D1605" s="410" t="s">
        <v>3867</v>
      </c>
      <c r="E1605" s="410" t="s">
        <v>3866</v>
      </c>
      <c r="F1605" s="270"/>
      <c r="G1605" s="270"/>
      <c r="H1605" s="283" t="s">
        <v>39</v>
      </c>
      <c r="I1605" s="283" t="s">
        <v>1850</v>
      </c>
      <c r="J1605" s="289">
        <v>12</v>
      </c>
      <c r="K1605" s="290"/>
      <c r="L1605" s="291"/>
      <c r="M1605" s="289">
        <v>12</v>
      </c>
      <c r="N1605" s="290"/>
      <c r="O1605" s="291"/>
      <c r="P1605" s="289" t="s">
        <v>31</v>
      </c>
      <c r="Q1605" s="290"/>
      <c r="R1605" s="291"/>
      <c r="S1605" s="270"/>
      <c r="T1605" s="283"/>
      <c r="U1605" s="283"/>
      <c r="V1605" s="270"/>
      <c r="W1605" s="270" t="s">
        <v>21</v>
      </c>
    </row>
    <row r="1606" s="253" customFormat="true" ht="25.5" hidden="true" spans="1:23">
      <c r="A1606" s="270">
        <f>MAX(A$2:A1605)+1</f>
        <v>1489</v>
      </c>
      <c r="B1606" s="270">
        <v>250403053</v>
      </c>
      <c r="C1606" s="270" t="s">
        <v>3868</v>
      </c>
      <c r="D1606" s="410" t="s">
        <v>3869</v>
      </c>
      <c r="E1606" s="410" t="s">
        <v>3868</v>
      </c>
      <c r="F1606" s="270"/>
      <c r="G1606" s="270"/>
      <c r="H1606" s="283" t="s">
        <v>39</v>
      </c>
      <c r="I1606" s="283" t="s">
        <v>1850</v>
      </c>
      <c r="J1606" s="289">
        <v>20</v>
      </c>
      <c r="K1606" s="290"/>
      <c r="L1606" s="291"/>
      <c r="M1606" s="289">
        <v>20</v>
      </c>
      <c r="N1606" s="290"/>
      <c r="O1606" s="291"/>
      <c r="P1606" s="289" t="s">
        <v>31</v>
      </c>
      <c r="Q1606" s="290"/>
      <c r="R1606" s="291"/>
      <c r="S1606" s="270" t="s">
        <v>2284</v>
      </c>
      <c r="T1606" s="283"/>
      <c r="U1606" s="283"/>
      <c r="V1606" s="270"/>
      <c r="W1606" s="270" t="s">
        <v>21</v>
      </c>
    </row>
    <row r="1607" s="253" customFormat="true" ht="38.25" hidden="true" spans="1:23">
      <c r="A1607" s="270">
        <f>MAX(A$2:A1606)+1</f>
        <v>1490</v>
      </c>
      <c r="B1607" s="270" t="s">
        <v>3870</v>
      </c>
      <c r="C1607" s="270" t="s">
        <v>3868</v>
      </c>
      <c r="D1607" s="410" t="s">
        <v>3869</v>
      </c>
      <c r="E1607" s="410" t="s">
        <v>3868</v>
      </c>
      <c r="F1607" s="270"/>
      <c r="G1607" s="270"/>
      <c r="H1607" s="283" t="s">
        <v>1122</v>
      </c>
      <c r="I1607" s="283" t="s">
        <v>1850</v>
      </c>
      <c r="J1607" s="289">
        <v>30</v>
      </c>
      <c r="K1607" s="290"/>
      <c r="L1607" s="291"/>
      <c r="M1607" s="289">
        <v>30</v>
      </c>
      <c r="N1607" s="290"/>
      <c r="O1607" s="291"/>
      <c r="P1607" s="289" t="s">
        <v>31</v>
      </c>
      <c r="Q1607" s="290"/>
      <c r="R1607" s="291"/>
      <c r="S1607" s="270" t="s">
        <v>3871</v>
      </c>
      <c r="T1607" s="283"/>
      <c r="U1607" s="283"/>
      <c r="V1607" s="270"/>
      <c r="W1607" s="270" t="s">
        <v>21</v>
      </c>
    </row>
    <row r="1608" s="253" customFormat="true" ht="38.25" hidden="true" spans="1:23">
      <c r="A1608" s="270">
        <f>MAX(A$2:A1607)+1</f>
        <v>1491</v>
      </c>
      <c r="B1608" s="270" t="s">
        <v>3872</v>
      </c>
      <c r="C1608" s="270" t="s">
        <v>3868</v>
      </c>
      <c r="D1608" s="410" t="s">
        <v>3869</v>
      </c>
      <c r="E1608" s="410" t="s">
        <v>3868</v>
      </c>
      <c r="F1608" s="270"/>
      <c r="G1608" s="270"/>
      <c r="H1608" s="283" t="s">
        <v>1122</v>
      </c>
      <c r="I1608" s="283" t="s">
        <v>1850</v>
      </c>
      <c r="J1608" s="289">
        <v>30</v>
      </c>
      <c r="K1608" s="290"/>
      <c r="L1608" s="291"/>
      <c r="M1608" s="289">
        <v>30</v>
      </c>
      <c r="N1608" s="290"/>
      <c r="O1608" s="291"/>
      <c r="P1608" s="289" t="s">
        <v>31</v>
      </c>
      <c r="Q1608" s="290"/>
      <c r="R1608" s="291"/>
      <c r="S1608" s="270" t="s">
        <v>3712</v>
      </c>
      <c r="T1608" s="283"/>
      <c r="U1608" s="283"/>
      <c r="V1608" s="270"/>
      <c r="W1608" s="270" t="s">
        <v>21</v>
      </c>
    </row>
    <row r="1609" s="253" customFormat="true" ht="38.25" hidden="true" spans="1:23">
      <c r="A1609" s="270">
        <f>MAX(A$2:A1608)+1</f>
        <v>1492</v>
      </c>
      <c r="B1609" s="270" t="s">
        <v>3873</v>
      </c>
      <c r="C1609" s="270" t="s">
        <v>3868</v>
      </c>
      <c r="D1609" s="410" t="s">
        <v>3869</v>
      </c>
      <c r="E1609" s="410" t="s">
        <v>3868</v>
      </c>
      <c r="F1609" s="270"/>
      <c r="G1609" s="270"/>
      <c r="H1609" s="283" t="s">
        <v>1122</v>
      </c>
      <c r="I1609" s="283" t="s">
        <v>1850</v>
      </c>
      <c r="J1609" s="289">
        <v>35</v>
      </c>
      <c r="K1609" s="290"/>
      <c r="L1609" s="291"/>
      <c r="M1609" s="289">
        <v>35</v>
      </c>
      <c r="N1609" s="290"/>
      <c r="O1609" s="291"/>
      <c r="P1609" s="289" t="s">
        <v>31</v>
      </c>
      <c r="Q1609" s="290"/>
      <c r="R1609" s="291"/>
      <c r="S1609" s="270" t="s">
        <v>3874</v>
      </c>
      <c r="T1609" s="283"/>
      <c r="U1609" s="283"/>
      <c r="V1609" s="270"/>
      <c r="W1609" s="270" t="s">
        <v>21</v>
      </c>
    </row>
    <row r="1610" s="253" customFormat="true" ht="38.25" hidden="true" spans="1:23">
      <c r="A1610" s="270">
        <f>MAX(A$2:A1609)+1</f>
        <v>1493</v>
      </c>
      <c r="B1610" s="270" t="s">
        <v>3875</v>
      </c>
      <c r="C1610" s="270" t="s">
        <v>3868</v>
      </c>
      <c r="D1610" s="410" t="s">
        <v>3869</v>
      </c>
      <c r="E1610" s="410" t="s">
        <v>3868</v>
      </c>
      <c r="F1610" s="270"/>
      <c r="G1610" s="270"/>
      <c r="H1610" s="283" t="s">
        <v>1122</v>
      </c>
      <c r="I1610" s="283" t="s">
        <v>1850</v>
      </c>
      <c r="J1610" s="289">
        <v>25</v>
      </c>
      <c r="K1610" s="290"/>
      <c r="L1610" s="291"/>
      <c r="M1610" s="289">
        <v>25</v>
      </c>
      <c r="N1610" s="290"/>
      <c r="O1610" s="291"/>
      <c r="P1610" s="289" t="s">
        <v>31</v>
      </c>
      <c r="Q1610" s="290"/>
      <c r="R1610" s="291"/>
      <c r="S1610" s="270" t="s">
        <v>3876</v>
      </c>
      <c r="T1610" s="283"/>
      <c r="U1610" s="283"/>
      <c r="V1610" s="270"/>
      <c r="W1610" s="270" t="s">
        <v>21</v>
      </c>
    </row>
    <row r="1611" s="253" customFormat="true" ht="25.5" hidden="true" spans="1:23">
      <c r="A1611" s="270">
        <f>MAX(A$2:A1610)+1</f>
        <v>1494</v>
      </c>
      <c r="B1611" s="270">
        <v>250403054</v>
      </c>
      <c r="C1611" s="270" t="s">
        <v>3877</v>
      </c>
      <c r="D1611" s="410" t="s">
        <v>3878</v>
      </c>
      <c r="E1611" s="410" t="s">
        <v>3879</v>
      </c>
      <c r="F1611" s="270"/>
      <c r="G1611" s="270"/>
      <c r="H1611" s="283" t="s">
        <v>29</v>
      </c>
      <c r="I1611" s="283" t="s">
        <v>1850</v>
      </c>
      <c r="J1611" s="289">
        <v>20</v>
      </c>
      <c r="K1611" s="290"/>
      <c r="L1611" s="291"/>
      <c r="M1611" s="289">
        <v>20</v>
      </c>
      <c r="N1611" s="290"/>
      <c r="O1611" s="291"/>
      <c r="P1611" s="289" t="s">
        <v>31</v>
      </c>
      <c r="Q1611" s="290"/>
      <c r="R1611" s="291"/>
      <c r="S1611" s="270"/>
      <c r="T1611" s="283"/>
      <c r="U1611" s="283"/>
      <c r="V1611" s="270"/>
      <c r="W1611" s="270" t="s">
        <v>21</v>
      </c>
    </row>
    <row r="1612" s="253" customFormat="true" ht="25.5" hidden="true" spans="1:23">
      <c r="A1612" s="270">
        <f>MAX(A$2:A1611)+1</f>
        <v>1495</v>
      </c>
      <c r="B1612" s="270" t="s">
        <v>3880</v>
      </c>
      <c r="C1612" s="270" t="s">
        <v>3881</v>
      </c>
      <c r="D1612" s="410" t="s">
        <v>3878</v>
      </c>
      <c r="E1612" s="410" t="s">
        <v>3879</v>
      </c>
      <c r="F1612" s="270" t="s">
        <v>3882</v>
      </c>
      <c r="G1612" s="270"/>
      <c r="H1612" s="283" t="s">
        <v>29</v>
      </c>
      <c r="I1612" s="283" t="s">
        <v>1850</v>
      </c>
      <c r="J1612" s="289">
        <v>40</v>
      </c>
      <c r="K1612" s="290"/>
      <c r="L1612" s="291"/>
      <c r="M1612" s="289">
        <v>40</v>
      </c>
      <c r="N1612" s="290"/>
      <c r="O1612" s="291"/>
      <c r="P1612" s="289" t="s">
        <v>31</v>
      </c>
      <c r="Q1612" s="290"/>
      <c r="R1612" s="291"/>
      <c r="S1612" s="270"/>
      <c r="T1612" s="283"/>
      <c r="U1612" s="283"/>
      <c r="V1612" s="270"/>
      <c r="W1612" s="270" t="s">
        <v>21</v>
      </c>
    </row>
    <row r="1613" s="253" customFormat="true" ht="25.5" hidden="true" spans="1:23">
      <c r="A1613" s="270">
        <f>MAX(A$2:A1612)+1</f>
        <v>1496</v>
      </c>
      <c r="B1613" s="270">
        <v>250403055</v>
      </c>
      <c r="C1613" s="270" t="s">
        <v>3883</v>
      </c>
      <c r="D1613" s="410" t="s">
        <v>3884</v>
      </c>
      <c r="E1613" s="410" t="s">
        <v>3883</v>
      </c>
      <c r="F1613" s="270"/>
      <c r="G1613" s="270"/>
      <c r="H1613" s="283" t="s">
        <v>39</v>
      </c>
      <c r="I1613" s="283" t="s">
        <v>1850</v>
      </c>
      <c r="J1613" s="289">
        <v>10</v>
      </c>
      <c r="K1613" s="290"/>
      <c r="L1613" s="291"/>
      <c r="M1613" s="289">
        <v>10</v>
      </c>
      <c r="N1613" s="290"/>
      <c r="O1613" s="291"/>
      <c r="P1613" s="289" t="s">
        <v>31</v>
      </c>
      <c r="Q1613" s="290"/>
      <c r="R1613" s="291"/>
      <c r="S1613" s="270"/>
      <c r="T1613" s="283"/>
      <c r="U1613" s="283"/>
      <c r="V1613" s="270"/>
      <c r="W1613" s="270" t="s">
        <v>21</v>
      </c>
    </row>
    <row r="1614" s="253" customFormat="true" ht="25.5" hidden="true" spans="1:23">
      <c r="A1614" s="270">
        <f>MAX(A$2:A1613)+1</f>
        <v>1497</v>
      </c>
      <c r="B1614" s="270">
        <v>250403056</v>
      </c>
      <c r="C1614" s="270" t="s">
        <v>3885</v>
      </c>
      <c r="D1614" s="410" t="s">
        <v>3886</v>
      </c>
      <c r="E1614" s="410" t="s">
        <v>3885</v>
      </c>
      <c r="F1614" s="270"/>
      <c r="G1614" s="270"/>
      <c r="H1614" s="283" t="s">
        <v>39</v>
      </c>
      <c r="I1614" s="283" t="s">
        <v>1850</v>
      </c>
      <c r="J1614" s="289">
        <v>8</v>
      </c>
      <c r="K1614" s="290"/>
      <c r="L1614" s="291"/>
      <c r="M1614" s="289">
        <v>8</v>
      </c>
      <c r="N1614" s="290"/>
      <c r="O1614" s="291"/>
      <c r="P1614" s="289" t="s">
        <v>31</v>
      </c>
      <c r="Q1614" s="290"/>
      <c r="R1614" s="291"/>
      <c r="S1614" s="270"/>
      <c r="T1614" s="283"/>
      <c r="U1614" s="283"/>
      <c r="V1614" s="270"/>
      <c r="W1614" s="270" t="s">
        <v>21</v>
      </c>
    </row>
    <row r="1615" s="253" customFormat="true" ht="25.5" hidden="true" spans="1:23">
      <c r="A1615" s="270">
        <f>MAX(A$2:A1614)+1</f>
        <v>1498</v>
      </c>
      <c r="B1615" s="270">
        <v>250403057</v>
      </c>
      <c r="C1615" s="270" t="s">
        <v>3887</v>
      </c>
      <c r="D1615" s="410" t="s">
        <v>3888</v>
      </c>
      <c r="E1615" s="410" t="s">
        <v>3887</v>
      </c>
      <c r="F1615" s="270"/>
      <c r="G1615" s="270"/>
      <c r="H1615" s="283" t="s">
        <v>39</v>
      </c>
      <c r="I1615" s="283" t="s">
        <v>1850</v>
      </c>
      <c r="J1615" s="289">
        <v>25</v>
      </c>
      <c r="K1615" s="290"/>
      <c r="L1615" s="291"/>
      <c r="M1615" s="289">
        <v>25</v>
      </c>
      <c r="N1615" s="290"/>
      <c r="O1615" s="291"/>
      <c r="P1615" s="289" t="s">
        <v>31</v>
      </c>
      <c r="Q1615" s="290"/>
      <c r="R1615" s="291"/>
      <c r="S1615" s="270"/>
      <c r="T1615" s="283"/>
      <c r="U1615" s="283"/>
      <c r="V1615" s="270"/>
      <c r="W1615" s="270" t="s">
        <v>21</v>
      </c>
    </row>
    <row r="1616" s="253" customFormat="true" ht="25.5" hidden="true" spans="1:23">
      <c r="A1616" s="270">
        <f>MAX(A$2:A1615)+1</f>
        <v>1499</v>
      </c>
      <c r="B1616" s="270">
        <v>250403058</v>
      </c>
      <c r="C1616" s="270" t="s">
        <v>2123</v>
      </c>
      <c r="D1616" s="410" t="s">
        <v>2122</v>
      </c>
      <c r="E1616" s="410" t="s">
        <v>2123</v>
      </c>
      <c r="F1616" s="270"/>
      <c r="G1616" s="270"/>
      <c r="H1616" s="283" t="s">
        <v>39</v>
      </c>
      <c r="I1616" s="283" t="s">
        <v>1850</v>
      </c>
      <c r="J1616" s="289">
        <v>25</v>
      </c>
      <c r="K1616" s="290"/>
      <c r="L1616" s="291"/>
      <c r="M1616" s="289">
        <v>25</v>
      </c>
      <c r="N1616" s="290"/>
      <c r="O1616" s="291"/>
      <c r="P1616" s="289" t="s">
        <v>31</v>
      </c>
      <c r="Q1616" s="290"/>
      <c r="R1616" s="291"/>
      <c r="S1616" s="270"/>
      <c r="T1616" s="283"/>
      <c r="U1616" s="283"/>
      <c r="V1616" s="270"/>
      <c r="W1616" s="270" t="s">
        <v>21</v>
      </c>
    </row>
    <row r="1617" s="253" customFormat="true" ht="25.5" hidden="true" spans="1:23">
      <c r="A1617" s="270">
        <f>MAX(A$2:A1616)+1</f>
        <v>1500</v>
      </c>
      <c r="B1617" s="270">
        <v>250403059</v>
      </c>
      <c r="C1617" s="270" t="s">
        <v>3889</v>
      </c>
      <c r="D1617" s="410" t="s">
        <v>3890</v>
      </c>
      <c r="E1617" s="410" t="s">
        <v>3889</v>
      </c>
      <c r="F1617" s="270"/>
      <c r="G1617" s="270"/>
      <c r="H1617" s="283" t="s">
        <v>39</v>
      </c>
      <c r="I1617" s="283" t="s">
        <v>1850</v>
      </c>
      <c r="J1617" s="289">
        <v>25</v>
      </c>
      <c r="K1617" s="290"/>
      <c r="L1617" s="291"/>
      <c r="M1617" s="289">
        <v>25</v>
      </c>
      <c r="N1617" s="290"/>
      <c r="O1617" s="291"/>
      <c r="P1617" s="289" t="s">
        <v>31</v>
      </c>
      <c r="Q1617" s="290"/>
      <c r="R1617" s="291"/>
      <c r="S1617" s="270"/>
      <c r="T1617" s="283"/>
      <c r="U1617" s="283"/>
      <c r="V1617" s="270"/>
      <c r="W1617" s="270" t="s">
        <v>21</v>
      </c>
    </row>
    <row r="1618" s="253" customFormat="true" ht="25.5" hidden="true" spans="1:23">
      <c r="A1618" s="270">
        <f>MAX(A$2:A1617)+1</f>
        <v>1501</v>
      </c>
      <c r="B1618" s="270">
        <v>250403060</v>
      </c>
      <c r="C1618" s="270" t="s">
        <v>3891</v>
      </c>
      <c r="D1618" s="410" t="s">
        <v>3892</v>
      </c>
      <c r="E1618" s="410" t="s">
        <v>3891</v>
      </c>
      <c r="F1618" s="270"/>
      <c r="G1618" s="270"/>
      <c r="H1618" s="283" t="s">
        <v>39</v>
      </c>
      <c r="I1618" s="283" t="s">
        <v>1850</v>
      </c>
      <c r="J1618" s="289">
        <v>15</v>
      </c>
      <c r="K1618" s="290"/>
      <c r="L1618" s="291"/>
      <c r="M1618" s="289">
        <v>15</v>
      </c>
      <c r="N1618" s="290"/>
      <c r="O1618" s="291"/>
      <c r="P1618" s="289" t="s">
        <v>31</v>
      </c>
      <c r="Q1618" s="290"/>
      <c r="R1618" s="291"/>
      <c r="S1618" s="270"/>
      <c r="T1618" s="283"/>
      <c r="U1618" s="283"/>
      <c r="V1618" s="270"/>
      <c r="W1618" s="270" t="s">
        <v>21</v>
      </c>
    </row>
    <row r="1619" s="253" customFormat="true" ht="38.25" hidden="true" spans="1:23">
      <c r="A1619" s="270">
        <f>MAX(A$2:A1618)+1</f>
        <v>1502</v>
      </c>
      <c r="B1619" s="270" t="s">
        <v>3893</v>
      </c>
      <c r="C1619" s="270" t="s">
        <v>3894</v>
      </c>
      <c r="D1619" s="410" t="s">
        <v>3892</v>
      </c>
      <c r="E1619" s="410" t="s">
        <v>3891</v>
      </c>
      <c r="F1619" s="325" t="s">
        <v>3895</v>
      </c>
      <c r="G1619" s="270"/>
      <c r="H1619" s="283" t="s">
        <v>39</v>
      </c>
      <c r="I1619" s="283" t="s">
        <v>1850</v>
      </c>
      <c r="J1619" s="289">
        <v>120</v>
      </c>
      <c r="K1619" s="290"/>
      <c r="L1619" s="291"/>
      <c r="M1619" s="289">
        <v>120</v>
      </c>
      <c r="N1619" s="290"/>
      <c r="O1619" s="291"/>
      <c r="P1619" s="298" t="s">
        <v>31</v>
      </c>
      <c r="Q1619" s="305"/>
      <c r="R1619" s="306"/>
      <c r="S1619" s="270" t="s">
        <v>2041</v>
      </c>
      <c r="T1619" s="283"/>
      <c r="U1619" s="283"/>
      <c r="V1619" s="270"/>
      <c r="W1619" s="270" t="s">
        <v>3061</v>
      </c>
    </row>
    <row r="1620" s="253" customFormat="true" ht="25.5" hidden="true" spans="1:23">
      <c r="A1620" s="270">
        <f>MAX(A$2:A1619)+1</f>
        <v>1503</v>
      </c>
      <c r="B1620" s="270">
        <v>250403061</v>
      </c>
      <c r="C1620" s="270" t="s">
        <v>3896</v>
      </c>
      <c r="D1620" s="410" t="s">
        <v>3897</v>
      </c>
      <c r="E1620" s="410" t="s">
        <v>3896</v>
      </c>
      <c r="F1620" s="270"/>
      <c r="G1620" s="270"/>
      <c r="H1620" s="283" t="s">
        <v>39</v>
      </c>
      <c r="I1620" s="283" t="s">
        <v>1850</v>
      </c>
      <c r="J1620" s="289">
        <v>15</v>
      </c>
      <c r="K1620" s="290"/>
      <c r="L1620" s="291"/>
      <c r="M1620" s="289">
        <v>15</v>
      </c>
      <c r="N1620" s="290"/>
      <c r="O1620" s="291"/>
      <c r="P1620" s="289" t="s">
        <v>31</v>
      </c>
      <c r="Q1620" s="290"/>
      <c r="R1620" s="291"/>
      <c r="S1620" s="270"/>
      <c r="T1620" s="283"/>
      <c r="U1620" s="283"/>
      <c r="V1620" s="270"/>
      <c r="W1620" s="270" t="s">
        <v>21</v>
      </c>
    </row>
    <row r="1621" s="253" customFormat="true" ht="25.5" hidden="true" spans="1:23">
      <c r="A1621" s="270">
        <f>MAX(A$2:A1620)+1</f>
        <v>1504</v>
      </c>
      <c r="B1621" s="270">
        <v>250403062</v>
      </c>
      <c r="C1621" s="270" t="s">
        <v>3898</v>
      </c>
      <c r="D1621" s="410" t="s">
        <v>3899</v>
      </c>
      <c r="E1621" s="410" t="s">
        <v>3898</v>
      </c>
      <c r="F1621" s="270"/>
      <c r="G1621" s="270"/>
      <c r="H1621" s="283" t="s">
        <v>39</v>
      </c>
      <c r="I1621" s="283" t="s">
        <v>1850</v>
      </c>
      <c r="J1621" s="289">
        <v>15</v>
      </c>
      <c r="K1621" s="290"/>
      <c r="L1621" s="291"/>
      <c r="M1621" s="289">
        <v>15</v>
      </c>
      <c r="N1621" s="290"/>
      <c r="O1621" s="291"/>
      <c r="P1621" s="289" t="s">
        <v>31</v>
      </c>
      <c r="Q1621" s="290"/>
      <c r="R1621" s="291"/>
      <c r="S1621" s="270"/>
      <c r="T1621" s="283"/>
      <c r="U1621" s="283"/>
      <c r="V1621" s="270"/>
      <c r="W1621" s="270" t="s">
        <v>21</v>
      </c>
    </row>
    <row r="1622" s="253" customFormat="true" ht="25.5" hidden="true" spans="1:23">
      <c r="A1622" s="270">
        <f>MAX(A$2:A1621)+1</f>
        <v>1505</v>
      </c>
      <c r="B1622" s="270">
        <v>250403063</v>
      </c>
      <c r="C1622" s="270" t="s">
        <v>3900</v>
      </c>
      <c r="D1622" s="410" t="s">
        <v>3901</v>
      </c>
      <c r="E1622" s="410" t="s">
        <v>3900</v>
      </c>
      <c r="F1622" s="270"/>
      <c r="G1622" s="270"/>
      <c r="H1622" s="283" t="s">
        <v>39</v>
      </c>
      <c r="I1622" s="283" t="s">
        <v>1850</v>
      </c>
      <c r="J1622" s="289">
        <v>12</v>
      </c>
      <c r="K1622" s="290"/>
      <c r="L1622" s="291"/>
      <c r="M1622" s="289">
        <v>12</v>
      </c>
      <c r="N1622" s="290"/>
      <c r="O1622" s="291"/>
      <c r="P1622" s="289" t="s">
        <v>31</v>
      </c>
      <c r="Q1622" s="290"/>
      <c r="R1622" s="291"/>
      <c r="S1622" s="270" t="s">
        <v>3902</v>
      </c>
      <c r="T1622" s="283"/>
      <c r="U1622" s="283"/>
      <c r="V1622" s="270"/>
      <c r="W1622" s="270" t="s">
        <v>21</v>
      </c>
    </row>
    <row r="1623" s="253" customFormat="true" ht="25.5" hidden="true" spans="1:23">
      <c r="A1623" s="270">
        <f>MAX(A$2:A1622)+1</f>
        <v>1506</v>
      </c>
      <c r="B1623" s="270" t="s">
        <v>3903</v>
      </c>
      <c r="C1623" s="270" t="s">
        <v>3900</v>
      </c>
      <c r="D1623" s="410" t="s">
        <v>3901</v>
      </c>
      <c r="E1623" s="410" t="s">
        <v>3900</v>
      </c>
      <c r="F1623" s="270"/>
      <c r="G1623" s="270"/>
      <c r="H1623" s="283" t="s">
        <v>44</v>
      </c>
      <c r="I1623" s="283" t="s">
        <v>1850</v>
      </c>
      <c r="J1623" s="289">
        <v>70</v>
      </c>
      <c r="K1623" s="290"/>
      <c r="L1623" s="291"/>
      <c r="M1623" s="289">
        <v>70</v>
      </c>
      <c r="N1623" s="290"/>
      <c r="O1623" s="291"/>
      <c r="P1623" s="289" t="s">
        <v>31</v>
      </c>
      <c r="Q1623" s="290"/>
      <c r="R1623" s="291"/>
      <c r="S1623" s="270" t="s">
        <v>3904</v>
      </c>
      <c r="T1623" s="283"/>
      <c r="U1623" s="283"/>
      <c r="V1623" s="270"/>
      <c r="W1623" s="270" t="s">
        <v>21</v>
      </c>
    </row>
    <row r="1624" s="253" customFormat="true" ht="25.5" hidden="true" spans="1:23">
      <c r="A1624" s="270">
        <f>MAX(A$2:A1623)+1</f>
        <v>1507</v>
      </c>
      <c r="B1624" s="270" t="s">
        <v>3905</v>
      </c>
      <c r="C1624" s="270" t="s">
        <v>3900</v>
      </c>
      <c r="D1624" s="410" t="s">
        <v>3901</v>
      </c>
      <c r="E1624" s="410" t="s">
        <v>3900</v>
      </c>
      <c r="F1624" s="270"/>
      <c r="G1624" s="270"/>
      <c r="H1624" s="283" t="s">
        <v>44</v>
      </c>
      <c r="I1624" s="283" t="s">
        <v>1850</v>
      </c>
      <c r="J1624" s="289">
        <v>95</v>
      </c>
      <c r="K1624" s="290"/>
      <c r="L1624" s="291"/>
      <c r="M1624" s="289">
        <v>95</v>
      </c>
      <c r="N1624" s="290"/>
      <c r="O1624" s="291"/>
      <c r="P1624" s="289" t="s">
        <v>31</v>
      </c>
      <c r="Q1624" s="290"/>
      <c r="R1624" s="291"/>
      <c r="S1624" s="270" t="s">
        <v>3906</v>
      </c>
      <c r="T1624" s="283"/>
      <c r="U1624" s="283"/>
      <c r="V1624" s="270"/>
      <c r="W1624" s="270" t="s">
        <v>21</v>
      </c>
    </row>
    <row r="1625" s="253" customFormat="true" ht="25.5" hidden="true" spans="1:23">
      <c r="A1625" s="270">
        <f>MAX(A$2:A1624)+1</f>
        <v>1508</v>
      </c>
      <c r="B1625" s="270">
        <v>250403064</v>
      </c>
      <c r="C1625" s="270" t="s">
        <v>3907</v>
      </c>
      <c r="D1625" s="410" t="s">
        <v>3908</v>
      </c>
      <c r="E1625" s="410" t="s">
        <v>3907</v>
      </c>
      <c r="F1625" s="270"/>
      <c r="G1625" s="270"/>
      <c r="H1625" s="283" t="s">
        <v>39</v>
      </c>
      <c r="I1625" s="283" t="s">
        <v>1850</v>
      </c>
      <c r="J1625" s="289">
        <v>15</v>
      </c>
      <c r="K1625" s="290"/>
      <c r="L1625" s="291"/>
      <c r="M1625" s="289">
        <v>15</v>
      </c>
      <c r="N1625" s="290"/>
      <c r="O1625" s="291"/>
      <c r="P1625" s="289" t="s">
        <v>31</v>
      </c>
      <c r="Q1625" s="290"/>
      <c r="R1625" s="291"/>
      <c r="S1625" s="270" t="s">
        <v>3902</v>
      </c>
      <c r="T1625" s="283"/>
      <c r="U1625" s="283"/>
      <c r="V1625" s="270"/>
      <c r="W1625" s="270" t="s">
        <v>21</v>
      </c>
    </row>
    <row r="1626" s="253" customFormat="true" ht="25.5" hidden="true" spans="1:23">
      <c r="A1626" s="270">
        <f>MAX(A$2:A1625)+1</f>
        <v>1509</v>
      </c>
      <c r="B1626" s="270">
        <v>250403065</v>
      </c>
      <c r="C1626" s="270" t="s">
        <v>3909</v>
      </c>
      <c r="D1626" s="410" t="s">
        <v>3910</v>
      </c>
      <c r="E1626" s="410" t="s">
        <v>3909</v>
      </c>
      <c r="F1626" s="284" t="s">
        <v>3911</v>
      </c>
      <c r="G1626" s="284"/>
      <c r="H1626" s="283" t="s">
        <v>29</v>
      </c>
      <c r="I1626" s="283" t="s">
        <v>1850</v>
      </c>
      <c r="J1626" s="289">
        <v>50</v>
      </c>
      <c r="K1626" s="290"/>
      <c r="L1626" s="291"/>
      <c r="M1626" s="289">
        <v>50</v>
      </c>
      <c r="N1626" s="290"/>
      <c r="O1626" s="291"/>
      <c r="P1626" s="289" t="s">
        <v>31</v>
      </c>
      <c r="Q1626" s="290"/>
      <c r="R1626" s="291"/>
      <c r="S1626" s="284" t="s">
        <v>3912</v>
      </c>
      <c r="T1626" s="283"/>
      <c r="U1626" s="283"/>
      <c r="V1626" s="270"/>
      <c r="W1626" s="270" t="s">
        <v>310</v>
      </c>
    </row>
    <row r="1627" s="253" customFormat="true" ht="25.5" hidden="true" spans="1:23">
      <c r="A1627" s="270">
        <f>MAX(A$2:A1626)+1</f>
        <v>1510</v>
      </c>
      <c r="B1627" s="270" t="s">
        <v>3913</v>
      </c>
      <c r="C1627" s="270" t="s">
        <v>3909</v>
      </c>
      <c r="D1627" s="410" t="s">
        <v>3910</v>
      </c>
      <c r="E1627" s="410" t="s">
        <v>3909</v>
      </c>
      <c r="F1627" s="270"/>
      <c r="G1627" s="270"/>
      <c r="H1627" s="283" t="s">
        <v>29</v>
      </c>
      <c r="I1627" s="283" t="s">
        <v>1850</v>
      </c>
      <c r="J1627" s="289">
        <v>150</v>
      </c>
      <c r="K1627" s="290"/>
      <c r="L1627" s="291"/>
      <c r="M1627" s="289">
        <v>150</v>
      </c>
      <c r="N1627" s="290"/>
      <c r="O1627" s="291"/>
      <c r="P1627" s="289" t="s">
        <v>31</v>
      </c>
      <c r="Q1627" s="290"/>
      <c r="R1627" s="291"/>
      <c r="S1627" s="270" t="s">
        <v>3914</v>
      </c>
      <c r="T1627" s="283"/>
      <c r="U1627" s="283"/>
      <c r="V1627" s="270"/>
      <c r="W1627" s="270" t="s">
        <v>21</v>
      </c>
    </row>
    <row r="1628" s="253" customFormat="true" ht="25.5" hidden="true" spans="1:23">
      <c r="A1628" s="270">
        <f>MAX(A$2:A1627)+1</f>
        <v>1511</v>
      </c>
      <c r="B1628" s="270">
        <v>250403066</v>
      </c>
      <c r="C1628" s="270" t="s">
        <v>3915</v>
      </c>
      <c r="D1628" s="410" t="s">
        <v>3916</v>
      </c>
      <c r="E1628" s="410" t="s">
        <v>3915</v>
      </c>
      <c r="F1628" s="270"/>
      <c r="G1628" s="270"/>
      <c r="H1628" s="283" t="s">
        <v>44</v>
      </c>
      <c r="I1628" s="283" t="s">
        <v>1850</v>
      </c>
      <c r="J1628" s="289">
        <v>200</v>
      </c>
      <c r="K1628" s="290"/>
      <c r="L1628" s="291"/>
      <c r="M1628" s="289">
        <v>200</v>
      </c>
      <c r="N1628" s="290"/>
      <c r="O1628" s="291"/>
      <c r="P1628" s="289" t="s">
        <v>31</v>
      </c>
      <c r="Q1628" s="290"/>
      <c r="R1628" s="291"/>
      <c r="S1628" s="270" t="s">
        <v>3917</v>
      </c>
      <c r="T1628" s="283"/>
      <c r="U1628" s="283"/>
      <c r="V1628" s="283"/>
      <c r="W1628" s="270" t="s">
        <v>120</v>
      </c>
    </row>
    <row r="1629" s="253" customFormat="true" ht="25.5" hidden="true" spans="1:23">
      <c r="A1629" s="270">
        <f>MAX(A$2:A1628)+1</f>
        <v>1512</v>
      </c>
      <c r="B1629" s="270" t="s">
        <v>3918</v>
      </c>
      <c r="C1629" s="270" t="s">
        <v>3919</v>
      </c>
      <c r="D1629" s="410" t="s">
        <v>3916</v>
      </c>
      <c r="E1629" s="410" t="s">
        <v>3915</v>
      </c>
      <c r="F1629" s="270"/>
      <c r="G1629" s="270" t="s">
        <v>316</v>
      </c>
      <c r="H1629" s="283" t="s">
        <v>853</v>
      </c>
      <c r="I1629" s="283" t="s">
        <v>40</v>
      </c>
      <c r="J1629" s="289">
        <v>320</v>
      </c>
      <c r="K1629" s="290"/>
      <c r="L1629" s="291"/>
      <c r="M1629" s="289">
        <v>320</v>
      </c>
      <c r="N1629" s="290"/>
      <c r="O1629" s="291"/>
      <c r="P1629" s="289" t="s">
        <v>31</v>
      </c>
      <c r="Q1629" s="290"/>
      <c r="R1629" s="291"/>
      <c r="S1629" s="270" t="s">
        <v>3920</v>
      </c>
      <c r="T1629" s="283"/>
      <c r="U1629" s="283"/>
      <c r="V1629" s="270"/>
      <c r="W1629" s="270" t="s">
        <v>21</v>
      </c>
    </row>
    <row r="1630" s="253" customFormat="true" ht="25.5" hidden="true" spans="1:23">
      <c r="A1630" s="270">
        <f>MAX(A$2:A1629)+1</f>
        <v>1513</v>
      </c>
      <c r="B1630" s="270" t="s">
        <v>3921</v>
      </c>
      <c r="C1630" s="270" t="s">
        <v>3922</v>
      </c>
      <c r="D1630" s="410" t="s">
        <v>3916</v>
      </c>
      <c r="E1630" s="410" t="s">
        <v>3915</v>
      </c>
      <c r="F1630" s="270"/>
      <c r="G1630" s="270" t="s">
        <v>316</v>
      </c>
      <c r="H1630" s="283" t="s">
        <v>44</v>
      </c>
      <c r="I1630" s="283" t="s">
        <v>3923</v>
      </c>
      <c r="J1630" s="289">
        <v>15</v>
      </c>
      <c r="K1630" s="290"/>
      <c r="L1630" s="291"/>
      <c r="M1630" s="289">
        <v>15</v>
      </c>
      <c r="N1630" s="290"/>
      <c r="O1630" s="291"/>
      <c r="P1630" s="289" t="s">
        <v>31</v>
      </c>
      <c r="Q1630" s="290"/>
      <c r="R1630" s="291"/>
      <c r="S1630" s="270" t="s">
        <v>3924</v>
      </c>
      <c r="T1630" s="283"/>
      <c r="U1630" s="283"/>
      <c r="V1630" s="270"/>
      <c r="W1630" s="270" t="s">
        <v>21</v>
      </c>
    </row>
    <row r="1631" s="253" customFormat="true" ht="38.25" hidden="true" spans="1:23">
      <c r="A1631" s="270">
        <f>MAX(A$2:A1630)+1</f>
        <v>1514</v>
      </c>
      <c r="B1631" s="270">
        <v>250403068</v>
      </c>
      <c r="C1631" s="270" t="s">
        <v>3925</v>
      </c>
      <c r="D1631" s="410" t="s">
        <v>3926</v>
      </c>
      <c r="E1631" s="410" t="s">
        <v>3927</v>
      </c>
      <c r="F1631" s="325"/>
      <c r="G1631" s="270"/>
      <c r="H1631" s="283" t="s">
        <v>44</v>
      </c>
      <c r="I1631" s="283" t="s">
        <v>40</v>
      </c>
      <c r="J1631" s="289">
        <v>600</v>
      </c>
      <c r="K1631" s="290"/>
      <c r="L1631" s="291"/>
      <c r="M1631" s="289">
        <v>600</v>
      </c>
      <c r="N1631" s="290"/>
      <c r="O1631" s="291"/>
      <c r="P1631" s="298" t="s">
        <v>31</v>
      </c>
      <c r="Q1631" s="305"/>
      <c r="R1631" s="306"/>
      <c r="S1631" s="270" t="s">
        <v>3756</v>
      </c>
      <c r="T1631" s="283"/>
      <c r="U1631" s="283"/>
      <c r="V1631" s="270"/>
      <c r="W1631" s="270" t="s">
        <v>310</v>
      </c>
    </row>
    <row r="1632" s="253" customFormat="true" ht="25.5" hidden="true" spans="1:23">
      <c r="A1632" s="270">
        <f>MAX(A$2:A1631)+1</f>
        <v>1515</v>
      </c>
      <c r="B1632" s="270" t="s">
        <v>3928</v>
      </c>
      <c r="C1632" s="270" t="s">
        <v>3929</v>
      </c>
      <c r="D1632" s="410" t="s">
        <v>3930</v>
      </c>
      <c r="E1632" s="410" t="s">
        <v>3931</v>
      </c>
      <c r="F1632" s="270" t="s">
        <v>3932</v>
      </c>
      <c r="G1632" s="270"/>
      <c r="H1632" s="283" t="s">
        <v>44</v>
      </c>
      <c r="I1632" s="283" t="s">
        <v>40</v>
      </c>
      <c r="J1632" s="289">
        <v>80</v>
      </c>
      <c r="K1632" s="290"/>
      <c r="L1632" s="291"/>
      <c r="M1632" s="289">
        <v>80</v>
      </c>
      <c r="N1632" s="290"/>
      <c r="O1632" s="291"/>
      <c r="P1632" s="289" t="s">
        <v>31</v>
      </c>
      <c r="Q1632" s="290"/>
      <c r="R1632" s="291"/>
      <c r="S1632" s="270" t="s">
        <v>3649</v>
      </c>
      <c r="T1632" s="283"/>
      <c r="U1632" s="283"/>
      <c r="V1632" s="270"/>
      <c r="W1632" s="270" t="s">
        <v>21</v>
      </c>
    </row>
    <row r="1633" s="253" customFormat="true" ht="25.5" hidden="true" spans="1:23">
      <c r="A1633" s="270">
        <f>MAX(A$2:A1632)+1</f>
        <v>1516</v>
      </c>
      <c r="B1633" s="270" t="s">
        <v>3933</v>
      </c>
      <c r="C1633" s="270" t="s">
        <v>3934</v>
      </c>
      <c r="D1633" s="410" t="s">
        <v>3930</v>
      </c>
      <c r="E1633" s="410" t="s">
        <v>3931</v>
      </c>
      <c r="F1633" s="325" t="s">
        <v>3935</v>
      </c>
      <c r="G1633" s="270"/>
      <c r="H1633" s="283" t="s">
        <v>44</v>
      </c>
      <c r="I1633" s="283" t="s">
        <v>40</v>
      </c>
      <c r="J1633" s="289">
        <v>70</v>
      </c>
      <c r="K1633" s="290"/>
      <c r="L1633" s="291"/>
      <c r="M1633" s="289">
        <v>70</v>
      </c>
      <c r="N1633" s="290"/>
      <c r="O1633" s="291"/>
      <c r="P1633" s="298" t="s">
        <v>31</v>
      </c>
      <c r="Q1633" s="305"/>
      <c r="R1633" s="306"/>
      <c r="S1633" s="270" t="s">
        <v>2426</v>
      </c>
      <c r="T1633" s="283"/>
      <c r="U1633" s="283"/>
      <c r="V1633" s="270"/>
      <c r="W1633" s="270" t="s">
        <v>310</v>
      </c>
    </row>
    <row r="1634" s="253" customFormat="true" ht="25.5" hidden="true" spans="1:23">
      <c r="A1634" s="270">
        <f>MAX(A$2:A1633)+1</f>
        <v>1517</v>
      </c>
      <c r="B1634" s="270">
        <v>250403078</v>
      </c>
      <c r="C1634" s="270" t="s">
        <v>3936</v>
      </c>
      <c r="D1634" s="410" t="s">
        <v>3937</v>
      </c>
      <c r="E1634" s="410" t="s">
        <v>3936</v>
      </c>
      <c r="F1634" s="270"/>
      <c r="G1634" s="270"/>
      <c r="H1634" s="283" t="s">
        <v>39</v>
      </c>
      <c r="I1634" s="283" t="s">
        <v>1850</v>
      </c>
      <c r="J1634" s="289">
        <v>46</v>
      </c>
      <c r="K1634" s="290"/>
      <c r="L1634" s="291"/>
      <c r="M1634" s="289">
        <v>46</v>
      </c>
      <c r="N1634" s="290"/>
      <c r="O1634" s="291"/>
      <c r="P1634" s="289" t="s">
        <v>31</v>
      </c>
      <c r="Q1634" s="290"/>
      <c r="R1634" s="291"/>
      <c r="S1634" s="270"/>
      <c r="T1634" s="283"/>
      <c r="U1634" s="283"/>
      <c r="V1634" s="270"/>
      <c r="W1634" s="270" t="s">
        <v>21</v>
      </c>
    </row>
    <row r="1635" s="253" customFormat="true" ht="25.5" hidden="true" spans="1:23">
      <c r="A1635" s="270">
        <f>MAX(A$2:A1634)+1</f>
        <v>1518</v>
      </c>
      <c r="B1635" s="270">
        <v>250403079</v>
      </c>
      <c r="C1635" s="270" t="s">
        <v>3938</v>
      </c>
      <c r="D1635" s="410" t="s">
        <v>3939</v>
      </c>
      <c r="E1635" s="410" t="s">
        <v>3938</v>
      </c>
      <c r="F1635" s="270"/>
      <c r="G1635" s="270"/>
      <c r="H1635" s="283" t="s">
        <v>44</v>
      </c>
      <c r="I1635" s="283" t="s">
        <v>40</v>
      </c>
      <c r="J1635" s="289">
        <v>150</v>
      </c>
      <c r="K1635" s="290"/>
      <c r="L1635" s="291"/>
      <c r="M1635" s="289">
        <v>150</v>
      </c>
      <c r="N1635" s="290"/>
      <c r="O1635" s="291"/>
      <c r="P1635" s="289" t="s">
        <v>31</v>
      </c>
      <c r="Q1635" s="290"/>
      <c r="R1635" s="291"/>
      <c r="S1635" s="270"/>
      <c r="T1635" s="283"/>
      <c r="U1635" s="283"/>
      <c r="V1635" s="270"/>
      <c r="W1635" s="270" t="s">
        <v>21</v>
      </c>
    </row>
    <row r="1636" s="253" customFormat="true" ht="25.5" hidden="true" spans="1:23">
      <c r="A1636" s="270">
        <f>MAX(A$2:A1635)+1</f>
        <v>1519</v>
      </c>
      <c r="B1636" s="270">
        <v>250403080</v>
      </c>
      <c r="C1636" s="270" t="s">
        <v>3940</v>
      </c>
      <c r="D1636" s="410" t="s">
        <v>3941</v>
      </c>
      <c r="E1636" s="410" t="s">
        <v>3940</v>
      </c>
      <c r="F1636" s="270"/>
      <c r="G1636" s="270"/>
      <c r="H1636" s="283" t="s">
        <v>44</v>
      </c>
      <c r="I1636" s="283" t="s">
        <v>1850</v>
      </c>
      <c r="J1636" s="289">
        <v>120</v>
      </c>
      <c r="K1636" s="290"/>
      <c r="L1636" s="291"/>
      <c r="M1636" s="289">
        <v>120</v>
      </c>
      <c r="N1636" s="290"/>
      <c r="O1636" s="291"/>
      <c r="P1636" s="289" t="s">
        <v>31</v>
      </c>
      <c r="Q1636" s="290"/>
      <c r="R1636" s="291"/>
      <c r="S1636" s="270" t="s">
        <v>3682</v>
      </c>
      <c r="T1636" s="283"/>
      <c r="U1636" s="283"/>
      <c r="V1636" s="270"/>
      <c r="W1636" s="270" t="s">
        <v>21</v>
      </c>
    </row>
    <row r="1637" s="253" customFormat="true" ht="25.5" hidden="true" spans="1:23">
      <c r="A1637" s="270">
        <f>MAX(A$2:A1636)+1</f>
        <v>1520</v>
      </c>
      <c r="B1637" s="270">
        <v>250403082</v>
      </c>
      <c r="C1637" s="270" t="s">
        <v>3942</v>
      </c>
      <c r="D1637" s="410" t="s">
        <v>3943</v>
      </c>
      <c r="E1637" s="410" t="s">
        <v>3942</v>
      </c>
      <c r="F1637" s="270"/>
      <c r="G1637" s="270"/>
      <c r="H1637" s="283" t="s">
        <v>44</v>
      </c>
      <c r="I1637" s="283" t="s">
        <v>1850</v>
      </c>
      <c r="J1637" s="289">
        <v>65</v>
      </c>
      <c r="K1637" s="290"/>
      <c r="L1637" s="291"/>
      <c r="M1637" s="289">
        <v>65</v>
      </c>
      <c r="N1637" s="290"/>
      <c r="O1637" s="291"/>
      <c r="P1637" s="289" t="s">
        <v>31</v>
      </c>
      <c r="Q1637" s="290"/>
      <c r="R1637" s="291"/>
      <c r="S1637" s="270" t="s">
        <v>3033</v>
      </c>
      <c r="T1637" s="283"/>
      <c r="U1637" s="283"/>
      <c r="V1637" s="270"/>
      <c r="W1637" s="270" t="s">
        <v>21</v>
      </c>
    </row>
    <row r="1638" s="253" customFormat="true" ht="25.5" hidden="true" spans="1:23">
      <c r="A1638" s="270">
        <f>MAX(A$2:A1637)+1</f>
        <v>1521</v>
      </c>
      <c r="B1638" s="270" t="s">
        <v>3944</v>
      </c>
      <c r="C1638" s="270" t="s">
        <v>3942</v>
      </c>
      <c r="D1638" s="410" t="s">
        <v>3943</v>
      </c>
      <c r="E1638" s="410" t="s">
        <v>3942</v>
      </c>
      <c r="F1638" s="325"/>
      <c r="G1638" s="270"/>
      <c r="H1638" s="283" t="s">
        <v>44</v>
      </c>
      <c r="I1638" s="283" t="s">
        <v>1850</v>
      </c>
      <c r="J1638" s="289">
        <v>95</v>
      </c>
      <c r="K1638" s="290"/>
      <c r="L1638" s="291"/>
      <c r="M1638" s="289">
        <v>95</v>
      </c>
      <c r="N1638" s="290"/>
      <c r="O1638" s="291"/>
      <c r="P1638" s="298" t="s">
        <v>31</v>
      </c>
      <c r="Q1638" s="305"/>
      <c r="R1638" s="306"/>
      <c r="S1638" s="270" t="s">
        <v>2426</v>
      </c>
      <c r="T1638" s="283"/>
      <c r="U1638" s="283"/>
      <c r="V1638" s="270"/>
      <c r="W1638" s="270" t="s">
        <v>310</v>
      </c>
    </row>
    <row r="1639" s="253" customFormat="true" ht="102" hidden="true" spans="1:23">
      <c r="A1639" s="270">
        <f>MAX(A$2:A1638)+1</f>
        <v>1522</v>
      </c>
      <c r="B1639" s="270">
        <v>250403083</v>
      </c>
      <c r="C1639" s="270" t="s">
        <v>3945</v>
      </c>
      <c r="D1639" s="410" t="s">
        <v>3802</v>
      </c>
      <c r="E1639" s="410" t="s">
        <v>3801</v>
      </c>
      <c r="F1639" s="270" t="s">
        <v>3946</v>
      </c>
      <c r="G1639" s="270"/>
      <c r="H1639" s="283" t="s">
        <v>44</v>
      </c>
      <c r="I1639" s="283" t="s">
        <v>1850</v>
      </c>
      <c r="J1639" s="289">
        <v>45</v>
      </c>
      <c r="K1639" s="290"/>
      <c r="L1639" s="291"/>
      <c r="M1639" s="289">
        <v>45</v>
      </c>
      <c r="N1639" s="290"/>
      <c r="O1639" s="291"/>
      <c r="P1639" s="289" t="s">
        <v>31</v>
      </c>
      <c r="Q1639" s="290"/>
      <c r="R1639" s="291"/>
      <c r="S1639" s="270"/>
      <c r="T1639" s="283"/>
      <c r="U1639" s="283"/>
      <c r="V1639" s="270"/>
      <c r="W1639" s="270" t="s">
        <v>21</v>
      </c>
    </row>
    <row r="1640" s="253" customFormat="true" ht="63.75" hidden="true" spans="1:23">
      <c r="A1640" s="270">
        <f>MAX(A$2:A1639)+1</f>
        <v>1523</v>
      </c>
      <c r="B1640" s="270" t="s">
        <v>3947</v>
      </c>
      <c r="C1640" s="270" t="s">
        <v>3948</v>
      </c>
      <c r="D1640" s="410" t="s">
        <v>3802</v>
      </c>
      <c r="E1640" s="410" t="s">
        <v>3801</v>
      </c>
      <c r="F1640" s="270" t="s">
        <v>3949</v>
      </c>
      <c r="G1640" s="270"/>
      <c r="H1640" s="283" t="s">
        <v>44</v>
      </c>
      <c r="I1640" s="283" t="s">
        <v>40</v>
      </c>
      <c r="J1640" s="289">
        <v>45</v>
      </c>
      <c r="K1640" s="290"/>
      <c r="L1640" s="291"/>
      <c r="M1640" s="289">
        <v>45</v>
      </c>
      <c r="N1640" s="290"/>
      <c r="O1640" s="291"/>
      <c r="P1640" s="289" t="s">
        <v>31</v>
      </c>
      <c r="Q1640" s="290"/>
      <c r="R1640" s="291"/>
      <c r="S1640" s="270" t="s">
        <v>3950</v>
      </c>
      <c r="T1640" s="283"/>
      <c r="U1640" s="283"/>
      <c r="V1640" s="270"/>
      <c r="W1640" s="270" t="s">
        <v>21</v>
      </c>
    </row>
    <row r="1641" s="253" customFormat="true" ht="63.75" hidden="true" spans="1:23">
      <c r="A1641" s="270">
        <f>MAX(A$2:A1640)+1</f>
        <v>1524</v>
      </c>
      <c r="B1641" s="270" t="s">
        <v>3951</v>
      </c>
      <c r="C1641" s="270" t="s">
        <v>3952</v>
      </c>
      <c r="D1641" s="410" t="s">
        <v>3802</v>
      </c>
      <c r="E1641" s="410" t="s">
        <v>3801</v>
      </c>
      <c r="F1641" s="270" t="s">
        <v>3953</v>
      </c>
      <c r="G1641" s="270" t="s">
        <v>316</v>
      </c>
      <c r="H1641" s="283" t="s">
        <v>44</v>
      </c>
      <c r="I1641" s="283" t="s">
        <v>40</v>
      </c>
      <c r="J1641" s="289">
        <v>85</v>
      </c>
      <c r="K1641" s="290"/>
      <c r="L1641" s="291"/>
      <c r="M1641" s="289">
        <v>85</v>
      </c>
      <c r="N1641" s="290"/>
      <c r="O1641" s="291"/>
      <c r="P1641" s="289" t="s">
        <v>31</v>
      </c>
      <c r="Q1641" s="290"/>
      <c r="R1641" s="291"/>
      <c r="S1641" s="270" t="s">
        <v>3693</v>
      </c>
      <c r="T1641" s="283"/>
      <c r="U1641" s="283"/>
      <c r="V1641" s="270"/>
      <c r="W1641" s="270" t="s">
        <v>21</v>
      </c>
    </row>
    <row r="1642" s="253" customFormat="true" ht="25.5" hidden="true" spans="1:23">
      <c r="A1642" s="270">
        <f>MAX(A$2:A1641)+1</f>
        <v>1525</v>
      </c>
      <c r="B1642" s="270">
        <v>250403085</v>
      </c>
      <c r="C1642" s="270" t="s">
        <v>3954</v>
      </c>
      <c r="D1642" s="410" t="s">
        <v>3955</v>
      </c>
      <c r="E1642" s="410" t="s">
        <v>3956</v>
      </c>
      <c r="F1642" s="270" t="s">
        <v>3957</v>
      </c>
      <c r="G1642" s="270"/>
      <c r="H1642" s="283" t="s">
        <v>44</v>
      </c>
      <c r="I1642" s="283" t="s">
        <v>40</v>
      </c>
      <c r="J1642" s="289">
        <v>119</v>
      </c>
      <c r="K1642" s="290"/>
      <c r="L1642" s="291"/>
      <c r="M1642" s="289">
        <v>119</v>
      </c>
      <c r="N1642" s="290"/>
      <c r="O1642" s="291"/>
      <c r="P1642" s="289" t="s">
        <v>31</v>
      </c>
      <c r="Q1642" s="290"/>
      <c r="R1642" s="291"/>
      <c r="S1642" s="270" t="s">
        <v>2066</v>
      </c>
      <c r="T1642" s="283"/>
      <c r="U1642" s="283"/>
      <c r="V1642" s="270"/>
      <c r="W1642" s="270" t="s">
        <v>21</v>
      </c>
    </row>
    <row r="1643" s="253" customFormat="true" ht="25.5" hidden="true" spans="1:23">
      <c r="A1643" s="270">
        <f>MAX(A$2:A1642)+1</f>
        <v>1526</v>
      </c>
      <c r="B1643" s="270">
        <v>250403086</v>
      </c>
      <c r="C1643" s="270" t="s">
        <v>3958</v>
      </c>
      <c r="D1643" s="410" t="s">
        <v>3250</v>
      </c>
      <c r="E1643" s="410" t="s">
        <v>3249</v>
      </c>
      <c r="F1643" s="325"/>
      <c r="G1643" s="270"/>
      <c r="H1643" s="283" t="s">
        <v>44</v>
      </c>
      <c r="I1643" s="283" t="s">
        <v>1850</v>
      </c>
      <c r="J1643" s="289">
        <v>100</v>
      </c>
      <c r="K1643" s="290"/>
      <c r="L1643" s="291"/>
      <c r="M1643" s="289">
        <v>100</v>
      </c>
      <c r="N1643" s="290"/>
      <c r="O1643" s="291"/>
      <c r="P1643" s="298" t="s">
        <v>31</v>
      </c>
      <c r="Q1643" s="305"/>
      <c r="R1643" s="306"/>
      <c r="S1643" s="270" t="s">
        <v>2041</v>
      </c>
      <c r="T1643" s="283"/>
      <c r="U1643" s="283"/>
      <c r="V1643" s="270"/>
      <c r="W1643" s="270" t="s">
        <v>310</v>
      </c>
    </row>
    <row r="1644" s="253" customFormat="true" ht="38.25" hidden="true" spans="1:23">
      <c r="A1644" s="270">
        <f>MAX(A$2:A1643)+1</f>
        <v>1527</v>
      </c>
      <c r="B1644" s="270">
        <v>250403087</v>
      </c>
      <c r="C1644" s="270" t="s">
        <v>3959</v>
      </c>
      <c r="D1644" s="410" t="s">
        <v>3890</v>
      </c>
      <c r="E1644" s="410" t="s">
        <v>3889</v>
      </c>
      <c r="F1644" s="325" t="s">
        <v>3960</v>
      </c>
      <c r="G1644" s="270"/>
      <c r="H1644" s="283" t="s">
        <v>44</v>
      </c>
      <c r="I1644" s="283" t="s">
        <v>1850</v>
      </c>
      <c r="J1644" s="289">
        <v>150</v>
      </c>
      <c r="K1644" s="290"/>
      <c r="L1644" s="291"/>
      <c r="M1644" s="289">
        <v>150</v>
      </c>
      <c r="N1644" s="290"/>
      <c r="O1644" s="291"/>
      <c r="P1644" s="298" t="s">
        <v>31</v>
      </c>
      <c r="Q1644" s="305"/>
      <c r="R1644" s="306"/>
      <c r="S1644" s="270" t="s">
        <v>3060</v>
      </c>
      <c r="T1644" s="283"/>
      <c r="U1644" s="283"/>
      <c r="V1644" s="270"/>
      <c r="W1644" s="270" t="s">
        <v>3061</v>
      </c>
    </row>
    <row r="1645" s="253" customFormat="true" ht="25.5" hidden="true" spans="1:23">
      <c r="A1645" s="270">
        <f>MAX(A$2:A1644)+1</f>
        <v>1528</v>
      </c>
      <c r="B1645" s="270">
        <v>250403089</v>
      </c>
      <c r="C1645" s="270" t="s">
        <v>3961</v>
      </c>
      <c r="D1645" s="410" t="s">
        <v>3962</v>
      </c>
      <c r="E1645" s="410" t="s">
        <v>3963</v>
      </c>
      <c r="F1645" s="270" t="s">
        <v>3964</v>
      </c>
      <c r="G1645" s="270"/>
      <c r="H1645" s="283" t="s">
        <v>44</v>
      </c>
      <c r="I1645" s="283" t="s">
        <v>1850</v>
      </c>
      <c r="J1645" s="289">
        <v>40</v>
      </c>
      <c r="K1645" s="290"/>
      <c r="L1645" s="291"/>
      <c r="M1645" s="289">
        <v>40</v>
      </c>
      <c r="N1645" s="290"/>
      <c r="O1645" s="291"/>
      <c r="P1645" s="289" t="s">
        <v>31</v>
      </c>
      <c r="Q1645" s="290"/>
      <c r="R1645" s="291"/>
      <c r="S1645" s="270" t="s">
        <v>2124</v>
      </c>
      <c r="T1645" s="283"/>
      <c r="U1645" s="283"/>
      <c r="V1645" s="270"/>
      <c r="W1645" s="270" t="s">
        <v>21</v>
      </c>
    </row>
    <row r="1646" s="253" customFormat="true" ht="25.5" hidden="true" spans="1:23">
      <c r="A1646" s="270">
        <f>MAX(A$2:A1645)+1</f>
        <v>1529</v>
      </c>
      <c r="B1646" s="270">
        <v>250403091</v>
      </c>
      <c r="C1646" s="270" t="s">
        <v>3965</v>
      </c>
      <c r="D1646" s="410" t="s">
        <v>3966</v>
      </c>
      <c r="E1646" s="410" t="s">
        <v>3965</v>
      </c>
      <c r="F1646" s="270" t="s">
        <v>3967</v>
      </c>
      <c r="G1646" s="270"/>
      <c r="H1646" s="283" t="s">
        <v>29</v>
      </c>
      <c r="I1646" s="283" t="s">
        <v>40</v>
      </c>
      <c r="J1646" s="289">
        <v>30</v>
      </c>
      <c r="K1646" s="290"/>
      <c r="L1646" s="291"/>
      <c r="M1646" s="289">
        <v>30</v>
      </c>
      <c r="N1646" s="290"/>
      <c r="O1646" s="291"/>
      <c r="P1646" s="289" t="s">
        <v>31</v>
      </c>
      <c r="Q1646" s="290"/>
      <c r="R1646" s="291"/>
      <c r="S1646" s="270"/>
      <c r="T1646" s="283"/>
      <c r="U1646" s="283"/>
      <c r="V1646" s="270"/>
      <c r="W1646" s="270" t="s">
        <v>21</v>
      </c>
    </row>
    <row r="1647" s="253" customFormat="true" ht="76.5" hidden="true" spans="1:23">
      <c r="A1647" s="270">
        <f>MAX(A$2:A1646)+1</f>
        <v>1530</v>
      </c>
      <c r="B1647" s="270">
        <v>250403092</v>
      </c>
      <c r="C1647" s="270" t="s">
        <v>3968</v>
      </c>
      <c r="D1647" s="410" t="s">
        <v>3969</v>
      </c>
      <c r="E1647" s="410" t="s">
        <v>3968</v>
      </c>
      <c r="F1647" s="270" t="s">
        <v>3970</v>
      </c>
      <c r="G1647" s="270"/>
      <c r="H1647" s="283" t="s">
        <v>29</v>
      </c>
      <c r="I1647" s="283" t="s">
        <v>40</v>
      </c>
      <c r="J1647" s="289">
        <v>16</v>
      </c>
      <c r="K1647" s="290"/>
      <c r="L1647" s="291"/>
      <c r="M1647" s="289">
        <v>16</v>
      </c>
      <c r="N1647" s="290"/>
      <c r="O1647" s="291"/>
      <c r="P1647" s="289" t="s">
        <v>31</v>
      </c>
      <c r="Q1647" s="290"/>
      <c r="R1647" s="291"/>
      <c r="S1647" s="270" t="s">
        <v>3971</v>
      </c>
      <c r="T1647" s="421"/>
      <c r="U1647" s="283"/>
      <c r="V1647" s="270"/>
      <c r="W1647" s="270" t="s">
        <v>21</v>
      </c>
    </row>
    <row r="1648" s="253" customFormat="true" ht="25.5" hidden="true" spans="1:23">
      <c r="A1648" s="270">
        <f>MAX(A$2:A1647)+1</f>
        <v>1531</v>
      </c>
      <c r="B1648" s="270" t="s">
        <v>3972</v>
      </c>
      <c r="C1648" s="270" t="s">
        <v>3968</v>
      </c>
      <c r="D1648" s="410" t="s">
        <v>3969</v>
      </c>
      <c r="E1648" s="410" t="s">
        <v>3968</v>
      </c>
      <c r="F1648" s="270" t="s">
        <v>3970</v>
      </c>
      <c r="G1648" s="270"/>
      <c r="H1648" s="283" t="s">
        <v>29</v>
      </c>
      <c r="I1648" s="283" t="s">
        <v>363</v>
      </c>
      <c r="J1648" s="289">
        <v>4</v>
      </c>
      <c r="K1648" s="290"/>
      <c r="L1648" s="291"/>
      <c r="M1648" s="289">
        <v>4</v>
      </c>
      <c r="N1648" s="290"/>
      <c r="O1648" s="291"/>
      <c r="P1648" s="289" t="s">
        <v>31</v>
      </c>
      <c r="Q1648" s="290"/>
      <c r="R1648" s="291"/>
      <c r="S1648" s="270" t="s">
        <v>3973</v>
      </c>
      <c r="T1648" s="283"/>
      <c r="U1648" s="283"/>
      <c r="V1648" s="270"/>
      <c r="W1648" s="270" t="s">
        <v>21</v>
      </c>
    </row>
    <row r="1649" s="253" customFormat="true" ht="54" hidden="true" spans="1:23">
      <c r="A1649" s="417">
        <f>MAX(A$2:A1648)+1</f>
        <v>1532</v>
      </c>
      <c r="B1649" s="417">
        <v>250403094</v>
      </c>
      <c r="C1649" s="417" t="s">
        <v>3974</v>
      </c>
      <c r="D1649" s="410" t="s">
        <v>3910</v>
      </c>
      <c r="E1649" s="410" t="s">
        <v>3909</v>
      </c>
      <c r="F1649" s="417" t="s">
        <v>3975</v>
      </c>
      <c r="G1649" s="417"/>
      <c r="H1649" s="283" t="s">
        <v>29</v>
      </c>
      <c r="I1649" s="421" t="s">
        <v>3976</v>
      </c>
      <c r="J1649" s="289" t="s">
        <v>70</v>
      </c>
      <c r="K1649" s="290"/>
      <c r="L1649" s="291"/>
      <c r="M1649" s="289" t="s">
        <v>70</v>
      </c>
      <c r="N1649" s="290"/>
      <c r="O1649" s="291"/>
      <c r="P1649" s="298" t="s">
        <v>70</v>
      </c>
      <c r="Q1649" s="305"/>
      <c r="R1649" s="306"/>
      <c r="S1649" s="333" t="s">
        <v>2864</v>
      </c>
      <c r="T1649" s="283"/>
      <c r="U1649" s="283"/>
      <c r="V1649" s="270"/>
      <c r="W1649" s="270" t="s">
        <v>21</v>
      </c>
    </row>
    <row r="1650" s="253" customFormat="true" ht="25.5" hidden="true" spans="1:23">
      <c r="A1650" s="417">
        <f>MAX(A$2:A1649)+1</f>
        <v>1533</v>
      </c>
      <c r="B1650" s="417">
        <v>250403095</v>
      </c>
      <c r="C1650" s="418" t="s">
        <v>3977</v>
      </c>
      <c r="D1650" s="336" t="s">
        <v>3978</v>
      </c>
      <c r="E1650" s="336" t="s">
        <v>3977</v>
      </c>
      <c r="F1650" s="420"/>
      <c r="G1650" s="420"/>
      <c r="H1650" s="287" t="s">
        <v>29</v>
      </c>
      <c r="I1650" s="422" t="s">
        <v>1850</v>
      </c>
      <c r="J1650" s="289" t="s">
        <v>70</v>
      </c>
      <c r="K1650" s="290"/>
      <c r="L1650" s="291"/>
      <c r="M1650" s="289" t="s">
        <v>70</v>
      </c>
      <c r="N1650" s="290"/>
      <c r="O1650" s="291"/>
      <c r="P1650" s="289" t="s">
        <v>70</v>
      </c>
      <c r="Q1650" s="290"/>
      <c r="R1650" s="291"/>
      <c r="S1650" s="415" t="s">
        <v>2066</v>
      </c>
      <c r="T1650" s="283"/>
      <c r="U1650" s="283"/>
      <c r="V1650" s="270"/>
      <c r="W1650" s="270" t="s">
        <v>535</v>
      </c>
    </row>
    <row r="1651" s="253" customFormat="true" ht="13.5" hidden="true" spans="1:23">
      <c r="A1651" s="417">
        <f>MAX(A$2:A1650)+1</f>
        <v>1534</v>
      </c>
      <c r="B1651" s="417">
        <v>250403096</v>
      </c>
      <c r="C1651" s="418" t="s">
        <v>3979</v>
      </c>
      <c r="D1651" s="336" t="s">
        <v>3980</v>
      </c>
      <c r="E1651" s="336" t="s">
        <v>3979</v>
      </c>
      <c r="F1651" s="420" t="s">
        <v>3981</v>
      </c>
      <c r="G1651" s="420"/>
      <c r="H1651" s="287" t="s">
        <v>29</v>
      </c>
      <c r="I1651" s="422" t="s">
        <v>1850</v>
      </c>
      <c r="J1651" s="289" t="s">
        <v>70</v>
      </c>
      <c r="K1651" s="290"/>
      <c r="L1651" s="291"/>
      <c r="M1651" s="289" t="s">
        <v>70</v>
      </c>
      <c r="N1651" s="290"/>
      <c r="O1651" s="291"/>
      <c r="P1651" s="289" t="s">
        <v>70</v>
      </c>
      <c r="Q1651" s="290"/>
      <c r="R1651" s="291"/>
      <c r="S1651" s="415" t="s">
        <v>3682</v>
      </c>
      <c r="T1651" s="283"/>
      <c r="U1651" s="283"/>
      <c r="V1651" s="270"/>
      <c r="W1651" s="270" t="s">
        <v>535</v>
      </c>
    </row>
    <row r="1652" s="252" customFormat="true" ht="25.5" hidden="true" spans="1:23">
      <c r="A1652" s="270"/>
      <c r="B1652" s="419">
        <v>250404</v>
      </c>
      <c r="C1652" s="270" t="s">
        <v>3982</v>
      </c>
      <c r="D1652" s="410"/>
      <c r="E1652" s="410"/>
      <c r="F1652" s="270"/>
      <c r="G1652" s="270"/>
      <c r="H1652" s="283"/>
      <c r="I1652" s="283"/>
      <c r="J1652" s="289"/>
      <c r="K1652" s="290"/>
      <c r="L1652" s="291"/>
      <c r="M1652" s="289"/>
      <c r="N1652" s="290"/>
      <c r="O1652" s="291"/>
      <c r="P1652" s="289"/>
      <c r="Q1652" s="290"/>
      <c r="R1652" s="291"/>
      <c r="S1652" s="270"/>
      <c r="T1652" s="283"/>
      <c r="U1652" s="283"/>
      <c r="V1652" s="270"/>
      <c r="W1652" s="270" t="s">
        <v>21</v>
      </c>
    </row>
    <row r="1653" s="253" customFormat="true" ht="25.5" hidden="true" spans="1:23">
      <c r="A1653" s="270">
        <f>MAX(A$2:A1652)+1</f>
        <v>1535</v>
      </c>
      <c r="B1653" s="270">
        <v>250404001</v>
      </c>
      <c r="C1653" s="270" t="s">
        <v>3983</v>
      </c>
      <c r="D1653" s="410" t="s">
        <v>3984</v>
      </c>
      <c r="E1653" s="410" t="s">
        <v>3983</v>
      </c>
      <c r="F1653" s="270"/>
      <c r="G1653" s="270"/>
      <c r="H1653" s="283" t="s">
        <v>39</v>
      </c>
      <c r="I1653" s="283" t="s">
        <v>1850</v>
      </c>
      <c r="J1653" s="289">
        <v>15</v>
      </c>
      <c r="K1653" s="290"/>
      <c r="L1653" s="291"/>
      <c r="M1653" s="289">
        <v>15</v>
      </c>
      <c r="N1653" s="290"/>
      <c r="O1653" s="291"/>
      <c r="P1653" s="289" t="s">
        <v>31</v>
      </c>
      <c r="Q1653" s="290"/>
      <c r="R1653" s="291"/>
      <c r="S1653" s="270" t="s">
        <v>2586</v>
      </c>
      <c r="T1653" s="283"/>
      <c r="U1653" s="283"/>
      <c r="V1653" s="270"/>
      <c r="W1653" s="270" t="s">
        <v>21</v>
      </c>
    </row>
    <row r="1654" s="253" customFormat="true" ht="25.5" hidden="true" spans="1:23">
      <c r="A1654" s="270">
        <f>MAX(A$2:A1653)+1</f>
        <v>1536</v>
      </c>
      <c r="B1654" s="270" t="s">
        <v>3985</v>
      </c>
      <c r="C1654" s="270" t="s">
        <v>3986</v>
      </c>
      <c r="D1654" s="410" t="s">
        <v>3984</v>
      </c>
      <c r="E1654" s="410" t="s">
        <v>3983</v>
      </c>
      <c r="F1654" s="270"/>
      <c r="G1654" s="270"/>
      <c r="H1654" s="283" t="s">
        <v>44</v>
      </c>
      <c r="I1654" s="283" t="s">
        <v>1850</v>
      </c>
      <c r="J1654" s="289">
        <v>35</v>
      </c>
      <c r="K1654" s="290"/>
      <c r="L1654" s="291"/>
      <c r="M1654" s="289">
        <v>35</v>
      </c>
      <c r="N1654" s="290"/>
      <c r="O1654" s="291"/>
      <c r="P1654" s="289" t="s">
        <v>31</v>
      </c>
      <c r="Q1654" s="290"/>
      <c r="R1654" s="291"/>
      <c r="S1654" s="270" t="s">
        <v>3107</v>
      </c>
      <c r="T1654" s="283"/>
      <c r="U1654" s="283"/>
      <c r="V1654" s="270"/>
      <c r="W1654" s="270" t="s">
        <v>3284</v>
      </c>
    </row>
    <row r="1655" s="253" customFormat="true" ht="25.5" hidden="true" spans="1:23">
      <c r="A1655" s="270">
        <f>MAX(A$2:A1654)+1</f>
        <v>1537</v>
      </c>
      <c r="B1655" s="270">
        <v>250404002</v>
      </c>
      <c r="C1655" s="270" t="s">
        <v>3987</v>
      </c>
      <c r="D1655" s="410" t="s">
        <v>3988</v>
      </c>
      <c r="E1655" s="410" t="s">
        <v>3987</v>
      </c>
      <c r="F1655" s="270"/>
      <c r="G1655" s="270"/>
      <c r="H1655" s="283" t="s">
        <v>39</v>
      </c>
      <c r="I1655" s="283" t="s">
        <v>1850</v>
      </c>
      <c r="J1655" s="289">
        <v>15</v>
      </c>
      <c r="K1655" s="290"/>
      <c r="L1655" s="291"/>
      <c r="M1655" s="289">
        <v>15</v>
      </c>
      <c r="N1655" s="290"/>
      <c r="O1655" s="291"/>
      <c r="P1655" s="289" t="s">
        <v>31</v>
      </c>
      <c r="Q1655" s="290"/>
      <c r="R1655" s="291"/>
      <c r="S1655" s="270" t="s">
        <v>2586</v>
      </c>
      <c r="T1655" s="283"/>
      <c r="U1655" s="283"/>
      <c r="V1655" s="270"/>
      <c r="W1655" s="270" t="s">
        <v>21</v>
      </c>
    </row>
    <row r="1656" s="253" customFormat="true" ht="25.5" hidden="true" spans="1:23">
      <c r="A1656" s="270">
        <f>MAX(A$2:A1655)+1</f>
        <v>1538</v>
      </c>
      <c r="B1656" s="270" t="s">
        <v>3989</v>
      </c>
      <c r="C1656" s="270" t="s">
        <v>3990</v>
      </c>
      <c r="D1656" s="410" t="s">
        <v>3988</v>
      </c>
      <c r="E1656" s="410" t="s">
        <v>3987</v>
      </c>
      <c r="F1656" s="270"/>
      <c r="G1656" s="270"/>
      <c r="H1656" s="283" t="s">
        <v>44</v>
      </c>
      <c r="I1656" s="283" t="s">
        <v>1850</v>
      </c>
      <c r="J1656" s="289">
        <v>35</v>
      </c>
      <c r="K1656" s="290"/>
      <c r="L1656" s="291"/>
      <c r="M1656" s="289">
        <v>35</v>
      </c>
      <c r="N1656" s="290"/>
      <c r="O1656" s="291"/>
      <c r="P1656" s="289" t="s">
        <v>31</v>
      </c>
      <c r="Q1656" s="290"/>
      <c r="R1656" s="291"/>
      <c r="S1656" s="270" t="s">
        <v>3107</v>
      </c>
      <c r="T1656" s="283"/>
      <c r="U1656" s="283"/>
      <c r="V1656" s="270"/>
      <c r="W1656" s="270" t="s">
        <v>3284</v>
      </c>
    </row>
    <row r="1657" s="253" customFormat="true" ht="25.5" hidden="true" spans="1:23">
      <c r="A1657" s="270">
        <f>MAX(A$2:A1656)+1</f>
        <v>1539</v>
      </c>
      <c r="B1657" s="270">
        <v>250404004</v>
      </c>
      <c r="C1657" s="270" t="s">
        <v>3991</v>
      </c>
      <c r="D1657" s="410" t="s">
        <v>3992</v>
      </c>
      <c r="E1657" s="410" t="s">
        <v>3991</v>
      </c>
      <c r="F1657" s="270"/>
      <c r="G1657" s="270"/>
      <c r="H1657" s="283" t="s">
        <v>29</v>
      </c>
      <c r="I1657" s="283" t="s">
        <v>1850</v>
      </c>
      <c r="J1657" s="289" t="s">
        <v>3993</v>
      </c>
      <c r="K1657" s="290"/>
      <c r="L1657" s="291"/>
      <c r="M1657" s="289" t="s">
        <v>3993</v>
      </c>
      <c r="N1657" s="290"/>
      <c r="O1657" s="291"/>
      <c r="P1657" s="289" t="s">
        <v>31</v>
      </c>
      <c r="Q1657" s="290"/>
      <c r="R1657" s="291"/>
      <c r="S1657" s="270"/>
      <c r="T1657" s="283"/>
      <c r="U1657" s="283"/>
      <c r="V1657" s="270"/>
      <c r="W1657" s="270" t="s">
        <v>21</v>
      </c>
    </row>
    <row r="1658" s="253" customFormat="true" ht="25.5" hidden="true" spans="1:23">
      <c r="A1658" s="270">
        <f>MAX(A$2:A1657)+1</f>
        <v>1540</v>
      </c>
      <c r="B1658" s="270">
        <v>250404005</v>
      </c>
      <c r="C1658" s="270" t="s">
        <v>3994</v>
      </c>
      <c r="D1658" s="410" t="s">
        <v>3995</v>
      </c>
      <c r="E1658" s="410" t="s">
        <v>3994</v>
      </c>
      <c r="F1658" s="270"/>
      <c r="G1658" s="270"/>
      <c r="H1658" s="283" t="s">
        <v>39</v>
      </c>
      <c r="I1658" s="283" t="s">
        <v>1850</v>
      </c>
      <c r="J1658" s="289" t="s">
        <v>3996</v>
      </c>
      <c r="K1658" s="290"/>
      <c r="L1658" s="291"/>
      <c r="M1658" s="289" t="s">
        <v>3996</v>
      </c>
      <c r="N1658" s="290"/>
      <c r="O1658" s="291"/>
      <c r="P1658" s="289" t="s">
        <v>31</v>
      </c>
      <c r="Q1658" s="290"/>
      <c r="R1658" s="291"/>
      <c r="S1658" s="270" t="s">
        <v>2586</v>
      </c>
      <c r="T1658" s="283"/>
      <c r="U1658" s="283"/>
      <c r="V1658" s="270"/>
      <c r="W1658" s="270" t="s">
        <v>21</v>
      </c>
    </row>
    <row r="1659" s="253" customFormat="true" ht="38.25" hidden="true" spans="1:23">
      <c r="A1659" s="270">
        <f>MAX(A$2:A1658)+1</f>
        <v>1541</v>
      </c>
      <c r="B1659" s="270" t="s">
        <v>3997</v>
      </c>
      <c r="C1659" s="270" t="s">
        <v>3998</v>
      </c>
      <c r="D1659" s="410" t="s">
        <v>3995</v>
      </c>
      <c r="E1659" s="410" t="s">
        <v>3994</v>
      </c>
      <c r="F1659" s="270"/>
      <c r="G1659" s="270"/>
      <c r="H1659" s="283" t="s">
        <v>44</v>
      </c>
      <c r="I1659" s="283" t="s">
        <v>1850</v>
      </c>
      <c r="J1659" s="289">
        <v>50</v>
      </c>
      <c r="K1659" s="290"/>
      <c r="L1659" s="291"/>
      <c r="M1659" s="289">
        <v>50</v>
      </c>
      <c r="N1659" s="290"/>
      <c r="O1659" s="291"/>
      <c r="P1659" s="289" t="s">
        <v>31</v>
      </c>
      <c r="Q1659" s="290"/>
      <c r="R1659" s="291"/>
      <c r="S1659" s="270" t="s">
        <v>3107</v>
      </c>
      <c r="T1659" s="283"/>
      <c r="U1659" s="283"/>
      <c r="V1659" s="270"/>
      <c r="W1659" s="270" t="s">
        <v>3284</v>
      </c>
    </row>
    <row r="1660" s="253" customFormat="true" ht="38.25" hidden="true" spans="1:23">
      <c r="A1660" s="270">
        <f>MAX(A$2:A1659)+1</f>
        <v>1542</v>
      </c>
      <c r="B1660" s="270">
        <v>250404006</v>
      </c>
      <c r="C1660" s="270" t="s">
        <v>3999</v>
      </c>
      <c r="D1660" s="410" t="s">
        <v>4000</v>
      </c>
      <c r="E1660" s="410" t="s">
        <v>3999</v>
      </c>
      <c r="F1660" s="270"/>
      <c r="G1660" s="270"/>
      <c r="H1660" s="283" t="s">
        <v>39</v>
      </c>
      <c r="I1660" s="283" t="s">
        <v>1850</v>
      </c>
      <c r="J1660" s="289" t="s">
        <v>3996</v>
      </c>
      <c r="K1660" s="290"/>
      <c r="L1660" s="291"/>
      <c r="M1660" s="289" t="s">
        <v>3996</v>
      </c>
      <c r="N1660" s="290"/>
      <c r="O1660" s="291"/>
      <c r="P1660" s="289" t="s">
        <v>31</v>
      </c>
      <c r="Q1660" s="290"/>
      <c r="R1660" s="291"/>
      <c r="S1660" s="270" t="s">
        <v>2586</v>
      </c>
      <c r="T1660" s="283"/>
      <c r="U1660" s="283"/>
      <c r="V1660" s="270"/>
      <c r="W1660" s="270" t="s">
        <v>21</v>
      </c>
    </row>
    <row r="1661" s="253" customFormat="true" ht="38.25" hidden="true" spans="1:23">
      <c r="A1661" s="270">
        <f>MAX(A$2:A1660)+1</f>
        <v>1543</v>
      </c>
      <c r="B1661" s="270" t="s">
        <v>4001</v>
      </c>
      <c r="C1661" s="270" t="s">
        <v>4002</v>
      </c>
      <c r="D1661" s="410" t="s">
        <v>4000</v>
      </c>
      <c r="E1661" s="410" t="s">
        <v>3999</v>
      </c>
      <c r="F1661" s="270"/>
      <c r="G1661" s="270"/>
      <c r="H1661" s="283" t="s">
        <v>44</v>
      </c>
      <c r="I1661" s="283" t="s">
        <v>1850</v>
      </c>
      <c r="J1661" s="289">
        <v>50</v>
      </c>
      <c r="K1661" s="290"/>
      <c r="L1661" s="291"/>
      <c r="M1661" s="289">
        <v>50</v>
      </c>
      <c r="N1661" s="290"/>
      <c r="O1661" s="291"/>
      <c r="P1661" s="289" t="s">
        <v>31</v>
      </c>
      <c r="Q1661" s="290"/>
      <c r="R1661" s="291"/>
      <c r="S1661" s="270" t="s">
        <v>3107</v>
      </c>
      <c r="T1661" s="283"/>
      <c r="U1661" s="283"/>
      <c r="V1661" s="270"/>
      <c r="W1661" s="270" t="s">
        <v>3284</v>
      </c>
    </row>
    <row r="1662" s="253" customFormat="true" ht="38.25" hidden="true" spans="1:23">
      <c r="A1662" s="270">
        <f>MAX(A$2:A1661)+1</f>
        <v>1544</v>
      </c>
      <c r="B1662" s="324" t="s">
        <v>4003</v>
      </c>
      <c r="C1662" s="270" t="s">
        <v>4004</v>
      </c>
      <c r="D1662" s="410" t="s">
        <v>4005</v>
      </c>
      <c r="E1662" s="410" t="s">
        <v>4004</v>
      </c>
      <c r="F1662" s="325"/>
      <c r="G1662" s="270"/>
      <c r="H1662" s="283" t="s">
        <v>29</v>
      </c>
      <c r="I1662" s="283" t="s">
        <v>1850</v>
      </c>
      <c r="J1662" s="289">
        <v>195</v>
      </c>
      <c r="K1662" s="290"/>
      <c r="L1662" s="291"/>
      <c r="M1662" s="289">
        <v>195</v>
      </c>
      <c r="N1662" s="290"/>
      <c r="O1662" s="291"/>
      <c r="P1662" s="298" t="s">
        <v>31</v>
      </c>
      <c r="Q1662" s="305"/>
      <c r="R1662" s="306"/>
      <c r="S1662" s="270"/>
      <c r="T1662" s="283"/>
      <c r="U1662" s="283"/>
      <c r="V1662" s="270"/>
      <c r="W1662" s="270" t="s">
        <v>310</v>
      </c>
    </row>
    <row r="1663" s="253" customFormat="true" ht="38.25" hidden="true" spans="1:23">
      <c r="A1663" s="270">
        <f>MAX(A$2:A1662)+1</f>
        <v>1545</v>
      </c>
      <c r="B1663" s="270">
        <v>250404007</v>
      </c>
      <c r="C1663" s="270" t="s">
        <v>4006</v>
      </c>
      <c r="D1663" s="410" t="s">
        <v>4007</v>
      </c>
      <c r="E1663" s="410" t="s">
        <v>4006</v>
      </c>
      <c r="F1663" s="270"/>
      <c r="G1663" s="270"/>
      <c r="H1663" s="283" t="s">
        <v>39</v>
      </c>
      <c r="I1663" s="283" t="s">
        <v>1850</v>
      </c>
      <c r="J1663" s="289" t="s">
        <v>3996</v>
      </c>
      <c r="K1663" s="290"/>
      <c r="L1663" s="291"/>
      <c r="M1663" s="289" t="s">
        <v>3996</v>
      </c>
      <c r="N1663" s="290"/>
      <c r="O1663" s="291"/>
      <c r="P1663" s="289" t="s">
        <v>31</v>
      </c>
      <c r="Q1663" s="290"/>
      <c r="R1663" s="291"/>
      <c r="S1663" s="270"/>
      <c r="T1663" s="283"/>
      <c r="U1663" s="283"/>
      <c r="V1663" s="270"/>
      <c r="W1663" s="270" t="s">
        <v>21</v>
      </c>
    </row>
    <row r="1664" s="253" customFormat="true" ht="25.5" hidden="true" spans="1:23">
      <c r="A1664" s="336">
        <f>MAX(A$2:A1663)+1</f>
        <v>1546</v>
      </c>
      <c r="B1664" s="336">
        <v>250404008</v>
      </c>
      <c r="C1664" s="336" t="s">
        <v>4008</v>
      </c>
      <c r="D1664" s="410" t="s">
        <v>4009</v>
      </c>
      <c r="E1664" s="410" t="s">
        <v>4008</v>
      </c>
      <c r="F1664" s="336"/>
      <c r="G1664" s="336"/>
      <c r="H1664" s="377" t="s">
        <v>39</v>
      </c>
      <c r="I1664" s="377" t="s">
        <v>1850</v>
      </c>
      <c r="J1664" s="289" t="s">
        <v>3996</v>
      </c>
      <c r="K1664" s="290"/>
      <c r="L1664" s="291"/>
      <c r="M1664" s="289" t="s">
        <v>3996</v>
      </c>
      <c r="N1664" s="290"/>
      <c r="O1664" s="291"/>
      <c r="P1664" s="289" t="s">
        <v>31</v>
      </c>
      <c r="Q1664" s="290"/>
      <c r="R1664" s="291"/>
      <c r="S1664" s="336" t="s">
        <v>2586</v>
      </c>
      <c r="T1664" s="377"/>
      <c r="U1664" s="377"/>
      <c r="V1664" s="270"/>
      <c r="W1664" s="270" t="s">
        <v>21</v>
      </c>
    </row>
    <row r="1665" s="253" customFormat="true" ht="25.5" hidden="true" spans="1:23">
      <c r="A1665" s="270">
        <f>MAX(A$2:A1664)+1</f>
        <v>1547</v>
      </c>
      <c r="B1665" s="270" t="s">
        <v>4010</v>
      </c>
      <c r="C1665" s="270" t="s">
        <v>4008</v>
      </c>
      <c r="D1665" s="410" t="s">
        <v>4009</v>
      </c>
      <c r="E1665" s="410" t="s">
        <v>4008</v>
      </c>
      <c r="F1665" s="270"/>
      <c r="G1665" s="270"/>
      <c r="H1665" s="283" t="s">
        <v>44</v>
      </c>
      <c r="I1665" s="283" t="s">
        <v>1850</v>
      </c>
      <c r="J1665" s="289">
        <v>65</v>
      </c>
      <c r="K1665" s="290"/>
      <c r="L1665" s="291"/>
      <c r="M1665" s="289">
        <v>65</v>
      </c>
      <c r="N1665" s="290"/>
      <c r="O1665" s="291"/>
      <c r="P1665" s="289" t="s">
        <v>31</v>
      </c>
      <c r="Q1665" s="290"/>
      <c r="R1665" s="291"/>
      <c r="S1665" s="270" t="s">
        <v>3107</v>
      </c>
      <c r="T1665" s="283"/>
      <c r="U1665" s="283"/>
      <c r="V1665" s="270"/>
      <c r="W1665" s="270" t="s">
        <v>21</v>
      </c>
    </row>
    <row r="1666" s="253" customFormat="true" ht="25.5" hidden="true" spans="1:23">
      <c r="A1666" s="270">
        <f>MAX(A$2:A1665)+1</f>
        <v>1548</v>
      </c>
      <c r="B1666" s="270">
        <v>250404009</v>
      </c>
      <c r="C1666" s="270" t="s">
        <v>4011</v>
      </c>
      <c r="D1666" s="410" t="s">
        <v>4012</v>
      </c>
      <c r="E1666" s="410" t="s">
        <v>4011</v>
      </c>
      <c r="F1666" s="270"/>
      <c r="G1666" s="270"/>
      <c r="H1666" s="283" t="s">
        <v>39</v>
      </c>
      <c r="I1666" s="283" t="s">
        <v>1850</v>
      </c>
      <c r="J1666" s="289" t="s">
        <v>3996</v>
      </c>
      <c r="K1666" s="290"/>
      <c r="L1666" s="291"/>
      <c r="M1666" s="289" t="s">
        <v>3996</v>
      </c>
      <c r="N1666" s="290"/>
      <c r="O1666" s="291"/>
      <c r="P1666" s="289" t="s">
        <v>31</v>
      </c>
      <c r="Q1666" s="290"/>
      <c r="R1666" s="291"/>
      <c r="S1666" s="270" t="s">
        <v>2586</v>
      </c>
      <c r="T1666" s="283"/>
      <c r="U1666" s="283"/>
      <c r="V1666" s="270"/>
      <c r="W1666" s="270" t="s">
        <v>21</v>
      </c>
    </row>
    <row r="1667" s="253" customFormat="true" ht="38.25" hidden="true" spans="1:23">
      <c r="A1667" s="270">
        <f>MAX(A$2:A1666)+1</f>
        <v>1549</v>
      </c>
      <c r="B1667" s="270" t="s">
        <v>4013</v>
      </c>
      <c r="C1667" s="270" t="s">
        <v>4014</v>
      </c>
      <c r="D1667" s="410" t="s">
        <v>4012</v>
      </c>
      <c r="E1667" s="410" t="s">
        <v>4011</v>
      </c>
      <c r="F1667" s="270"/>
      <c r="G1667" s="270"/>
      <c r="H1667" s="283" t="s">
        <v>44</v>
      </c>
      <c r="I1667" s="283" t="s">
        <v>1850</v>
      </c>
      <c r="J1667" s="289">
        <v>50</v>
      </c>
      <c r="K1667" s="290"/>
      <c r="L1667" s="291"/>
      <c r="M1667" s="289">
        <v>50</v>
      </c>
      <c r="N1667" s="290"/>
      <c r="O1667" s="291"/>
      <c r="P1667" s="289" t="s">
        <v>31</v>
      </c>
      <c r="Q1667" s="290"/>
      <c r="R1667" s="291"/>
      <c r="S1667" s="270" t="s">
        <v>3107</v>
      </c>
      <c r="T1667" s="283"/>
      <c r="U1667" s="283"/>
      <c r="V1667" s="270"/>
      <c r="W1667" s="270" t="s">
        <v>3284</v>
      </c>
    </row>
    <row r="1668" s="253" customFormat="true" ht="38.25" hidden="true" spans="1:23">
      <c r="A1668" s="336">
        <f>MAX(A$2:A1667)+1</f>
        <v>1550</v>
      </c>
      <c r="B1668" s="336">
        <v>250404010</v>
      </c>
      <c r="C1668" s="336" t="s">
        <v>4015</v>
      </c>
      <c r="D1668" s="410" t="s">
        <v>4016</v>
      </c>
      <c r="E1668" s="410" t="s">
        <v>4015</v>
      </c>
      <c r="F1668" s="336"/>
      <c r="G1668" s="336"/>
      <c r="H1668" s="377" t="s">
        <v>39</v>
      </c>
      <c r="I1668" s="377" t="s">
        <v>1850</v>
      </c>
      <c r="J1668" s="289">
        <v>30</v>
      </c>
      <c r="K1668" s="290"/>
      <c r="L1668" s="291"/>
      <c r="M1668" s="289">
        <v>30</v>
      </c>
      <c r="N1668" s="290"/>
      <c r="O1668" s="291"/>
      <c r="P1668" s="289" t="s">
        <v>31</v>
      </c>
      <c r="Q1668" s="290"/>
      <c r="R1668" s="291"/>
      <c r="S1668" s="336" t="s">
        <v>2586</v>
      </c>
      <c r="T1668" s="377"/>
      <c r="U1668" s="377"/>
      <c r="V1668" s="270"/>
      <c r="W1668" s="270" t="s">
        <v>21</v>
      </c>
    </row>
    <row r="1669" s="253" customFormat="true" ht="38.25" hidden="true" spans="1:23">
      <c r="A1669" s="270">
        <f>MAX(A$2:A1668)+1</f>
        <v>1551</v>
      </c>
      <c r="B1669" s="270" t="s">
        <v>4017</v>
      </c>
      <c r="C1669" s="270" t="s">
        <v>4018</v>
      </c>
      <c r="D1669" s="410" t="s">
        <v>4016</v>
      </c>
      <c r="E1669" s="410" t="s">
        <v>4015</v>
      </c>
      <c r="F1669" s="270"/>
      <c r="G1669" s="270"/>
      <c r="H1669" s="283" t="s">
        <v>44</v>
      </c>
      <c r="I1669" s="283" t="s">
        <v>1850</v>
      </c>
      <c r="J1669" s="289">
        <v>50</v>
      </c>
      <c r="K1669" s="290"/>
      <c r="L1669" s="291"/>
      <c r="M1669" s="289">
        <v>50</v>
      </c>
      <c r="N1669" s="290"/>
      <c r="O1669" s="291"/>
      <c r="P1669" s="289" t="s">
        <v>31</v>
      </c>
      <c r="Q1669" s="290"/>
      <c r="R1669" s="291"/>
      <c r="S1669" s="270" t="s">
        <v>3107</v>
      </c>
      <c r="T1669" s="283"/>
      <c r="U1669" s="283"/>
      <c r="V1669" s="270"/>
      <c r="W1669" s="270" t="s">
        <v>3284</v>
      </c>
    </row>
    <row r="1670" s="253" customFormat="true" ht="63.75" hidden="true" spans="1:23">
      <c r="A1670" s="270">
        <f>MAX(A$2:A1669)+1</f>
        <v>1552</v>
      </c>
      <c r="B1670" s="270">
        <v>250404011</v>
      </c>
      <c r="C1670" s="270" t="s">
        <v>4019</v>
      </c>
      <c r="D1670" s="410" t="s">
        <v>4020</v>
      </c>
      <c r="E1670" s="410" t="s">
        <v>4019</v>
      </c>
      <c r="F1670" s="270" t="s">
        <v>4021</v>
      </c>
      <c r="G1670" s="270"/>
      <c r="H1670" s="283" t="s">
        <v>39</v>
      </c>
      <c r="I1670" s="283" t="s">
        <v>4022</v>
      </c>
      <c r="J1670" s="289">
        <v>30</v>
      </c>
      <c r="K1670" s="290"/>
      <c r="L1670" s="291"/>
      <c r="M1670" s="289">
        <v>30</v>
      </c>
      <c r="N1670" s="290"/>
      <c r="O1670" s="291"/>
      <c r="P1670" s="289" t="s">
        <v>31</v>
      </c>
      <c r="Q1670" s="290"/>
      <c r="R1670" s="291"/>
      <c r="S1670" s="270" t="s">
        <v>2586</v>
      </c>
      <c r="T1670" s="283"/>
      <c r="U1670" s="283"/>
      <c r="V1670" s="270"/>
      <c r="W1670" s="270" t="s">
        <v>3284</v>
      </c>
    </row>
    <row r="1671" s="253" customFormat="true" ht="25.5" hidden="true" spans="1:23">
      <c r="A1671" s="270">
        <f>MAX(A$2:A1670)+1</f>
        <v>1553</v>
      </c>
      <c r="B1671" s="270" t="s">
        <v>4023</v>
      </c>
      <c r="C1671" s="270" t="s">
        <v>4019</v>
      </c>
      <c r="D1671" s="410" t="s">
        <v>4020</v>
      </c>
      <c r="E1671" s="410" t="s">
        <v>4019</v>
      </c>
      <c r="F1671" s="270"/>
      <c r="G1671" s="270"/>
      <c r="H1671" s="283" t="s">
        <v>44</v>
      </c>
      <c r="I1671" s="283" t="s">
        <v>1850</v>
      </c>
      <c r="J1671" s="289">
        <v>50</v>
      </c>
      <c r="K1671" s="290"/>
      <c r="L1671" s="291"/>
      <c r="M1671" s="289">
        <v>50</v>
      </c>
      <c r="N1671" s="290"/>
      <c r="O1671" s="291"/>
      <c r="P1671" s="289" t="s">
        <v>31</v>
      </c>
      <c r="Q1671" s="290"/>
      <c r="R1671" s="291"/>
      <c r="S1671" s="270" t="s">
        <v>3107</v>
      </c>
      <c r="T1671" s="283"/>
      <c r="U1671" s="283"/>
      <c r="V1671" s="270"/>
      <c r="W1671" s="270" t="s">
        <v>3284</v>
      </c>
    </row>
    <row r="1672" s="253" customFormat="true" ht="25.5" hidden="true" spans="1:23">
      <c r="A1672" s="270">
        <f>MAX(A$2:A1671)+1</f>
        <v>1554</v>
      </c>
      <c r="B1672" s="270">
        <v>250404012</v>
      </c>
      <c r="C1672" s="270" t="s">
        <v>4024</v>
      </c>
      <c r="D1672" s="410" t="s">
        <v>4025</v>
      </c>
      <c r="E1672" s="410" t="s">
        <v>4024</v>
      </c>
      <c r="F1672" s="270"/>
      <c r="G1672" s="270"/>
      <c r="H1672" s="283" t="s">
        <v>39</v>
      </c>
      <c r="I1672" s="283" t="s">
        <v>1850</v>
      </c>
      <c r="J1672" s="289">
        <v>30</v>
      </c>
      <c r="K1672" s="290"/>
      <c r="L1672" s="291"/>
      <c r="M1672" s="289">
        <v>30</v>
      </c>
      <c r="N1672" s="290"/>
      <c r="O1672" s="291"/>
      <c r="P1672" s="289" t="s">
        <v>31</v>
      </c>
      <c r="Q1672" s="290"/>
      <c r="R1672" s="291"/>
      <c r="S1672" s="270" t="s">
        <v>2960</v>
      </c>
      <c r="T1672" s="283"/>
      <c r="U1672" s="283"/>
      <c r="V1672" s="270"/>
      <c r="W1672" s="270" t="s">
        <v>21</v>
      </c>
    </row>
    <row r="1673" s="253" customFormat="true" ht="38.25" hidden="true" spans="1:23">
      <c r="A1673" s="270">
        <f>MAX(A$2:A1672)+1</f>
        <v>1555</v>
      </c>
      <c r="B1673" s="270" t="s">
        <v>4026</v>
      </c>
      <c r="C1673" s="270" t="s">
        <v>4027</v>
      </c>
      <c r="D1673" s="410" t="s">
        <v>4025</v>
      </c>
      <c r="E1673" s="410" t="s">
        <v>4024</v>
      </c>
      <c r="F1673" s="270"/>
      <c r="G1673" s="270"/>
      <c r="H1673" s="283" t="s">
        <v>44</v>
      </c>
      <c r="I1673" s="283" t="s">
        <v>1850</v>
      </c>
      <c r="J1673" s="289">
        <v>50</v>
      </c>
      <c r="K1673" s="290"/>
      <c r="L1673" s="291"/>
      <c r="M1673" s="289">
        <v>50</v>
      </c>
      <c r="N1673" s="290"/>
      <c r="O1673" s="291"/>
      <c r="P1673" s="289" t="s">
        <v>31</v>
      </c>
      <c r="Q1673" s="290"/>
      <c r="R1673" s="291"/>
      <c r="S1673" s="270" t="s">
        <v>3107</v>
      </c>
      <c r="T1673" s="283"/>
      <c r="U1673" s="283"/>
      <c r="V1673" s="270"/>
      <c r="W1673" s="270" t="s">
        <v>3284</v>
      </c>
    </row>
    <row r="1674" s="253" customFormat="true" ht="25.5" hidden="true" spans="1:23">
      <c r="A1674" s="270">
        <f>MAX(A$2:A1673)+1</f>
        <v>1556</v>
      </c>
      <c r="B1674" s="270">
        <v>250404013</v>
      </c>
      <c r="C1674" s="270" t="s">
        <v>4028</v>
      </c>
      <c r="D1674" s="410" t="s">
        <v>4029</v>
      </c>
      <c r="E1674" s="410" t="s">
        <v>4028</v>
      </c>
      <c r="F1674" s="270"/>
      <c r="G1674" s="270"/>
      <c r="H1674" s="283" t="s">
        <v>39</v>
      </c>
      <c r="I1674" s="283" t="s">
        <v>1850</v>
      </c>
      <c r="J1674" s="289" t="s">
        <v>3996</v>
      </c>
      <c r="K1674" s="290"/>
      <c r="L1674" s="291"/>
      <c r="M1674" s="289" t="s">
        <v>3996</v>
      </c>
      <c r="N1674" s="290"/>
      <c r="O1674" s="291"/>
      <c r="P1674" s="289" t="s">
        <v>31</v>
      </c>
      <c r="Q1674" s="290"/>
      <c r="R1674" s="291"/>
      <c r="S1674" s="270" t="s">
        <v>2586</v>
      </c>
      <c r="T1674" s="283"/>
      <c r="U1674" s="283"/>
      <c r="V1674" s="270"/>
      <c r="W1674" s="270" t="s">
        <v>21</v>
      </c>
    </row>
    <row r="1675" s="253" customFormat="true" ht="25.5" hidden="true" spans="1:23">
      <c r="A1675" s="270">
        <f>MAX(A$2:A1674)+1</f>
        <v>1557</v>
      </c>
      <c r="B1675" s="270" t="s">
        <v>4030</v>
      </c>
      <c r="C1675" s="270" t="s">
        <v>4028</v>
      </c>
      <c r="D1675" s="410" t="s">
        <v>4029</v>
      </c>
      <c r="E1675" s="410" t="s">
        <v>4028</v>
      </c>
      <c r="F1675" s="270"/>
      <c r="G1675" s="270"/>
      <c r="H1675" s="283" t="s">
        <v>44</v>
      </c>
      <c r="I1675" s="283" t="s">
        <v>1850</v>
      </c>
      <c r="J1675" s="289">
        <v>65</v>
      </c>
      <c r="K1675" s="290"/>
      <c r="L1675" s="291"/>
      <c r="M1675" s="289">
        <v>65</v>
      </c>
      <c r="N1675" s="290"/>
      <c r="O1675" s="291"/>
      <c r="P1675" s="289" t="s">
        <v>31</v>
      </c>
      <c r="Q1675" s="290"/>
      <c r="R1675" s="291"/>
      <c r="S1675" s="270" t="s">
        <v>3107</v>
      </c>
      <c r="T1675" s="283"/>
      <c r="U1675" s="283"/>
      <c r="V1675" s="270"/>
      <c r="W1675" s="270" t="s">
        <v>21</v>
      </c>
    </row>
    <row r="1676" s="253" customFormat="true" ht="25.5" hidden="true" spans="1:23">
      <c r="A1676" s="270">
        <f>MAX(A$2:A1675)+1</f>
        <v>1558</v>
      </c>
      <c r="B1676" s="270">
        <v>250404014</v>
      </c>
      <c r="C1676" s="270" t="s">
        <v>3982</v>
      </c>
      <c r="D1676" s="550" t="s">
        <v>4031</v>
      </c>
      <c r="E1676" s="410" t="s">
        <v>3982</v>
      </c>
      <c r="F1676" s="270" t="s">
        <v>4032</v>
      </c>
      <c r="G1676" s="270"/>
      <c r="H1676" s="283" t="s">
        <v>39</v>
      </c>
      <c r="I1676" s="283" t="s">
        <v>1850</v>
      </c>
      <c r="J1676" s="289">
        <v>50</v>
      </c>
      <c r="K1676" s="290"/>
      <c r="L1676" s="291"/>
      <c r="M1676" s="289">
        <v>50</v>
      </c>
      <c r="N1676" s="290"/>
      <c r="O1676" s="291"/>
      <c r="P1676" s="289" t="s">
        <v>31</v>
      </c>
      <c r="Q1676" s="290"/>
      <c r="R1676" s="291"/>
      <c r="S1676" s="270"/>
      <c r="T1676" s="283"/>
      <c r="U1676" s="283"/>
      <c r="V1676" s="270"/>
      <c r="W1676" s="270" t="s">
        <v>3284</v>
      </c>
    </row>
    <row r="1677" s="253" customFormat="true" ht="25.5" hidden="true" spans="1:23">
      <c r="A1677" s="270">
        <f>MAX(A$2:A1676)+1</f>
        <v>1559</v>
      </c>
      <c r="B1677" s="270" t="s">
        <v>4033</v>
      </c>
      <c r="C1677" s="270" t="s">
        <v>4034</v>
      </c>
      <c r="D1677" s="410" t="s">
        <v>4035</v>
      </c>
      <c r="E1677" s="410" t="s">
        <v>4034</v>
      </c>
      <c r="F1677" s="270"/>
      <c r="G1677" s="270" t="s">
        <v>316</v>
      </c>
      <c r="H1677" s="283" t="s">
        <v>29</v>
      </c>
      <c r="I1677" s="283" t="s">
        <v>40</v>
      </c>
      <c r="J1677" s="289">
        <v>180</v>
      </c>
      <c r="K1677" s="290"/>
      <c r="L1677" s="291"/>
      <c r="M1677" s="289">
        <v>180</v>
      </c>
      <c r="N1677" s="290"/>
      <c r="O1677" s="291"/>
      <c r="P1677" s="289" t="s">
        <v>31</v>
      </c>
      <c r="Q1677" s="290"/>
      <c r="R1677" s="291"/>
      <c r="S1677" s="270" t="s">
        <v>4036</v>
      </c>
      <c r="T1677" s="283"/>
      <c r="U1677" s="283"/>
      <c r="V1677" s="270"/>
      <c r="W1677" s="270" t="s">
        <v>21</v>
      </c>
    </row>
    <row r="1678" s="253" customFormat="true" ht="25.5" hidden="true" spans="1:23">
      <c r="A1678" s="336">
        <f>MAX(A$2:A1677)+1</f>
        <v>1560</v>
      </c>
      <c r="B1678" s="336">
        <v>250404015</v>
      </c>
      <c r="C1678" s="336" t="s">
        <v>4037</v>
      </c>
      <c r="D1678" s="410" t="s">
        <v>4038</v>
      </c>
      <c r="E1678" s="410" t="s">
        <v>4037</v>
      </c>
      <c r="F1678" s="336" t="s">
        <v>3242</v>
      </c>
      <c r="G1678" s="336"/>
      <c r="H1678" s="377" t="s">
        <v>39</v>
      </c>
      <c r="I1678" s="377" t="s">
        <v>1850</v>
      </c>
      <c r="J1678" s="289" t="s">
        <v>4039</v>
      </c>
      <c r="K1678" s="290"/>
      <c r="L1678" s="291"/>
      <c r="M1678" s="289" t="s">
        <v>4039</v>
      </c>
      <c r="N1678" s="290"/>
      <c r="O1678" s="291"/>
      <c r="P1678" s="289" t="s">
        <v>31</v>
      </c>
      <c r="Q1678" s="290"/>
      <c r="R1678" s="291"/>
      <c r="S1678" s="336"/>
      <c r="T1678" s="377"/>
      <c r="U1678" s="377"/>
      <c r="V1678" s="270"/>
      <c r="W1678" s="270" t="s">
        <v>21</v>
      </c>
    </row>
    <row r="1679" s="253" customFormat="true" ht="25.5" hidden="true" spans="1:23">
      <c r="A1679" s="270">
        <f>MAX(A$2:A1678)+1</f>
        <v>1561</v>
      </c>
      <c r="B1679" s="270" t="s">
        <v>4040</v>
      </c>
      <c r="C1679" s="270" t="s">
        <v>4037</v>
      </c>
      <c r="D1679" s="410" t="s">
        <v>4038</v>
      </c>
      <c r="E1679" s="410" t="s">
        <v>4037</v>
      </c>
      <c r="F1679" s="270"/>
      <c r="G1679" s="270"/>
      <c r="H1679" s="283" t="s">
        <v>44</v>
      </c>
      <c r="I1679" s="283" t="s">
        <v>1850</v>
      </c>
      <c r="J1679" s="289">
        <v>34</v>
      </c>
      <c r="K1679" s="290"/>
      <c r="L1679" s="291"/>
      <c r="M1679" s="289">
        <v>34</v>
      </c>
      <c r="N1679" s="290"/>
      <c r="O1679" s="291"/>
      <c r="P1679" s="289" t="s">
        <v>31</v>
      </c>
      <c r="Q1679" s="290"/>
      <c r="R1679" s="291"/>
      <c r="S1679" s="270" t="s">
        <v>4041</v>
      </c>
      <c r="T1679" s="283"/>
      <c r="U1679" s="283"/>
      <c r="V1679" s="283"/>
      <c r="W1679" s="270" t="s">
        <v>1493</v>
      </c>
    </row>
    <row r="1680" s="253" customFormat="true" ht="25.5" hidden="true" spans="1:23">
      <c r="A1680" s="270">
        <f>MAX(A$2:A1679)+1</f>
        <v>1562</v>
      </c>
      <c r="B1680" s="270">
        <v>250404016</v>
      </c>
      <c r="C1680" s="270" t="s">
        <v>4042</v>
      </c>
      <c r="D1680" s="410" t="s">
        <v>4043</v>
      </c>
      <c r="E1680" s="410" t="s">
        <v>4042</v>
      </c>
      <c r="F1680" s="270"/>
      <c r="G1680" s="270"/>
      <c r="H1680" s="283" t="s">
        <v>39</v>
      </c>
      <c r="I1680" s="283" t="s">
        <v>1850</v>
      </c>
      <c r="J1680" s="289" t="s">
        <v>4044</v>
      </c>
      <c r="K1680" s="290"/>
      <c r="L1680" s="291"/>
      <c r="M1680" s="289" t="s">
        <v>4044</v>
      </c>
      <c r="N1680" s="290"/>
      <c r="O1680" s="291"/>
      <c r="P1680" s="289" t="s">
        <v>31</v>
      </c>
      <c r="Q1680" s="290"/>
      <c r="R1680" s="291"/>
      <c r="S1680" s="270"/>
      <c r="T1680" s="283"/>
      <c r="U1680" s="283"/>
      <c r="V1680" s="270"/>
      <c r="W1680" s="270" t="s">
        <v>21</v>
      </c>
    </row>
    <row r="1681" s="253" customFormat="true" ht="38.25" hidden="true" spans="1:23">
      <c r="A1681" s="270">
        <f>MAX(A$2:A1680)+1</f>
        <v>1563</v>
      </c>
      <c r="B1681" s="270">
        <v>250404017</v>
      </c>
      <c r="C1681" s="270" t="s">
        <v>4045</v>
      </c>
      <c r="D1681" s="410" t="s">
        <v>4046</v>
      </c>
      <c r="E1681" s="410" t="s">
        <v>4047</v>
      </c>
      <c r="F1681" s="270"/>
      <c r="G1681" s="270"/>
      <c r="H1681" s="283" t="s">
        <v>39</v>
      </c>
      <c r="I1681" s="283" t="s">
        <v>1850</v>
      </c>
      <c r="J1681" s="289">
        <v>50</v>
      </c>
      <c r="K1681" s="290"/>
      <c r="L1681" s="291"/>
      <c r="M1681" s="289">
        <v>50</v>
      </c>
      <c r="N1681" s="290"/>
      <c r="O1681" s="291"/>
      <c r="P1681" s="289" t="s">
        <v>31</v>
      </c>
      <c r="Q1681" s="290"/>
      <c r="R1681" s="291"/>
      <c r="S1681" s="270"/>
      <c r="T1681" s="283"/>
      <c r="U1681" s="283"/>
      <c r="V1681" s="270"/>
      <c r="W1681" s="270" t="s">
        <v>3284</v>
      </c>
    </row>
    <row r="1682" s="253" customFormat="true" ht="25.5" hidden="true" spans="1:23">
      <c r="A1682" s="270">
        <f>MAX(A$2:A1681)+1</f>
        <v>1564</v>
      </c>
      <c r="B1682" s="270">
        <v>250404018</v>
      </c>
      <c r="C1682" s="270" t="s">
        <v>4048</v>
      </c>
      <c r="D1682" s="410" t="s">
        <v>4049</v>
      </c>
      <c r="E1682" s="410" t="s">
        <v>4048</v>
      </c>
      <c r="F1682" s="270"/>
      <c r="G1682" s="270"/>
      <c r="H1682" s="283" t="s">
        <v>39</v>
      </c>
      <c r="I1682" s="283" t="s">
        <v>1850</v>
      </c>
      <c r="J1682" s="289" t="s">
        <v>4050</v>
      </c>
      <c r="K1682" s="290"/>
      <c r="L1682" s="291"/>
      <c r="M1682" s="289" t="s">
        <v>4050</v>
      </c>
      <c r="N1682" s="290"/>
      <c r="O1682" s="291"/>
      <c r="P1682" s="289" t="s">
        <v>31</v>
      </c>
      <c r="Q1682" s="290"/>
      <c r="R1682" s="291"/>
      <c r="S1682" s="270"/>
      <c r="T1682" s="283"/>
      <c r="U1682" s="283"/>
      <c r="V1682" s="270"/>
      <c r="W1682" s="270" t="s">
        <v>21</v>
      </c>
    </row>
    <row r="1683" s="253" customFormat="true" ht="25.5" hidden="true" spans="1:23">
      <c r="A1683" s="270">
        <f>MAX(A$2:A1682)+1</f>
        <v>1565</v>
      </c>
      <c r="B1683" s="270">
        <v>250404019</v>
      </c>
      <c r="C1683" s="270" t="s">
        <v>4051</v>
      </c>
      <c r="D1683" s="410" t="s">
        <v>4052</v>
      </c>
      <c r="E1683" s="410" t="s">
        <v>4051</v>
      </c>
      <c r="F1683" s="270"/>
      <c r="G1683" s="270"/>
      <c r="H1683" s="283" t="s">
        <v>39</v>
      </c>
      <c r="I1683" s="283" t="s">
        <v>1850</v>
      </c>
      <c r="J1683" s="289" t="s">
        <v>4039</v>
      </c>
      <c r="K1683" s="290"/>
      <c r="L1683" s="291"/>
      <c r="M1683" s="289" t="s">
        <v>4039</v>
      </c>
      <c r="N1683" s="290"/>
      <c r="O1683" s="291"/>
      <c r="P1683" s="289" t="s">
        <v>31</v>
      </c>
      <c r="Q1683" s="290"/>
      <c r="R1683" s="291"/>
      <c r="S1683" s="270"/>
      <c r="T1683" s="283"/>
      <c r="U1683" s="283"/>
      <c r="V1683" s="270"/>
      <c r="W1683" s="270" t="s">
        <v>21</v>
      </c>
    </row>
    <row r="1684" s="253" customFormat="true" ht="25.5" hidden="true" spans="1:23">
      <c r="A1684" s="270">
        <f>MAX(A$2:A1683)+1</f>
        <v>1566</v>
      </c>
      <c r="B1684" s="270">
        <v>250404020</v>
      </c>
      <c r="C1684" s="270" t="s">
        <v>4053</v>
      </c>
      <c r="D1684" s="410" t="s">
        <v>4054</v>
      </c>
      <c r="E1684" s="410" t="s">
        <v>4053</v>
      </c>
      <c r="F1684" s="270"/>
      <c r="G1684" s="270"/>
      <c r="H1684" s="283" t="s">
        <v>39</v>
      </c>
      <c r="I1684" s="283" t="s">
        <v>1850</v>
      </c>
      <c r="J1684" s="289" t="s">
        <v>4055</v>
      </c>
      <c r="K1684" s="290"/>
      <c r="L1684" s="291"/>
      <c r="M1684" s="289" t="s">
        <v>4055</v>
      </c>
      <c r="N1684" s="290"/>
      <c r="O1684" s="291"/>
      <c r="P1684" s="289" t="s">
        <v>31</v>
      </c>
      <c r="Q1684" s="290"/>
      <c r="R1684" s="291"/>
      <c r="S1684" s="270"/>
      <c r="T1684" s="283"/>
      <c r="U1684" s="283"/>
      <c r="V1684" s="270"/>
      <c r="W1684" s="270" t="s">
        <v>21</v>
      </c>
    </row>
    <row r="1685" s="253" customFormat="true" ht="25.5" hidden="true" spans="1:23">
      <c r="A1685" s="270">
        <f>MAX(A$2:A1684)+1</f>
        <v>1567</v>
      </c>
      <c r="B1685" s="270" t="s">
        <v>4056</v>
      </c>
      <c r="C1685" s="270" t="s">
        <v>4057</v>
      </c>
      <c r="D1685" s="410" t="s">
        <v>4054</v>
      </c>
      <c r="E1685" s="410" t="s">
        <v>4053</v>
      </c>
      <c r="F1685" s="270" t="s">
        <v>4058</v>
      </c>
      <c r="G1685" s="270"/>
      <c r="H1685" s="283" t="s">
        <v>44</v>
      </c>
      <c r="I1685" s="283" t="s">
        <v>1850</v>
      </c>
      <c r="J1685" s="289">
        <v>75</v>
      </c>
      <c r="K1685" s="290"/>
      <c r="L1685" s="291"/>
      <c r="M1685" s="289">
        <v>75</v>
      </c>
      <c r="N1685" s="290"/>
      <c r="O1685" s="291"/>
      <c r="P1685" s="289" t="s">
        <v>31</v>
      </c>
      <c r="Q1685" s="290"/>
      <c r="R1685" s="291"/>
      <c r="S1685" s="270" t="s">
        <v>2066</v>
      </c>
      <c r="T1685" s="283"/>
      <c r="U1685" s="283"/>
      <c r="V1685" s="270"/>
      <c r="W1685" s="270" t="s">
        <v>21</v>
      </c>
    </row>
    <row r="1686" s="253" customFormat="true" ht="25.5" hidden="true" spans="1:23">
      <c r="A1686" s="270">
        <f>MAX(A$2:A1685)+1</f>
        <v>1568</v>
      </c>
      <c r="B1686" s="270">
        <v>250404025</v>
      </c>
      <c r="C1686" s="270" t="s">
        <v>4059</v>
      </c>
      <c r="D1686" s="410" t="s">
        <v>4060</v>
      </c>
      <c r="E1686" s="410" t="s">
        <v>4061</v>
      </c>
      <c r="F1686" s="270"/>
      <c r="G1686" s="270"/>
      <c r="H1686" s="283" t="s">
        <v>44</v>
      </c>
      <c r="I1686" s="283" t="s">
        <v>40</v>
      </c>
      <c r="J1686" s="289">
        <v>180</v>
      </c>
      <c r="K1686" s="290"/>
      <c r="L1686" s="291"/>
      <c r="M1686" s="289">
        <v>180</v>
      </c>
      <c r="N1686" s="290"/>
      <c r="O1686" s="291"/>
      <c r="P1686" s="289" t="s">
        <v>31</v>
      </c>
      <c r="Q1686" s="290"/>
      <c r="R1686" s="291"/>
      <c r="S1686" s="270"/>
      <c r="T1686" s="283"/>
      <c r="U1686" s="283"/>
      <c r="V1686" s="270"/>
      <c r="W1686" s="270" t="s">
        <v>21</v>
      </c>
    </row>
    <row r="1687" s="253" customFormat="true" ht="25.5" hidden="true" spans="1:23">
      <c r="A1687" s="270">
        <f>MAX(A$2:A1686)+1</f>
        <v>1569</v>
      </c>
      <c r="B1687" s="270">
        <v>250404026</v>
      </c>
      <c r="C1687" s="270" t="s">
        <v>4062</v>
      </c>
      <c r="D1687" s="410" t="s">
        <v>4063</v>
      </c>
      <c r="E1687" s="410" t="s">
        <v>4062</v>
      </c>
      <c r="F1687" s="270" t="s">
        <v>4064</v>
      </c>
      <c r="G1687" s="270"/>
      <c r="H1687" s="283" t="s">
        <v>44</v>
      </c>
      <c r="I1687" s="283" t="s">
        <v>40</v>
      </c>
      <c r="J1687" s="289">
        <v>145</v>
      </c>
      <c r="K1687" s="290"/>
      <c r="L1687" s="291"/>
      <c r="M1687" s="289">
        <v>145</v>
      </c>
      <c r="N1687" s="290"/>
      <c r="O1687" s="291"/>
      <c r="P1687" s="289" t="s">
        <v>31</v>
      </c>
      <c r="Q1687" s="290"/>
      <c r="R1687" s="291"/>
      <c r="S1687" s="270" t="s">
        <v>2917</v>
      </c>
      <c r="T1687" s="283"/>
      <c r="U1687" s="283"/>
      <c r="V1687" s="270"/>
      <c r="W1687" s="270" t="s">
        <v>21</v>
      </c>
    </row>
    <row r="1688" s="253" customFormat="true" ht="25.5" hidden="true" spans="1:23">
      <c r="A1688" s="270">
        <f>MAX(A$2:A1687)+1</f>
        <v>1570</v>
      </c>
      <c r="B1688" s="270">
        <v>250404027</v>
      </c>
      <c r="C1688" s="270" t="s">
        <v>3059</v>
      </c>
      <c r="D1688" s="410" t="s">
        <v>3058</v>
      </c>
      <c r="E1688" s="410" t="s">
        <v>3059</v>
      </c>
      <c r="F1688" s="270"/>
      <c r="G1688" s="270"/>
      <c r="H1688" s="283" t="s">
        <v>44</v>
      </c>
      <c r="I1688" s="283" t="s">
        <v>40</v>
      </c>
      <c r="J1688" s="289">
        <v>145</v>
      </c>
      <c r="K1688" s="290"/>
      <c r="L1688" s="291"/>
      <c r="M1688" s="289">
        <v>145</v>
      </c>
      <c r="N1688" s="290"/>
      <c r="O1688" s="291"/>
      <c r="P1688" s="289" t="s">
        <v>31</v>
      </c>
      <c r="Q1688" s="290"/>
      <c r="R1688" s="291"/>
      <c r="S1688" s="270" t="s">
        <v>3472</v>
      </c>
      <c r="T1688" s="283"/>
      <c r="U1688" s="283"/>
      <c r="V1688" s="270"/>
      <c r="W1688" s="270" t="s">
        <v>21</v>
      </c>
    </row>
    <row r="1689" s="253" customFormat="true" ht="25.5" hidden="true" spans="1:23">
      <c r="A1689" s="270">
        <f>MAX(A$2:A1688)+1</f>
        <v>1571</v>
      </c>
      <c r="B1689" s="270">
        <v>250404028</v>
      </c>
      <c r="C1689" s="270" t="s">
        <v>4065</v>
      </c>
      <c r="D1689" s="410" t="s">
        <v>4066</v>
      </c>
      <c r="E1689" s="410" t="s">
        <v>4067</v>
      </c>
      <c r="F1689" s="270" t="s">
        <v>4068</v>
      </c>
      <c r="G1689" s="270"/>
      <c r="H1689" s="283" t="s">
        <v>44</v>
      </c>
      <c r="I1689" s="283" t="s">
        <v>40</v>
      </c>
      <c r="J1689" s="289">
        <v>70</v>
      </c>
      <c r="K1689" s="290"/>
      <c r="L1689" s="291"/>
      <c r="M1689" s="289">
        <v>70</v>
      </c>
      <c r="N1689" s="290"/>
      <c r="O1689" s="291"/>
      <c r="P1689" s="289" t="s">
        <v>31</v>
      </c>
      <c r="Q1689" s="290"/>
      <c r="R1689" s="291"/>
      <c r="S1689" s="270" t="s">
        <v>4069</v>
      </c>
      <c r="T1689" s="283"/>
      <c r="U1689" s="283"/>
      <c r="V1689" s="270"/>
      <c r="W1689" s="270" t="s">
        <v>21</v>
      </c>
    </row>
    <row r="1690" s="253" customFormat="true" ht="25.5" hidden="true" spans="1:23">
      <c r="A1690" s="270">
        <f>MAX(A$2:A1689)+1</f>
        <v>1572</v>
      </c>
      <c r="B1690" s="270" t="s">
        <v>4070</v>
      </c>
      <c r="C1690" s="270" t="s">
        <v>4065</v>
      </c>
      <c r="D1690" s="410" t="s">
        <v>4066</v>
      </c>
      <c r="E1690" s="410" t="s">
        <v>4067</v>
      </c>
      <c r="F1690" s="270" t="s">
        <v>4068</v>
      </c>
      <c r="G1690" s="270"/>
      <c r="H1690" s="283" t="s">
        <v>44</v>
      </c>
      <c r="I1690" s="283" t="s">
        <v>40</v>
      </c>
      <c r="J1690" s="289">
        <v>55</v>
      </c>
      <c r="K1690" s="290"/>
      <c r="L1690" s="291"/>
      <c r="M1690" s="289">
        <v>55</v>
      </c>
      <c r="N1690" s="290"/>
      <c r="O1690" s="291"/>
      <c r="P1690" s="289" t="s">
        <v>31</v>
      </c>
      <c r="Q1690" s="290"/>
      <c r="R1690" s="291"/>
      <c r="S1690" s="270" t="s">
        <v>4071</v>
      </c>
      <c r="T1690" s="283"/>
      <c r="U1690" s="283"/>
      <c r="V1690" s="270"/>
      <c r="W1690" s="270" t="s">
        <v>21</v>
      </c>
    </row>
    <row r="1691" s="253" customFormat="true" ht="25.5" hidden="true" spans="1:23">
      <c r="A1691" s="270">
        <f>MAX(A$2:A1690)+1</f>
        <v>1573</v>
      </c>
      <c r="B1691" s="270" t="s">
        <v>4072</v>
      </c>
      <c r="C1691" s="270" t="s">
        <v>4073</v>
      </c>
      <c r="D1691" s="410" t="s">
        <v>4066</v>
      </c>
      <c r="E1691" s="410" t="s">
        <v>4067</v>
      </c>
      <c r="F1691" s="270" t="s">
        <v>4068</v>
      </c>
      <c r="G1691" s="270" t="s">
        <v>316</v>
      </c>
      <c r="H1691" s="283" t="s">
        <v>44</v>
      </c>
      <c r="I1691" s="283" t="s">
        <v>1850</v>
      </c>
      <c r="J1691" s="289">
        <v>90</v>
      </c>
      <c r="K1691" s="290"/>
      <c r="L1691" s="291"/>
      <c r="M1691" s="289">
        <v>90</v>
      </c>
      <c r="N1691" s="290"/>
      <c r="O1691" s="291"/>
      <c r="P1691" s="289" t="s">
        <v>31</v>
      </c>
      <c r="Q1691" s="290"/>
      <c r="R1691" s="291"/>
      <c r="S1691" s="270" t="s">
        <v>2805</v>
      </c>
      <c r="T1691" s="283"/>
      <c r="U1691" s="283"/>
      <c r="V1691" s="270"/>
      <c r="W1691" s="270" t="s">
        <v>21</v>
      </c>
    </row>
    <row r="1692" s="253" customFormat="true" ht="25.5" hidden="true" spans="1:23">
      <c r="A1692" s="270">
        <f>MAX(A$2:A1691)+1</f>
        <v>1574</v>
      </c>
      <c r="B1692" s="270">
        <v>250404029</v>
      </c>
      <c r="C1692" s="270" t="s">
        <v>4074</v>
      </c>
      <c r="D1692" s="410" t="s">
        <v>4075</v>
      </c>
      <c r="E1692" s="410" t="s">
        <v>4076</v>
      </c>
      <c r="F1692" s="270"/>
      <c r="G1692" s="270"/>
      <c r="H1692" s="283" t="s">
        <v>44</v>
      </c>
      <c r="I1692" s="283" t="s">
        <v>40</v>
      </c>
      <c r="J1692" s="289">
        <v>70</v>
      </c>
      <c r="K1692" s="290"/>
      <c r="L1692" s="291"/>
      <c r="M1692" s="289">
        <v>70</v>
      </c>
      <c r="N1692" s="290"/>
      <c r="O1692" s="291"/>
      <c r="P1692" s="289" t="s">
        <v>31</v>
      </c>
      <c r="Q1692" s="290"/>
      <c r="R1692" s="291"/>
      <c r="S1692" s="270" t="s">
        <v>3649</v>
      </c>
      <c r="T1692" s="283"/>
      <c r="U1692" s="283"/>
      <c r="V1692" s="270"/>
      <c r="W1692" s="270" t="s">
        <v>21</v>
      </c>
    </row>
    <row r="1693" s="253" customFormat="true" ht="25.5" hidden="true" spans="1:23">
      <c r="A1693" s="270">
        <f>MAX(A$2:A1692)+1</f>
        <v>1575</v>
      </c>
      <c r="B1693" s="270" t="s">
        <v>4077</v>
      </c>
      <c r="C1693" s="270" t="s">
        <v>4078</v>
      </c>
      <c r="D1693" s="410" t="s">
        <v>4075</v>
      </c>
      <c r="E1693" s="410" t="s">
        <v>4076</v>
      </c>
      <c r="F1693" s="325"/>
      <c r="G1693" s="270"/>
      <c r="H1693" s="283" t="s">
        <v>44</v>
      </c>
      <c r="I1693" s="283" t="s">
        <v>40</v>
      </c>
      <c r="J1693" s="289">
        <v>180</v>
      </c>
      <c r="K1693" s="290"/>
      <c r="L1693" s="291"/>
      <c r="M1693" s="289">
        <v>180</v>
      </c>
      <c r="N1693" s="290"/>
      <c r="O1693" s="291"/>
      <c r="P1693" s="298" t="s">
        <v>31</v>
      </c>
      <c r="Q1693" s="305"/>
      <c r="R1693" s="306"/>
      <c r="S1693" s="270" t="s">
        <v>2426</v>
      </c>
      <c r="T1693" s="283"/>
      <c r="U1693" s="283"/>
      <c r="V1693" s="270"/>
      <c r="W1693" s="270" t="s">
        <v>310</v>
      </c>
    </row>
    <row r="1694" s="253" customFormat="true" ht="25.5" hidden="true" spans="1:23">
      <c r="A1694" s="270">
        <f>MAX(A$2:A1693)+1</f>
        <v>1576</v>
      </c>
      <c r="B1694" s="270">
        <v>250404030</v>
      </c>
      <c r="C1694" s="270" t="s">
        <v>4079</v>
      </c>
      <c r="D1694" s="410" t="s">
        <v>4080</v>
      </c>
      <c r="E1694" s="410" t="s">
        <v>4081</v>
      </c>
      <c r="F1694" s="270"/>
      <c r="G1694" s="270"/>
      <c r="H1694" s="283" t="s">
        <v>29</v>
      </c>
      <c r="I1694" s="283" t="s">
        <v>1850</v>
      </c>
      <c r="J1694" s="289">
        <v>125</v>
      </c>
      <c r="K1694" s="290"/>
      <c r="L1694" s="291"/>
      <c r="M1694" s="289">
        <v>125</v>
      </c>
      <c r="N1694" s="290"/>
      <c r="O1694" s="291"/>
      <c r="P1694" s="289" t="s">
        <v>31</v>
      </c>
      <c r="Q1694" s="290"/>
      <c r="R1694" s="291"/>
      <c r="S1694" s="270" t="s">
        <v>2613</v>
      </c>
      <c r="T1694" s="283"/>
      <c r="U1694" s="283"/>
      <c r="V1694" s="270"/>
      <c r="W1694" s="270" t="s">
        <v>21</v>
      </c>
    </row>
    <row r="1695" s="253" customFormat="true" ht="25.5" hidden="true" spans="1:23">
      <c r="A1695" s="270">
        <f>MAX(A$2:A1694)+1</f>
        <v>1577</v>
      </c>
      <c r="B1695" s="270">
        <v>250404031</v>
      </c>
      <c r="C1695" s="270" t="s">
        <v>4082</v>
      </c>
      <c r="D1695" s="410" t="s">
        <v>4083</v>
      </c>
      <c r="E1695" s="410" t="s">
        <v>4082</v>
      </c>
      <c r="F1695" s="270" t="s">
        <v>4084</v>
      </c>
      <c r="G1695" s="270"/>
      <c r="H1695" s="283" t="s">
        <v>44</v>
      </c>
      <c r="I1695" s="283" t="s">
        <v>1850</v>
      </c>
      <c r="J1695" s="289">
        <v>295</v>
      </c>
      <c r="K1695" s="290"/>
      <c r="L1695" s="291"/>
      <c r="M1695" s="289">
        <v>295</v>
      </c>
      <c r="N1695" s="290"/>
      <c r="O1695" s="291"/>
      <c r="P1695" s="289" t="s">
        <v>31</v>
      </c>
      <c r="Q1695" s="290"/>
      <c r="R1695" s="291"/>
      <c r="S1695" s="270" t="s">
        <v>4085</v>
      </c>
      <c r="T1695" s="283"/>
      <c r="U1695" s="283"/>
      <c r="V1695" s="270"/>
      <c r="W1695" s="270" t="s">
        <v>21</v>
      </c>
    </row>
    <row r="1696" s="253" customFormat="true" ht="25.5" hidden="true" spans="1:23">
      <c r="A1696" s="270">
        <f>MAX(A$2:A1695)+1</f>
        <v>1578</v>
      </c>
      <c r="B1696" s="270">
        <v>250404032</v>
      </c>
      <c r="C1696" s="270" t="s">
        <v>4086</v>
      </c>
      <c r="D1696" s="411" t="s">
        <v>4087</v>
      </c>
      <c r="E1696" s="410" t="s">
        <v>4088</v>
      </c>
      <c r="F1696" s="325"/>
      <c r="G1696" s="270"/>
      <c r="H1696" s="283" t="s">
        <v>44</v>
      </c>
      <c r="I1696" s="283" t="s">
        <v>40</v>
      </c>
      <c r="J1696" s="289">
        <v>260</v>
      </c>
      <c r="K1696" s="290"/>
      <c r="L1696" s="291"/>
      <c r="M1696" s="289">
        <v>260</v>
      </c>
      <c r="N1696" s="290"/>
      <c r="O1696" s="291"/>
      <c r="P1696" s="298" t="s">
        <v>31</v>
      </c>
      <c r="Q1696" s="305"/>
      <c r="R1696" s="306"/>
      <c r="S1696" s="270" t="s">
        <v>2426</v>
      </c>
      <c r="T1696" s="283"/>
      <c r="U1696" s="283"/>
      <c r="V1696" s="270"/>
      <c r="W1696" s="270" t="s">
        <v>310</v>
      </c>
    </row>
    <row r="1697" s="253" customFormat="true" ht="25.5" hidden="true" spans="1:23">
      <c r="A1697" s="270">
        <f>MAX(A$2:A1696)+1</f>
        <v>1579</v>
      </c>
      <c r="B1697" s="270">
        <v>250404034</v>
      </c>
      <c r="C1697" s="270" t="s">
        <v>4089</v>
      </c>
      <c r="D1697" s="423" t="s">
        <v>4090</v>
      </c>
      <c r="E1697" s="410" t="s">
        <v>4089</v>
      </c>
      <c r="F1697" s="325"/>
      <c r="G1697" s="270"/>
      <c r="H1697" s="283" t="s">
        <v>29</v>
      </c>
      <c r="I1697" s="283" t="s">
        <v>1850</v>
      </c>
      <c r="J1697" s="289">
        <v>290</v>
      </c>
      <c r="K1697" s="290"/>
      <c r="L1697" s="291"/>
      <c r="M1697" s="289">
        <v>290</v>
      </c>
      <c r="N1697" s="290"/>
      <c r="O1697" s="291"/>
      <c r="P1697" s="298" t="s">
        <v>31</v>
      </c>
      <c r="Q1697" s="305"/>
      <c r="R1697" s="306"/>
      <c r="S1697" s="270"/>
      <c r="T1697" s="283"/>
      <c r="U1697" s="283"/>
      <c r="V1697" s="270"/>
      <c r="W1697" s="270" t="s">
        <v>1667</v>
      </c>
    </row>
    <row r="1698" s="253" customFormat="true" ht="25.5" hidden="true" spans="1:23">
      <c r="A1698" s="270">
        <f>MAX(A$2:A1697)+1</f>
        <v>1580</v>
      </c>
      <c r="B1698" s="270">
        <v>250404035</v>
      </c>
      <c r="C1698" s="270" t="s">
        <v>4091</v>
      </c>
      <c r="D1698" s="410" t="s">
        <v>4092</v>
      </c>
      <c r="E1698" s="410" t="s">
        <v>4091</v>
      </c>
      <c r="F1698" s="270"/>
      <c r="G1698" s="270"/>
      <c r="H1698" s="283" t="s">
        <v>44</v>
      </c>
      <c r="I1698" s="424" t="s">
        <v>40</v>
      </c>
      <c r="J1698" s="289">
        <v>195</v>
      </c>
      <c r="K1698" s="290"/>
      <c r="L1698" s="291"/>
      <c r="M1698" s="289">
        <v>195</v>
      </c>
      <c r="N1698" s="290"/>
      <c r="O1698" s="291"/>
      <c r="P1698" s="289" t="s">
        <v>31</v>
      </c>
      <c r="Q1698" s="290"/>
      <c r="R1698" s="291"/>
      <c r="S1698" s="270"/>
      <c r="T1698" s="283"/>
      <c r="U1698" s="283"/>
      <c r="V1698" s="270"/>
      <c r="W1698" s="270" t="s">
        <v>21</v>
      </c>
    </row>
    <row r="1699" s="253" customFormat="true" ht="63.75" hidden="true" spans="1:23">
      <c r="A1699" s="270">
        <f>MAX(A$2:A1698)+1</f>
        <v>1581</v>
      </c>
      <c r="B1699" s="270">
        <v>250404040</v>
      </c>
      <c r="C1699" s="270" t="s">
        <v>4093</v>
      </c>
      <c r="D1699" s="410" t="s">
        <v>4094</v>
      </c>
      <c r="E1699" s="410" t="s">
        <v>4095</v>
      </c>
      <c r="F1699" s="325" t="s">
        <v>4096</v>
      </c>
      <c r="G1699" s="270"/>
      <c r="H1699" s="283" t="s">
        <v>44</v>
      </c>
      <c r="I1699" s="283" t="s">
        <v>1850</v>
      </c>
      <c r="J1699" s="289">
        <v>65</v>
      </c>
      <c r="K1699" s="290"/>
      <c r="L1699" s="291"/>
      <c r="M1699" s="289">
        <v>65</v>
      </c>
      <c r="N1699" s="290"/>
      <c r="O1699" s="291"/>
      <c r="P1699" s="298" t="s">
        <v>31</v>
      </c>
      <c r="Q1699" s="305"/>
      <c r="R1699" s="306"/>
      <c r="S1699" s="270" t="s">
        <v>2041</v>
      </c>
      <c r="T1699" s="283"/>
      <c r="U1699" s="283"/>
      <c r="V1699" s="270"/>
      <c r="W1699" s="270" t="s">
        <v>310</v>
      </c>
    </row>
    <row r="1700" s="253" customFormat="true" ht="24" hidden="true" customHeight="true" spans="1:23">
      <c r="A1700" s="270">
        <f>MAX(A$2:A1699)+1</f>
        <v>1582</v>
      </c>
      <c r="B1700" s="270">
        <v>250404041</v>
      </c>
      <c r="C1700" s="270" t="s">
        <v>4097</v>
      </c>
      <c r="D1700" s="410" t="s">
        <v>4016</v>
      </c>
      <c r="E1700" s="410" t="s">
        <v>4015</v>
      </c>
      <c r="F1700" s="325" t="s">
        <v>4098</v>
      </c>
      <c r="G1700" s="270"/>
      <c r="H1700" s="283" t="s">
        <v>44</v>
      </c>
      <c r="I1700" s="283" t="s">
        <v>40</v>
      </c>
      <c r="J1700" s="289">
        <v>80</v>
      </c>
      <c r="K1700" s="290"/>
      <c r="L1700" s="291"/>
      <c r="M1700" s="289">
        <v>80</v>
      </c>
      <c r="N1700" s="290"/>
      <c r="O1700" s="291"/>
      <c r="P1700" s="298" t="s">
        <v>31</v>
      </c>
      <c r="Q1700" s="305"/>
      <c r="R1700" s="306"/>
      <c r="S1700" s="270" t="s">
        <v>2041</v>
      </c>
      <c r="T1700" s="283"/>
      <c r="U1700" s="283"/>
      <c r="V1700" s="270"/>
      <c r="W1700" s="270" t="s">
        <v>310</v>
      </c>
    </row>
    <row r="1701" s="253" customFormat="true" ht="24" hidden="true" customHeight="true" spans="1:23">
      <c r="A1701" s="270">
        <f>MAX(A$2:A1700)+1</f>
        <v>1583</v>
      </c>
      <c r="B1701" s="270">
        <v>250404042</v>
      </c>
      <c r="C1701" s="271" t="s">
        <v>4099</v>
      </c>
      <c r="D1701" s="336" t="s">
        <v>2465</v>
      </c>
      <c r="E1701" s="336" t="s">
        <v>4100</v>
      </c>
      <c r="F1701" s="270" t="s">
        <v>4101</v>
      </c>
      <c r="G1701" s="270"/>
      <c r="H1701" s="287" t="s">
        <v>29</v>
      </c>
      <c r="I1701" s="377" t="s">
        <v>40</v>
      </c>
      <c r="J1701" s="289" t="s">
        <v>70</v>
      </c>
      <c r="K1701" s="290"/>
      <c r="L1701" s="291"/>
      <c r="M1701" s="289" t="s">
        <v>70</v>
      </c>
      <c r="N1701" s="290"/>
      <c r="O1701" s="291"/>
      <c r="P1701" s="289" t="s">
        <v>70</v>
      </c>
      <c r="Q1701" s="290"/>
      <c r="R1701" s="291"/>
      <c r="S1701" s="271"/>
      <c r="T1701" s="283"/>
      <c r="U1701" s="283"/>
      <c r="V1701" s="270"/>
      <c r="W1701" s="270" t="s">
        <v>535</v>
      </c>
    </row>
    <row r="1702" s="252" customFormat="true" ht="25.5" hidden="true" spans="1:23">
      <c r="A1702" s="270"/>
      <c r="B1702" s="270">
        <v>250405</v>
      </c>
      <c r="C1702" s="270" t="s">
        <v>4102</v>
      </c>
      <c r="D1702" s="410"/>
      <c r="E1702" s="410"/>
      <c r="F1702" s="270"/>
      <c r="G1702" s="270"/>
      <c r="H1702" s="283"/>
      <c r="I1702" s="283"/>
      <c r="J1702" s="289"/>
      <c r="K1702" s="290"/>
      <c r="L1702" s="291"/>
      <c r="M1702" s="289"/>
      <c r="N1702" s="290"/>
      <c r="O1702" s="291"/>
      <c r="P1702" s="289"/>
      <c r="Q1702" s="290"/>
      <c r="R1702" s="291"/>
      <c r="S1702" s="270"/>
      <c r="T1702" s="283"/>
      <c r="U1702" s="283"/>
      <c r="V1702" s="270"/>
      <c r="W1702" s="270" t="s">
        <v>21</v>
      </c>
    </row>
    <row r="1703" s="253" customFormat="true" ht="25.5" hidden="true" spans="1:23">
      <c r="A1703" s="270">
        <f>MAX(A$2:A1702)+1</f>
        <v>1584</v>
      </c>
      <c r="B1703" s="270">
        <v>250405001</v>
      </c>
      <c r="C1703" s="270" t="s">
        <v>4103</v>
      </c>
      <c r="D1703" s="410" t="s">
        <v>4104</v>
      </c>
      <c r="E1703" s="410" t="s">
        <v>4103</v>
      </c>
      <c r="F1703" s="270"/>
      <c r="G1703" s="270"/>
      <c r="H1703" s="283" t="s">
        <v>44</v>
      </c>
      <c r="I1703" s="283" t="s">
        <v>1850</v>
      </c>
      <c r="J1703" s="289" t="s">
        <v>4039</v>
      </c>
      <c r="K1703" s="290"/>
      <c r="L1703" s="291"/>
      <c r="M1703" s="289" t="s">
        <v>4039</v>
      </c>
      <c r="N1703" s="290"/>
      <c r="O1703" s="291"/>
      <c r="P1703" s="289" t="s">
        <v>31</v>
      </c>
      <c r="Q1703" s="290"/>
      <c r="R1703" s="291"/>
      <c r="S1703" s="270" t="s">
        <v>4105</v>
      </c>
      <c r="T1703" s="283"/>
      <c r="U1703" s="283"/>
      <c r="V1703" s="270"/>
      <c r="W1703" s="270" t="s">
        <v>21</v>
      </c>
    </row>
    <row r="1704" s="253" customFormat="true" ht="25.5" hidden="true" spans="1:23">
      <c r="A1704" s="270">
        <f>MAX(A$2:A1703)+1</f>
        <v>1585</v>
      </c>
      <c r="B1704" s="270" t="s">
        <v>4106</v>
      </c>
      <c r="C1704" s="270" t="s">
        <v>4103</v>
      </c>
      <c r="D1704" s="410" t="s">
        <v>4104</v>
      </c>
      <c r="E1704" s="410" t="s">
        <v>4103</v>
      </c>
      <c r="F1704" s="270"/>
      <c r="G1704" s="270"/>
      <c r="H1704" s="283" t="s">
        <v>44</v>
      </c>
      <c r="I1704" s="283" t="s">
        <v>1850</v>
      </c>
      <c r="J1704" s="289">
        <v>60</v>
      </c>
      <c r="K1704" s="290"/>
      <c r="L1704" s="291"/>
      <c r="M1704" s="289">
        <v>60</v>
      </c>
      <c r="N1704" s="290"/>
      <c r="O1704" s="291"/>
      <c r="P1704" s="289" t="s">
        <v>31</v>
      </c>
      <c r="Q1704" s="290"/>
      <c r="R1704" s="291"/>
      <c r="S1704" s="270" t="s">
        <v>4041</v>
      </c>
      <c r="T1704" s="283"/>
      <c r="U1704" s="283"/>
      <c r="V1704" s="270"/>
      <c r="W1704" s="270" t="s">
        <v>21</v>
      </c>
    </row>
    <row r="1705" s="253" customFormat="true" ht="25.5" hidden="true" spans="1:23">
      <c r="A1705" s="270">
        <f>MAX(A$2:A1704)+1</f>
        <v>1586</v>
      </c>
      <c r="B1705" s="270" t="s">
        <v>4107</v>
      </c>
      <c r="C1705" s="270" t="s">
        <v>4103</v>
      </c>
      <c r="D1705" s="410" t="s">
        <v>4104</v>
      </c>
      <c r="E1705" s="410" t="s">
        <v>4103</v>
      </c>
      <c r="F1705" s="270"/>
      <c r="G1705" s="270"/>
      <c r="H1705" s="283" t="s">
        <v>44</v>
      </c>
      <c r="I1705" s="283" t="s">
        <v>1850</v>
      </c>
      <c r="J1705" s="289">
        <v>97</v>
      </c>
      <c r="K1705" s="290"/>
      <c r="L1705" s="291"/>
      <c r="M1705" s="289">
        <v>97</v>
      </c>
      <c r="N1705" s="290"/>
      <c r="O1705" s="291"/>
      <c r="P1705" s="289" t="s">
        <v>31</v>
      </c>
      <c r="Q1705" s="290"/>
      <c r="R1705" s="291"/>
      <c r="S1705" s="270" t="s">
        <v>2897</v>
      </c>
      <c r="T1705" s="283"/>
      <c r="U1705" s="283"/>
      <c r="V1705" s="270"/>
      <c r="W1705" s="270" t="s">
        <v>21</v>
      </c>
    </row>
    <row r="1706" s="253" customFormat="true" ht="25.5" hidden="true" spans="1:23">
      <c r="A1706" s="270">
        <f>MAX(A$2:A1705)+1</f>
        <v>1587</v>
      </c>
      <c r="B1706" s="270">
        <v>250405002</v>
      </c>
      <c r="C1706" s="270" t="s">
        <v>4108</v>
      </c>
      <c r="D1706" s="410" t="s">
        <v>4109</v>
      </c>
      <c r="E1706" s="410" t="s">
        <v>4108</v>
      </c>
      <c r="F1706" s="270"/>
      <c r="G1706" s="270"/>
      <c r="H1706" s="283" t="s">
        <v>44</v>
      </c>
      <c r="I1706" s="283" t="s">
        <v>1850</v>
      </c>
      <c r="J1706" s="289">
        <v>30</v>
      </c>
      <c r="K1706" s="290"/>
      <c r="L1706" s="291"/>
      <c r="M1706" s="289">
        <v>30</v>
      </c>
      <c r="N1706" s="290"/>
      <c r="O1706" s="291"/>
      <c r="P1706" s="289" t="s">
        <v>31</v>
      </c>
      <c r="Q1706" s="290"/>
      <c r="R1706" s="291"/>
      <c r="S1706" s="270" t="s">
        <v>4110</v>
      </c>
      <c r="T1706" s="283"/>
      <c r="U1706" s="283"/>
      <c r="V1706" s="270"/>
      <c r="W1706" s="270" t="s">
        <v>21</v>
      </c>
    </row>
    <row r="1707" s="253" customFormat="true" ht="25.5" hidden="true" spans="1:23">
      <c r="A1707" s="270">
        <f>MAX(A$2:A1706)+1</f>
        <v>1588</v>
      </c>
      <c r="B1707" s="270" t="s">
        <v>4111</v>
      </c>
      <c r="C1707" s="270" t="s">
        <v>4108</v>
      </c>
      <c r="D1707" s="410" t="s">
        <v>4109</v>
      </c>
      <c r="E1707" s="410" t="s">
        <v>4108</v>
      </c>
      <c r="F1707" s="270"/>
      <c r="G1707" s="270"/>
      <c r="H1707" s="283" t="s">
        <v>44</v>
      </c>
      <c r="I1707" s="283" t="s">
        <v>1850</v>
      </c>
      <c r="J1707" s="289">
        <v>60</v>
      </c>
      <c r="K1707" s="290"/>
      <c r="L1707" s="291"/>
      <c r="M1707" s="289">
        <v>60</v>
      </c>
      <c r="N1707" s="290"/>
      <c r="O1707" s="291"/>
      <c r="P1707" s="289" t="s">
        <v>31</v>
      </c>
      <c r="Q1707" s="290"/>
      <c r="R1707" s="291"/>
      <c r="S1707" s="270" t="s">
        <v>4041</v>
      </c>
      <c r="T1707" s="283"/>
      <c r="U1707" s="283"/>
      <c r="V1707" s="270"/>
      <c r="W1707" s="270" t="s">
        <v>21</v>
      </c>
    </row>
    <row r="1708" s="253" customFormat="true" ht="25.5" hidden="true" spans="1:23">
      <c r="A1708" s="270">
        <f>MAX(A$2:A1707)+1</f>
        <v>1589</v>
      </c>
      <c r="B1708" s="270">
        <v>250405003</v>
      </c>
      <c r="C1708" s="270" t="s">
        <v>4112</v>
      </c>
      <c r="D1708" s="410" t="s">
        <v>4113</v>
      </c>
      <c r="E1708" s="410" t="s">
        <v>4112</v>
      </c>
      <c r="F1708" s="270"/>
      <c r="G1708" s="270"/>
      <c r="H1708" s="283" t="s">
        <v>44</v>
      </c>
      <c r="I1708" s="283" t="s">
        <v>1850</v>
      </c>
      <c r="J1708" s="289">
        <v>30</v>
      </c>
      <c r="K1708" s="290"/>
      <c r="L1708" s="291"/>
      <c r="M1708" s="289">
        <v>30</v>
      </c>
      <c r="N1708" s="290"/>
      <c r="O1708" s="291"/>
      <c r="P1708" s="289" t="s">
        <v>31</v>
      </c>
      <c r="Q1708" s="290"/>
      <c r="R1708" s="291"/>
      <c r="S1708" s="270" t="s">
        <v>4110</v>
      </c>
      <c r="T1708" s="283"/>
      <c r="U1708" s="283"/>
      <c r="V1708" s="270"/>
      <c r="W1708" s="270" t="s">
        <v>21</v>
      </c>
    </row>
    <row r="1709" s="253" customFormat="true" ht="25.5" hidden="true" spans="1:23">
      <c r="A1709" s="270">
        <f>MAX(A$2:A1708)+1</f>
        <v>1590</v>
      </c>
      <c r="B1709" s="270" t="s">
        <v>4114</v>
      </c>
      <c r="C1709" s="270" t="s">
        <v>4112</v>
      </c>
      <c r="D1709" s="410" t="s">
        <v>4113</v>
      </c>
      <c r="E1709" s="410" t="s">
        <v>4112</v>
      </c>
      <c r="F1709" s="270"/>
      <c r="G1709" s="270"/>
      <c r="H1709" s="283" t="s">
        <v>44</v>
      </c>
      <c r="I1709" s="283" t="s">
        <v>1850</v>
      </c>
      <c r="J1709" s="289">
        <v>60</v>
      </c>
      <c r="K1709" s="290"/>
      <c r="L1709" s="291"/>
      <c r="M1709" s="289">
        <v>60</v>
      </c>
      <c r="N1709" s="290"/>
      <c r="O1709" s="291"/>
      <c r="P1709" s="289" t="s">
        <v>31</v>
      </c>
      <c r="Q1709" s="290"/>
      <c r="R1709" s="291"/>
      <c r="S1709" s="270" t="s">
        <v>4041</v>
      </c>
      <c r="T1709" s="283"/>
      <c r="U1709" s="283"/>
      <c r="V1709" s="270"/>
      <c r="W1709" s="270" t="s">
        <v>21</v>
      </c>
    </row>
    <row r="1710" s="253" customFormat="true" ht="25.5" hidden="true" spans="1:23">
      <c r="A1710" s="270">
        <f>MAX(A$2:A1709)+1</f>
        <v>1591</v>
      </c>
      <c r="B1710" s="270">
        <v>250405004</v>
      </c>
      <c r="C1710" s="270" t="s">
        <v>4115</v>
      </c>
      <c r="D1710" s="410" t="s">
        <v>4116</v>
      </c>
      <c r="E1710" s="410" t="s">
        <v>4117</v>
      </c>
      <c r="F1710" s="270" t="s">
        <v>4118</v>
      </c>
      <c r="G1710" s="270"/>
      <c r="H1710" s="283" t="s">
        <v>44</v>
      </c>
      <c r="I1710" s="283" t="s">
        <v>1850</v>
      </c>
      <c r="J1710" s="289">
        <v>30</v>
      </c>
      <c r="K1710" s="290"/>
      <c r="L1710" s="291"/>
      <c r="M1710" s="289">
        <v>30</v>
      </c>
      <c r="N1710" s="290"/>
      <c r="O1710" s="291"/>
      <c r="P1710" s="289" t="s">
        <v>31</v>
      </c>
      <c r="Q1710" s="290"/>
      <c r="R1710" s="291"/>
      <c r="S1710" s="270" t="s">
        <v>4105</v>
      </c>
      <c r="T1710" s="283"/>
      <c r="U1710" s="283"/>
      <c r="V1710" s="270"/>
      <c r="W1710" s="270" t="s">
        <v>21</v>
      </c>
    </row>
    <row r="1711" s="253" customFormat="true" ht="25.5" hidden="true" spans="1:23">
      <c r="A1711" s="270">
        <f>MAX(A$2:A1710)+1</f>
        <v>1592</v>
      </c>
      <c r="B1711" s="270" t="s">
        <v>4119</v>
      </c>
      <c r="C1711" s="270" t="s">
        <v>4115</v>
      </c>
      <c r="D1711" s="410" t="s">
        <v>4116</v>
      </c>
      <c r="E1711" s="410" t="s">
        <v>4117</v>
      </c>
      <c r="F1711" s="270"/>
      <c r="G1711" s="270"/>
      <c r="H1711" s="283" t="s">
        <v>44</v>
      </c>
      <c r="I1711" s="283" t="s">
        <v>1850</v>
      </c>
      <c r="J1711" s="289">
        <v>60</v>
      </c>
      <c r="K1711" s="290"/>
      <c r="L1711" s="291"/>
      <c r="M1711" s="289">
        <v>60</v>
      </c>
      <c r="N1711" s="290"/>
      <c r="O1711" s="291"/>
      <c r="P1711" s="289" t="s">
        <v>31</v>
      </c>
      <c r="Q1711" s="290"/>
      <c r="R1711" s="291"/>
      <c r="S1711" s="270" t="s">
        <v>4041</v>
      </c>
      <c r="T1711" s="283"/>
      <c r="U1711" s="283"/>
      <c r="V1711" s="270"/>
      <c r="W1711" s="270" t="s">
        <v>21</v>
      </c>
    </row>
    <row r="1712" s="253" customFormat="true" ht="25.5" hidden="true" spans="1:23">
      <c r="A1712" s="270">
        <f>MAX(A$2:A1711)+1</f>
        <v>1593</v>
      </c>
      <c r="B1712" s="270" t="s">
        <v>4120</v>
      </c>
      <c r="C1712" s="270" t="s">
        <v>4121</v>
      </c>
      <c r="D1712" s="410" t="s">
        <v>4104</v>
      </c>
      <c r="E1712" s="410" t="s">
        <v>4103</v>
      </c>
      <c r="F1712" s="270"/>
      <c r="G1712" s="270"/>
      <c r="H1712" s="283" t="s">
        <v>44</v>
      </c>
      <c r="I1712" s="283" t="s">
        <v>1850</v>
      </c>
      <c r="J1712" s="289">
        <v>97</v>
      </c>
      <c r="K1712" s="290"/>
      <c r="L1712" s="291"/>
      <c r="M1712" s="289">
        <v>97</v>
      </c>
      <c r="N1712" s="290"/>
      <c r="O1712" s="291"/>
      <c r="P1712" s="289" t="s">
        <v>31</v>
      </c>
      <c r="Q1712" s="290"/>
      <c r="R1712" s="291"/>
      <c r="S1712" s="270" t="s">
        <v>2897</v>
      </c>
      <c r="T1712" s="283"/>
      <c r="U1712" s="283"/>
      <c r="V1712" s="270"/>
      <c r="W1712" s="270" t="s">
        <v>21</v>
      </c>
    </row>
    <row r="1713" s="253" customFormat="true" ht="25.5" hidden="true" spans="1:23">
      <c r="A1713" s="270">
        <f>MAX(A$2:A1712)+1</f>
        <v>1594</v>
      </c>
      <c r="B1713" s="270">
        <v>250405005</v>
      </c>
      <c r="C1713" s="270" t="s">
        <v>4122</v>
      </c>
      <c r="D1713" s="410" t="s">
        <v>4123</v>
      </c>
      <c r="E1713" s="410" t="s">
        <v>4124</v>
      </c>
      <c r="F1713" s="270" t="s">
        <v>4125</v>
      </c>
      <c r="G1713" s="270"/>
      <c r="H1713" s="283" t="s">
        <v>44</v>
      </c>
      <c r="I1713" s="283" t="s">
        <v>1850</v>
      </c>
      <c r="J1713" s="289">
        <v>30</v>
      </c>
      <c r="K1713" s="290"/>
      <c r="L1713" s="291"/>
      <c r="M1713" s="289">
        <v>30</v>
      </c>
      <c r="N1713" s="290"/>
      <c r="O1713" s="291"/>
      <c r="P1713" s="289" t="s">
        <v>31</v>
      </c>
      <c r="Q1713" s="290"/>
      <c r="R1713" s="291"/>
      <c r="S1713" s="270" t="s">
        <v>4105</v>
      </c>
      <c r="T1713" s="283"/>
      <c r="U1713" s="283"/>
      <c r="V1713" s="270"/>
      <c r="W1713" s="270" t="s">
        <v>21</v>
      </c>
    </row>
    <row r="1714" s="253" customFormat="true" ht="25.5" hidden="true" spans="1:23">
      <c r="A1714" s="270">
        <f>MAX(A$2:A1713)+1</f>
        <v>1595</v>
      </c>
      <c r="B1714" s="270" t="s">
        <v>4126</v>
      </c>
      <c r="C1714" s="270" t="s">
        <v>4122</v>
      </c>
      <c r="D1714" s="410" t="s">
        <v>4123</v>
      </c>
      <c r="E1714" s="410" t="s">
        <v>4124</v>
      </c>
      <c r="F1714" s="270"/>
      <c r="G1714" s="270"/>
      <c r="H1714" s="283" t="s">
        <v>44</v>
      </c>
      <c r="I1714" s="283" t="s">
        <v>1850</v>
      </c>
      <c r="J1714" s="289">
        <v>60</v>
      </c>
      <c r="K1714" s="290"/>
      <c r="L1714" s="291"/>
      <c r="M1714" s="289">
        <v>60</v>
      </c>
      <c r="N1714" s="290"/>
      <c r="O1714" s="291"/>
      <c r="P1714" s="289" t="s">
        <v>31</v>
      </c>
      <c r="Q1714" s="290"/>
      <c r="R1714" s="291"/>
      <c r="S1714" s="270" t="s">
        <v>4041</v>
      </c>
      <c r="T1714" s="283"/>
      <c r="U1714" s="283"/>
      <c r="V1714" s="270"/>
      <c r="W1714" s="270" t="s">
        <v>21</v>
      </c>
    </row>
    <row r="1715" s="253" customFormat="true" ht="25.5" hidden="true" spans="1:23">
      <c r="A1715" s="270">
        <f>MAX(A$2:A1714)+1</f>
        <v>1596</v>
      </c>
      <c r="B1715" s="270" t="s">
        <v>4127</v>
      </c>
      <c r="C1715" s="270" t="s">
        <v>4128</v>
      </c>
      <c r="D1715" s="410" t="s">
        <v>4104</v>
      </c>
      <c r="E1715" s="410" t="s">
        <v>4103</v>
      </c>
      <c r="F1715" s="270"/>
      <c r="G1715" s="270"/>
      <c r="H1715" s="283" t="s">
        <v>44</v>
      </c>
      <c r="I1715" s="283" t="s">
        <v>1850</v>
      </c>
      <c r="J1715" s="289">
        <v>60</v>
      </c>
      <c r="K1715" s="290"/>
      <c r="L1715" s="291"/>
      <c r="M1715" s="289">
        <v>60</v>
      </c>
      <c r="N1715" s="290"/>
      <c r="O1715" s="291"/>
      <c r="P1715" s="289" t="s">
        <v>31</v>
      </c>
      <c r="Q1715" s="290"/>
      <c r="R1715" s="291"/>
      <c r="S1715" s="270" t="s">
        <v>2897</v>
      </c>
      <c r="T1715" s="283"/>
      <c r="U1715" s="283"/>
      <c r="V1715" s="270"/>
      <c r="W1715" s="270" t="s">
        <v>21</v>
      </c>
    </row>
    <row r="1716" s="253" customFormat="true" ht="38.25" hidden="true" spans="1:23">
      <c r="A1716" s="270">
        <f>MAX(A$2:A1715)+1</f>
        <v>1597</v>
      </c>
      <c r="B1716" s="270">
        <v>250405006</v>
      </c>
      <c r="C1716" s="270" t="s">
        <v>4129</v>
      </c>
      <c r="D1716" s="410" t="s">
        <v>4130</v>
      </c>
      <c r="E1716" s="410" t="s">
        <v>4131</v>
      </c>
      <c r="F1716" s="270"/>
      <c r="G1716" s="270"/>
      <c r="H1716" s="283" t="s">
        <v>44</v>
      </c>
      <c r="I1716" s="283" t="s">
        <v>1850</v>
      </c>
      <c r="J1716" s="289">
        <v>30</v>
      </c>
      <c r="K1716" s="290"/>
      <c r="L1716" s="291"/>
      <c r="M1716" s="289">
        <v>30</v>
      </c>
      <c r="N1716" s="290"/>
      <c r="O1716" s="291"/>
      <c r="P1716" s="289" t="s">
        <v>31</v>
      </c>
      <c r="Q1716" s="290"/>
      <c r="R1716" s="291"/>
      <c r="S1716" s="270" t="s">
        <v>4110</v>
      </c>
      <c r="T1716" s="283"/>
      <c r="U1716" s="283"/>
      <c r="V1716" s="270"/>
      <c r="W1716" s="270" t="s">
        <v>21</v>
      </c>
    </row>
    <row r="1717" s="253" customFormat="true" ht="38.25" hidden="true" spans="1:23">
      <c r="A1717" s="270">
        <f>MAX(A$2:A1716)+1</f>
        <v>1598</v>
      </c>
      <c r="B1717" s="270" t="s">
        <v>4132</v>
      </c>
      <c r="C1717" s="270" t="s">
        <v>4129</v>
      </c>
      <c r="D1717" s="410" t="s">
        <v>4130</v>
      </c>
      <c r="E1717" s="410" t="s">
        <v>4131</v>
      </c>
      <c r="F1717" s="270"/>
      <c r="G1717" s="270"/>
      <c r="H1717" s="283" t="s">
        <v>44</v>
      </c>
      <c r="I1717" s="283" t="s">
        <v>1850</v>
      </c>
      <c r="J1717" s="289">
        <v>60</v>
      </c>
      <c r="K1717" s="290"/>
      <c r="L1717" s="291"/>
      <c r="M1717" s="289">
        <v>60</v>
      </c>
      <c r="N1717" s="290"/>
      <c r="O1717" s="291"/>
      <c r="P1717" s="289" t="s">
        <v>31</v>
      </c>
      <c r="Q1717" s="290"/>
      <c r="R1717" s="291"/>
      <c r="S1717" s="270" t="s">
        <v>4041</v>
      </c>
      <c r="T1717" s="283"/>
      <c r="U1717" s="283"/>
      <c r="V1717" s="270"/>
      <c r="W1717" s="270" t="s">
        <v>21</v>
      </c>
    </row>
    <row r="1718" s="253" customFormat="true" ht="25.5" hidden="true" spans="1:23">
      <c r="A1718" s="270">
        <f>MAX(A$2:A1717)+1</f>
        <v>1599</v>
      </c>
      <c r="B1718" s="270">
        <v>250405007</v>
      </c>
      <c r="C1718" s="270" t="s">
        <v>4133</v>
      </c>
      <c r="D1718" s="410" t="s">
        <v>4134</v>
      </c>
      <c r="E1718" s="410" t="s">
        <v>4135</v>
      </c>
      <c r="F1718" s="270"/>
      <c r="G1718" s="270"/>
      <c r="H1718" s="283" t="s">
        <v>44</v>
      </c>
      <c r="I1718" s="283" t="s">
        <v>1850</v>
      </c>
      <c r="J1718" s="297">
        <v>6</v>
      </c>
      <c r="K1718" s="290"/>
      <c r="L1718" s="291"/>
      <c r="M1718" s="297">
        <v>6</v>
      </c>
      <c r="N1718" s="290"/>
      <c r="O1718" s="291"/>
      <c r="P1718" s="289" t="s">
        <v>31</v>
      </c>
      <c r="Q1718" s="290"/>
      <c r="R1718" s="291"/>
      <c r="S1718" s="270" t="s">
        <v>4110</v>
      </c>
      <c r="T1718" s="283"/>
      <c r="U1718" s="283"/>
      <c r="V1718" s="270"/>
      <c r="W1718" s="270" t="s">
        <v>21</v>
      </c>
    </row>
    <row r="1719" s="252" customFormat="true" ht="25.5" hidden="true" spans="1:23">
      <c r="A1719" s="270"/>
      <c r="B1719" s="270">
        <v>2505</v>
      </c>
      <c r="C1719" s="270" t="s">
        <v>4136</v>
      </c>
      <c r="D1719" s="410"/>
      <c r="E1719" s="410"/>
      <c r="F1719" s="270"/>
      <c r="G1719" s="270"/>
      <c r="H1719" s="283"/>
      <c r="I1719" s="283"/>
      <c r="J1719" s="289"/>
      <c r="K1719" s="290"/>
      <c r="L1719" s="291"/>
      <c r="M1719" s="289"/>
      <c r="N1719" s="290"/>
      <c r="O1719" s="291"/>
      <c r="P1719" s="289"/>
      <c r="Q1719" s="290"/>
      <c r="R1719" s="291"/>
      <c r="S1719" s="270"/>
      <c r="T1719" s="283"/>
      <c r="U1719" s="283"/>
      <c r="V1719" s="270"/>
      <c r="W1719" s="270" t="s">
        <v>21</v>
      </c>
    </row>
    <row r="1720" s="252" customFormat="true" ht="25.5" hidden="true" spans="1:23">
      <c r="A1720" s="270"/>
      <c r="B1720" s="270">
        <v>250501</v>
      </c>
      <c r="C1720" s="270" t="s">
        <v>4137</v>
      </c>
      <c r="D1720" s="410"/>
      <c r="E1720" s="410"/>
      <c r="F1720" s="270"/>
      <c r="G1720" s="270"/>
      <c r="H1720" s="283"/>
      <c r="I1720" s="283"/>
      <c r="J1720" s="289"/>
      <c r="K1720" s="290"/>
      <c r="L1720" s="291"/>
      <c r="M1720" s="289"/>
      <c r="N1720" s="290"/>
      <c r="O1720" s="291"/>
      <c r="P1720" s="289"/>
      <c r="Q1720" s="290"/>
      <c r="R1720" s="291"/>
      <c r="S1720" s="270"/>
      <c r="T1720" s="283"/>
      <c r="U1720" s="283"/>
      <c r="V1720" s="270"/>
      <c r="W1720" s="270" t="s">
        <v>21</v>
      </c>
    </row>
    <row r="1721" s="253" customFormat="true" ht="25.5" hidden="true" spans="1:23">
      <c r="A1721" s="270">
        <f>MAX(A$2:A1720)+1</f>
        <v>1600</v>
      </c>
      <c r="B1721" s="270">
        <v>250501001</v>
      </c>
      <c r="C1721" s="270" t="s">
        <v>4138</v>
      </c>
      <c r="D1721" s="410" t="s">
        <v>4139</v>
      </c>
      <c r="E1721" s="410" t="s">
        <v>4138</v>
      </c>
      <c r="F1721" s="270" t="s">
        <v>4140</v>
      </c>
      <c r="G1721" s="270"/>
      <c r="H1721" s="283" t="s">
        <v>39</v>
      </c>
      <c r="I1721" s="283" t="s">
        <v>1850</v>
      </c>
      <c r="J1721" s="289">
        <v>10</v>
      </c>
      <c r="K1721" s="290"/>
      <c r="L1721" s="291"/>
      <c r="M1721" s="289">
        <v>10</v>
      </c>
      <c r="N1721" s="290"/>
      <c r="O1721" s="291"/>
      <c r="P1721" s="289" t="s">
        <v>31</v>
      </c>
      <c r="Q1721" s="290"/>
      <c r="R1721" s="291"/>
      <c r="S1721" s="270" t="s">
        <v>3233</v>
      </c>
      <c r="T1721" s="283"/>
      <c r="U1721" s="283"/>
      <c r="V1721" s="270"/>
      <c r="W1721" s="270" t="s">
        <v>21</v>
      </c>
    </row>
    <row r="1722" s="253" customFormat="true" ht="25.5" hidden="true" spans="1:23">
      <c r="A1722" s="270">
        <f>MAX(A$2:A1721)+1</f>
        <v>1601</v>
      </c>
      <c r="B1722" s="270">
        <v>250501002</v>
      </c>
      <c r="C1722" s="270" t="s">
        <v>4141</v>
      </c>
      <c r="D1722" s="410" t="s">
        <v>4142</v>
      </c>
      <c r="E1722" s="410" t="s">
        <v>4141</v>
      </c>
      <c r="F1722" s="270" t="s">
        <v>4140</v>
      </c>
      <c r="G1722" s="270"/>
      <c r="H1722" s="283" t="s">
        <v>39</v>
      </c>
      <c r="I1722" s="283" t="s">
        <v>1850</v>
      </c>
      <c r="J1722" s="289">
        <v>10</v>
      </c>
      <c r="K1722" s="290"/>
      <c r="L1722" s="291"/>
      <c r="M1722" s="289">
        <v>10</v>
      </c>
      <c r="N1722" s="290"/>
      <c r="O1722" s="291"/>
      <c r="P1722" s="289" t="s">
        <v>31</v>
      </c>
      <c r="Q1722" s="290"/>
      <c r="R1722" s="291"/>
      <c r="S1722" s="270" t="s">
        <v>3233</v>
      </c>
      <c r="T1722" s="283"/>
      <c r="U1722" s="283"/>
      <c r="V1722" s="270"/>
      <c r="W1722" s="270" t="s">
        <v>21</v>
      </c>
    </row>
    <row r="1723" s="253" customFormat="true" ht="25.5" hidden="true" spans="1:23">
      <c r="A1723" s="270">
        <f>MAX(A$2:A1722)+1</f>
        <v>1602</v>
      </c>
      <c r="B1723" s="270">
        <v>250501003</v>
      </c>
      <c r="C1723" s="270" t="s">
        <v>4143</v>
      </c>
      <c r="D1723" s="410" t="s">
        <v>4144</v>
      </c>
      <c r="E1723" s="410" t="s">
        <v>4143</v>
      </c>
      <c r="F1723" s="270"/>
      <c r="G1723" s="270"/>
      <c r="H1723" s="283" t="s">
        <v>39</v>
      </c>
      <c r="I1723" s="283" t="s">
        <v>1850</v>
      </c>
      <c r="J1723" s="297">
        <v>2</v>
      </c>
      <c r="K1723" s="290"/>
      <c r="L1723" s="291"/>
      <c r="M1723" s="297">
        <v>2</v>
      </c>
      <c r="N1723" s="290"/>
      <c r="O1723" s="291"/>
      <c r="P1723" s="289" t="s">
        <v>31</v>
      </c>
      <c r="Q1723" s="290"/>
      <c r="R1723" s="291"/>
      <c r="S1723" s="270"/>
      <c r="T1723" s="283"/>
      <c r="U1723" s="283"/>
      <c r="V1723" s="270"/>
      <c r="W1723" s="270" t="s">
        <v>21</v>
      </c>
    </row>
    <row r="1724" s="253" customFormat="true" ht="38.25" hidden="true" spans="1:23">
      <c r="A1724" s="270">
        <f>MAX(A$2:A1723)+1</f>
        <v>1603</v>
      </c>
      <c r="B1724" s="270">
        <v>250501004</v>
      </c>
      <c r="C1724" s="270" t="s">
        <v>4145</v>
      </c>
      <c r="D1724" s="410" t="s">
        <v>4146</v>
      </c>
      <c r="E1724" s="410" t="s">
        <v>4145</v>
      </c>
      <c r="F1724" s="270" t="s">
        <v>4147</v>
      </c>
      <c r="G1724" s="270"/>
      <c r="H1724" s="283" t="s">
        <v>29</v>
      </c>
      <c r="I1724" s="283" t="s">
        <v>4148</v>
      </c>
      <c r="J1724" s="297">
        <v>5</v>
      </c>
      <c r="K1724" s="290"/>
      <c r="L1724" s="291"/>
      <c r="M1724" s="297">
        <v>5</v>
      </c>
      <c r="N1724" s="290"/>
      <c r="O1724" s="291"/>
      <c r="P1724" s="289" t="s">
        <v>31</v>
      </c>
      <c r="Q1724" s="290"/>
      <c r="R1724" s="291"/>
      <c r="S1724" s="270"/>
      <c r="T1724" s="283"/>
      <c r="U1724" s="283"/>
      <c r="V1724" s="270"/>
      <c r="W1724" s="270" t="s">
        <v>21</v>
      </c>
    </row>
    <row r="1725" s="253" customFormat="true" ht="25.5" hidden="true" spans="1:23">
      <c r="A1725" s="270">
        <f>MAX(A$2:A1724)+1</f>
        <v>1604</v>
      </c>
      <c r="B1725" s="270">
        <v>250501005</v>
      </c>
      <c r="C1725" s="270" t="s">
        <v>4149</v>
      </c>
      <c r="D1725" s="410" t="s">
        <v>4150</v>
      </c>
      <c r="E1725" s="410" t="s">
        <v>4149</v>
      </c>
      <c r="F1725" s="270"/>
      <c r="G1725" s="270"/>
      <c r="H1725" s="283" t="s">
        <v>39</v>
      </c>
      <c r="I1725" s="283" t="s">
        <v>4151</v>
      </c>
      <c r="J1725" s="297">
        <v>5</v>
      </c>
      <c r="K1725" s="290"/>
      <c r="L1725" s="291"/>
      <c r="M1725" s="297">
        <v>5</v>
      </c>
      <c r="N1725" s="290"/>
      <c r="O1725" s="291"/>
      <c r="P1725" s="289" t="s">
        <v>31</v>
      </c>
      <c r="Q1725" s="290"/>
      <c r="R1725" s="291"/>
      <c r="S1725" s="270"/>
      <c r="T1725" s="283"/>
      <c r="U1725" s="283"/>
      <c r="V1725" s="270"/>
      <c r="W1725" s="270" t="s">
        <v>21</v>
      </c>
    </row>
    <row r="1726" s="253" customFormat="true" ht="25.5" hidden="true" spans="1:23">
      <c r="A1726" s="270">
        <f>MAX(A$2:A1725)+1</f>
        <v>1605</v>
      </c>
      <c r="B1726" s="270">
        <v>250501006</v>
      </c>
      <c r="C1726" s="270" t="s">
        <v>4152</v>
      </c>
      <c r="D1726" s="410" t="s">
        <v>4153</v>
      </c>
      <c r="E1726" s="410" t="s">
        <v>4152</v>
      </c>
      <c r="F1726" s="270"/>
      <c r="G1726" s="270"/>
      <c r="H1726" s="283" t="s">
        <v>29</v>
      </c>
      <c r="I1726" s="283" t="s">
        <v>1850</v>
      </c>
      <c r="J1726" s="297">
        <v>15</v>
      </c>
      <c r="K1726" s="290"/>
      <c r="L1726" s="291"/>
      <c r="M1726" s="297">
        <v>15</v>
      </c>
      <c r="N1726" s="290"/>
      <c r="O1726" s="291"/>
      <c r="P1726" s="289" t="s">
        <v>31</v>
      </c>
      <c r="Q1726" s="290"/>
      <c r="R1726" s="291"/>
      <c r="S1726" s="270"/>
      <c r="T1726" s="283"/>
      <c r="U1726" s="283"/>
      <c r="V1726" s="283"/>
      <c r="W1726" s="270" t="s">
        <v>1493</v>
      </c>
    </row>
    <row r="1727" s="253" customFormat="true" ht="25.5" hidden="true" spans="1:23">
      <c r="A1727" s="270">
        <f>MAX(A$2:A1726)+1</f>
        <v>1606</v>
      </c>
      <c r="B1727" s="270">
        <v>250501007</v>
      </c>
      <c r="C1727" s="270" t="s">
        <v>2061</v>
      </c>
      <c r="D1727" s="410" t="s">
        <v>2060</v>
      </c>
      <c r="E1727" s="410" t="s">
        <v>2061</v>
      </c>
      <c r="F1727" s="270"/>
      <c r="G1727" s="270"/>
      <c r="H1727" s="283" t="s">
        <v>39</v>
      </c>
      <c r="I1727" s="283" t="s">
        <v>1850</v>
      </c>
      <c r="J1727" s="297">
        <v>10</v>
      </c>
      <c r="K1727" s="290"/>
      <c r="L1727" s="291"/>
      <c r="M1727" s="297">
        <v>10</v>
      </c>
      <c r="N1727" s="290"/>
      <c r="O1727" s="291"/>
      <c r="P1727" s="289" t="s">
        <v>31</v>
      </c>
      <c r="Q1727" s="290"/>
      <c r="R1727" s="291"/>
      <c r="S1727" s="270"/>
      <c r="T1727" s="283"/>
      <c r="U1727" s="283"/>
      <c r="V1727" s="283"/>
      <c r="W1727" s="270" t="s">
        <v>1493</v>
      </c>
    </row>
    <row r="1728" s="253" customFormat="true" ht="38.25" hidden="true" spans="1:23">
      <c r="A1728" s="270">
        <f>MAX(A$2:A1727)+1</f>
        <v>1607</v>
      </c>
      <c r="B1728" s="270">
        <v>250501008</v>
      </c>
      <c r="C1728" s="270" t="s">
        <v>4154</v>
      </c>
      <c r="D1728" s="410" t="s">
        <v>4155</v>
      </c>
      <c r="E1728" s="410" t="s">
        <v>4154</v>
      </c>
      <c r="F1728" s="270"/>
      <c r="G1728" s="270"/>
      <c r="H1728" s="283" t="s">
        <v>39</v>
      </c>
      <c r="I1728" s="283" t="s">
        <v>1850</v>
      </c>
      <c r="J1728" s="297">
        <v>15</v>
      </c>
      <c r="K1728" s="290"/>
      <c r="L1728" s="291"/>
      <c r="M1728" s="297">
        <v>15</v>
      </c>
      <c r="N1728" s="290"/>
      <c r="O1728" s="291"/>
      <c r="P1728" s="289" t="s">
        <v>31</v>
      </c>
      <c r="Q1728" s="290"/>
      <c r="R1728" s="291"/>
      <c r="S1728" s="270"/>
      <c r="T1728" s="283"/>
      <c r="U1728" s="283"/>
      <c r="V1728" s="270"/>
      <c r="W1728" s="270" t="s">
        <v>21</v>
      </c>
    </row>
    <row r="1729" s="253" customFormat="true" ht="25.5" hidden="true" spans="1:23">
      <c r="A1729" s="270">
        <f>MAX(A$2:A1728)+1</f>
        <v>1608</v>
      </c>
      <c r="B1729" s="270">
        <v>250501009</v>
      </c>
      <c r="C1729" s="270" t="s">
        <v>4156</v>
      </c>
      <c r="D1729" s="410" t="s">
        <v>4157</v>
      </c>
      <c r="E1729" s="410" t="s">
        <v>4156</v>
      </c>
      <c r="F1729" s="270"/>
      <c r="G1729" s="270"/>
      <c r="H1729" s="283" t="s">
        <v>39</v>
      </c>
      <c r="I1729" s="283" t="s">
        <v>1850</v>
      </c>
      <c r="J1729" s="297">
        <v>20</v>
      </c>
      <c r="K1729" s="290"/>
      <c r="L1729" s="291"/>
      <c r="M1729" s="297">
        <v>20</v>
      </c>
      <c r="N1729" s="290"/>
      <c r="O1729" s="291"/>
      <c r="P1729" s="289" t="s">
        <v>31</v>
      </c>
      <c r="Q1729" s="290"/>
      <c r="R1729" s="291"/>
      <c r="S1729" s="270"/>
      <c r="T1729" s="283"/>
      <c r="U1729" s="283"/>
      <c r="V1729" s="270"/>
      <c r="W1729" s="270" t="s">
        <v>21</v>
      </c>
    </row>
    <row r="1730" s="253" customFormat="true" ht="25.5" hidden="true" spans="1:23">
      <c r="A1730" s="270">
        <f>MAX(A$2:A1729)+1</f>
        <v>1609</v>
      </c>
      <c r="B1730" s="270" t="s">
        <v>4158</v>
      </c>
      <c r="C1730" s="270" t="s">
        <v>4156</v>
      </c>
      <c r="D1730" s="410" t="s">
        <v>4157</v>
      </c>
      <c r="E1730" s="410" t="s">
        <v>4156</v>
      </c>
      <c r="F1730" s="270"/>
      <c r="G1730" s="270"/>
      <c r="H1730" s="283" t="s">
        <v>44</v>
      </c>
      <c r="I1730" s="283" t="s">
        <v>3288</v>
      </c>
      <c r="J1730" s="289">
        <v>95</v>
      </c>
      <c r="K1730" s="290"/>
      <c r="L1730" s="291"/>
      <c r="M1730" s="289">
        <v>95</v>
      </c>
      <c r="N1730" s="290"/>
      <c r="O1730" s="291"/>
      <c r="P1730" s="289" t="s">
        <v>31</v>
      </c>
      <c r="Q1730" s="290"/>
      <c r="R1730" s="291"/>
      <c r="S1730" s="270" t="s">
        <v>4159</v>
      </c>
      <c r="T1730" s="283"/>
      <c r="U1730" s="283"/>
      <c r="V1730" s="270"/>
      <c r="W1730" s="270" t="s">
        <v>21</v>
      </c>
    </row>
    <row r="1731" s="253" customFormat="true" ht="25.5" hidden="true" spans="1:23">
      <c r="A1731" s="270">
        <f>MAX(A$2:A1730)+1</f>
        <v>1610</v>
      </c>
      <c r="B1731" s="270" t="s">
        <v>4160</v>
      </c>
      <c r="C1731" s="270" t="s">
        <v>4161</v>
      </c>
      <c r="D1731" s="410" t="s">
        <v>4157</v>
      </c>
      <c r="E1731" s="410" t="s">
        <v>4156</v>
      </c>
      <c r="F1731" s="270" t="s">
        <v>4162</v>
      </c>
      <c r="G1731" s="270"/>
      <c r="H1731" s="283" t="s">
        <v>44</v>
      </c>
      <c r="I1731" s="283" t="s">
        <v>1850</v>
      </c>
      <c r="J1731" s="289">
        <v>100</v>
      </c>
      <c r="K1731" s="290"/>
      <c r="L1731" s="291"/>
      <c r="M1731" s="289">
        <v>100</v>
      </c>
      <c r="N1731" s="290"/>
      <c r="O1731" s="291"/>
      <c r="P1731" s="289" t="s">
        <v>31</v>
      </c>
      <c r="Q1731" s="290"/>
      <c r="R1731" s="291"/>
      <c r="S1731" s="270" t="s">
        <v>1865</v>
      </c>
      <c r="T1731" s="283"/>
      <c r="U1731" s="283"/>
      <c r="V1731" s="270"/>
      <c r="W1731" s="270" t="s">
        <v>21</v>
      </c>
    </row>
    <row r="1732" s="253" customFormat="true" ht="25.5" hidden="true" spans="1:23">
      <c r="A1732" s="270">
        <f>MAX(A$2:A1731)+1</f>
        <v>1611</v>
      </c>
      <c r="B1732" s="270">
        <v>250501010</v>
      </c>
      <c r="C1732" s="270" t="s">
        <v>4163</v>
      </c>
      <c r="D1732" s="410" t="s">
        <v>4164</v>
      </c>
      <c r="E1732" s="410" t="s">
        <v>4163</v>
      </c>
      <c r="F1732" s="270"/>
      <c r="G1732" s="270"/>
      <c r="H1732" s="283" t="s">
        <v>39</v>
      </c>
      <c r="I1732" s="283" t="s">
        <v>1850</v>
      </c>
      <c r="J1732" s="297">
        <v>30</v>
      </c>
      <c r="K1732" s="290"/>
      <c r="L1732" s="291"/>
      <c r="M1732" s="297">
        <v>30</v>
      </c>
      <c r="N1732" s="290"/>
      <c r="O1732" s="291"/>
      <c r="P1732" s="289" t="s">
        <v>31</v>
      </c>
      <c r="Q1732" s="290"/>
      <c r="R1732" s="291"/>
      <c r="S1732" s="270"/>
      <c r="T1732" s="283"/>
      <c r="U1732" s="283"/>
      <c r="V1732" s="270"/>
      <c r="W1732" s="270" t="s">
        <v>21</v>
      </c>
    </row>
    <row r="1733" s="253" customFormat="true" ht="25.5" hidden="true" spans="1:23">
      <c r="A1733" s="270">
        <f>MAX(A$2:A1732)+1</f>
        <v>1612</v>
      </c>
      <c r="B1733" s="270">
        <v>250501011</v>
      </c>
      <c r="C1733" s="270" t="s">
        <v>4165</v>
      </c>
      <c r="D1733" s="410" t="s">
        <v>4166</v>
      </c>
      <c r="E1733" s="410" t="s">
        <v>4165</v>
      </c>
      <c r="F1733" s="270"/>
      <c r="G1733" s="270"/>
      <c r="H1733" s="283" t="s">
        <v>39</v>
      </c>
      <c r="I1733" s="283" t="s">
        <v>1850</v>
      </c>
      <c r="J1733" s="289">
        <v>100</v>
      </c>
      <c r="K1733" s="290"/>
      <c r="L1733" s="291"/>
      <c r="M1733" s="289">
        <v>100</v>
      </c>
      <c r="N1733" s="290"/>
      <c r="O1733" s="291"/>
      <c r="P1733" s="289" t="s">
        <v>31</v>
      </c>
      <c r="Q1733" s="290"/>
      <c r="R1733" s="291"/>
      <c r="S1733" s="270"/>
      <c r="T1733" s="283"/>
      <c r="U1733" s="283"/>
      <c r="V1733" s="270"/>
      <c r="W1733" s="270" t="s">
        <v>21</v>
      </c>
    </row>
    <row r="1734" s="253" customFormat="true" ht="25.5" hidden="true" spans="1:23">
      <c r="A1734" s="270">
        <f>MAX(A$2:A1733)+1</f>
        <v>1613</v>
      </c>
      <c r="B1734" s="270">
        <v>250501012</v>
      </c>
      <c r="C1734" s="270" t="s">
        <v>4167</v>
      </c>
      <c r="D1734" s="410" t="s">
        <v>4168</v>
      </c>
      <c r="E1734" s="410" t="s">
        <v>4167</v>
      </c>
      <c r="F1734" s="270"/>
      <c r="G1734" s="270"/>
      <c r="H1734" s="283" t="s">
        <v>39</v>
      </c>
      <c r="I1734" s="283" t="s">
        <v>1850</v>
      </c>
      <c r="J1734" s="297">
        <v>45</v>
      </c>
      <c r="K1734" s="290"/>
      <c r="L1734" s="291"/>
      <c r="M1734" s="297">
        <v>45</v>
      </c>
      <c r="N1734" s="290"/>
      <c r="O1734" s="291"/>
      <c r="P1734" s="289" t="s">
        <v>31</v>
      </c>
      <c r="Q1734" s="290"/>
      <c r="R1734" s="291"/>
      <c r="S1734" s="270"/>
      <c r="T1734" s="283"/>
      <c r="U1734" s="283"/>
      <c r="V1734" s="270"/>
      <c r="W1734" s="270" t="s">
        <v>21</v>
      </c>
    </row>
    <row r="1735" s="253" customFormat="true" ht="25.5" hidden="true" spans="1:23">
      <c r="A1735" s="270">
        <f>MAX(A$2:A1734)+1</f>
        <v>1614</v>
      </c>
      <c r="B1735" s="270">
        <v>250501013</v>
      </c>
      <c r="C1735" s="270" t="s">
        <v>4169</v>
      </c>
      <c r="D1735" s="410" t="s">
        <v>4170</v>
      </c>
      <c r="E1735" s="410" t="s">
        <v>4169</v>
      </c>
      <c r="F1735" s="270"/>
      <c r="G1735" s="270"/>
      <c r="H1735" s="283" t="s">
        <v>39</v>
      </c>
      <c r="I1735" s="283" t="s">
        <v>1850</v>
      </c>
      <c r="J1735" s="297">
        <v>50</v>
      </c>
      <c r="K1735" s="290"/>
      <c r="L1735" s="291"/>
      <c r="M1735" s="297">
        <v>50</v>
      </c>
      <c r="N1735" s="290"/>
      <c r="O1735" s="291"/>
      <c r="P1735" s="289" t="s">
        <v>31</v>
      </c>
      <c r="Q1735" s="290"/>
      <c r="R1735" s="291"/>
      <c r="S1735" s="270"/>
      <c r="T1735" s="283"/>
      <c r="U1735" s="283"/>
      <c r="V1735" s="270"/>
      <c r="W1735" s="270" t="s">
        <v>21</v>
      </c>
    </row>
    <row r="1736" s="253" customFormat="true" ht="27" hidden="true" spans="1:23">
      <c r="A1736" s="270">
        <f>MAX(A$2:A1735)+1</f>
        <v>1615</v>
      </c>
      <c r="B1736" s="270" t="s">
        <v>4171</v>
      </c>
      <c r="C1736" s="270" t="s">
        <v>4172</v>
      </c>
      <c r="D1736" s="410" t="s">
        <v>4173</v>
      </c>
      <c r="E1736" s="410" t="s">
        <v>4174</v>
      </c>
      <c r="F1736" s="270"/>
      <c r="G1736" s="270"/>
      <c r="H1736" s="283" t="s">
        <v>44</v>
      </c>
      <c r="I1736" s="283" t="s">
        <v>40</v>
      </c>
      <c r="J1736" s="289">
        <v>140</v>
      </c>
      <c r="K1736" s="290"/>
      <c r="L1736" s="291"/>
      <c r="M1736" s="289">
        <v>140</v>
      </c>
      <c r="N1736" s="290"/>
      <c r="O1736" s="291"/>
      <c r="P1736" s="289" t="s">
        <v>31</v>
      </c>
      <c r="Q1736" s="290"/>
      <c r="R1736" s="291"/>
      <c r="S1736" s="341" t="s">
        <v>4175</v>
      </c>
      <c r="T1736" s="283"/>
      <c r="U1736" s="283"/>
      <c r="V1736" s="270"/>
      <c r="W1736" s="270" t="s">
        <v>21</v>
      </c>
    </row>
    <row r="1737" s="253" customFormat="true" ht="38.25" hidden="true" spans="1:23">
      <c r="A1737" s="270">
        <f>MAX(A$2:A1736)+1</f>
        <v>1616</v>
      </c>
      <c r="B1737" s="270" t="s">
        <v>4176</v>
      </c>
      <c r="C1737" s="270" t="s">
        <v>4172</v>
      </c>
      <c r="D1737" s="410" t="s">
        <v>4177</v>
      </c>
      <c r="E1737" s="410" t="s">
        <v>4172</v>
      </c>
      <c r="F1737" s="270"/>
      <c r="G1737" s="270"/>
      <c r="H1737" s="283" t="s">
        <v>44</v>
      </c>
      <c r="I1737" s="283" t="s">
        <v>1850</v>
      </c>
      <c r="J1737" s="289">
        <v>150</v>
      </c>
      <c r="K1737" s="290"/>
      <c r="L1737" s="291"/>
      <c r="M1737" s="289">
        <v>150</v>
      </c>
      <c r="N1737" s="290"/>
      <c r="O1737" s="291"/>
      <c r="P1737" s="289" t="s">
        <v>31</v>
      </c>
      <c r="Q1737" s="290"/>
      <c r="R1737" s="291"/>
      <c r="S1737" s="177" t="s">
        <v>4178</v>
      </c>
      <c r="T1737" s="283"/>
      <c r="U1737" s="283"/>
      <c r="V1737" s="270"/>
      <c r="W1737" s="270" t="s">
        <v>21</v>
      </c>
    </row>
    <row r="1738" s="253" customFormat="true" ht="25.5" hidden="true" spans="1:23">
      <c r="A1738" s="270">
        <f>MAX(A$2:A1737)+1</f>
        <v>1617</v>
      </c>
      <c r="B1738" s="270">
        <v>250501014</v>
      </c>
      <c r="C1738" s="270" t="s">
        <v>3963</v>
      </c>
      <c r="D1738" s="410" t="s">
        <v>3962</v>
      </c>
      <c r="E1738" s="410" t="s">
        <v>3963</v>
      </c>
      <c r="F1738" s="270"/>
      <c r="G1738" s="270"/>
      <c r="H1738" s="283" t="s">
        <v>29</v>
      </c>
      <c r="I1738" s="283" t="s">
        <v>1850</v>
      </c>
      <c r="J1738" s="297">
        <v>20</v>
      </c>
      <c r="K1738" s="290"/>
      <c r="L1738" s="291"/>
      <c r="M1738" s="297">
        <v>20</v>
      </c>
      <c r="N1738" s="290"/>
      <c r="O1738" s="291"/>
      <c r="P1738" s="289" t="s">
        <v>31</v>
      </c>
      <c r="Q1738" s="290"/>
      <c r="R1738" s="291"/>
      <c r="S1738" s="270"/>
      <c r="T1738" s="283"/>
      <c r="U1738" s="283"/>
      <c r="V1738" s="270"/>
      <c r="W1738" s="270" t="s">
        <v>21</v>
      </c>
    </row>
    <row r="1739" s="253" customFormat="true" ht="25.5" hidden="true" spans="1:23">
      <c r="A1739" s="270">
        <f>MAX(A$2:A1738)+1</f>
        <v>1618</v>
      </c>
      <c r="B1739" s="270">
        <v>250501015</v>
      </c>
      <c r="C1739" s="270" t="s">
        <v>4179</v>
      </c>
      <c r="D1739" s="410" t="s">
        <v>4180</v>
      </c>
      <c r="E1739" s="410" t="s">
        <v>4179</v>
      </c>
      <c r="F1739" s="270"/>
      <c r="G1739" s="270"/>
      <c r="H1739" s="283" t="s">
        <v>29</v>
      </c>
      <c r="I1739" s="283" t="s">
        <v>1850</v>
      </c>
      <c r="J1739" s="297">
        <v>30</v>
      </c>
      <c r="K1739" s="290"/>
      <c r="L1739" s="291"/>
      <c r="M1739" s="297">
        <v>30</v>
      </c>
      <c r="N1739" s="290"/>
      <c r="O1739" s="291"/>
      <c r="P1739" s="289" t="s">
        <v>31</v>
      </c>
      <c r="Q1739" s="290"/>
      <c r="R1739" s="291"/>
      <c r="S1739" s="270"/>
      <c r="T1739" s="283"/>
      <c r="U1739" s="283"/>
      <c r="V1739" s="270"/>
      <c r="W1739" s="270" t="s">
        <v>21</v>
      </c>
    </row>
    <row r="1740" s="253" customFormat="true" ht="25.5" hidden="true" spans="1:23">
      <c r="A1740" s="270">
        <f>MAX(A$2:A1739)+1</f>
        <v>1619</v>
      </c>
      <c r="B1740" s="270">
        <v>250501016</v>
      </c>
      <c r="C1740" s="270" t="s">
        <v>4181</v>
      </c>
      <c r="D1740" s="410" t="s">
        <v>4182</v>
      </c>
      <c r="E1740" s="410" t="s">
        <v>4181</v>
      </c>
      <c r="F1740" s="270"/>
      <c r="G1740" s="270"/>
      <c r="H1740" s="283" t="s">
        <v>29</v>
      </c>
      <c r="I1740" s="283" t="s">
        <v>1850</v>
      </c>
      <c r="J1740" s="297">
        <v>20</v>
      </c>
      <c r="K1740" s="290"/>
      <c r="L1740" s="291"/>
      <c r="M1740" s="297">
        <v>20</v>
      </c>
      <c r="N1740" s="290"/>
      <c r="O1740" s="291"/>
      <c r="P1740" s="289" t="s">
        <v>31</v>
      </c>
      <c r="Q1740" s="290"/>
      <c r="R1740" s="291"/>
      <c r="S1740" s="270"/>
      <c r="T1740" s="283"/>
      <c r="U1740" s="283"/>
      <c r="V1740" s="270"/>
      <c r="W1740" s="270" t="s">
        <v>21</v>
      </c>
    </row>
    <row r="1741" s="253" customFormat="true" ht="25.5" hidden="true" spans="1:23">
      <c r="A1741" s="270">
        <f>MAX(A$2:A1740)+1</f>
        <v>1620</v>
      </c>
      <c r="B1741" s="270">
        <v>250501017</v>
      </c>
      <c r="C1741" s="270" t="s">
        <v>4183</v>
      </c>
      <c r="D1741" s="410" t="s">
        <v>4184</v>
      </c>
      <c r="E1741" s="410" t="s">
        <v>4183</v>
      </c>
      <c r="F1741" s="270"/>
      <c r="G1741" s="270"/>
      <c r="H1741" s="283" t="s">
        <v>39</v>
      </c>
      <c r="I1741" s="283" t="s">
        <v>1850</v>
      </c>
      <c r="J1741" s="297">
        <v>20</v>
      </c>
      <c r="K1741" s="290"/>
      <c r="L1741" s="291"/>
      <c r="M1741" s="297">
        <v>20</v>
      </c>
      <c r="N1741" s="290"/>
      <c r="O1741" s="291"/>
      <c r="P1741" s="289" t="s">
        <v>31</v>
      </c>
      <c r="Q1741" s="290"/>
      <c r="R1741" s="291"/>
      <c r="S1741" s="270"/>
      <c r="T1741" s="283"/>
      <c r="U1741" s="283"/>
      <c r="V1741" s="270"/>
      <c r="W1741" s="270" t="s">
        <v>21</v>
      </c>
    </row>
    <row r="1742" s="253" customFormat="true" ht="25.5" hidden="true" spans="1:23">
      <c r="A1742" s="270">
        <f>MAX(A$2:A1741)+1</f>
        <v>1621</v>
      </c>
      <c r="B1742" s="270">
        <v>250501018</v>
      </c>
      <c r="C1742" s="270" t="s">
        <v>4185</v>
      </c>
      <c r="D1742" s="410" t="s">
        <v>4186</v>
      </c>
      <c r="E1742" s="410" t="s">
        <v>4185</v>
      </c>
      <c r="F1742" s="270"/>
      <c r="G1742" s="270"/>
      <c r="H1742" s="283" t="s">
        <v>39</v>
      </c>
      <c r="I1742" s="283" t="s">
        <v>1850</v>
      </c>
      <c r="J1742" s="297">
        <v>20</v>
      </c>
      <c r="K1742" s="290"/>
      <c r="L1742" s="291"/>
      <c r="M1742" s="297">
        <v>20</v>
      </c>
      <c r="N1742" s="290"/>
      <c r="O1742" s="291"/>
      <c r="P1742" s="289" t="s">
        <v>31</v>
      </c>
      <c r="Q1742" s="290"/>
      <c r="R1742" s="291"/>
      <c r="S1742" s="270"/>
      <c r="T1742" s="283"/>
      <c r="U1742" s="283"/>
      <c r="V1742" s="270"/>
      <c r="W1742" s="270" t="s">
        <v>21</v>
      </c>
    </row>
    <row r="1743" s="253" customFormat="true" ht="25.5" hidden="true" spans="1:23">
      <c r="A1743" s="270">
        <f>MAX(A$2:A1742)+1</f>
        <v>1622</v>
      </c>
      <c r="B1743" s="270">
        <v>250501019</v>
      </c>
      <c r="C1743" s="270" t="s">
        <v>4187</v>
      </c>
      <c r="D1743" s="410" t="s">
        <v>4188</v>
      </c>
      <c r="E1743" s="410" t="s">
        <v>4187</v>
      </c>
      <c r="F1743" s="270"/>
      <c r="G1743" s="270"/>
      <c r="H1743" s="283" t="s">
        <v>39</v>
      </c>
      <c r="I1743" s="283" t="s">
        <v>1850</v>
      </c>
      <c r="J1743" s="297">
        <v>20</v>
      </c>
      <c r="K1743" s="290"/>
      <c r="L1743" s="291"/>
      <c r="M1743" s="297">
        <v>20</v>
      </c>
      <c r="N1743" s="290"/>
      <c r="O1743" s="291"/>
      <c r="P1743" s="289" t="s">
        <v>31</v>
      </c>
      <c r="Q1743" s="290"/>
      <c r="R1743" s="291"/>
      <c r="S1743" s="270"/>
      <c r="T1743" s="283"/>
      <c r="U1743" s="283"/>
      <c r="V1743" s="270"/>
      <c r="W1743" s="270" t="s">
        <v>21</v>
      </c>
    </row>
    <row r="1744" s="253" customFormat="true" ht="25.5" hidden="true" spans="1:23">
      <c r="A1744" s="270">
        <f>MAX(A$2:A1743)+1</f>
        <v>1623</v>
      </c>
      <c r="B1744" s="270">
        <v>250501020</v>
      </c>
      <c r="C1744" s="270" t="s">
        <v>4189</v>
      </c>
      <c r="D1744" s="410" t="s">
        <v>4190</v>
      </c>
      <c r="E1744" s="410" t="s">
        <v>4189</v>
      </c>
      <c r="F1744" s="270"/>
      <c r="G1744" s="270"/>
      <c r="H1744" s="283" t="s">
        <v>39</v>
      </c>
      <c r="I1744" s="283" t="s">
        <v>1850</v>
      </c>
      <c r="J1744" s="297">
        <v>15</v>
      </c>
      <c r="K1744" s="290"/>
      <c r="L1744" s="291"/>
      <c r="M1744" s="297">
        <v>15</v>
      </c>
      <c r="N1744" s="290"/>
      <c r="O1744" s="291"/>
      <c r="P1744" s="289" t="s">
        <v>31</v>
      </c>
      <c r="Q1744" s="290"/>
      <c r="R1744" s="291"/>
      <c r="S1744" s="270"/>
      <c r="T1744" s="283"/>
      <c r="U1744" s="283"/>
      <c r="V1744" s="270"/>
      <c r="W1744" s="270" t="s">
        <v>21</v>
      </c>
    </row>
    <row r="1745" s="253" customFormat="true" ht="25.5" hidden="true" spans="1:23">
      <c r="A1745" s="270">
        <f>MAX(A$2:A1744)+1</f>
        <v>1624</v>
      </c>
      <c r="B1745" s="270">
        <v>250501021</v>
      </c>
      <c r="C1745" s="270" t="s">
        <v>4191</v>
      </c>
      <c r="D1745" s="410" t="s">
        <v>4192</v>
      </c>
      <c r="E1745" s="410" t="s">
        <v>4191</v>
      </c>
      <c r="F1745" s="270"/>
      <c r="G1745" s="270"/>
      <c r="H1745" s="283" t="s">
        <v>39</v>
      </c>
      <c r="I1745" s="283" t="s">
        <v>1850</v>
      </c>
      <c r="J1745" s="297">
        <v>15</v>
      </c>
      <c r="K1745" s="290"/>
      <c r="L1745" s="291"/>
      <c r="M1745" s="297">
        <v>15</v>
      </c>
      <c r="N1745" s="290"/>
      <c r="O1745" s="291"/>
      <c r="P1745" s="289" t="s">
        <v>31</v>
      </c>
      <c r="Q1745" s="290"/>
      <c r="R1745" s="291"/>
      <c r="S1745" s="270"/>
      <c r="T1745" s="283"/>
      <c r="U1745" s="283"/>
      <c r="V1745" s="270"/>
      <c r="W1745" s="270" t="s">
        <v>21</v>
      </c>
    </row>
    <row r="1746" s="253" customFormat="true" ht="25.5" hidden="true" spans="1:23">
      <c r="A1746" s="270">
        <f>MAX(A$2:A1745)+1</f>
        <v>1625</v>
      </c>
      <c r="B1746" s="270">
        <v>250501022</v>
      </c>
      <c r="C1746" s="270" t="s">
        <v>4193</v>
      </c>
      <c r="D1746" s="410" t="s">
        <v>4194</v>
      </c>
      <c r="E1746" s="410" t="s">
        <v>4193</v>
      </c>
      <c r="F1746" s="270"/>
      <c r="G1746" s="270"/>
      <c r="H1746" s="283" t="s">
        <v>39</v>
      </c>
      <c r="I1746" s="283" t="s">
        <v>1850</v>
      </c>
      <c r="J1746" s="297">
        <v>40</v>
      </c>
      <c r="K1746" s="290"/>
      <c r="L1746" s="291"/>
      <c r="M1746" s="297">
        <v>40</v>
      </c>
      <c r="N1746" s="290"/>
      <c r="O1746" s="291"/>
      <c r="P1746" s="289" t="s">
        <v>31</v>
      </c>
      <c r="Q1746" s="290"/>
      <c r="R1746" s="291"/>
      <c r="S1746" s="270"/>
      <c r="T1746" s="283"/>
      <c r="U1746" s="283"/>
      <c r="V1746" s="270"/>
      <c r="W1746" s="270" t="s">
        <v>21</v>
      </c>
    </row>
    <row r="1747" s="253" customFormat="true" ht="25.5" hidden="true" spans="1:23">
      <c r="A1747" s="270">
        <f>MAX(A$2:A1746)+1</f>
        <v>1626</v>
      </c>
      <c r="B1747" s="270">
        <v>250501023</v>
      </c>
      <c r="C1747" s="270" t="s">
        <v>4195</v>
      </c>
      <c r="D1747" s="410" t="s">
        <v>4196</v>
      </c>
      <c r="E1747" s="410" t="s">
        <v>4195</v>
      </c>
      <c r="F1747" s="270"/>
      <c r="G1747" s="270"/>
      <c r="H1747" s="283" t="s">
        <v>29</v>
      </c>
      <c r="I1747" s="283" t="s">
        <v>1850</v>
      </c>
      <c r="J1747" s="297">
        <v>30</v>
      </c>
      <c r="K1747" s="290"/>
      <c r="L1747" s="291"/>
      <c r="M1747" s="297">
        <v>30</v>
      </c>
      <c r="N1747" s="290"/>
      <c r="O1747" s="291"/>
      <c r="P1747" s="289" t="s">
        <v>31</v>
      </c>
      <c r="Q1747" s="290"/>
      <c r="R1747" s="291"/>
      <c r="S1747" s="270"/>
      <c r="T1747" s="283"/>
      <c r="U1747" s="283"/>
      <c r="V1747" s="270"/>
      <c r="W1747" s="270" t="s">
        <v>21</v>
      </c>
    </row>
    <row r="1748" s="253" customFormat="true" ht="25.5" hidden="true" spans="1:23">
      <c r="A1748" s="270">
        <f>MAX(A$2:A1747)+1</f>
        <v>1627</v>
      </c>
      <c r="B1748" s="270">
        <v>250501024</v>
      </c>
      <c r="C1748" s="270" t="s">
        <v>4197</v>
      </c>
      <c r="D1748" s="410" t="s">
        <v>4198</v>
      </c>
      <c r="E1748" s="410" t="s">
        <v>4197</v>
      </c>
      <c r="F1748" s="270"/>
      <c r="G1748" s="270"/>
      <c r="H1748" s="283" t="s">
        <v>39</v>
      </c>
      <c r="I1748" s="283" t="s">
        <v>1850</v>
      </c>
      <c r="J1748" s="297">
        <v>20</v>
      </c>
      <c r="K1748" s="290"/>
      <c r="L1748" s="291"/>
      <c r="M1748" s="297">
        <v>20</v>
      </c>
      <c r="N1748" s="290"/>
      <c r="O1748" s="291"/>
      <c r="P1748" s="289" t="s">
        <v>31</v>
      </c>
      <c r="Q1748" s="290"/>
      <c r="R1748" s="291"/>
      <c r="S1748" s="270"/>
      <c r="T1748" s="283"/>
      <c r="U1748" s="283"/>
      <c r="V1748" s="270"/>
      <c r="W1748" s="270" t="s">
        <v>21</v>
      </c>
    </row>
    <row r="1749" s="253" customFormat="true" ht="25.5" hidden="true" spans="1:23">
      <c r="A1749" s="270">
        <f>MAX(A$2:A1748)+1</f>
        <v>1628</v>
      </c>
      <c r="B1749" s="270">
        <v>250501025</v>
      </c>
      <c r="C1749" s="270" t="s">
        <v>4199</v>
      </c>
      <c r="D1749" s="410" t="s">
        <v>4200</v>
      </c>
      <c r="E1749" s="410" t="s">
        <v>4199</v>
      </c>
      <c r="F1749" s="270"/>
      <c r="G1749" s="270"/>
      <c r="H1749" s="283" t="s">
        <v>39</v>
      </c>
      <c r="I1749" s="283" t="s">
        <v>1850</v>
      </c>
      <c r="J1749" s="297">
        <v>20</v>
      </c>
      <c r="K1749" s="290"/>
      <c r="L1749" s="291"/>
      <c r="M1749" s="297">
        <v>20</v>
      </c>
      <c r="N1749" s="290"/>
      <c r="O1749" s="291"/>
      <c r="P1749" s="289" t="s">
        <v>31</v>
      </c>
      <c r="Q1749" s="290"/>
      <c r="R1749" s="291"/>
      <c r="S1749" s="270"/>
      <c r="T1749" s="283"/>
      <c r="U1749" s="283"/>
      <c r="V1749" s="270"/>
      <c r="W1749" s="270" t="s">
        <v>21</v>
      </c>
    </row>
    <row r="1750" s="253" customFormat="true" ht="25.5" hidden="true" spans="1:23">
      <c r="A1750" s="270">
        <f>MAX(A$2:A1749)+1</f>
        <v>1629</v>
      </c>
      <c r="B1750" s="270">
        <v>250501026</v>
      </c>
      <c r="C1750" s="270" t="s">
        <v>4201</v>
      </c>
      <c r="D1750" s="410" t="s">
        <v>4202</v>
      </c>
      <c r="E1750" s="410" t="s">
        <v>4201</v>
      </c>
      <c r="F1750" s="270" t="s">
        <v>4140</v>
      </c>
      <c r="G1750" s="270"/>
      <c r="H1750" s="283" t="s">
        <v>39</v>
      </c>
      <c r="I1750" s="283" t="s">
        <v>1850</v>
      </c>
      <c r="J1750" s="297">
        <v>5</v>
      </c>
      <c r="K1750" s="290"/>
      <c r="L1750" s="291"/>
      <c r="M1750" s="297">
        <v>5</v>
      </c>
      <c r="N1750" s="290"/>
      <c r="O1750" s="291"/>
      <c r="P1750" s="289" t="s">
        <v>31</v>
      </c>
      <c r="Q1750" s="290"/>
      <c r="R1750" s="291"/>
      <c r="S1750" s="270"/>
      <c r="T1750" s="283"/>
      <c r="U1750" s="283"/>
      <c r="V1750" s="270"/>
      <c r="W1750" s="270" t="s">
        <v>21</v>
      </c>
    </row>
    <row r="1751" s="253" customFormat="true" ht="38.25" hidden="true" spans="1:23">
      <c r="A1751" s="270">
        <f>MAX(A$2:A1750)+1</f>
        <v>1630</v>
      </c>
      <c r="B1751" s="321" t="s">
        <v>4203</v>
      </c>
      <c r="C1751" s="270" t="s">
        <v>4201</v>
      </c>
      <c r="D1751" s="410" t="s">
        <v>4204</v>
      </c>
      <c r="E1751" s="410" t="s">
        <v>4201</v>
      </c>
      <c r="F1751" s="325"/>
      <c r="G1751" s="270"/>
      <c r="H1751" s="283" t="s">
        <v>29</v>
      </c>
      <c r="I1751" s="283" t="s">
        <v>40</v>
      </c>
      <c r="J1751" s="289">
        <v>100</v>
      </c>
      <c r="K1751" s="290"/>
      <c r="L1751" s="291"/>
      <c r="M1751" s="289">
        <v>100</v>
      </c>
      <c r="N1751" s="290"/>
      <c r="O1751" s="291"/>
      <c r="P1751" s="298" t="s">
        <v>31</v>
      </c>
      <c r="Q1751" s="305"/>
      <c r="R1751" s="306"/>
      <c r="S1751" s="270" t="s">
        <v>4205</v>
      </c>
      <c r="T1751" s="283"/>
      <c r="U1751" s="283"/>
      <c r="V1751" s="270"/>
      <c r="W1751" s="270" t="s">
        <v>3061</v>
      </c>
    </row>
    <row r="1752" s="253" customFormat="true" ht="25.5" hidden="true" spans="1:23">
      <c r="A1752" s="270">
        <f>MAX(A$2:A1751)+1</f>
        <v>1631</v>
      </c>
      <c r="B1752" s="270">
        <v>250501027</v>
      </c>
      <c r="C1752" s="270" t="s">
        <v>4206</v>
      </c>
      <c r="D1752" s="410" t="s">
        <v>4207</v>
      </c>
      <c r="E1752" s="410" t="s">
        <v>4206</v>
      </c>
      <c r="F1752" s="270"/>
      <c r="G1752" s="270"/>
      <c r="H1752" s="283" t="s">
        <v>39</v>
      </c>
      <c r="I1752" s="283" t="s">
        <v>1850</v>
      </c>
      <c r="J1752" s="297">
        <v>25</v>
      </c>
      <c r="K1752" s="290"/>
      <c r="L1752" s="291"/>
      <c r="M1752" s="297">
        <v>25</v>
      </c>
      <c r="N1752" s="290"/>
      <c r="O1752" s="291"/>
      <c r="P1752" s="289" t="s">
        <v>31</v>
      </c>
      <c r="Q1752" s="290"/>
      <c r="R1752" s="291"/>
      <c r="S1752" s="270"/>
      <c r="T1752" s="283"/>
      <c r="U1752" s="283"/>
      <c r="V1752" s="270"/>
      <c r="W1752" s="270" t="s">
        <v>21</v>
      </c>
    </row>
    <row r="1753" s="253" customFormat="true" ht="25.5" hidden="true" spans="1:23">
      <c r="A1753" s="270">
        <f>MAX(A$2:A1752)+1</f>
        <v>1632</v>
      </c>
      <c r="B1753" s="270">
        <v>250501028</v>
      </c>
      <c r="C1753" s="270" t="s">
        <v>4208</v>
      </c>
      <c r="D1753" s="410" t="s">
        <v>4209</v>
      </c>
      <c r="E1753" s="410" t="s">
        <v>4208</v>
      </c>
      <c r="F1753" s="270"/>
      <c r="G1753" s="270"/>
      <c r="H1753" s="283" t="s">
        <v>39</v>
      </c>
      <c r="I1753" s="283" t="s">
        <v>4151</v>
      </c>
      <c r="J1753" s="297">
        <v>3</v>
      </c>
      <c r="K1753" s="290"/>
      <c r="L1753" s="291"/>
      <c r="M1753" s="297">
        <v>3</v>
      </c>
      <c r="N1753" s="290"/>
      <c r="O1753" s="291"/>
      <c r="P1753" s="289" t="s">
        <v>31</v>
      </c>
      <c r="Q1753" s="290"/>
      <c r="R1753" s="291"/>
      <c r="S1753" s="270"/>
      <c r="T1753" s="283"/>
      <c r="U1753" s="283"/>
      <c r="V1753" s="270"/>
      <c r="W1753" s="270" t="s">
        <v>21</v>
      </c>
    </row>
    <row r="1754" s="253" customFormat="true" ht="25.5" hidden="true" spans="1:23">
      <c r="A1754" s="270">
        <f>MAX(A$2:A1753)+1</f>
        <v>1633</v>
      </c>
      <c r="B1754" s="270">
        <v>250501029</v>
      </c>
      <c r="C1754" s="270" t="s">
        <v>4210</v>
      </c>
      <c r="D1754" s="410" t="s">
        <v>4211</v>
      </c>
      <c r="E1754" s="410" t="s">
        <v>4210</v>
      </c>
      <c r="F1754" s="270"/>
      <c r="G1754" s="270"/>
      <c r="H1754" s="283" t="s">
        <v>39</v>
      </c>
      <c r="I1754" s="283" t="s">
        <v>4151</v>
      </c>
      <c r="J1754" s="297">
        <v>25</v>
      </c>
      <c r="K1754" s="290"/>
      <c r="L1754" s="291"/>
      <c r="M1754" s="297">
        <v>25</v>
      </c>
      <c r="N1754" s="290"/>
      <c r="O1754" s="291"/>
      <c r="P1754" s="289" t="s">
        <v>31</v>
      </c>
      <c r="Q1754" s="290"/>
      <c r="R1754" s="291"/>
      <c r="S1754" s="270"/>
      <c r="T1754" s="283"/>
      <c r="U1754" s="283"/>
      <c r="V1754" s="270"/>
      <c r="W1754" s="270" t="s">
        <v>21</v>
      </c>
    </row>
    <row r="1755" s="253" customFormat="true" ht="25.5" hidden="true" spans="1:23">
      <c r="A1755" s="270">
        <f>MAX(A$2:A1754)+1</f>
        <v>1634</v>
      </c>
      <c r="B1755" s="270">
        <v>250501030</v>
      </c>
      <c r="C1755" s="270" t="s">
        <v>4212</v>
      </c>
      <c r="D1755" s="410" t="s">
        <v>4213</v>
      </c>
      <c r="E1755" s="410" t="s">
        <v>4212</v>
      </c>
      <c r="F1755" s="270"/>
      <c r="G1755" s="270"/>
      <c r="H1755" s="283" t="s">
        <v>44</v>
      </c>
      <c r="I1755" s="283" t="s">
        <v>1850</v>
      </c>
      <c r="J1755" s="297">
        <v>12</v>
      </c>
      <c r="K1755" s="290"/>
      <c r="L1755" s="291"/>
      <c r="M1755" s="297">
        <v>12</v>
      </c>
      <c r="N1755" s="290"/>
      <c r="O1755" s="291"/>
      <c r="P1755" s="289" t="s">
        <v>31</v>
      </c>
      <c r="Q1755" s="290"/>
      <c r="R1755" s="291"/>
      <c r="S1755" s="270" t="s">
        <v>1865</v>
      </c>
      <c r="T1755" s="283"/>
      <c r="U1755" s="283"/>
      <c r="V1755" s="270"/>
      <c r="W1755" s="270" t="s">
        <v>21</v>
      </c>
    </row>
    <row r="1756" s="253" customFormat="true" ht="25.5" hidden="true" spans="1:23">
      <c r="A1756" s="270">
        <f>MAX(A$2:A1755)+1</f>
        <v>1635</v>
      </c>
      <c r="B1756" s="270" t="s">
        <v>4214</v>
      </c>
      <c r="C1756" s="270" t="s">
        <v>4212</v>
      </c>
      <c r="D1756" s="410" t="s">
        <v>4213</v>
      </c>
      <c r="E1756" s="410" t="s">
        <v>4212</v>
      </c>
      <c r="F1756" s="270"/>
      <c r="G1756" s="270"/>
      <c r="H1756" s="283" t="s">
        <v>39</v>
      </c>
      <c r="I1756" s="283" t="s">
        <v>1850</v>
      </c>
      <c r="J1756" s="297">
        <v>4</v>
      </c>
      <c r="K1756" s="290"/>
      <c r="L1756" s="291"/>
      <c r="M1756" s="297">
        <v>4</v>
      </c>
      <c r="N1756" s="290"/>
      <c r="O1756" s="291"/>
      <c r="P1756" s="289" t="s">
        <v>31</v>
      </c>
      <c r="Q1756" s="290"/>
      <c r="R1756" s="291"/>
      <c r="S1756" s="270" t="s">
        <v>1874</v>
      </c>
      <c r="T1756" s="283"/>
      <c r="U1756" s="283"/>
      <c r="V1756" s="270"/>
      <c r="W1756" s="270" t="s">
        <v>21</v>
      </c>
    </row>
    <row r="1757" s="253" customFormat="true" ht="25.5" hidden="true" spans="1:23">
      <c r="A1757" s="270">
        <f>MAX(A$2:A1756)+1</f>
        <v>1636</v>
      </c>
      <c r="B1757" s="270">
        <v>250501031</v>
      </c>
      <c r="C1757" s="270" t="s">
        <v>4215</v>
      </c>
      <c r="D1757" s="410" t="s">
        <v>4216</v>
      </c>
      <c r="E1757" s="410" t="s">
        <v>4215</v>
      </c>
      <c r="F1757" s="270"/>
      <c r="G1757" s="270"/>
      <c r="H1757" s="283" t="s">
        <v>44</v>
      </c>
      <c r="I1757" s="283" t="s">
        <v>1850</v>
      </c>
      <c r="J1757" s="297">
        <v>40</v>
      </c>
      <c r="K1757" s="290"/>
      <c r="L1757" s="291"/>
      <c r="M1757" s="297">
        <v>40</v>
      </c>
      <c r="N1757" s="290"/>
      <c r="O1757" s="291"/>
      <c r="P1757" s="289" t="s">
        <v>31</v>
      </c>
      <c r="Q1757" s="290"/>
      <c r="R1757" s="291"/>
      <c r="S1757" s="270" t="s">
        <v>4217</v>
      </c>
      <c r="T1757" s="283"/>
      <c r="U1757" s="283"/>
      <c r="V1757" s="270"/>
      <c r="W1757" s="270" t="s">
        <v>21</v>
      </c>
    </row>
    <row r="1758" s="253" customFormat="true" ht="25.5" hidden="true" spans="1:23">
      <c r="A1758" s="270">
        <f>MAX(A$2:A1757)+1</f>
        <v>1637</v>
      </c>
      <c r="B1758" s="270" t="s">
        <v>4218</v>
      </c>
      <c r="C1758" s="270" t="s">
        <v>4215</v>
      </c>
      <c r="D1758" s="410" t="s">
        <v>4216</v>
      </c>
      <c r="E1758" s="410" t="s">
        <v>4215</v>
      </c>
      <c r="F1758" s="270"/>
      <c r="G1758" s="270"/>
      <c r="H1758" s="283" t="s">
        <v>44</v>
      </c>
      <c r="I1758" s="283" t="s">
        <v>1850</v>
      </c>
      <c r="J1758" s="289">
        <v>25</v>
      </c>
      <c r="K1758" s="290"/>
      <c r="L1758" s="291"/>
      <c r="M1758" s="289">
        <v>25</v>
      </c>
      <c r="N1758" s="290"/>
      <c r="O1758" s="291"/>
      <c r="P1758" s="289" t="s">
        <v>31</v>
      </c>
      <c r="Q1758" s="290"/>
      <c r="R1758" s="291"/>
      <c r="S1758" s="270" t="s">
        <v>4219</v>
      </c>
      <c r="T1758" s="283"/>
      <c r="U1758" s="283"/>
      <c r="V1758" s="270"/>
      <c r="W1758" s="270" t="s">
        <v>21</v>
      </c>
    </row>
    <row r="1759" s="253" customFormat="true" ht="25.5" hidden="true" spans="1:23">
      <c r="A1759" s="270">
        <f>MAX(A$2:A1758)+1</f>
        <v>1638</v>
      </c>
      <c r="B1759" s="270">
        <v>250501032</v>
      </c>
      <c r="C1759" s="270" t="s">
        <v>4220</v>
      </c>
      <c r="D1759" s="410" t="s">
        <v>4221</v>
      </c>
      <c r="E1759" s="410" t="s">
        <v>4220</v>
      </c>
      <c r="F1759" s="270"/>
      <c r="G1759" s="270"/>
      <c r="H1759" s="283" t="s">
        <v>39</v>
      </c>
      <c r="I1759" s="283" t="s">
        <v>4151</v>
      </c>
      <c r="J1759" s="297">
        <v>15</v>
      </c>
      <c r="K1759" s="290"/>
      <c r="L1759" s="291"/>
      <c r="M1759" s="297">
        <v>15</v>
      </c>
      <c r="N1759" s="290"/>
      <c r="O1759" s="291"/>
      <c r="P1759" s="289" t="s">
        <v>31</v>
      </c>
      <c r="Q1759" s="290"/>
      <c r="R1759" s="291"/>
      <c r="S1759" s="270"/>
      <c r="T1759" s="283"/>
      <c r="U1759" s="283"/>
      <c r="V1759" s="270"/>
      <c r="W1759" s="270" t="s">
        <v>21</v>
      </c>
    </row>
    <row r="1760" s="253" customFormat="true" ht="25.5" hidden="true" spans="1:23">
      <c r="A1760" s="270">
        <f>MAX(A$2:A1759)+1</f>
        <v>1639</v>
      </c>
      <c r="B1760" s="270">
        <v>250501033</v>
      </c>
      <c r="C1760" s="270" t="s">
        <v>4222</v>
      </c>
      <c r="D1760" s="410" t="s">
        <v>4223</v>
      </c>
      <c r="E1760" s="410" t="s">
        <v>4222</v>
      </c>
      <c r="F1760" s="270"/>
      <c r="G1760" s="270"/>
      <c r="H1760" s="283" t="s">
        <v>39</v>
      </c>
      <c r="I1760" s="283" t="s">
        <v>1850</v>
      </c>
      <c r="J1760" s="297">
        <v>70</v>
      </c>
      <c r="K1760" s="290"/>
      <c r="L1760" s="291"/>
      <c r="M1760" s="297">
        <v>70</v>
      </c>
      <c r="N1760" s="290"/>
      <c r="O1760" s="291"/>
      <c r="P1760" s="289" t="s">
        <v>31</v>
      </c>
      <c r="Q1760" s="290"/>
      <c r="R1760" s="291"/>
      <c r="S1760" s="270" t="s">
        <v>4224</v>
      </c>
      <c r="T1760" s="283"/>
      <c r="U1760" s="283"/>
      <c r="V1760" s="270"/>
      <c r="W1760" s="270" t="s">
        <v>21</v>
      </c>
    </row>
    <row r="1761" s="253" customFormat="true" ht="25.5" hidden="true" spans="1:23">
      <c r="A1761" s="270">
        <f>MAX(A$2:A1760)+1</f>
        <v>1640</v>
      </c>
      <c r="B1761" s="270">
        <v>250501034</v>
      </c>
      <c r="C1761" s="270" t="s">
        <v>3931</v>
      </c>
      <c r="D1761" s="410" t="s">
        <v>3930</v>
      </c>
      <c r="E1761" s="410" t="s">
        <v>3931</v>
      </c>
      <c r="F1761" s="270"/>
      <c r="G1761" s="270"/>
      <c r="H1761" s="283" t="s">
        <v>39</v>
      </c>
      <c r="I1761" s="283" t="s">
        <v>1850</v>
      </c>
      <c r="J1761" s="297">
        <v>70</v>
      </c>
      <c r="K1761" s="290"/>
      <c r="L1761" s="291"/>
      <c r="M1761" s="297">
        <v>70</v>
      </c>
      <c r="N1761" s="290"/>
      <c r="O1761" s="291"/>
      <c r="P1761" s="289" t="s">
        <v>31</v>
      </c>
      <c r="Q1761" s="290"/>
      <c r="R1761" s="291"/>
      <c r="S1761" s="270"/>
      <c r="T1761" s="283"/>
      <c r="U1761" s="283"/>
      <c r="V1761" s="270"/>
      <c r="W1761" s="270" t="s">
        <v>21</v>
      </c>
    </row>
    <row r="1762" s="253" customFormat="true" ht="25.5" hidden="true" spans="1:23">
      <c r="A1762" s="270">
        <f>MAX(A$2:A1761)+1</f>
        <v>1641</v>
      </c>
      <c r="B1762" s="270" t="s">
        <v>4225</v>
      </c>
      <c r="C1762" s="270" t="s">
        <v>4226</v>
      </c>
      <c r="D1762" s="410" t="s">
        <v>3930</v>
      </c>
      <c r="E1762" s="410" t="s">
        <v>3931</v>
      </c>
      <c r="F1762" s="270" t="s">
        <v>4227</v>
      </c>
      <c r="G1762" s="270"/>
      <c r="H1762" s="283" t="s">
        <v>29</v>
      </c>
      <c r="I1762" s="283" t="s">
        <v>40</v>
      </c>
      <c r="J1762" s="289">
        <v>172</v>
      </c>
      <c r="K1762" s="290"/>
      <c r="L1762" s="291"/>
      <c r="M1762" s="289">
        <v>172</v>
      </c>
      <c r="N1762" s="290"/>
      <c r="O1762" s="291"/>
      <c r="P1762" s="289" t="s">
        <v>31</v>
      </c>
      <c r="Q1762" s="290"/>
      <c r="R1762" s="291"/>
      <c r="S1762" s="270" t="s">
        <v>4228</v>
      </c>
      <c r="T1762" s="283"/>
      <c r="U1762" s="283"/>
      <c r="V1762" s="270"/>
      <c r="W1762" s="270" t="s">
        <v>21</v>
      </c>
    </row>
    <row r="1763" s="253" customFormat="true" ht="25.5" hidden="true" spans="1:23">
      <c r="A1763" s="270">
        <f>MAX(A$2:A1762)+1</f>
        <v>1642</v>
      </c>
      <c r="B1763" s="270">
        <v>250501035</v>
      </c>
      <c r="C1763" s="270" t="s">
        <v>4229</v>
      </c>
      <c r="D1763" s="410" t="s">
        <v>4230</v>
      </c>
      <c r="E1763" s="410" t="s">
        <v>4231</v>
      </c>
      <c r="F1763" s="270"/>
      <c r="G1763" s="270"/>
      <c r="H1763" s="283" t="s">
        <v>44</v>
      </c>
      <c r="I1763" s="283" t="s">
        <v>1850</v>
      </c>
      <c r="J1763" s="297">
        <v>15</v>
      </c>
      <c r="K1763" s="290"/>
      <c r="L1763" s="291"/>
      <c r="M1763" s="297">
        <v>15</v>
      </c>
      <c r="N1763" s="290"/>
      <c r="O1763" s="291"/>
      <c r="P1763" s="289" t="s">
        <v>31</v>
      </c>
      <c r="Q1763" s="290"/>
      <c r="R1763" s="291"/>
      <c r="S1763" s="270" t="s">
        <v>3071</v>
      </c>
      <c r="T1763" s="283"/>
      <c r="U1763" s="283"/>
      <c r="V1763" s="270"/>
      <c r="W1763" s="270" t="s">
        <v>21</v>
      </c>
    </row>
    <row r="1764" s="253" customFormat="true" ht="25.5" hidden="true" spans="1:23">
      <c r="A1764" s="270">
        <f>MAX(A$2:A1763)+1</f>
        <v>1643</v>
      </c>
      <c r="B1764" s="270" t="s">
        <v>4232</v>
      </c>
      <c r="C1764" s="270" t="s">
        <v>4229</v>
      </c>
      <c r="D1764" s="410" t="s">
        <v>4233</v>
      </c>
      <c r="E1764" s="410" t="s">
        <v>4229</v>
      </c>
      <c r="F1764" s="270"/>
      <c r="G1764" s="270"/>
      <c r="H1764" s="283" t="s">
        <v>44</v>
      </c>
      <c r="I1764" s="283" t="s">
        <v>1850</v>
      </c>
      <c r="J1764" s="289">
        <v>45</v>
      </c>
      <c r="K1764" s="290"/>
      <c r="L1764" s="291"/>
      <c r="M1764" s="289">
        <v>45</v>
      </c>
      <c r="N1764" s="290"/>
      <c r="O1764" s="291"/>
      <c r="P1764" s="289" t="s">
        <v>31</v>
      </c>
      <c r="Q1764" s="290"/>
      <c r="R1764" s="291"/>
      <c r="S1764" s="270" t="s">
        <v>4234</v>
      </c>
      <c r="T1764" s="283"/>
      <c r="U1764" s="283"/>
      <c r="V1764" s="270"/>
      <c r="W1764" s="270" t="s">
        <v>21</v>
      </c>
    </row>
    <row r="1765" s="253" customFormat="true" ht="25.5" hidden="true" spans="1:23">
      <c r="A1765" s="270">
        <f>MAX(A$2:A1764)+1</f>
        <v>1644</v>
      </c>
      <c r="B1765" s="270">
        <v>250501036</v>
      </c>
      <c r="C1765" s="270" t="s">
        <v>4235</v>
      </c>
      <c r="D1765" s="410" t="s">
        <v>4236</v>
      </c>
      <c r="E1765" s="410" t="s">
        <v>4235</v>
      </c>
      <c r="F1765" s="270"/>
      <c r="G1765" s="270"/>
      <c r="H1765" s="283" t="s">
        <v>39</v>
      </c>
      <c r="I1765" s="283" t="s">
        <v>4237</v>
      </c>
      <c r="J1765" s="297">
        <v>12</v>
      </c>
      <c r="K1765" s="290"/>
      <c r="L1765" s="291"/>
      <c r="M1765" s="297">
        <v>12</v>
      </c>
      <c r="N1765" s="290"/>
      <c r="O1765" s="291"/>
      <c r="P1765" s="289" t="s">
        <v>31</v>
      </c>
      <c r="Q1765" s="290"/>
      <c r="R1765" s="291"/>
      <c r="S1765" s="270"/>
      <c r="T1765" s="283"/>
      <c r="U1765" s="283"/>
      <c r="V1765" s="270"/>
      <c r="W1765" s="270" t="s">
        <v>21</v>
      </c>
    </row>
    <row r="1766" s="253" customFormat="true" ht="25.5" hidden="true" spans="1:23">
      <c r="A1766" s="270">
        <f>MAX(A$2:A1765)+1</f>
        <v>1645</v>
      </c>
      <c r="B1766" s="270">
        <v>250501037</v>
      </c>
      <c r="C1766" s="270" t="s">
        <v>4238</v>
      </c>
      <c r="D1766" s="410" t="s">
        <v>4239</v>
      </c>
      <c r="E1766" s="410" t="s">
        <v>4238</v>
      </c>
      <c r="F1766" s="270"/>
      <c r="G1766" s="270"/>
      <c r="H1766" s="283" t="s">
        <v>29</v>
      </c>
      <c r="I1766" s="283" t="s">
        <v>1850</v>
      </c>
      <c r="J1766" s="297">
        <v>50</v>
      </c>
      <c r="K1766" s="290"/>
      <c r="L1766" s="291"/>
      <c r="M1766" s="297">
        <v>50</v>
      </c>
      <c r="N1766" s="290"/>
      <c r="O1766" s="291"/>
      <c r="P1766" s="289" t="s">
        <v>31</v>
      </c>
      <c r="Q1766" s="290"/>
      <c r="R1766" s="291"/>
      <c r="S1766" s="270"/>
      <c r="T1766" s="283"/>
      <c r="U1766" s="283"/>
      <c r="V1766" s="270"/>
      <c r="W1766" s="270" t="s">
        <v>21</v>
      </c>
    </row>
    <row r="1767" s="253" customFormat="true" ht="25.5" hidden="true" spans="1:23">
      <c r="A1767" s="270">
        <f>MAX(A$2:A1766)+1</f>
        <v>1646</v>
      </c>
      <c r="B1767" s="270">
        <v>250501039</v>
      </c>
      <c r="C1767" s="270" t="s">
        <v>4240</v>
      </c>
      <c r="D1767" s="410" t="s">
        <v>4241</v>
      </c>
      <c r="E1767" s="410" t="s">
        <v>4240</v>
      </c>
      <c r="F1767" s="270"/>
      <c r="G1767" s="270"/>
      <c r="H1767" s="283" t="s">
        <v>44</v>
      </c>
      <c r="I1767" s="283" t="s">
        <v>1850</v>
      </c>
      <c r="J1767" s="289">
        <v>55</v>
      </c>
      <c r="K1767" s="290"/>
      <c r="L1767" s="291"/>
      <c r="M1767" s="289">
        <v>55</v>
      </c>
      <c r="N1767" s="290"/>
      <c r="O1767" s="291"/>
      <c r="P1767" s="289" t="s">
        <v>31</v>
      </c>
      <c r="Q1767" s="290"/>
      <c r="R1767" s="291"/>
      <c r="S1767" s="270" t="s">
        <v>4242</v>
      </c>
      <c r="T1767" s="283"/>
      <c r="U1767" s="283"/>
      <c r="V1767" s="270"/>
      <c r="W1767" s="270" t="s">
        <v>21</v>
      </c>
    </row>
    <row r="1768" s="253" customFormat="true" ht="25.5" hidden="true" spans="1:23">
      <c r="A1768" s="270">
        <f>MAX(A$2:A1767)+1</f>
        <v>1647</v>
      </c>
      <c r="B1768" s="270">
        <v>250501040</v>
      </c>
      <c r="C1768" s="336" t="s">
        <v>4243</v>
      </c>
      <c r="D1768" s="410" t="s">
        <v>4244</v>
      </c>
      <c r="E1768" s="410" t="s">
        <v>4245</v>
      </c>
      <c r="F1768" s="336" t="s">
        <v>4246</v>
      </c>
      <c r="G1768" s="336"/>
      <c r="H1768" s="283" t="s">
        <v>29</v>
      </c>
      <c r="I1768" s="377" t="s">
        <v>1850</v>
      </c>
      <c r="J1768" s="289">
        <v>155</v>
      </c>
      <c r="K1768" s="290"/>
      <c r="L1768" s="291"/>
      <c r="M1768" s="289">
        <v>155</v>
      </c>
      <c r="N1768" s="290"/>
      <c r="O1768" s="291"/>
      <c r="P1768" s="289" t="s">
        <v>31</v>
      </c>
      <c r="Q1768" s="290"/>
      <c r="R1768" s="291"/>
      <c r="S1768" s="336"/>
      <c r="T1768" s="283"/>
      <c r="U1768" s="377"/>
      <c r="V1768" s="283"/>
      <c r="W1768" s="270" t="s">
        <v>1123</v>
      </c>
    </row>
    <row r="1769" s="253" customFormat="true" ht="38.25" hidden="true" spans="1:23">
      <c r="A1769" s="270">
        <f>MAX(A$2:A1768)+1</f>
        <v>1648</v>
      </c>
      <c r="B1769" s="270">
        <v>250501042</v>
      </c>
      <c r="C1769" s="270" t="s">
        <v>4247</v>
      </c>
      <c r="D1769" s="410" t="s">
        <v>4248</v>
      </c>
      <c r="E1769" s="410" t="s">
        <v>4247</v>
      </c>
      <c r="F1769" s="284"/>
      <c r="G1769" s="284"/>
      <c r="H1769" s="283" t="s">
        <v>29</v>
      </c>
      <c r="I1769" s="283" t="s">
        <v>1850</v>
      </c>
      <c r="J1769" s="289">
        <v>610</v>
      </c>
      <c r="K1769" s="290"/>
      <c r="L1769" s="291"/>
      <c r="M1769" s="289">
        <v>610</v>
      </c>
      <c r="N1769" s="290"/>
      <c r="O1769" s="291"/>
      <c r="P1769" s="289" t="s">
        <v>31</v>
      </c>
      <c r="Q1769" s="290"/>
      <c r="R1769" s="291"/>
      <c r="S1769" s="284" t="s">
        <v>4249</v>
      </c>
      <c r="T1769" s="283"/>
      <c r="U1769" s="283"/>
      <c r="V1769" s="270"/>
      <c r="W1769" s="270" t="s">
        <v>310</v>
      </c>
    </row>
    <row r="1770" s="253" customFormat="true" ht="38.25" hidden="true" spans="1:23">
      <c r="A1770" s="270">
        <f>MAX(A$2:A1769)+1</f>
        <v>1649</v>
      </c>
      <c r="B1770" s="270">
        <v>250501043</v>
      </c>
      <c r="C1770" s="270" t="s">
        <v>4250</v>
      </c>
      <c r="D1770" s="410" t="s">
        <v>4170</v>
      </c>
      <c r="E1770" s="410" t="s">
        <v>4169</v>
      </c>
      <c r="F1770" s="284"/>
      <c r="G1770" s="284"/>
      <c r="H1770" s="283" t="s">
        <v>29</v>
      </c>
      <c r="I1770" s="283" t="s">
        <v>1850</v>
      </c>
      <c r="J1770" s="289">
        <v>610</v>
      </c>
      <c r="K1770" s="290"/>
      <c r="L1770" s="291"/>
      <c r="M1770" s="289">
        <v>610</v>
      </c>
      <c r="N1770" s="290"/>
      <c r="O1770" s="291"/>
      <c r="P1770" s="289" t="s">
        <v>31</v>
      </c>
      <c r="Q1770" s="290"/>
      <c r="R1770" s="291"/>
      <c r="S1770" s="284" t="s">
        <v>4249</v>
      </c>
      <c r="T1770" s="283"/>
      <c r="U1770" s="283"/>
      <c r="V1770" s="270"/>
      <c r="W1770" s="270" t="s">
        <v>310</v>
      </c>
    </row>
    <row r="1771" s="253" customFormat="true" ht="25.5" hidden="true" spans="1:23">
      <c r="A1771" s="270">
        <f>MAX(A$2:A1770)+1</f>
        <v>1650</v>
      </c>
      <c r="B1771" s="270">
        <v>250501044</v>
      </c>
      <c r="C1771" s="270" t="s">
        <v>4251</v>
      </c>
      <c r="D1771" s="410" t="s">
        <v>4146</v>
      </c>
      <c r="E1771" s="410" t="s">
        <v>4145</v>
      </c>
      <c r="F1771" s="325"/>
      <c r="G1771" s="270"/>
      <c r="H1771" s="283" t="s">
        <v>44</v>
      </c>
      <c r="I1771" s="283" t="s">
        <v>40</v>
      </c>
      <c r="J1771" s="289">
        <v>20</v>
      </c>
      <c r="K1771" s="290"/>
      <c r="L1771" s="291"/>
      <c r="M1771" s="289">
        <v>20</v>
      </c>
      <c r="N1771" s="290"/>
      <c r="O1771" s="291"/>
      <c r="P1771" s="298" t="s">
        <v>31</v>
      </c>
      <c r="Q1771" s="305"/>
      <c r="R1771" s="306"/>
      <c r="S1771" s="270"/>
      <c r="T1771" s="283"/>
      <c r="U1771" s="283"/>
      <c r="V1771" s="270"/>
      <c r="W1771" s="270" t="s">
        <v>310</v>
      </c>
    </row>
    <row r="1772" s="253" customFormat="true" ht="25.5" hidden="true" spans="1:23">
      <c r="A1772" s="270">
        <f>MAX(A$2:A1771)+1</f>
        <v>1651</v>
      </c>
      <c r="B1772" s="270">
        <v>250501046</v>
      </c>
      <c r="C1772" s="270" t="s">
        <v>4252</v>
      </c>
      <c r="D1772" s="410" t="s">
        <v>4253</v>
      </c>
      <c r="E1772" s="410" t="s">
        <v>4252</v>
      </c>
      <c r="F1772" s="270"/>
      <c r="G1772" s="270"/>
      <c r="H1772" s="283" t="s">
        <v>44</v>
      </c>
      <c r="I1772" s="283" t="s">
        <v>40</v>
      </c>
      <c r="J1772" s="289">
        <v>115</v>
      </c>
      <c r="K1772" s="290"/>
      <c r="L1772" s="291"/>
      <c r="M1772" s="289">
        <v>115</v>
      </c>
      <c r="N1772" s="290"/>
      <c r="O1772" s="291"/>
      <c r="P1772" s="289" t="s">
        <v>31</v>
      </c>
      <c r="Q1772" s="290"/>
      <c r="R1772" s="291"/>
      <c r="S1772" s="270" t="s">
        <v>3091</v>
      </c>
      <c r="T1772" s="283"/>
      <c r="U1772" s="283"/>
      <c r="V1772" s="270"/>
      <c r="W1772" s="270" t="s">
        <v>21</v>
      </c>
    </row>
    <row r="1773" s="253" customFormat="true" ht="38.25" hidden="true" spans="1:23">
      <c r="A1773" s="270">
        <f>MAX(A$2:A1772)+1</f>
        <v>1652</v>
      </c>
      <c r="B1773" s="270">
        <v>250501047</v>
      </c>
      <c r="C1773" s="270" t="s">
        <v>4254</v>
      </c>
      <c r="D1773" s="410" t="s">
        <v>4255</v>
      </c>
      <c r="E1773" s="410" t="s">
        <v>4256</v>
      </c>
      <c r="F1773" s="270"/>
      <c r="G1773" s="270"/>
      <c r="H1773" s="283" t="s">
        <v>44</v>
      </c>
      <c r="I1773" s="283" t="s">
        <v>40</v>
      </c>
      <c r="J1773" s="289">
        <v>180</v>
      </c>
      <c r="K1773" s="290"/>
      <c r="L1773" s="291"/>
      <c r="M1773" s="289">
        <v>180</v>
      </c>
      <c r="N1773" s="290"/>
      <c r="O1773" s="291"/>
      <c r="P1773" s="289" t="s">
        <v>31</v>
      </c>
      <c r="Q1773" s="290"/>
      <c r="R1773" s="291"/>
      <c r="S1773" s="270" t="s">
        <v>1977</v>
      </c>
      <c r="T1773" s="283"/>
      <c r="U1773" s="283"/>
      <c r="V1773" s="270"/>
      <c r="W1773" s="270" t="s">
        <v>21</v>
      </c>
    </row>
    <row r="1774" s="252" customFormat="true" ht="25.5" hidden="true" spans="1:23">
      <c r="A1774" s="270"/>
      <c r="B1774" s="270">
        <v>250502</v>
      </c>
      <c r="C1774" s="270" t="s">
        <v>4257</v>
      </c>
      <c r="D1774" s="410"/>
      <c r="E1774" s="410"/>
      <c r="F1774" s="270"/>
      <c r="G1774" s="270"/>
      <c r="H1774" s="283"/>
      <c r="I1774" s="283"/>
      <c r="J1774" s="289"/>
      <c r="K1774" s="290"/>
      <c r="L1774" s="291"/>
      <c r="M1774" s="289"/>
      <c r="N1774" s="290"/>
      <c r="O1774" s="291"/>
      <c r="P1774" s="289"/>
      <c r="Q1774" s="290"/>
      <c r="R1774" s="291"/>
      <c r="S1774" s="270"/>
      <c r="T1774" s="283"/>
      <c r="U1774" s="283"/>
      <c r="V1774" s="270"/>
      <c r="W1774" s="270" t="s">
        <v>21</v>
      </c>
    </row>
    <row r="1775" s="253" customFormat="true" ht="25.5" hidden="true" spans="1:23">
      <c r="A1775" s="270">
        <f>MAX(A$2:A1774)+1</f>
        <v>1653</v>
      </c>
      <c r="B1775" s="270">
        <v>250502001</v>
      </c>
      <c r="C1775" s="270" t="s">
        <v>4258</v>
      </c>
      <c r="D1775" s="410" t="s">
        <v>4259</v>
      </c>
      <c r="E1775" s="410" t="s">
        <v>4258</v>
      </c>
      <c r="F1775" s="270"/>
      <c r="G1775" s="270"/>
      <c r="H1775" s="283" t="s">
        <v>39</v>
      </c>
      <c r="I1775" s="283" t="s">
        <v>40</v>
      </c>
      <c r="J1775" s="289">
        <v>20</v>
      </c>
      <c r="K1775" s="290"/>
      <c r="L1775" s="291"/>
      <c r="M1775" s="289">
        <v>20</v>
      </c>
      <c r="N1775" s="290"/>
      <c r="O1775" s="291"/>
      <c r="P1775" s="289" t="s">
        <v>31</v>
      </c>
      <c r="Q1775" s="290"/>
      <c r="R1775" s="291"/>
      <c r="S1775" s="270" t="s">
        <v>1874</v>
      </c>
      <c r="T1775" s="283"/>
      <c r="U1775" s="283"/>
      <c r="V1775" s="270"/>
      <c r="W1775" s="270" t="s">
        <v>21</v>
      </c>
    </row>
    <row r="1776" s="253" customFormat="true" ht="25.5" hidden="true" spans="1:23">
      <c r="A1776" s="270">
        <f>MAX(A$2:A1775)+1</f>
        <v>1654</v>
      </c>
      <c r="B1776" s="270" t="s">
        <v>4260</v>
      </c>
      <c r="C1776" s="270" t="s">
        <v>4258</v>
      </c>
      <c r="D1776" s="410" t="s">
        <v>4259</v>
      </c>
      <c r="E1776" s="410" t="s">
        <v>4258</v>
      </c>
      <c r="F1776" s="270"/>
      <c r="G1776" s="270"/>
      <c r="H1776" s="283" t="s">
        <v>44</v>
      </c>
      <c r="I1776" s="283" t="s">
        <v>40</v>
      </c>
      <c r="J1776" s="289">
        <v>60</v>
      </c>
      <c r="K1776" s="290"/>
      <c r="L1776" s="291"/>
      <c r="M1776" s="289">
        <v>60</v>
      </c>
      <c r="N1776" s="290"/>
      <c r="O1776" s="291"/>
      <c r="P1776" s="289" t="s">
        <v>31</v>
      </c>
      <c r="Q1776" s="290"/>
      <c r="R1776" s="291"/>
      <c r="S1776" s="270" t="s">
        <v>1865</v>
      </c>
      <c r="T1776" s="283"/>
      <c r="U1776" s="283"/>
      <c r="V1776" s="270"/>
      <c r="W1776" s="270" t="s">
        <v>21</v>
      </c>
    </row>
    <row r="1777" s="253" customFormat="true" ht="25.5" hidden="true" spans="1:23">
      <c r="A1777" s="270">
        <f>MAX(A$2:A1776)+1</f>
        <v>1655</v>
      </c>
      <c r="B1777" s="270">
        <v>250502002</v>
      </c>
      <c r="C1777" s="270" t="s">
        <v>4261</v>
      </c>
      <c r="D1777" s="410" t="s">
        <v>4262</v>
      </c>
      <c r="E1777" s="410" t="s">
        <v>4261</v>
      </c>
      <c r="F1777" s="270"/>
      <c r="G1777" s="270"/>
      <c r="H1777" s="283" t="s">
        <v>39</v>
      </c>
      <c r="I1777" s="283" t="s">
        <v>3085</v>
      </c>
      <c r="J1777" s="289" t="s">
        <v>4050</v>
      </c>
      <c r="K1777" s="290"/>
      <c r="L1777" s="291"/>
      <c r="M1777" s="289" t="s">
        <v>4050</v>
      </c>
      <c r="N1777" s="290"/>
      <c r="O1777" s="291"/>
      <c r="P1777" s="289" t="s">
        <v>31</v>
      </c>
      <c r="Q1777" s="290"/>
      <c r="R1777" s="291"/>
      <c r="S1777" s="270"/>
      <c r="T1777" s="283"/>
      <c r="U1777" s="283"/>
      <c r="V1777" s="270"/>
      <c r="W1777" s="270" t="s">
        <v>21</v>
      </c>
    </row>
    <row r="1778" s="253" customFormat="true" ht="25.5" hidden="true" spans="1:23">
      <c r="A1778" s="270">
        <f>MAX(A$2:A1777)+1</f>
        <v>1656</v>
      </c>
      <c r="B1778" s="270">
        <v>250502003</v>
      </c>
      <c r="C1778" s="270" t="s">
        <v>4263</v>
      </c>
      <c r="D1778" s="410" t="s">
        <v>4264</v>
      </c>
      <c r="E1778" s="410" t="s">
        <v>4263</v>
      </c>
      <c r="F1778" s="270"/>
      <c r="G1778" s="270"/>
      <c r="H1778" s="283" t="s">
        <v>39</v>
      </c>
      <c r="I1778" s="283" t="s">
        <v>3085</v>
      </c>
      <c r="J1778" s="289" t="s">
        <v>4050</v>
      </c>
      <c r="K1778" s="290"/>
      <c r="L1778" s="291"/>
      <c r="M1778" s="289" t="s">
        <v>4050</v>
      </c>
      <c r="N1778" s="290"/>
      <c r="O1778" s="291"/>
      <c r="P1778" s="289" t="s">
        <v>31</v>
      </c>
      <c r="Q1778" s="290"/>
      <c r="R1778" s="291"/>
      <c r="S1778" s="270"/>
      <c r="T1778" s="283"/>
      <c r="U1778" s="283"/>
      <c r="V1778" s="270"/>
      <c r="W1778" s="270" t="s">
        <v>21</v>
      </c>
    </row>
    <row r="1779" s="253" customFormat="true" ht="76.5" hidden="true" spans="1:23">
      <c r="A1779" s="270">
        <f>MAX(A$2:A1778)+1</f>
        <v>1657</v>
      </c>
      <c r="B1779" s="321" t="s">
        <v>4265</v>
      </c>
      <c r="C1779" s="270" t="s">
        <v>4266</v>
      </c>
      <c r="D1779" s="410" t="s">
        <v>4264</v>
      </c>
      <c r="E1779" s="410" t="s">
        <v>4263</v>
      </c>
      <c r="F1779" s="325" t="s">
        <v>4267</v>
      </c>
      <c r="G1779" s="270"/>
      <c r="H1779" s="283" t="s">
        <v>29</v>
      </c>
      <c r="I1779" s="283" t="s">
        <v>3085</v>
      </c>
      <c r="J1779" s="289">
        <v>37</v>
      </c>
      <c r="K1779" s="290"/>
      <c r="L1779" s="291"/>
      <c r="M1779" s="289">
        <v>37</v>
      </c>
      <c r="N1779" s="290"/>
      <c r="O1779" s="291"/>
      <c r="P1779" s="298" t="s">
        <v>31</v>
      </c>
      <c r="Q1779" s="305"/>
      <c r="R1779" s="306"/>
      <c r="S1779" s="270" t="s">
        <v>4268</v>
      </c>
      <c r="T1779" s="283"/>
      <c r="U1779" s="283"/>
      <c r="V1779" s="270"/>
      <c r="W1779" s="270" t="s">
        <v>3061</v>
      </c>
    </row>
    <row r="1780" s="253" customFormat="true" ht="25.5" hidden="true" spans="1:23">
      <c r="A1780" s="270">
        <f>MAX(A$2:A1779)+1</f>
        <v>1658</v>
      </c>
      <c r="B1780" s="270">
        <v>250502004</v>
      </c>
      <c r="C1780" s="270" t="s">
        <v>4269</v>
      </c>
      <c r="D1780" s="410" t="s">
        <v>4270</v>
      </c>
      <c r="E1780" s="410" t="s">
        <v>4269</v>
      </c>
      <c r="F1780" s="270"/>
      <c r="G1780" s="270"/>
      <c r="H1780" s="283" t="s">
        <v>39</v>
      </c>
      <c r="I1780" s="283" t="s">
        <v>3085</v>
      </c>
      <c r="J1780" s="289" t="s">
        <v>4271</v>
      </c>
      <c r="K1780" s="290"/>
      <c r="L1780" s="291"/>
      <c r="M1780" s="289" t="s">
        <v>4271</v>
      </c>
      <c r="N1780" s="290"/>
      <c r="O1780" s="291"/>
      <c r="P1780" s="289" t="s">
        <v>31</v>
      </c>
      <c r="Q1780" s="290"/>
      <c r="R1780" s="291"/>
      <c r="S1780" s="270"/>
      <c r="T1780" s="283"/>
      <c r="U1780" s="283"/>
      <c r="V1780" s="270"/>
      <c r="W1780" s="270" t="s">
        <v>21</v>
      </c>
    </row>
    <row r="1781" s="253" customFormat="true" ht="25.5" hidden="true" spans="1:23">
      <c r="A1781" s="270">
        <f>MAX(A$2:A1780)+1</f>
        <v>1659</v>
      </c>
      <c r="B1781" s="270">
        <v>250502005</v>
      </c>
      <c r="C1781" s="270" t="s">
        <v>4272</v>
      </c>
      <c r="D1781" s="410" t="s">
        <v>4273</v>
      </c>
      <c r="E1781" s="410" t="s">
        <v>4272</v>
      </c>
      <c r="F1781" s="270"/>
      <c r="G1781" s="270"/>
      <c r="H1781" s="283" t="s">
        <v>39</v>
      </c>
      <c r="I1781" s="283" t="s">
        <v>3085</v>
      </c>
      <c r="J1781" s="289" t="s">
        <v>4271</v>
      </c>
      <c r="K1781" s="290"/>
      <c r="L1781" s="291"/>
      <c r="M1781" s="289" t="s">
        <v>4271</v>
      </c>
      <c r="N1781" s="290"/>
      <c r="O1781" s="291"/>
      <c r="P1781" s="289" t="s">
        <v>31</v>
      </c>
      <c r="Q1781" s="290"/>
      <c r="R1781" s="291"/>
      <c r="S1781" s="270"/>
      <c r="T1781" s="283"/>
      <c r="U1781" s="283"/>
      <c r="V1781" s="270"/>
      <c r="W1781" s="270" t="s">
        <v>21</v>
      </c>
    </row>
    <row r="1782" s="253" customFormat="true" ht="25.5" hidden="true" spans="1:23">
      <c r="A1782" s="270">
        <f>MAX(A$2:A1781)+1</f>
        <v>1660</v>
      </c>
      <c r="B1782" s="270">
        <v>250502007</v>
      </c>
      <c r="C1782" s="270" t="s">
        <v>4274</v>
      </c>
      <c r="D1782" s="410" t="s">
        <v>4275</v>
      </c>
      <c r="E1782" s="410" t="s">
        <v>4274</v>
      </c>
      <c r="F1782" s="270"/>
      <c r="G1782" s="270"/>
      <c r="H1782" s="283" t="s">
        <v>39</v>
      </c>
      <c r="I1782" s="283" t="s">
        <v>3085</v>
      </c>
      <c r="J1782" s="289" t="s">
        <v>4044</v>
      </c>
      <c r="K1782" s="290"/>
      <c r="L1782" s="291"/>
      <c r="M1782" s="289" t="s">
        <v>4044</v>
      </c>
      <c r="N1782" s="290"/>
      <c r="O1782" s="291"/>
      <c r="P1782" s="289" t="s">
        <v>31</v>
      </c>
      <c r="Q1782" s="290"/>
      <c r="R1782" s="291"/>
      <c r="S1782" s="270"/>
      <c r="T1782" s="283"/>
      <c r="U1782" s="283"/>
      <c r="V1782" s="270"/>
      <c r="W1782" s="270" t="s">
        <v>21</v>
      </c>
    </row>
    <row r="1783" s="253" customFormat="true" ht="25.5" hidden="true" spans="1:23">
      <c r="A1783" s="270">
        <f>MAX(A$2:A1782)+1</f>
        <v>1661</v>
      </c>
      <c r="B1783" s="270">
        <v>250502008</v>
      </c>
      <c r="C1783" s="270" t="s">
        <v>4276</v>
      </c>
      <c r="D1783" s="410" t="s">
        <v>4277</v>
      </c>
      <c r="E1783" s="410" t="s">
        <v>4276</v>
      </c>
      <c r="F1783" s="270"/>
      <c r="G1783" s="270"/>
      <c r="H1783" s="283" t="s">
        <v>39</v>
      </c>
      <c r="I1783" s="283" t="s">
        <v>1850</v>
      </c>
      <c r="J1783" s="289" t="s">
        <v>3996</v>
      </c>
      <c r="K1783" s="290"/>
      <c r="L1783" s="291"/>
      <c r="M1783" s="289" t="s">
        <v>3996</v>
      </c>
      <c r="N1783" s="290"/>
      <c r="O1783" s="291"/>
      <c r="P1783" s="289" t="s">
        <v>31</v>
      </c>
      <c r="Q1783" s="290"/>
      <c r="R1783" s="291"/>
      <c r="S1783" s="270"/>
      <c r="T1783" s="283"/>
      <c r="U1783" s="283"/>
      <c r="V1783" s="270"/>
      <c r="W1783" s="270" t="s">
        <v>21</v>
      </c>
    </row>
    <row r="1784" s="253" customFormat="true" ht="25.5" hidden="true" spans="1:23">
      <c r="A1784" s="270">
        <f>MAX(A$2:A1783)+1</f>
        <v>1662</v>
      </c>
      <c r="B1784" s="270">
        <v>250502009</v>
      </c>
      <c r="C1784" s="270" t="s">
        <v>4278</v>
      </c>
      <c r="D1784" s="410" t="s">
        <v>4279</v>
      </c>
      <c r="E1784" s="410" t="s">
        <v>4278</v>
      </c>
      <c r="F1784" s="270" t="s">
        <v>4280</v>
      </c>
      <c r="G1784" s="270"/>
      <c r="H1784" s="283" t="s">
        <v>44</v>
      </c>
      <c r="I1784" s="283" t="s">
        <v>1850</v>
      </c>
      <c r="J1784" s="289">
        <v>50</v>
      </c>
      <c r="K1784" s="290"/>
      <c r="L1784" s="291"/>
      <c r="M1784" s="289">
        <v>50</v>
      </c>
      <c r="N1784" s="290"/>
      <c r="O1784" s="291"/>
      <c r="P1784" s="289" t="s">
        <v>31</v>
      </c>
      <c r="Q1784" s="290"/>
      <c r="R1784" s="291"/>
      <c r="S1784" s="270" t="s">
        <v>4281</v>
      </c>
      <c r="T1784" s="283"/>
      <c r="U1784" s="283"/>
      <c r="V1784" s="283"/>
      <c r="W1784" s="270" t="s">
        <v>1493</v>
      </c>
    </row>
    <row r="1785" s="253" customFormat="true" ht="25.5" hidden="true" spans="1:23">
      <c r="A1785" s="270">
        <f>MAX(A$2:A1784)+1</f>
        <v>1663</v>
      </c>
      <c r="B1785" s="270" t="s">
        <v>4282</v>
      </c>
      <c r="C1785" s="270" t="s">
        <v>4278</v>
      </c>
      <c r="D1785" s="410" t="s">
        <v>4279</v>
      </c>
      <c r="E1785" s="410" t="s">
        <v>4278</v>
      </c>
      <c r="F1785" s="270"/>
      <c r="G1785" s="270"/>
      <c r="H1785" s="283" t="s">
        <v>44</v>
      </c>
      <c r="I1785" s="283" t="s">
        <v>1850</v>
      </c>
      <c r="J1785" s="289" t="s">
        <v>4283</v>
      </c>
      <c r="K1785" s="290"/>
      <c r="L1785" s="291"/>
      <c r="M1785" s="289" t="s">
        <v>4283</v>
      </c>
      <c r="N1785" s="290"/>
      <c r="O1785" s="291"/>
      <c r="P1785" s="289" t="s">
        <v>31</v>
      </c>
      <c r="Q1785" s="290"/>
      <c r="R1785" s="291"/>
      <c r="S1785" s="270" t="s">
        <v>2041</v>
      </c>
      <c r="T1785" s="283"/>
      <c r="U1785" s="283"/>
      <c r="V1785" s="270"/>
      <c r="W1785" s="270" t="s">
        <v>21</v>
      </c>
    </row>
    <row r="1786" s="253" customFormat="true" ht="25.5" hidden="true" spans="1:23">
      <c r="A1786" s="270">
        <f>MAX(A$2:A1785)+1</f>
        <v>1664</v>
      </c>
      <c r="B1786" s="270">
        <v>250502010</v>
      </c>
      <c r="C1786" s="270" t="s">
        <v>4284</v>
      </c>
      <c r="D1786" s="410" t="s">
        <v>4285</v>
      </c>
      <c r="E1786" s="410" t="s">
        <v>4284</v>
      </c>
      <c r="F1786" s="270"/>
      <c r="G1786" s="270"/>
      <c r="H1786" s="283" t="s">
        <v>44</v>
      </c>
      <c r="I1786" s="283" t="s">
        <v>407</v>
      </c>
      <c r="J1786" s="289" t="s">
        <v>4286</v>
      </c>
      <c r="K1786" s="290"/>
      <c r="L1786" s="291"/>
      <c r="M1786" s="289" t="s">
        <v>4286</v>
      </c>
      <c r="N1786" s="290"/>
      <c r="O1786" s="291"/>
      <c r="P1786" s="289" t="s">
        <v>31</v>
      </c>
      <c r="Q1786" s="290"/>
      <c r="R1786" s="291"/>
      <c r="S1786" s="270"/>
      <c r="T1786" s="283"/>
      <c r="U1786" s="283"/>
      <c r="V1786" s="270"/>
      <c r="W1786" s="270" t="s">
        <v>21</v>
      </c>
    </row>
    <row r="1787" s="253" customFormat="true" ht="25.5" hidden="true" spans="1:23">
      <c r="A1787" s="270">
        <f>MAX(A$2:A1786)+1</f>
        <v>1665</v>
      </c>
      <c r="B1787" s="270" t="s">
        <v>4287</v>
      </c>
      <c r="C1787" s="270" t="s">
        <v>4284</v>
      </c>
      <c r="D1787" s="410" t="s">
        <v>4285</v>
      </c>
      <c r="E1787" s="410" t="s">
        <v>4284</v>
      </c>
      <c r="F1787" s="270"/>
      <c r="G1787" s="270"/>
      <c r="H1787" s="283" t="s">
        <v>44</v>
      </c>
      <c r="I1787" s="283" t="s">
        <v>3288</v>
      </c>
      <c r="J1787" s="289" t="s">
        <v>4288</v>
      </c>
      <c r="K1787" s="290"/>
      <c r="L1787" s="291"/>
      <c r="M1787" s="289" t="s">
        <v>4288</v>
      </c>
      <c r="N1787" s="290"/>
      <c r="O1787" s="291"/>
      <c r="P1787" s="289" t="s">
        <v>31</v>
      </c>
      <c r="Q1787" s="290"/>
      <c r="R1787" s="291"/>
      <c r="S1787" s="270" t="s">
        <v>4289</v>
      </c>
      <c r="T1787" s="283"/>
      <c r="U1787" s="283"/>
      <c r="V1787" s="270"/>
      <c r="W1787" s="270" t="s">
        <v>21</v>
      </c>
    </row>
    <row r="1788" s="253" customFormat="true" ht="25.5" hidden="true" spans="1:23">
      <c r="A1788" s="270">
        <f>MAX(A$2:A1787)+1</f>
        <v>1666</v>
      </c>
      <c r="B1788" s="270">
        <v>250502011</v>
      </c>
      <c r="C1788" s="270" t="s">
        <v>4290</v>
      </c>
      <c r="D1788" s="410" t="s">
        <v>4270</v>
      </c>
      <c r="E1788" s="410" t="s">
        <v>4269</v>
      </c>
      <c r="F1788" s="325"/>
      <c r="G1788" s="270"/>
      <c r="H1788" s="283" t="s">
        <v>44</v>
      </c>
      <c r="I1788" s="283" t="s">
        <v>1850</v>
      </c>
      <c r="J1788" s="289">
        <v>126</v>
      </c>
      <c r="K1788" s="290"/>
      <c r="L1788" s="291"/>
      <c r="M1788" s="289">
        <v>126</v>
      </c>
      <c r="N1788" s="290"/>
      <c r="O1788" s="291"/>
      <c r="P1788" s="298" t="s">
        <v>31</v>
      </c>
      <c r="Q1788" s="305"/>
      <c r="R1788" s="306"/>
      <c r="S1788" s="270" t="s">
        <v>4175</v>
      </c>
      <c r="T1788" s="283"/>
      <c r="U1788" s="283"/>
      <c r="V1788" s="270"/>
      <c r="W1788" s="270" t="s">
        <v>310</v>
      </c>
    </row>
    <row r="1789" s="252" customFormat="true" ht="25.5" hidden="true" spans="1:23">
      <c r="A1789" s="270"/>
      <c r="B1789" s="270">
        <v>250503</v>
      </c>
      <c r="C1789" s="270" t="s">
        <v>4291</v>
      </c>
      <c r="D1789" s="410"/>
      <c r="E1789" s="410"/>
      <c r="F1789" s="270"/>
      <c r="G1789" s="270"/>
      <c r="H1789" s="283"/>
      <c r="I1789" s="283"/>
      <c r="J1789" s="289"/>
      <c r="K1789" s="290"/>
      <c r="L1789" s="291"/>
      <c r="M1789" s="289"/>
      <c r="N1789" s="290"/>
      <c r="O1789" s="291"/>
      <c r="P1789" s="289"/>
      <c r="Q1789" s="290"/>
      <c r="R1789" s="291"/>
      <c r="S1789" s="270"/>
      <c r="T1789" s="283"/>
      <c r="U1789" s="283"/>
      <c r="V1789" s="270"/>
      <c r="W1789" s="270" t="s">
        <v>21</v>
      </c>
    </row>
    <row r="1790" s="253" customFormat="true" ht="25.5" hidden="true" spans="1:23">
      <c r="A1790" s="270">
        <f>MAX(A$2:A1789)+1</f>
        <v>1667</v>
      </c>
      <c r="B1790" s="270">
        <v>250503001</v>
      </c>
      <c r="C1790" s="270" t="s">
        <v>4292</v>
      </c>
      <c r="D1790" s="410" t="s">
        <v>4293</v>
      </c>
      <c r="E1790" s="410" t="s">
        <v>4292</v>
      </c>
      <c r="F1790" s="270"/>
      <c r="G1790" s="270"/>
      <c r="H1790" s="283" t="s">
        <v>39</v>
      </c>
      <c r="I1790" s="283" t="s">
        <v>1850</v>
      </c>
      <c r="J1790" s="289" t="s">
        <v>4294</v>
      </c>
      <c r="K1790" s="290"/>
      <c r="L1790" s="291"/>
      <c r="M1790" s="289" t="s">
        <v>4294</v>
      </c>
      <c r="N1790" s="290"/>
      <c r="O1790" s="291"/>
      <c r="P1790" s="289" t="s">
        <v>31</v>
      </c>
      <c r="Q1790" s="290"/>
      <c r="R1790" s="291"/>
      <c r="S1790" s="270"/>
      <c r="T1790" s="283"/>
      <c r="U1790" s="283"/>
      <c r="V1790" s="270"/>
      <c r="W1790" s="270" t="s">
        <v>21</v>
      </c>
    </row>
    <row r="1791" s="253" customFormat="true" ht="25.5" hidden="true" spans="1:23">
      <c r="A1791" s="270">
        <f>MAX(A$2:A1790)+1</f>
        <v>1668</v>
      </c>
      <c r="B1791" s="270">
        <v>250503002</v>
      </c>
      <c r="C1791" s="270" t="s">
        <v>4295</v>
      </c>
      <c r="D1791" s="410" t="s">
        <v>4296</v>
      </c>
      <c r="E1791" s="410" t="s">
        <v>4295</v>
      </c>
      <c r="F1791" s="270"/>
      <c r="G1791" s="270"/>
      <c r="H1791" s="283" t="s">
        <v>39</v>
      </c>
      <c r="I1791" s="283" t="s">
        <v>1850</v>
      </c>
      <c r="J1791" s="289" t="s">
        <v>4294</v>
      </c>
      <c r="K1791" s="290"/>
      <c r="L1791" s="291"/>
      <c r="M1791" s="289" t="s">
        <v>4294</v>
      </c>
      <c r="N1791" s="290"/>
      <c r="O1791" s="291"/>
      <c r="P1791" s="289" t="s">
        <v>31</v>
      </c>
      <c r="Q1791" s="290"/>
      <c r="R1791" s="291"/>
      <c r="S1791" s="270"/>
      <c r="T1791" s="283"/>
      <c r="U1791" s="283"/>
      <c r="V1791" s="270"/>
      <c r="W1791" s="270" t="s">
        <v>21</v>
      </c>
    </row>
    <row r="1792" s="253" customFormat="true" ht="25.5" hidden="true" spans="1:23">
      <c r="A1792" s="270">
        <f>MAX(A$2:A1791)+1</f>
        <v>1669</v>
      </c>
      <c r="B1792" s="270">
        <v>250503003</v>
      </c>
      <c r="C1792" s="270" t="s">
        <v>3956</v>
      </c>
      <c r="D1792" s="410" t="s">
        <v>3955</v>
      </c>
      <c r="E1792" s="410" t="s">
        <v>3956</v>
      </c>
      <c r="F1792" s="270"/>
      <c r="G1792" s="270"/>
      <c r="H1792" s="283" t="s">
        <v>39</v>
      </c>
      <c r="I1792" s="283" t="s">
        <v>1850</v>
      </c>
      <c r="J1792" s="289" t="s">
        <v>4297</v>
      </c>
      <c r="K1792" s="290"/>
      <c r="L1792" s="291"/>
      <c r="M1792" s="289" t="s">
        <v>4297</v>
      </c>
      <c r="N1792" s="290"/>
      <c r="O1792" s="291"/>
      <c r="P1792" s="289" t="s">
        <v>31</v>
      </c>
      <c r="Q1792" s="290"/>
      <c r="R1792" s="291"/>
      <c r="S1792" s="270"/>
      <c r="T1792" s="283"/>
      <c r="U1792" s="283"/>
      <c r="V1792" s="270"/>
      <c r="W1792" s="270" t="s">
        <v>21</v>
      </c>
    </row>
    <row r="1793" s="253" customFormat="true" ht="25.5" hidden="true" spans="1:23">
      <c r="A1793" s="270">
        <f>MAX(A$2:A1792)+1</f>
        <v>1670</v>
      </c>
      <c r="B1793" s="270">
        <v>250503004</v>
      </c>
      <c r="C1793" s="270" t="s">
        <v>4298</v>
      </c>
      <c r="D1793" s="410" t="s">
        <v>4299</v>
      </c>
      <c r="E1793" s="410" t="s">
        <v>4298</v>
      </c>
      <c r="F1793" s="270" t="s">
        <v>4300</v>
      </c>
      <c r="G1793" s="270"/>
      <c r="H1793" s="283" t="s">
        <v>39</v>
      </c>
      <c r="I1793" s="283" t="s">
        <v>1850</v>
      </c>
      <c r="J1793" s="297">
        <v>15</v>
      </c>
      <c r="K1793" s="290"/>
      <c r="L1793" s="291"/>
      <c r="M1793" s="297">
        <v>15</v>
      </c>
      <c r="N1793" s="290"/>
      <c r="O1793" s="291"/>
      <c r="P1793" s="289" t="s">
        <v>31</v>
      </c>
      <c r="Q1793" s="290"/>
      <c r="R1793" s="291"/>
      <c r="S1793" s="270"/>
      <c r="T1793" s="283"/>
      <c r="U1793" s="283"/>
      <c r="V1793" s="270"/>
      <c r="W1793" s="270" t="s">
        <v>21</v>
      </c>
    </row>
    <row r="1794" s="253" customFormat="true" ht="25.5" hidden="true" spans="1:23">
      <c r="A1794" s="336">
        <f>MAX(A$2:A1793)+1</f>
        <v>1671</v>
      </c>
      <c r="B1794" s="336">
        <v>250503005</v>
      </c>
      <c r="C1794" s="336" t="s">
        <v>4301</v>
      </c>
      <c r="D1794" s="410" t="s">
        <v>4302</v>
      </c>
      <c r="E1794" s="410" t="s">
        <v>4301</v>
      </c>
      <c r="F1794" s="336"/>
      <c r="G1794" s="336"/>
      <c r="H1794" s="377" t="s">
        <v>39</v>
      </c>
      <c r="I1794" s="377" t="s">
        <v>1850</v>
      </c>
      <c r="J1794" s="289" t="s">
        <v>4271</v>
      </c>
      <c r="K1794" s="290"/>
      <c r="L1794" s="291"/>
      <c r="M1794" s="289" t="s">
        <v>4271</v>
      </c>
      <c r="N1794" s="290"/>
      <c r="O1794" s="291"/>
      <c r="P1794" s="289" t="s">
        <v>31</v>
      </c>
      <c r="Q1794" s="290"/>
      <c r="R1794" s="291"/>
      <c r="S1794" s="336"/>
      <c r="T1794" s="377"/>
      <c r="U1794" s="377"/>
      <c r="V1794" s="270"/>
      <c r="W1794" s="270" t="s">
        <v>21</v>
      </c>
    </row>
    <row r="1795" s="253" customFormat="true" ht="25.5" hidden="true" spans="1:23">
      <c r="A1795" s="270">
        <f>MAX(A$2:A1794)+1</f>
        <v>1672</v>
      </c>
      <c r="B1795" s="270">
        <v>250503006</v>
      </c>
      <c r="C1795" s="270" t="s">
        <v>4303</v>
      </c>
      <c r="D1795" s="410" t="s">
        <v>4304</v>
      </c>
      <c r="E1795" s="410" t="s">
        <v>4303</v>
      </c>
      <c r="F1795" s="270"/>
      <c r="G1795" s="270"/>
      <c r="H1795" s="283" t="s">
        <v>39</v>
      </c>
      <c r="I1795" s="283" t="s">
        <v>1850</v>
      </c>
      <c r="J1795" s="289" t="s">
        <v>4044</v>
      </c>
      <c r="K1795" s="290"/>
      <c r="L1795" s="291"/>
      <c r="M1795" s="289" t="s">
        <v>4044</v>
      </c>
      <c r="N1795" s="290"/>
      <c r="O1795" s="291"/>
      <c r="P1795" s="289" t="s">
        <v>31</v>
      </c>
      <c r="Q1795" s="290"/>
      <c r="R1795" s="291"/>
      <c r="S1795" s="270"/>
      <c r="T1795" s="283"/>
      <c r="U1795" s="283"/>
      <c r="V1795" s="270"/>
      <c r="W1795" s="270" t="s">
        <v>21</v>
      </c>
    </row>
    <row r="1796" s="253" customFormat="true" ht="25.5" hidden="true" spans="1:23">
      <c r="A1796" s="270">
        <f>MAX(A$2:A1795)+1</f>
        <v>1673</v>
      </c>
      <c r="B1796" s="270" t="s">
        <v>4305</v>
      </c>
      <c r="C1796" s="270" t="s">
        <v>4303</v>
      </c>
      <c r="D1796" s="410" t="s">
        <v>4304</v>
      </c>
      <c r="E1796" s="410" t="s">
        <v>4303</v>
      </c>
      <c r="F1796" s="270"/>
      <c r="G1796" s="270"/>
      <c r="H1796" s="283" t="s">
        <v>44</v>
      </c>
      <c r="I1796" s="283" t="s">
        <v>3288</v>
      </c>
      <c r="J1796" s="289" t="s">
        <v>31</v>
      </c>
      <c r="K1796" s="290"/>
      <c r="L1796" s="291"/>
      <c r="M1796" s="289" t="s">
        <v>31</v>
      </c>
      <c r="N1796" s="290"/>
      <c r="O1796" s="291"/>
      <c r="P1796" s="289" t="s">
        <v>31</v>
      </c>
      <c r="Q1796" s="290"/>
      <c r="R1796" s="291"/>
      <c r="S1796" s="270" t="s">
        <v>4306</v>
      </c>
      <c r="T1796" s="283"/>
      <c r="U1796" s="283"/>
      <c r="V1796" s="270"/>
      <c r="W1796" s="270" t="s">
        <v>21</v>
      </c>
    </row>
    <row r="1797" s="253" customFormat="true" ht="25.5" hidden="true" spans="1:23">
      <c r="A1797" s="270">
        <f>MAX(A$2:A1796)+1</f>
        <v>1674</v>
      </c>
      <c r="B1797" s="270">
        <v>250503007</v>
      </c>
      <c r="C1797" s="270" t="s">
        <v>4307</v>
      </c>
      <c r="D1797" s="410" t="s">
        <v>4308</v>
      </c>
      <c r="E1797" s="410" t="s">
        <v>4307</v>
      </c>
      <c r="F1797" s="270"/>
      <c r="G1797" s="270"/>
      <c r="H1797" s="283" t="s">
        <v>39</v>
      </c>
      <c r="I1797" s="283" t="s">
        <v>1850</v>
      </c>
      <c r="J1797" s="297">
        <v>8</v>
      </c>
      <c r="K1797" s="290"/>
      <c r="L1797" s="291"/>
      <c r="M1797" s="297">
        <v>8</v>
      </c>
      <c r="N1797" s="290"/>
      <c r="O1797" s="291"/>
      <c r="P1797" s="289" t="s">
        <v>31</v>
      </c>
      <c r="Q1797" s="290"/>
      <c r="R1797" s="291"/>
      <c r="S1797" s="270"/>
      <c r="T1797" s="283"/>
      <c r="U1797" s="283"/>
      <c r="V1797" s="270"/>
      <c r="W1797" s="270" t="s">
        <v>21</v>
      </c>
    </row>
    <row r="1798" s="253" customFormat="true" ht="25.5" hidden="true" spans="1:23">
      <c r="A1798" s="270">
        <f>MAX(A$2:A1797)+1</f>
        <v>1675</v>
      </c>
      <c r="B1798" s="270">
        <v>250503008</v>
      </c>
      <c r="C1798" s="270" t="s">
        <v>4309</v>
      </c>
      <c r="D1798" s="410" t="s">
        <v>4310</v>
      </c>
      <c r="E1798" s="410" t="s">
        <v>4309</v>
      </c>
      <c r="F1798" s="270"/>
      <c r="G1798" s="270"/>
      <c r="H1798" s="283" t="s">
        <v>39</v>
      </c>
      <c r="I1798" s="283" t="s">
        <v>1850</v>
      </c>
      <c r="J1798" s="297">
        <v>8</v>
      </c>
      <c r="K1798" s="290"/>
      <c r="L1798" s="291"/>
      <c r="M1798" s="297">
        <v>8</v>
      </c>
      <c r="N1798" s="290"/>
      <c r="O1798" s="291"/>
      <c r="P1798" s="289" t="s">
        <v>31</v>
      </c>
      <c r="Q1798" s="290"/>
      <c r="R1798" s="291"/>
      <c r="S1798" s="270"/>
      <c r="T1798" s="283"/>
      <c r="U1798" s="283"/>
      <c r="V1798" s="270"/>
      <c r="W1798" s="270" t="s">
        <v>21</v>
      </c>
    </row>
    <row r="1799" s="253" customFormat="true" ht="25.5" hidden="true" spans="1:23">
      <c r="A1799" s="270">
        <f>MAX(A$2:A1798)+1</f>
        <v>1676</v>
      </c>
      <c r="B1799" s="270">
        <v>250503009</v>
      </c>
      <c r="C1799" s="270" t="s">
        <v>4311</v>
      </c>
      <c r="D1799" s="410" t="s">
        <v>4312</v>
      </c>
      <c r="E1799" s="410" t="s">
        <v>4311</v>
      </c>
      <c r="F1799" s="270"/>
      <c r="G1799" s="270"/>
      <c r="H1799" s="283" t="s">
        <v>39</v>
      </c>
      <c r="I1799" s="283" t="s">
        <v>1850</v>
      </c>
      <c r="J1799" s="297">
        <v>8</v>
      </c>
      <c r="K1799" s="290"/>
      <c r="L1799" s="291"/>
      <c r="M1799" s="297">
        <v>8</v>
      </c>
      <c r="N1799" s="290"/>
      <c r="O1799" s="291"/>
      <c r="P1799" s="289" t="s">
        <v>31</v>
      </c>
      <c r="Q1799" s="290"/>
      <c r="R1799" s="291"/>
      <c r="S1799" s="270"/>
      <c r="T1799" s="283"/>
      <c r="U1799" s="283"/>
      <c r="V1799" s="270"/>
      <c r="W1799" s="270" t="s">
        <v>21</v>
      </c>
    </row>
    <row r="1800" s="253" customFormat="true" ht="25.5" hidden="true" spans="1:23">
      <c r="A1800" s="270">
        <f>MAX(A$2:A1799)+1</f>
        <v>1677</v>
      </c>
      <c r="B1800" s="270">
        <v>250503010</v>
      </c>
      <c r="C1800" s="270" t="s">
        <v>4313</v>
      </c>
      <c r="D1800" s="410" t="s">
        <v>4314</v>
      </c>
      <c r="E1800" s="410" t="s">
        <v>4313</v>
      </c>
      <c r="F1800" s="270" t="s">
        <v>4315</v>
      </c>
      <c r="G1800" s="270"/>
      <c r="H1800" s="283" t="s">
        <v>29</v>
      </c>
      <c r="I1800" s="283" t="s">
        <v>4316</v>
      </c>
      <c r="J1800" s="297">
        <v>30</v>
      </c>
      <c r="K1800" s="290"/>
      <c r="L1800" s="291"/>
      <c r="M1800" s="297">
        <v>30</v>
      </c>
      <c r="N1800" s="290"/>
      <c r="O1800" s="291"/>
      <c r="P1800" s="289" t="s">
        <v>31</v>
      </c>
      <c r="Q1800" s="290"/>
      <c r="R1800" s="291"/>
      <c r="S1800" s="270"/>
      <c r="T1800" s="283"/>
      <c r="U1800" s="283"/>
      <c r="V1800" s="270"/>
      <c r="W1800" s="270" t="s">
        <v>21</v>
      </c>
    </row>
    <row r="1801" s="253" customFormat="true" ht="25.5" hidden="true" spans="1:23">
      <c r="A1801" s="270">
        <f>MAX(A$2:A1800)+1</f>
        <v>1678</v>
      </c>
      <c r="B1801" s="270">
        <v>250503011</v>
      </c>
      <c r="C1801" s="270" t="s">
        <v>4317</v>
      </c>
      <c r="D1801" s="410" t="s">
        <v>4318</v>
      </c>
      <c r="E1801" s="410" t="s">
        <v>4317</v>
      </c>
      <c r="F1801" s="270"/>
      <c r="G1801" s="270"/>
      <c r="H1801" s="283" t="s">
        <v>29</v>
      </c>
      <c r="I1801" s="283" t="s">
        <v>1850</v>
      </c>
      <c r="J1801" s="289">
        <v>70</v>
      </c>
      <c r="K1801" s="290"/>
      <c r="L1801" s="291"/>
      <c r="M1801" s="289">
        <v>70</v>
      </c>
      <c r="N1801" s="290"/>
      <c r="O1801" s="291"/>
      <c r="P1801" s="289" t="s">
        <v>31</v>
      </c>
      <c r="Q1801" s="290"/>
      <c r="R1801" s="291"/>
      <c r="S1801" s="270"/>
      <c r="T1801" s="283"/>
      <c r="U1801" s="283"/>
      <c r="V1801" s="283"/>
      <c r="W1801" s="270" t="s">
        <v>1493</v>
      </c>
    </row>
    <row r="1802" s="253" customFormat="true" ht="25.5" hidden="true" spans="1:23">
      <c r="A1802" s="270">
        <f>MAX(A$2:A1801)+1</f>
        <v>1679</v>
      </c>
      <c r="B1802" s="270">
        <v>250503012</v>
      </c>
      <c r="C1802" s="270" t="s">
        <v>4319</v>
      </c>
      <c r="D1802" s="410" t="s">
        <v>4320</v>
      </c>
      <c r="E1802" s="410" t="s">
        <v>4319</v>
      </c>
      <c r="F1802" s="270"/>
      <c r="G1802" s="270"/>
      <c r="H1802" s="283" t="s">
        <v>29</v>
      </c>
      <c r="I1802" s="283" t="s">
        <v>1850</v>
      </c>
      <c r="J1802" s="297">
        <v>30</v>
      </c>
      <c r="K1802" s="290"/>
      <c r="L1802" s="291"/>
      <c r="M1802" s="297">
        <v>30</v>
      </c>
      <c r="N1802" s="290"/>
      <c r="O1802" s="291"/>
      <c r="P1802" s="289" t="s">
        <v>31</v>
      </c>
      <c r="Q1802" s="290"/>
      <c r="R1802" s="291"/>
      <c r="S1802" s="270"/>
      <c r="T1802" s="283"/>
      <c r="U1802" s="283"/>
      <c r="V1802" s="270"/>
      <c r="W1802" s="270" t="s">
        <v>21</v>
      </c>
    </row>
    <row r="1803" s="253" customFormat="true" ht="178.5" hidden="true" spans="1:23">
      <c r="A1803" s="270">
        <f>MAX(A$2:A1802)+1</f>
        <v>1680</v>
      </c>
      <c r="B1803" s="270">
        <v>250503013</v>
      </c>
      <c r="C1803" s="270" t="s">
        <v>4321</v>
      </c>
      <c r="D1803" s="410" t="s">
        <v>4322</v>
      </c>
      <c r="E1803" s="410" t="s">
        <v>4321</v>
      </c>
      <c r="F1803" s="325" t="s">
        <v>4323</v>
      </c>
      <c r="G1803" s="270"/>
      <c r="H1803" s="283" t="s">
        <v>29</v>
      </c>
      <c r="I1803" s="283" t="s">
        <v>2209</v>
      </c>
      <c r="J1803" s="289">
        <v>300</v>
      </c>
      <c r="K1803" s="290"/>
      <c r="L1803" s="291"/>
      <c r="M1803" s="289">
        <v>300</v>
      </c>
      <c r="N1803" s="290"/>
      <c r="O1803" s="291"/>
      <c r="P1803" s="298" t="s">
        <v>31</v>
      </c>
      <c r="Q1803" s="305"/>
      <c r="R1803" s="306"/>
      <c r="S1803" s="270" t="s">
        <v>4324</v>
      </c>
      <c r="T1803" s="283"/>
      <c r="U1803" s="283"/>
      <c r="V1803" s="270"/>
      <c r="W1803" s="270" t="s">
        <v>2599</v>
      </c>
    </row>
    <row r="1804" s="253" customFormat="true" ht="51" hidden="true" spans="1:23">
      <c r="A1804" s="270">
        <f>MAX(A$2:A1803)+1</f>
        <v>1681</v>
      </c>
      <c r="B1804" s="270" t="s">
        <v>4325</v>
      </c>
      <c r="C1804" s="270" t="s">
        <v>4326</v>
      </c>
      <c r="D1804" s="410" t="s">
        <v>4322</v>
      </c>
      <c r="E1804" s="410" t="s">
        <v>4321</v>
      </c>
      <c r="F1804" s="270" t="s">
        <v>4327</v>
      </c>
      <c r="G1804" s="270"/>
      <c r="H1804" s="283" t="s">
        <v>29</v>
      </c>
      <c r="I1804" s="283" t="s">
        <v>4328</v>
      </c>
      <c r="J1804" s="289" t="s">
        <v>70</v>
      </c>
      <c r="K1804" s="290"/>
      <c r="L1804" s="291"/>
      <c r="M1804" s="289" t="s">
        <v>70</v>
      </c>
      <c r="N1804" s="290"/>
      <c r="O1804" s="291"/>
      <c r="P1804" s="289" t="s">
        <v>70</v>
      </c>
      <c r="Q1804" s="290"/>
      <c r="R1804" s="291"/>
      <c r="S1804" s="270" t="s">
        <v>4329</v>
      </c>
      <c r="T1804" s="283"/>
      <c r="U1804" s="283"/>
      <c r="V1804" s="270"/>
      <c r="W1804" s="270" t="s">
        <v>21</v>
      </c>
    </row>
    <row r="1805" s="253" customFormat="true" ht="89.25" hidden="true" spans="1:23">
      <c r="A1805" s="270">
        <f>MAX(A$2:A1804)+1</f>
        <v>1682</v>
      </c>
      <c r="B1805" s="321">
        <v>250503016</v>
      </c>
      <c r="C1805" s="270" t="s">
        <v>4330</v>
      </c>
      <c r="D1805" s="410" t="s">
        <v>4331</v>
      </c>
      <c r="E1805" s="410" t="s">
        <v>4332</v>
      </c>
      <c r="F1805" s="325" t="s">
        <v>4333</v>
      </c>
      <c r="G1805" s="270"/>
      <c r="H1805" s="283" t="s">
        <v>29</v>
      </c>
      <c r="I1805" s="283" t="s">
        <v>40</v>
      </c>
      <c r="J1805" s="289">
        <v>2000</v>
      </c>
      <c r="K1805" s="290"/>
      <c r="L1805" s="291"/>
      <c r="M1805" s="289">
        <v>2000</v>
      </c>
      <c r="N1805" s="290"/>
      <c r="O1805" s="291"/>
      <c r="P1805" s="298" t="s">
        <v>31</v>
      </c>
      <c r="Q1805" s="305"/>
      <c r="R1805" s="306"/>
      <c r="S1805" s="270"/>
      <c r="T1805" s="283"/>
      <c r="U1805" s="283"/>
      <c r="V1805" s="270"/>
      <c r="W1805" s="270" t="s">
        <v>310</v>
      </c>
    </row>
    <row r="1806" s="252" customFormat="true" ht="25.5" hidden="true" spans="1:23">
      <c r="A1806" s="270"/>
      <c r="B1806" s="270">
        <v>2506</v>
      </c>
      <c r="C1806" s="270" t="s">
        <v>4334</v>
      </c>
      <c r="D1806" s="410"/>
      <c r="E1806" s="410"/>
      <c r="F1806" s="270"/>
      <c r="G1806" s="270"/>
      <c r="H1806" s="283"/>
      <c r="I1806" s="283"/>
      <c r="J1806" s="289"/>
      <c r="K1806" s="290"/>
      <c r="L1806" s="291"/>
      <c r="M1806" s="289"/>
      <c r="N1806" s="290"/>
      <c r="O1806" s="291"/>
      <c r="P1806" s="289"/>
      <c r="Q1806" s="290"/>
      <c r="R1806" s="291"/>
      <c r="S1806" s="270"/>
      <c r="T1806" s="283"/>
      <c r="U1806" s="283"/>
      <c r="V1806" s="270"/>
      <c r="W1806" s="270" t="s">
        <v>21</v>
      </c>
    </row>
    <row r="1807" s="252" customFormat="true" ht="38.25" hidden="true" spans="1:23">
      <c r="A1807" s="270"/>
      <c r="B1807" s="270">
        <v>250601</v>
      </c>
      <c r="C1807" s="270" t="s">
        <v>4335</v>
      </c>
      <c r="D1807" s="410"/>
      <c r="E1807" s="410"/>
      <c r="F1807" s="270"/>
      <c r="G1807" s="374" t="s">
        <v>4336</v>
      </c>
      <c r="H1807" s="283"/>
      <c r="I1807" s="283"/>
      <c r="J1807" s="289"/>
      <c r="K1807" s="290"/>
      <c r="L1807" s="291"/>
      <c r="M1807" s="289"/>
      <c r="N1807" s="290"/>
      <c r="O1807" s="291"/>
      <c r="P1807" s="289"/>
      <c r="Q1807" s="290"/>
      <c r="R1807" s="291"/>
      <c r="S1807" s="270"/>
      <c r="T1807" s="283"/>
      <c r="U1807" s="283"/>
      <c r="V1807" s="270"/>
      <c r="W1807" s="270" t="s">
        <v>21</v>
      </c>
    </row>
    <row r="1808" s="253" customFormat="true" ht="25.5" hidden="true" spans="1:23">
      <c r="A1808" s="270">
        <f>MAX(A$2:A1807)+1</f>
        <v>1683</v>
      </c>
      <c r="B1808" s="270">
        <v>250601001</v>
      </c>
      <c r="C1808" s="270" t="s">
        <v>4337</v>
      </c>
      <c r="D1808" s="410" t="s">
        <v>4338</v>
      </c>
      <c r="E1808" s="410" t="s">
        <v>4337</v>
      </c>
      <c r="F1808" s="270" t="s">
        <v>4339</v>
      </c>
      <c r="G1808" s="270"/>
      <c r="H1808" s="283" t="s">
        <v>39</v>
      </c>
      <c r="I1808" s="283" t="s">
        <v>40</v>
      </c>
      <c r="J1808" s="289">
        <v>2</v>
      </c>
      <c r="K1808" s="290"/>
      <c r="L1808" s="291"/>
      <c r="M1808" s="289">
        <v>2</v>
      </c>
      <c r="N1808" s="290"/>
      <c r="O1808" s="291"/>
      <c r="P1808" s="289" t="s">
        <v>31</v>
      </c>
      <c r="Q1808" s="290"/>
      <c r="R1808" s="291"/>
      <c r="S1808" s="270" t="s">
        <v>4340</v>
      </c>
      <c r="T1808" s="283"/>
      <c r="U1808" s="283"/>
      <c r="V1808" s="270"/>
      <c r="W1808" s="270" t="s">
        <v>21</v>
      </c>
    </row>
    <row r="1809" s="253" customFormat="true" ht="25.5" hidden="true" spans="1:23">
      <c r="A1809" s="270">
        <f>MAX(A$2:A1808)+1</f>
        <v>1684</v>
      </c>
      <c r="B1809" s="270">
        <v>250601002</v>
      </c>
      <c r="C1809" s="270" t="s">
        <v>4341</v>
      </c>
      <c r="D1809" s="410" t="s">
        <v>4342</v>
      </c>
      <c r="E1809" s="410" t="s">
        <v>4341</v>
      </c>
      <c r="F1809" s="270"/>
      <c r="G1809" s="270"/>
      <c r="H1809" s="283" t="s">
        <v>39</v>
      </c>
      <c r="I1809" s="283" t="s">
        <v>40</v>
      </c>
      <c r="J1809" s="297">
        <v>1</v>
      </c>
      <c r="K1809" s="290"/>
      <c r="L1809" s="291"/>
      <c r="M1809" s="297">
        <v>1</v>
      </c>
      <c r="N1809" s="290"/>
      <c r="O1809" s="291"/>
      <c r="P1809" s="289" t="s">
        <v>31</v>
      </c>
      <c r="Q1809" s="290"/>
      <c r="R1809" s="291"/>
      <c r="S1809" s="270"/>
      <c r="T1809" s="283"/>
      <c r="U1809" s="283"/>
      <c r="V1809" s="270"/>
      <c r="W1809" s="270" t="s">
        <v>21</v>
      </c>
    </row>
    <row r="1810" s="253" customFormat="true" ht="25.5" hidden="true" spans="1:23">
      <c r="A1810" s="270">
        <f>MAX(A$2:A1809)+1</f>
        <v>1685</v>
      </c>
      <c r="B1810" s="270">
        <v>250601003</v>
      </c>
      <c r="C1810" s="270" t="s">
        <v>4343</v>
      </c>
      <c r="D1810" s="410" t="s">
        <v>4344</v>
      </c>
      <c r="E1810" s="410" t="s">
        <v>4343</v>
      </c>
      <c r="F1810" s="270"/>
      <c r="G1810" s="270"/>
      <c r="H1810" s="283" t="s">
        <v>39</v>
      </c>
      <c r="I1810" s="283" t="s">
        <v>40</v>
      </c>
      <c r="J1810" s="297">
        <v>2</v>
      </c>
      <c r="K1810" s="290"/>
      <c r="L1810" s="291"/>
      <c r="M1810" s="297">
        <v>2</v>
      </c>
      <c r="N1810" s="290"/>
      <c r="O1810" s="291"/>
      <c r="P1810" s="289" t="s">
        <v>31</v>
      </c>
      <c r="Q1810" s="290"/>
      <c r="R1810" s="291"/>
      <c r="S1810" s="270"/>
      <c r="T1810" s="283"/>
      <c r="U1810" s="283"/>
      <c r="V1810" s="270"/>
      <c r="W1810" s="270" t="s">
        <v>21</v>
      </c>
    </row>
    <row r="1811" s="253" customFormat="true" ht="25.5" hidden="true" spans="1:23">
      <c r="A1811" s="270">
        <f>MAX(A$2:A1810)+1</f>
        <v>1686</v>
      </c>
      <c r="B1811" s="270">
        <v>250601004</v>
      </c>
      <c r="C1811" s="270" t="s">
        <v>4345</v>
      </c>
      <c r="D1811" s="410" t="s">
        <v>4346</v>
      </c>
      <c r="E1811" s="410" t="s">
        <v>4345</v>
      </c>
      <c r="F1811" s="270"/>
      <c r="G1811" s="270"/>
      <c r="H1811" s="283" t="s">
        <v>39</v>
      </c>
      <c r="I1811" s="283" t="s">
        <v>40</v>
      </c>
      <c r="J1811" s="297">
        <v>1</v>
      </c>
      <c r="K1811" s="290"/>
      <c r="L1811" s="291"/>
      <c r="M1811" s="297">
        <v>1</v>
      </c>
      <c r="N1811" s="290"/>
      <c r="O1811" s="291"/>
      <c r="P1811" s="289" t="s">
        <v>31</v>
      </c>
      <c r="Q1811" s="290"/>
      <c r="R1811" s="291"/>
      <c r="S1811" s="270"/>
      <c r="T1811" s="283"/>
      <c r="U1811" s="283"/>
      <c r="V1811" s="270"/>
      <c r="W1811" s="270" t="s">
        <v>21</v>
      </c>
    </row>
    <row r="1812" s="253" customFormat="true" ht="25.5" hidden="true" spans="1:23">
      <c r="A1812" s="270">
        <f>MAX(A$2:A1811)+1</f>
        <v>1687</v>
      </c>
      <c r="B1812" s="270">
        <v>250601005</v>
      </c>
      <c r="C1812" s="270" t="s">
        <v>4347</v>
      </c>
      <c r="D1812" s="410" t="s">
        <v>4348</v>
      </c>
      <c r="E1812" s="410" t="s">
        <v>4347</v>
      </c>
      <c r="F1812" s="270"/>
      <c r="G1812" s="270"/>
      <c r="H1812" s="283" t="s">
        <v>39</v>
      </c>
      <c r="I1812" s="283" t="s">
        <v>1850</v>
      </c>
      <c r="J1812" s="289">
        <v>2.5</v>
      </c>
      <c r="K1812" s="290"/>
      <c r="L1812" s="291"/>
      <c r="M1812" s="289">
        <v>2.5</v>
      </c>
      <c r="N1812" s="290"/>
      <c r="O1812" s="291"/>
      <c r="P1812" s="289" t="s">
        <v>31</v>
      </c>
      <c r="Q1812" s="290"/>
      <c r="R1812" s="291"/>
      <c r="S1812" s="270"/>
      <c r="T1812" s="283"/>
      <c r="U1812" s="283"/>
      <c r="V1812" s="270"/>
      <c r="W1812" s="270" t="s">
        <v>21</v>
      </c>
    </row>
    <row r="1813" s="253" customFormat="true" ht="25.5" hidden="true" spans="1:23">
      <c r="A1813" s="270">
        <f>MAX(A$2:A1812)+1</f>
        <v>1688</v>
      </c>
      <c r="B1813" s="270">
        <v>250601006</v>
      </c>
      <c r="C1813" s="270" t="s">
        <v>4349</v>
      </c>
      <c r="D1813" s="410" t="s">
        <v>4350</v>
      </c>
      <c r="E1813" s="410" t="s">
        <v>4349</v>
      </c>
      <c r="F1813" s="270"/>
      <c r="G1813" s="270"/>
      <c r="H1813" s="283" t="s">
        <v>39</v>
      </c>
      <c r="I1813" s="283" t="s">
        <v>1850</v>
      </c>
      <c r="J1813" s="297">
        <v>1</v>
      </c>
      <c r="K1813" s="290"/>
      <c r="L1813" s="291"/>
      <c r="M1813" s="297">
        <v>1</v>
      </c>
      <c r="N1813" s="290"/>
      <c r="O1813" s="291"/>
      <c r="P1813" s="289" t="s">
        <v>31</v>
      </c>
      <c r="Q1813" s="290"/>
      <c r="R1813" s="291"/>
      <c r="S1813" s="270"/>
      <c r="T1813" s="283"/>
      <c r="U1813" s="283"/>
      <c r="V1813" s="270"/>
      <c r="W1813" s="270" t="s">
        <v>21</v>
      </c>
    </row>
    <row r="1814" s="253" customFormat="true" ht="25.5" hidden="true" spans="1:23">
      <c r="A1814" s="270">
        <f>MAX(A$2:A1813)+1</f>
        <v>1689</v>
      </c>
      <c r="B1814" s="270">
        <v>250601007</v>
      </c>
      <c r="C1814" s="270" t="s">
        <v>4351</v>
      </c>
      <c r="D1814" s="410" t="s">
        <v>4352</v>
      </c>
      <c r="E1814" s="410" t="s">
        <v>4351</v>
      </c>
      <c r="F1814" s="270"/>
      <c r="G1814" s="270"/>
      <c r="H1814" s="283" t="s">
        <v>39</v>
      </c>
      <c r="I1814" s="283" t="s">
        <v>1850</v>
      </c>
      <c r="J1814" s="297">
        <v>2</v>
      </c>
      <c r="K1814" s="290"/>
      <c r="L1814" s="291"/>
      <c r="M1814" s="297">
        <v>2</v>
      </c>
      <c r="N1814" s="290"/>
      <c r="O1814" s="291"/>
      <c r="P1814" s="289" t="s">
        <v>31</v>
      </c>
      <c r="Q1814" s="290"/>
      <c r="R1814" s="291"/>
      <c r="S1814" s="270"/>
      <c r="T1814" s="283"/>
      <c r="U1814" s="283"/>
      <c r="V1814" s="270"/>
      <c r="W1814" s="270" t="s">
        <v>21</v>
      </c>
    </row>
    <row r="1815" s="253" customFormat="true" ht="25.5" hidden="true" spans="1:23">
      <c r="A1815" s="270">
        <f>MAX(A$2:A1814)+1</f>
        <v>1690</v>
      </c>
      <c r="B1815" s="270">
        <v>250601008</v>
      </c>
      <c r="C1815" s="270" t="s">
        <v>4353</v>
      </c>
      <c r="D1815" s="410" t="s">
        <v>4354</v>
      </c>
      <c r="E1815" s="410" t="s">
        <v>4353</v>
      </c>
      <c r="F1815" s="270"/>
      <c r="G1815" s="270"/>
      <c r="H1815" s="283" t="s">
        <v>39</v>
      </c>
      <c r="I1815" s="283" t="s">
        <v>1850</v>
      </c>
      <c r="J1815" s="297">
        <v>0.5</v>
      </c>
      <c r="K1815" s="290"/>
      <c r="L1815" s="291"/>
      <c r="M1815" s="297">
        <v>0.5</v>
      </c>
      <c r="N1815" s="290"/>
      <c r="O1815" s="291"/>
      <c r="P1815" s="289" t="s">
        <v>31</v>
      </c>
      <c r="Q1815" s="290"/>
      <c r="R1815" s="291"/>
      <c r="S1815" s="270"/>
      <c r="T1815" s="283"/>
      <c r="U1815" s="283"/>
      <c r="V1815" s="270"/>
      <c r="W1815" s="270" t="s">
        <v>21</v>
      </c>
    </row>
    <row r="1816" s="253" customFormat="true" ht="25.5" hidden="true" spans="1:23">
      <c r="A1816" s="270">
        <f>MAX(A$2:A1815)+1</f>
        <v>1691</v>
      </c>
      <c r="B1816" s="270">
        <v>250601009</v>
      </c>
      <c r="C1816" s="270" t="s">
        <v>4355</v>
      </c>
      <c r="D1816" s="410" t="s">
        <v>4356</v>
      </c>
      <c r="E1816" s="410" t="s">
        <v>4355</v>
      </c>
      <c r="F1816" s="270"/>
      <c r="G1816" s="270"/>
      <c r="H1816" s="283" t="s">
        <v>39</v>
      </c>
      <c r="I1816" s="283" t="s">
        <v>1850</v>
      </c>
      <c r="J1816" s="289" t="s">
        <v>4357</v>
      </c>
      <c r="K1816" s="290"/>
      <c r="L1816" s="291"/>
      <c r="M1816" s="297">
        <v>2</v>
      </c>
      <c r="N1816" s="290"/>
      <c r="O1816" s="291"/>
      <c r="P1816" s="289" t="s">
        <v>31</v>
      </c>
      <c r="Q1816" s="290"/>
      <c r="R1816" s="291"/>
      <c r="S1816" s="270"/>
      <c r="T1816" s="283"/>
      <c r="U1816" s="283"/>
      <c r="V1816" s="270"/>
      <c r="W1816" s="270" t="s">
        <v>21</v>
      </c>
    </row>
    <row r="1817" s="252" customFormat="true" ht="25.5" hidden="true" spans="1:23">
      <c r="A1817" s="270"/>
      <c r="B1817" s="270">
        <v>250602</v>
      </c>
      <c r="C1817" s="270" t="s">
        <v>4358</v>
      </c>
      <c r="D1817" s="410"/>
      <c r="E1817" s="410"/>
      <c r="F1817" s="270"/>
      <c r="G1817" s="270"/>
      <c r="H1817" s="283"/>
      <c r="I1817" s="283"/>
      <c r="J1817" s="289"/>
      <c r="K1817" s="290"/>
      <c r="L1817" s="291"/>
      <c r="M1817" s="289"/>
      <c r="N1817" s="290"/>
      <c r="O1817" s="291"/>
      <c r="P1817" s="289"/>
      <c r="Q1817" s="290"/>
      <c r="R1817" s="291"/>
      <c r="S1817" s="270"/>
      <c r="T1817" s="283"/>
      <c r="U1817" s="283"/>
      <c r="V1817" s="270"/>
      <c r="W1817" s="270" t="s">
        <v>21</v>
      </c>
    </row>
    <row r="1818" s="253" customFormat="true" ht="38.25" hidden="true" spans="1:23">
      <c r="A1818" s="270">
        <f>MAX(A$2:A1817)+1</f>
        <v>1692</v>
      </c>
      <c r="B1818" s="270">
        <v>250602001</v>
      </c>
      <c r="C1818" s="270" t="s">
        <v>4359</v>
      </c>
      <c r="D1818" s="410" t="s">
        <v>4360</v>
      </c>
      <c r="E1818" s="410" t="s">
        <v>4359</v>
      </c>
      <c r="F1818" s="270"/>
      <c r="G1818" s="270"/>
      <c r="H1818" s="283" t="s">
        <v>44</v>
      </c>
      <c r="I1818" s="283" t="s">
        <v>1850</v>
      </c>
      <c r="J1818" s="289" t="s">
        <v>4283</v>
      </c>
      <c r="K1818" s="290"/>
      <c r="L1818" s="291"/>
      <c r="M1818" s="297">
        <v>10</v>
      </c>
      <c r="N1818" s="290"/>
      <c r="O1818" s="291"/>
      <c r="P1818" s="289" t="s">
        <v>31</v>
      </c>
      <c r="Q1818" s="290"/>
      <c r="R1818" s="291"/>
      <c r="S1818" s="374" t="s">
        <v>4361</v>
      </c>
      <c r="T1818" s="283"/>
      <c r="U1818" s="283"/>
      <c r="V1818" s="270"/>
      <c r="W1818" s="270" t="s">
        <v>21</v>
      </c>
    </row>
    <row r="1819" s="253" customFormat="true" ht="38.25" hidden="true" spans="1:23">
      <c r="A1819" s="270">
        <f>MAX(A$2:A1818)+1</f>
        <v>1693</v>
      </c>
      <c r="B1819" s="270" t="s">
        <v>4362</v>
      </c>
      <c r="C1819" s="270" t="s">
        <v>4359</v>
      </c>
      <c r="D1819" s="410" t="s">
        <v>4360</v>
      </c>
      <c r="E1819" s="410" t="s">
        <v>4359</v>
      </c>
      <c r="F1819" s="270"/>
      <c r="G1819" s="270"/>
      <c r="H1819" s="283" t="s">
        <v>39</v>
      </c>
      <c r="I1819" s="283" t="s">
        <v>1850</v>
      </c>
      <c r="J1819" s="289" t="s">
        <v>4271</v>
      </c>
      <c r="K1819" s="290"/>
      <c r="L1819" s="291"/>
      <c r="M1819" s="297">
        <v>5</v>
      </c>
      <c r="N1819" s="290"/>
      <c r="O1819" s="291"/>
      <c r="P1819" s="289" t="s">
        <v>31</v>
      </c>
      <c r="Q1819" s="290"/>
      <c r="R1819" s="291"/>
      <c r="S1819" s="374" t="s">
        <v>4363</v>
      </c>
      <c r="T1819" s="283"/>
      <c r="U1819" s="283"/>
      <c r="V1819" s="270"/>
      <c r="W1819" s="270" t="s">
        <v>21</v>
      </c>
    </row>
    <row r="1820" s="253" customFormat="true" ht="25.5" hidden="true" spans="1:23">
      <c r="A1820" s="270">
        <f>MAX(A$2:A1819)+1</f>
        <v>1694</v>
      </c>
      <c r="B1820" s="270" t="s">
        <v>4364</v>
      </c>
      <c r="C1820" s="270" t="s">
        <v>4359</v>
      </c>
      <c r="D1820" s="410" t="s">
        <v>4360</v>
      </c>
      <c r="E1820" s="410" t="s">
        <v>4359</v>
      </c>
      <c r="F1820" s="270"/>
      <c r="G1820" s="270"/>
      <c r="H1820" s="283" t="s">
        <v>44</v>
      </c>
      <c r="I1820" s="283" t="s">
        <v>1850</v>
      </c>
      <c r="J1820" s="289" t="s">
        <v>4044</v>
      </c>
      <c r="K1820" s="290"/>
      <c r="L1820" s="291"/>
      <c r="M1820" s="297">
        <v>15</v>
      </c>
      <c r="N1820" s="290"/>
      <c r="O1820" s="291"/>
      <c r="P1820" s="289" t="s">
        <v>31</v>
      </c>
      <c r="Q1820" s="290"/>
      <c r="R1820" s="291"/>
      <c r="S1820" s="374" t="s">
        <v>4365</v>
      </c>
      <c r="T1820" s="283"/>
      <c r="U1820" s="283"/>
      <c r="V1820" s="270"/>
      <c r="W1820" s="270" t="s">
        <v>21</v>
      </c>
    </row>
    <row r="1821" s="252" customFormat="true" ht="25.5" hidden="true" spans="1:23">
      <c r="A1821" s="270"/>
      <c r="B1821" s="270">
        <v>2507</v>
      </c>
      <c r="C1821" s="270" t="s">
        <v>4366</v>
      </c>
      <c r="D1821" s="410"/>
      <c r="E1821" s="410"/>
      <c r="F1821" s="270"/>
      <c r="G1821" s="270"/>
      <c r="H1821" s="283"/>
      <c r="I1821" s="283"/>
      <c r="J1821" s="289"/>
      <c r="K1821" s="290"/>
      <c r="L1821" s="291"/>
      <c r="M1821" s="289"/>
      <c r="N1821" s="290"/>
      <c r="O1821" s="291"/>
      <c r="P1821" s="289"/>
      <c r="Q1821" s="290"/>
      <c r="R1821" s="291"/>
      <c r="S1821" s="270"/>
      <c r="T1821" s="283"/>
      <c r="U1821" s="283"/>
      <c r="V1821" s="270"/>
      <c r="W1821" s="270" t="s">
        <v>21</v>
      </c>
    </row>
    <row r="1822" s="253" customFormat="true" ht="25.5" hidden="true" spans="1:23">
      <c r="A1822" s="270">
        <f>MAX(A$2:A1821)+1</f>
        <v>1695</v>
      </c>
      <c r="B1822" s="270">
        <v>250700001</v>
      </c>
      <c r="C1822" s="270" t="s">
        <v>4367</v>
      </c>
      <c r="D1822" s="410" t="s">
        <v>4368</v>
      </c>
      <c r="E1822" s="410" t="s">
        <v>4367</v>
      </c>
      <c r="F1822" s="270" t="s">
        <v>4369</v>
      </c>
      <c r="G1822" s="270"/>
      <c r="H1822" s="283" t="s">
        <v>29</v>
      </c>
      <c r="I1822" s="283" t="s">
        <v>1850</v>
      </c>
      <c r="J1822" s="289" t="s">
        <v>4370</v>
      </c>
      <c r="K1822" s="290"/>
      <c r="L1822" s="291"/>
      <c r="M1822" s="297">
        <v>150</v>
      </c>
      <c r="N1822" s="290"/>
      <c r="O1822" s="291"/>
      <c r="P1822" s="289" t="s">
        <v>31</v>
      </c>
      <c r="Q1822" s="290"/>
      <c r="R1822" s="291"/>
      <c r="S1822" s="270"/>
      <c r="T1822" s="283"/>
      <c r="U1822" s="283"/>
      <c r="V1822" s="283"/>
      <c r="W1822" s="270" t="s">
        <v>120</v>
      </c>
    </row>
    <row r="1823" s="253" customFormat="true" ht="38.25" hidden="true" spans="1:23">
      <c r="A1823" s="270">
        <f>MAX(A$2:A1822)+1</f>
        <v>1696</v>
      </c>
      <c r="B1823" s="270" t="s">
        <v>4371</v>
      </c>
      <c r="C1823" s="270" t="s">
        <v>4372</v>
      </c>
      <c r="D1823" s="410" t="s">
        <v>4373</v>
      </c>
      <c r="E1823" s="410" t="s">
        <v>4372</v>
      </c>
      <c r="F1823" s="270"/>
      <c r="G1823" s="270" t="s">
        <v>316</v>
      </c>
      <c r="H1823" s="283" t="s">
        <v>29</v>
      </c>
      <c r="I1823" s="283" t="s">
        <v>1850</v>
      </c>
      <c r="J1823" s="289">
        <v>170</v>
      </c>
      <c r="K1823" s="290"/>
      <c r="L1823" s="291"/>
      <c r="M1823" s="289">
        <v>170</v>
      </c>
      <c r="N1823" s="290"/>
      <c r="O1823" s="291"/>
      <c r="P1823" s="289" t="s">
        <v>31</v>
      </c>
      <c r="Q1823" s="290"/>
      <c r="R1823" s="291"/>
      <c r="S1823" s="270" t="s">
        <v>4374</v>
      </c>
      <c r="T1823" s="283"/>
      <c r="U1823" s="283"/>
      <c r="V1823" s="270"/>
      <c r="W1823" s="270" t="s">
        <v>21</v>
      </c>
    </row>
    <row r="1824" s="253" customFormat="true" ht="25.5" hidden="true" spans="1:23">
      <c r="A1824" s="270">
        <f>MAX(A$2:A1823)+1</f>
        <v>1697</v>
      </c>
      <c r="B1824" s="270">
        <v>250700002</v>
      </c>
      <c r="C1824" s="270" t="s">
        <v>4375</v>
      </c>
      <c r="D1824" s="410" t="s">
        <v>4376</v>
      </c>
      <c r="E1824" s="410" t="s">
        <v>4375</v>
      </c>
      <c r="F1824" s="270"/>
      <c r="G1824" s="270"/>
      <c r="H1824" s="283" t="s">
        <v>29</v>
      </c>
      <c r="I1824" s="283" t="s">
        <v>1850</v>
      </c>
      <c r="J1824" s="297">
        <v>30</v>
      </c>
      <c r="K1824" s="290"/>
      <c r="L1824" s="291"/>
      <c r="M1824" s="297">
        <v>30</v>
      </c>
      <c r="N1824" s="290"/>
      <c r="O1824" s="291"/>
      <c r="P1824" s="289" t="s">
        <v>31</v>
      </c>
      <c r="Q1824" s="290"/>
      <c r="R1824" s="291"/>
      <c r="S1824" s="270"/>
      <c r="T1824" s="283"/>
      <c r="U1824" s="283"/>
      <c r="V1824" s="270"/>
      <c r="W1824" s="270" t="s">
        <v>21</v>
      </c>
    </row>
    <row r="1825" s="253" customFormat="true" ht="25.5" hidden="true" spans="1:23">
      <c r="A1825" s="270">
        <f>MAX(A$2:A1824)+1</f>
        <v>1698</v>
      </c>
      <c r="B1825" s="270">
        <v>250700003</v>
      </c>
      <c r="C1825" s="270" t="s">
        <v>4377</v>
      </c>
      <c r="D1825" s="410" t="s">
        <v>4378</v>
      </c>
      <c r="E1825" s="410" t="s">
        <v>4377</v>
      </c>
      <c r="F1825" s="270"/>
      <c r="G1825" s="270"/>
      <c r="H1825" s="283" t="s">
        <v>29</v>
      </c>
      <c r="I1825" s="283" t="s">
        <v>1850</v>
      </c>
      <c r="J1825" s="297">
        <v>80</v>
      </c>
      <c r="K1825" s="290"/>
      <c r="L1825" s="291"/>
      <c r="M1825" s="297">
        <v>80</v>
      </c>
      <c r="N1825" s="290"/>
      <c r="O1825" s="291"/>
      <c r="P1825" s="289" t="s">
        <v>31</v>
      </c>
      <c r="Q1825" s="290"/>
      <c r="R1825" s="291"/>
      <c r="S1825" s="270"/>
      <c r="T1825" s="283"/>
      <c r="U1825" s="283"/>
      <c r="V1825" s="270"/>
      <c r="W1825" s="270" t="s">
        <v>21</v>
      </c>
    </row>
    <row r="1826" s="253" customFormat="true" ht="25.5" hidden="true" spans="1:23">
      <c r="A1826" s="270">
        <f>MAX(A$2:A1825)+1</f>
        <v>1699</v>
      </c>
      <c r="B1826" s="270">
        <v>250700004</v>
      </c>
      <c r="C1826" s="270" t="s">
        <v>4379</v>
      </c>
      <c r="D1826" s="410" t="s">
        <v>4380</v>
      </c>
      <c r="E1826" s="410" t="s">
        <v>4379</v>
      </c>
      <c r="F1826" s="270"/>
      <c r="G1826" s="270"/>
      <c r="H1826" s="283" t="s">
        <v>29</v>
      </c>
      <c r="I1826" s="283" t="s">
        <v>1850</v>
      </c>
      <c r="J1826" s="297">
        <v>50</v>
      </c>
      <c r="K1826" s="290"/>
      <c r="L1826" s="291"/>
      <c r="M1826" s="297">
        <v>50</v>
      </c>
      <c r="N1826" s="290"/>
      <c r="O1826" s="291"/>
      <c r="P1826" s="289" t="s">
        <v>31</v>
      </c>
      <c r="Q1826" s="290"/>
      <c r="R1826" s="291"/>
      <c r="S1826" s="270"/>
      <c r="T1826" s="283"/>
      <c r="U1826" s="283"/>
      <c r="V1826" s="270"/>
      <c r="W1826" s="270" t="s">
        <v>21</v>
      </c>
    </row>
    <row r="1827" s="253" customFormat="true" ht="25.5" hidden="true" spans="1:23">
      <c r="A1827" s="336">
        <f>MAX(A$2:A1826)+1</f>
        <v>1700</v>
      </c>
      <c r="B1827" s="336">
        <v>250700005</v>
      </c>
      <c r="C1827" s="336" t="s">
        <v>4381</v>
      </c>
      <c r="D1827" s="410" t="s">
        <v>4382</v>
      </c>
      <c r="E1827" s="410" t="s">
        <v>4381</v>
      </c>
      <c r="F1827" s="336"/>
      <c r="G1827" s="336"/>
      <c r="H1827" s="377" t="s">
        <v>29</v>
      </c>
      <c r="I1827" s="377" t="s">
        <v>1850</v>
      </c>
      <c r="J1827" s="297">
        <v>15</v>
      </c>
      <c r="K1827" s="290"/>
      <c r="L1827" s="291"/>
      <c r="M1827" s="297">
        <v>15</v>
      </c>
      <c r="N1827" s="290"/>
      <c r="O1827" s="291"/>
      <c r="P1827" s="289" t="s">
        <v>31</v>
      </c>
      <c r="Q1827" s="290"/>
      <c r="R1827" s="291"/>
      <c r="S1827" s="336"/>
      <c r="T1827" s="377"/>
      <c r="U1827" s="377"/>
      <c r="V1827" s="270"/>
      <c r="W1827" s="270" t="s">
        <v>21</v>
      </c>
    </row>
    <row r="1828" s="253" customFormat="true" ht="25.5" hidden="true" spans="1:23">
      <c r="A1828" s="270">
        <f>MAX(A$2:A1827)+1</f>
        <v>1701</v>
      </c>
      <c r="B1828" s="270">
        <v>250700006</v>
      </c>
      <c r="C1828" s="270" t="s">
        <v>4383</v>
      </c>
      <c r="D1828" s="410" t="s">
        <v>4384</v>
      </c>
      <c r="E1828" s="410" t="s">
        <v>4383</v>
      </c>
      <c r="F1828" s="270"/>
      <c r="G1828" s="270"/>
      <c r="H1828" s="283" t="s">
        <v>29</v>
      </c>
      <c r="I1828" s="283" t="s">
        <v>1850</v>
      </c>
      <c r="J1828" s="297">
        <v>15</v>
      </c>
      <c r="K1828" s="290"/>
      <c r="L1828" s="291"/>
      <c r="M1828" s="297">
        <v>15</v>
      </c>
      <c r="N1828" s="290"/>
      <c r="O1828" s="291"/>
      <c r="P1828" s="289" t="s">
        <v>31</v>
      </c>
      <c r="Q1828" s="290"/>
      <c r="R1828" s="291"/>
      <c r="S1828" s="270"/>
      <c r="T1828" s="283"/>
      <c r="U1828" s="283"/>
      <c r="V1828" s="270"/>
      <c r="W1828" s="270" t="s">
        <v>21</v>
      </c>
    </row>
    <row r="1829" s="253" customFormat="true" ht="25.5" hidden="true" spans="1:23">
      <c r="A1829" s="270">
        <f>MAX(A$2:A1828)+1</f>
        <v>1702</v>
      </c>
      <c r="B1829" s="270">
        <v>250700007</v>
      </c>
      <c r="C1829" s="270" t="s">
        <v>4385</v>
      </c>
      <c r="D1829" s="410" t="s">
        <v>4386</v>
      </c>
      <c r="E1829" s="410" t="s">
        <v>4385</v>
      </c>
      <c r="F1829" s="270"/>
      <c r="G1829" s="270"/>
      <c r="H1829" s="283" t="s">
        <v>29</v>
      </c>
      <c r="I1829" s="283" t="s">
        <v>1850</v>
      </c>
      <c r="J1829" s="297">
        <v>15</v>
      </c>
      <c r="K1829" s="290"/>
      <c r="L1829" s="291"/>
      <c r="M1829" s="297">
        <v>15</v>
      </c>
      <c r="N1829" s="290"/>
      <c r="O1829" s="291"/>
      <c r="P1829" s="289" t="s">
        <v>31</v>
      </c>
      <c r="Q1829" s="290"/>
      <c r="R1829" s="291"/>
      <c r="S1829" s="270"/>
      <c r="T1829" s="283"/>
      <c r="U1829" s="283"/>
      <c r="V1829" s="270"/>
      <c r="W1829" s="270" t="s">
        <v>21</v>
      </c>
    </row>
    <row r="1830" s="253" customFormat="true" ht="25.5" hidden="true" spans="1:23">
      <c r="A1830" s="270">
        <f>MAX(A$2:A1829)+1</f>
        <v>1703</v>
      </c>
      <c r="B1830" s="270">
        <v>250700008</v>
      </c>
      <c r="C1830" s="270" t="s">
        <v>4387</v>
      </c>
      <c r="D1830" s="410" t="s">
        <v>4388</v>
      </c>
      <c r="E1830" s="410" t="s">
        <v>4387</v>
      </c>
      <c r="F1830" s="270"/>
      <c r="G1830" s="270"/>
      <c r="H1830" s="283" t="s">
        <v>29</v>
      </c>
      <c r="I1830" s="283" t="s">
        <v>1850</v>
      </c>
      <c r="J1830" s="297">
        <v>15</v>
      </c>
      <c r="K1830" s="290"/>
      <c r="L1830" s="291"/>
      <c r="M1830" s="297">
        <v>15</v>
      </c>
      <c r="N1830" s="290"/>
      <c r="O1830" s="291"/>
      <c r="P1830" s="289" t="s">
        <v>31</v>
      </c>
      <c r="Q1830" s="290"/>
      <c r="R1830" s="291"/>
      <c r="S1830" s="270"/>
      <c r="T1830" s="283"/>
      <c r="U1830" s="283"/>
      <c r="V1830" s="270"/>
      <c r="W1830" s="270" t="s">
        <v>21</v>
      </c>
    </row>
    <row r="1831" s="253" customFormat="true" ht="25.5" hidden="true" spans="1:23">
      <c r="A1831" s="270">
        <f>MAX(A$2:A1830)+1</f>
        <v>1704</v>
      </c>
      <c r="B1831" s="270">
        <v>250700009</v>
      </c>
      <c r="C1831" s="270" t="s">
        <v>4389</v>
      </c>
      <c r="D1831" s="410" t="s">
        <v>4390</v>
      </c>
      <c r="E1831" s="410" t="s">
        <v>4389</v>
      </c>
      <c r="F1831" s="270"/>
      <c r="G1831" s="270"/>
      <c r="H1831" s="283" t="s">
        <v>29</v>
      </c>
      <c r="I1831" s="283" t="s">
        <v>1850</v>
      </c>
      <c r="J1831" s="297">
        <v>30</v>
      </c>
      <c r="K1831" s="290"/>
      <c r="L1831" s="291"/>
      <c r="M1831" s="297">
        <v>30</v>
      </c>
      <c r="N1831" s="290"/>
      <c r="O1831" s="291"/>
      <c r="P1831" s="289" t="s">
        <v>31</v>
      </c>
      <c r="Q1831" s="290"/>
      <c r="R1831" s="291"/>
      <c r="S1831" s="270"/>
      <c r="T1831" s="283"/>
      <c r="U1831" s="283"/>
      <c r="V1831" s="270"/>
      <c r="W1831" s="270" t="s">
        <v>21</v>
      </c>
    </row>
    <row r="1832" s="253" customFormat="true" ht="25.5" hidden="true" spans="1:23">
      <c r="A1832" s="270">
        <f>MAX(A$2:A1831)+1</f>
        <v>1705</v>
      </c>
      <c r="B1832" s="270">
        <v>250700010</v>
      </c>
      <c r="C1832" s="270" t="s">
        <v>3303</v>
      </c>
      <c r="D1832" s="410" t="s">
        <v>3302</v>
      </c>
      <c r="E1832" s="410" t="s">
        <v>3303</v>
      </c>
      <c r="F1832" s="270"/>
      <c r="G1832" s="270"/>
      <c r="H1832" s="283" t="s">
        <v>1113</v>
      </c>
      <c r="I1832" s="283" t="s">
        <v>1850</v>
      </c>
      <c r="J1832" s="297">
        <v>15</v>
      </c>
      <c r="K1832" s="290"/>
      <c r="L1832" s="291"/>
      <c r="M1832" s="297">
        <v>15</v>
      </c>
      <c r="N1832" s="290"/>
      <c r="O1832" s="291"/>
      <c r="P1832" s="289" t="s">
        <v>31</v>
      </c>
      <c r="Q1832" s="290"/>
      <c r="R1832" s="291"/>
      <c r="S1832" s="270" t="s">
        <v>1114</v>
      </c>
      <c r="T1832" s="283"/>
      <c r="U1832" s="283"/>
      <c r="V1832" s="270"/>
      <c r="W1832" s="270" t="s">
        <v>21</v>
      </c>
    </row>
    <row r="1833" s="253" customFormat="true" ht="51" hidden="true" spans="1:23">
      <c r="A1833" s="270">
        <f>MAX(A$2:A1832)+1</f>
        <v>1706</v>
      </c>
      <c r="B1833" s="270" t="s">
        <v>4391</v>
      </c>
      <c r="C1833" s="270" t="s">
        <v>3303</v>
      </c>
      <c r="D1833" s="410" t="s">
        <v>3302</v>
      </c>
      <c r="E1833" s="410" t="s">
        <v>3303</v>
      </c>
      <c r="F1833" s="270" t="s">
        <v>4392</v>
      </c>
      <c r="G1833" s="270"/>
      <c r="H1833" s="283" t="s">
        <v>1113</v>
      </c>
      <c r="I1833" s="283" t="s">
        <v>40</v>
      </c>
      <c r="J1833" s="289">
        <v>110</v>
      </c>
      <c r="K1833" s="290"/>
      <c r="L1833" s="291"/>
      <c r="M1833" s="289">
        <v>110</v>
      </c>
      <c r="N1833" s="290"/>
      <c r="O1833" s="291"/>
      <c r="P1833" s="289" t="s">
        <v>31</v>
      </c>
      <c r="Q1833" s="290"/>
      <c r="R1833" s="291"/>
      <c r="S1833" s="270" t="s">
        <v>1114</v>
      </c>
      <c r="T1833" s="283"/>
      <c r="U1833" s="283"/>
      <c r="V1833" s="270"/>
      <c r="W1833" s="270" t="s">
        <v>21</v>
      </c>
    </row>
    <row r="1834" s="253" customFormat="true" ht="153" hidden="true" spans="1:23">
      <c r="A1834" s="270">
        <f>MAX(A$2:A1833)+1</f>
        <v>1707</v>
      </c>
      <c r="B1834" s="270" t="s">
        <v>4393</v>
      </c>
      <c r="C1834" s="270" t="s">
        <v>4394</v>
      </c>
      <c r="D1834" s="410" t="s">
        <v>3302</v>
      </c>
      <c r="E1834" s="410" t="s">
        <v>3303</v>
      </c>
      <c r="F1834" s="270" t="s">
        <v>4395</v>
      </c>
      <c r="G1834" s="270" t="s">
        <v>4396</v>
      </c>
      <c r="H1834" s="283" t="s">
        <v>44</v>
      </c>
      <c r="I1834" s="283" t="s">
        <v>40</v>
      </c>
      <c r="J1834" s="289">
        <v>60</v>
      </c>
      <c r="K1834" s="290"/>
      <c r="L1834" s="291"/>
      <c r="M1834" s="289">
        <v>60</v>
      </c>
      <c r="N1834" s="290"/>
      <c r="O1834" s="291"/>
      <c r="P1834" s="289" t="s">
        <v>31</v>
      </c>
      <c r="Q1834" s="290"/>
      <c r="R1834" s="291"/>
      <c r="S1834" s="270" t="s">
        <v>4397</v>
      </c>
      <c r="T1834" s="283"/>
      <c r="U1834" s="283"/>
      <c r="V1834" s="270"/>
      <c r="W1834" s="270" t="s">
        <v>4398</v>
      </c>
    </row>
    <row r="1835" s="253" customFormat="true" ht="25.5" hidden="true" spans="1:23">
      <c r="A1835" s="270">
        <f>MAX(A$2:A1834)+1</f>
        <v>1708</v>
      </c>
      <c r="B1835" s="270">
        <v>250700011</v>
      </c>
      <c r="C1835" s="270" t="s">
        <v>4399</v>
      </c>
      <c r="D1835" s="410" t="s">
        <v>4400</v>
      </c>
      <c r="E1835" s="410" t="s">
        <v>4401</v>
      </c>
      <c r="F1835" s="270"/>
      <c r="G1835" s="270"/>
      <c r="H1835" s="283" t="s">
        <v>29</v>
      </c>
      <c r="I1835" s="283" t="s">
        <v>1850</v>
      </c>
      <c r="J1835" s="297">
        <v>30</v>
      </c>
      <c r="K1835" s="290"/>
      <c r="L1835" s="291"/>
      <c r="M1835" s="297">
        <v>30</v>
      </c>
      <c r="N1835" s="290"/>
      <c r="O1835" s="291"/>
      <c r="P1835" s="289" t="s">
        <v>31</v>
      </c>
      <c r="Q1835" s="290"/>
      <c r="R1835" s="291"/>
      <c r="S1835" s="270"/>
      <c r="T1835" s="283"/>
      <c r="U1835" s="283"/>
      <c r="V1835" s="270"/>
      <c r="W1835" s="270" t="s">
        <v>21</v>
      </c>
    </row>
    <row r="1836" s="253" customFormat="true" ht="38.25" hidden="true" spans="1:23">
      <c r="A1836" s="270">
        <f>MAX(A$2:A1835)+1</f>
        <v>1709</v>
      </c>
      <c r="B1836" s="270">
        <v>250700012</v>
      </c>
      <c r="C1836" s="270" t="s">
        <v>4402</v>
      </c>
      <c r="D1836" s="410" t="s">
        <v>4403</v>
      </c>
      <c r="E1836" s="410" t="s">
        <v>4404</v>
      </c>
      <c r="F1836" s="270" t="s">
        <v>4405</v>
      </c>
      <c r="G1836" s="270"/>
      <c r="H1836" s="283" t="s">
        <v>29</v>
      </c>
      <c r="I1836" s="283" t="s">
        <v>1850</v>
      </c>
      <c r="J1836" s="297">
        <v>60</v>
      </c>
      <c r="K1836" s="290"/>
      <c r="L1836" s="291"/>
      <c r="M1836" s="297">
        <v>60</v>
      </c>
      <c r="N1836" s="290"/>
      <c r="O1836" s="291"/>
      <c r="P1836" s="289" t="s">
        <v>31</v>
      </c>
      <c r="Q1836" s="290"/>
      <c r="R1836" s="291"/>
      <c r="S1836" s="270"/>
      <c r="T1836" s="283"/>
      <c r="U1836" s="283"/>
      <c r="V1836" s="270"/>
      <c r="W1836" s="270" t="s">
        <v>21</v>
      </c>
    </row>
    <row r="1837" s="253" customFormat="true" ht="25.5" hidden="true" spans="1:23">
      <c r="A1837" s="270">
        <f>MAX(A$2:A1836)+1</f>
        <v>1710</v>
      </c>
      <c r="B1837" s="270">
        <v>250700013</v>
      </c>
      <c r="C1837" s="270" t="s">
        <v>4406</v>
      </c>
      <c r="D1837" s="410" t="s">
        <v>4407</v>
      </c>
      <c r="E1837" s="410" t="s">
        <v>4406</v>
      </c>
      <c r="F1837" s="270" t="s">
        <v>4140</v>
      </c>
      <c r="G1837" s="270"/>
      <c r="H1837" s="283" t="s">
        <v>29</v>
      </c>
      <c r="I1837" s="283" t="s">
        <v>1850</v>
      </c>
      <c r="J1837" s="297">
        <v>90</v>
      </c>
      <c r="K1837" s="290"/>
      <c r="L1837" s="291"/>
      <c r="M1837" s="297">
        <v>90</v>
      </c>
      <c r="N1837" s="290"/>
      <c r="O1837" s="291"/>
      <c r="P1837" s="289" t="s">
        <v>31</v>
      </c>
      <c r="Q1837" s="290"/>
      <c r="R1837" s="291"/>
      <c r="S1837" s="270"/>
      <c r="T1837" s="283"/>
      <c r="U1837" s="283"/>
      <c r="V1837" s="270"/>
      <c r="W1837" s="270" t="s">
        <v>21</v>
      </c>
    </row>
    <row r="1838" s="253" customFormat="true" ht="25.5" hidden="true" spans="1:23">
      <c r="A1838" s="270">
        <f>MAX(A$2:A1837)+1</f>
        <v>1711</v>
      </c>
      <c r="B1838" s="270">
        <v>250700014</v>
      </c>
      <c r="C1838" s="270" t="s">
        <v>4408</v>
      </c>
      <c r="D1838" s="410" t="s">
        <v>4409</v>
      </c>
      <c r="E1838" s="410" t="s">
        <v>4408</v>
      </c>
      <c r="F1838" s="270" t="s">
        <v>4410</v>
      </c>
      <c r="G1838" s="270"/>
      <c r="H1838" s="283" t="s">
        <v>29</v>
      </c>
      <c r="I1838" s="283" t="s">
        <v>1850</v>
      </c>
      <c r="J1838" s="297">
        <v>90</v>
      </c>
      <c r="K1838" s="290"/>
      <c r="L1838" s="291"/>
      <c r="M1838" s="297">
        <v>90</v>
      </c>
      <c r="N1838" s="290"/>
      <c r="O1838" s="291"/>
      <c r="P1838" s="289" t="s">
        <v>31</v>
      </c>
      <c r="Q1838" s="290"/>
      <c r="R1838" s="291"/>
      <c r="S1838" s="270"/>
      <c r="T1838" s="283"/>
      <c r="U1838" s="283"/>
      <c r="V1838" s="270"/>
      <c r="W1838" s="270" t="s">
        <v>21</v>
      </c>
    </row>
    <row r="1839" s="253" customFormat="true" ht="25.5" hidden="true" spans="1:23">
      <c r="A1839" s="270">
        <f>MAX(A$2:A1838)+1</f>
        <v>1712</v>
      </c>
      <c r="B1839" s="270">
        <v>250700015</v>
      </c>
      <c r="C1839" s="270" t="s">
        <v>4411</v>
      </c>
      <c r="D1839" s="410" t="s">
        <v>4412</v>
      </c>
      <c r="E1839" s="410" t="s">
        <v>4413</v>
      </c>
      <c r="F1839" s="270" t="s">
        <v>4140</v>
      </c>
      <c r="G1839" s="270"/>
      <c r="H1839" s="283" t="s">
        <v>29</v>
      </c>
      <c r="I1839" s="283" t="s">
        <v>1850</v>
      </c>
      <c r="J1839" s="297">
        <v>30</v>
      </c>
      <c r="K1839" s="290"/>
      <c r="L1839" s="291"/>
      <c r="M1839" s="297">
        <v>30</v>
      </c>
      <c r="N1839" s="290"/>
      <c r="O1839" s="291"/>
      <c r="P1839" s="289" t="s">
        <v>31</v>
      </c>
      <c r="Q1839" s="290"/>
      <c r="R1839" s="291"/>
      <c r="S1839" s="270"/>
      <c r="T1839" s="283"/>
      <c r="U1839" s="283"/>
      <c r="V1839" s="270"/>
      <c r="W1839" s="270" t="s">
        <v>21</v>
      </c>
    </row>
    <row r="1840" s="253" customFormat="true" ht="51" hidden="true" spans="1:23">
      <c r="A1840" s="270">
        <f>MAX(A$2:A1839)+1</f>
        <v>1713</v>
      </c>
      <c r="B1840" s="270">
        <v>250700018</v>
      </c>
      <c r="C1840" s="270" t="s">
        <v>4414</v>
      </c>
      <c r="D1840" s="411" t="s">
        <v>4415</v>
      </c>
      <c r="E1840" s="410" t="s">
        <v>4414</v>
      </c>
      <c r="F1840" s="325" t="s">
        <v>4416</v>
      </c>
      <c r="G1840" s="270"/>
      <c r="H1840" s="283" t="s">
        <v>29</v>
      </c>
      <c r="I1840" s="283" t="s">
        <v>40</v>
      </c>
      <c r="J1840" s="289">
        <v>174</v>
      </c>
      <c r="K1840" s="290"/>
      <c r="L1840" s="291"/>
      <c r="M1840" s="289">
        <v>174</v>
      </c>
      <c r="N1840" s="290"/>
      <c r="O1840" s="291"/>
      <c r="P1840" s="298" t="s">
        <v>31</v>
      </c>
      <c r="Q1840" s="305"/>
      <c r="R1840" s="306"/>
      <c r="S1840" s="270" t="s">
        <v>3091</v>
      </c>
      <c r="T1840" s="283"/>
      <c r="U1840" s="283"/>
      <c r="V1840" s="270"/>
      <c r="W1840" s="270" t="s">
        <v>2599</v>
      </c>
    </row>
    <row r="1841" s="253" customFormat="true" ht="25.5" hidden="true" spans="1:23">
      <c r="A1841" s="270">
        <f>MAX(A$2:A1840)+1</f>
        <v>1714</v>
      </c>
      <c r="B1841" s="270">
        <v>250700019</v>
      </c>
      <c r="C1841" s="270" t="s">
        <v>4417</v>
      </c>
      <c r="D1841" s="410" t="s">
        <v>4418</v>
      </c>
      <c r="E1841" s="410" t="s">
        <v>4417</v>
      </c>
      <c r="F1841" s="270"/>
      <c r="G1841" s="270"/>
      <c r="H1841" s="283" t="s">
        <v>29</v>
      </c>
      <c r="I1841" s="283" t="s">
        <v>40</v>
      </c>
      <c r="J1841" s="289" t="s">
        <v>70</v>
      </c>
      <c r="K1841" s="290"/>
      <c r="L1841" s="291"/>
      <c r="M1841" s="289" t="s">
        <v>70</v>
      </c>
      <c r="N1841" s="290"/>
      <c r="O1841" s="291"/>
      <c r="P1841" s="298" t="s">
        <v>70</v>
      </c>
      <c r="Q1841" s="305"/>
      <c r="R1841" s="306"/>
      <c r="S1841" s="425" t="s">
        <v>1008</v>
      </c>
      <c r="T1841" s="283"/>
      <c r="U1841" s="283"/>
      <c r="V1841" s="270"/>
      <c r="W1841" s="270" t="s">
        <v>21</v>
      </c>
    </row>
    <row r="1842" s="253" customFormat="true" ht="25.5" hidden="true" spans="1:23">
      <c r="A1842" s="270">
        <f>MAX(A$2:A1841)+1</f>
        <v>1715</v>
      </c>
      <c r="B1842" s="270">
        <v>250700020</v>
      </c>
      <c r="C1842" s="270" t="s">
        <v>4419</v>
      </c>
      <c r="D1842" s="410" t="s">
        <v>4420</v>
      </c>
      <c r="E1842" s="410" t="s">
        <v>4419</v>
      </c>
      <c r="F1842" s="270" t="s">
        <v>4421</v>
      </c>
      <c r="G1842" s="270"/>
      <c r="H1842" s="283" t="s">
        <v>29</v>
      </c>
      <c r="I1842" s="283" t="s">
        <v>40</v>
      </c>
      <c r="J1842" s="289" t="s">
        <v>70</v>
      </c>
      <c r="K1842" s="290"/>
      <c r="L1842" s="291"/>
      <c r="M1842" s="289" t="s">
        <v>70</v>
      </c>
      <c r="N1842" s="290"/>
      <c r="O1842" s="291"/>
      <c r="P1842" s="298" t="s">
        <v>70</v>
      </c>
      <c r="Q1842" s="305"/>
      <c r="R1842" s="306"/>
      <c r="S1842" s="270"/>
      <c r="T1842" s="283"/>
      <c r="U1842" s="283"/>
      <c r="V1842" s="283"/>
      <c r="W1842" s="270" t="s">
        <v>120</v>
      </c>
    </row>
    <row r="1843" s="252" customFormat="true" ht="63.75" hidden="true" spans="1:23">
      <c r="A1843" s="270"/>
      <c r="B1843" s="270">
        <v>2509</v>
      </c>
      <c r="C1843" s="270" t="s">
        <v>4422</v>
      </c>
      <c r="D1843" s="410"/>
      <c r="E1843" s="410"/>
      <c r="F1843" s="270"/>
      <c r="G1843" s="270"/>
      <c r="H1843" s="283"/>
      <c r="I1843" s="283"/>
      <c r="J1843" s="289"/>
      <c r="K1843" s="290"/>
      <c r="L1843" s="291"/>
      <c r="M1843" s="289"/>
      <c r="N1843" s="290"/>
      <c r="O1843" s="291"/>
      <c r="P1843" s="289"/>
      <c r="Q1843" s="290"/>
      <c r="R1843" s="291"/>
      <c r="S1843" s="270" t="s">
        <v>4423</v>
      </c>
      <c r="T1843" s="283"/>
      <c r="U1843" s="283"/>
      <c r="V1843" s="270"/>
      <c r="W1843" s="270" t="s">
        <v>21</v>
      </c>
    </row>
    <row r="1844" s="253" customFormat="true" ht="25.5" hidden="true" spans="1:23">
      <c r="A1844" s="270">
        <f>MAX(A$2:A1843)+1</f>
        <v>1716</v>
      </c>
      <c r="B1844" s="270">
        <v>250900001</v>
      </c>
      <c r="C1844" s="270" t="s">
        <v>4424</v>
      </c>
      <c r="D1844" s="411" t="s">
        <v>4425</v>
      </c>
      <c r="E1844" s="410" t="s">
        <v>4424</v>
      </c>
      <c r="F1844" s="270"/>
      <c r="G1844" s="270"/>
      <c r="H1844" s="283" t="s">
        <v>44</v>
      </c>
      <c r="I1844" s="283" t="s">
        <v>4426</v>
      </c>
      <c r="J1844" s="289">
        <v>195</v>
      </c>
      <c r="K1844" s="290"/>
      <c r="L1844" s="291"/>
      <c r="M1844" s="289">
        <v>195</v>
      </c>
      <c r="N1844" s="290"/>
      <c r="O1844" s="291"/>
      <c r="P1844" s="289" t="s">
        <v>31</v>
      </c>
      <c r="Q1844" s="290"/>
      <c r="R1844" s="291"/>
      <c r="S1844" s="270"/>
      <c r="T1844" s="283"/>
      <c r="U1844" s="283"/>
      <c r="V1844" s="270"/>
      <c r="W1844" s="270" t="s">
        <v>21</v>
      </c>
    </row>
    <row r="1845" s="253" customFormat="true" ht="25.5" hidden="true" spans="1:23">
      <c r="A1845" s="270">
        <f>MAX(A$2:A1844)+1</f>
        <v>1717</v>
      </c>
      <c r="B1845" s="270">
        <v>250900002</v>
      </c>
      <c r="C1845" s="270" t="s">
        <v>4427</v>
      </c>
      <c r="D1845" s="411" t="s">
        <v>4428</v>
      </c>
      <c r="E1845" s="410" t="s">
        <v>4427</v>
      </c>
      <c r="F1845" s="270"/>
      <c r="G1845" s="270"/>
      <c r="H1845" s="283" t="s">
        <v>44</v>
      </c>
      <c r="I1845" s="283" t="s">
        <v>4426</v>
      </c>
      <c r="J1845" s="289">
        <v>115</v>
      </c>
      <c r="K1845" s="290"/>
      <c r="L1845" s="291"/>
      <c r="M1845" s="289">
        <v>115</v>
      </c>
      <c r="N1845" s="290"/>
      <c r="O1845" s="291"/>
      <c r="P1845" s="289" t="s">
        <v>31</v>
      </c>
      <c r="Q1845" s="290"/>
      <c r="R1845" s="291"/>
      <c r="S1845" s="270"/>
      <c r="T1845" s="283"/>
      <c r="U1845" s="283"/>
      <c r="V1845" s="270"/>
      <c r="W1845" s="270" t="s">
        <v>21</v>
      </c>
    </row>
    <row r="1846" s="253" customFormat="true" ht="25.5" hidden="true" spans="1:23">
      <c r="A1846" s="270">
        <f>MAX(A$2:A1845)+1</f>
        <v>1718</v>
      </c>
      <c r="B1846" s="270">
        <v>250900003</v>
      </c>
      <c r="C1846" s="270" t="s">
        <v>4429</v>
      </c>
      <c r="D1846" s="411" t="s">
        <v>4430</v>
      </c>
      <c r="E1846" s="410" t="s">
        <v>4429</v>
      </c>
      <c r="F1846" s="270"/>
      <c r="G1846" s="270"/>
      <c r="H1846" s="283" t="s">
        <v>44</v>
      </c>
      <c r="I1846" s="283" t="s">
        <v>4426</v>
      </c>
      <c r="J1846" s="289">
        <v>32</v>
      </c>
      <c r="K1846" s="290"/>
      <c r="L1846" s="291"/>
      <c r="M1846" s="289">
        <v>32</v>
      </c>
      <c r="N1846" s="290"/>
      <c r="O1846" s="291"/>
      <c r="P1846" s="289" t="s">
        <v>31</v>
      </c>
      <c r="Q1846" s="290"/>
      <c r="R1846" s="291"/>
      <c r="S1846" s="270"/>
      <c r="T1846" s="283"/>
      <c r="U1846" s="283"/>
      <c r="V1846" s="270"/>
      <c r="W1846" s="270" t="s">
        <v>21</v>
      </c>
    </row>
    <row r="1847" s="252" customFormat="true" ht="25.5" hidden="true" spans="1:23">
      <c r="A1847" s="270"/>
      <c r="B1847" s="270">
        <v>26</v>
      </c>
      <c r="C1847" s="270" t="s">
        <v>4431</v>
      </c>
      <c r="D1847" s="410"/>
      <c r="E1847" s="410"/>
      <c r="F1847" s="270"/>
      <c r="G1847" s="270"/>
      <c r="H1847" s="283"/>
      <c r="I1847" s="283"/>
      <c r="J1847" s="289"/>
      <c r="K1847" s="290"/>
      <c r="L1847" s="291"/>
      <c r="M1847" s="289"/>
      <c r="N1847" s="290"/>
      <c r="O1847" s="291"/>
      <c r="P1847" s="289"/>
      <c r="Q1847" s="290"/>
      <c r="R1847" s="291"/>
      <c r="S1847" s="270"/>
      <c r="T1847" s="283"/>
      <c r="U1847" s="283"/>
      <c r="V1847" s="270"/>
      <c r="W1847" s="270" t="s">
        <v>21</v>
      </c>
    </row>
    <row r="1848" s="253" customFormat="true" ht="25.5" hidden="true" spans="1:23">
      <c r="A1848" s="270">
        <f>MAX(A$2:A1847)+1</f>
        <v>1719</v>
      </c>
      <c r="B1848" s="270">
        <v>260000001</v>
      </c>
      <c r="C1848" s="270" t="s">
        <v>4432</v>
      </c>
      <c r="D1848" s="410" t="s">
        <v>4433</v>
      </c>
      <c r="E1848" s="410" t="s">
        <v>4432</v>
      </c>
      <c r="F1848" s="270" t="s">
        <v>4434</v>
      </c>
      <c r="G1848" s="270"/>
      <c r="H1848" s="283" t="s">
        <v>39</v>
      </c>
      <c r="I1848" s="283" t="s">
        <v>40</v>
      </c>
      <c r="J1848" s="297">
        <v>3</v>
      </c>
      <c r="K1848" s="290"/>
      <c r="L1848" s="291"/>
      <c r="M1848" s="297">
        <v>3</v>
      </c>
      <c r="N1848" s="290"/>
      <c r="O1848" s="291"/>
      <c r="P1848" s="289" t="s">
        <v>31</v>
      </c>
      <c r="Q1848" s="290"/>
      <c r="R1848" s="291"/>
      <c r="S1848" s="270"/>
      <c r="T1848" s="283"/>
      <c r="U1848" s="283"/>
      <c r="V1848" s="270"/>
      <c r="W1848" s="270" t="s">
        <v>21</v>
      </c>
    </row>
    <row r="1849" s="253" customFormat="true" ht="25.5" hidden="true" spans="1:23">
      <c r="A1849" s="270">
        <f>MAX(A$2:A1848)+1</f>
        <v>1720</v>
      </c>
      <c r="B1849" s="270" t="s">
        <v>4435</v>
      </c>
      <c r="C1849" s="270" t="s">
        <v>4432</v>
      </c>
      <c r="D1849" s="410" t="s">
        <v>4433</v>
      </c>
      <c r="E1849" s="410" t="s">
        <v>4432</v>
      </c>
      <c r="F1849" s="270"/>
      <c r="G1849" s="270"/>
      <c r="H1849" s="283" t="s">
        <v>39</v>
      </c>
      <c r="I1849" s="283" t="s">
        <v>40</v>
      </c>
      <c r="J1849" s="297">
        <v>5</v>
      </c>
      <c r="K1849" s="290"/>
      <c r="L1849" s="291"/>
      <c r="M1849" s="297">
        <v>5</v>
      </c>
      <c r="N1849" s="290"/>
      <c r="O1849" s="291"/>
      <c r="P1849" s="289" t="s">
        <v>31</v>
      </c>
      <c r="Q1849" s="290"/>
      <c r="R1849" s="291"/>
      <c r="S1849" s="270" t="s">
        <v>4436</v>
      </c>
      <c r="T1849" s="283"/>
      <c r="U1849" s="283"/>
      <c r="V1849" s="270"/>
      <c r="W1849" s="270" t="s">
        <v>21</v>
      </c>
    </row>
    <row r="1850" s="253" customFormat="true" ht="25.5" hidden="true" spans="1:23">
      <c r="A1850" s="270">
        <f>MAX(A$2:A1849)+1</f>
        <v>1721</v>
      </c>
      <c r="B1850" s="270" t="s">
        <v>4437</v>
      </c>
      <c r="C1850" s="270" t="s">
        <v>4432</v>
      </c>
      <c r="D1850" s="410" t="s">
        <v>4433</v>
      </c>
      <c r="E1850" s="410" t="s">
        <v>4432</v>
      </c>
      <c r="F1850" s="270"/>
      <c r="G1850" s="270"/>
      <c r="H1850" s="283" t="s">
        <v>29</v>
      </c>
      <c r="I1850" s="283" t="s">
        <v>40</v>
      </c>
      <c r="J1850" s="289">
        <v>45</v>
      </c>
      <c r="K1850" s="290"/>
      <c r="L1850" s="291"/>
      <c r="M1850" s="289">
        <v>45</v>
      </c>
      <c r="N1850" s="290"/>
      <c r="O1850" s="291"/>
      <c r="P1850" s="289" t="s">
        <v>31</v>
      </c>
      <c r="Q1850" s="290"/>
      <c r="R1850" s="291"/>
      <c r="S1850" s="270" t="s">
        <v>2286</v>
      </c>
      <c r="T1850" s="283"/>
      <c r="U1850" s="283"/>
      <c r="V1850" s="270"/>
      <c r="W1850" s="270" t="s">
        <v>21</v>
      </c>
    </row>
    <row r="1851" s="253" customFormat="true" ht="25.5" hidden="true" spans="1:23">
      <c r="A1851" s="270">
        <f>MAX(A$2:A1850)+1</f>
        <v>1722</v>
      </c>
      <c r="B1851" s="270">
        <v>260000002</v>
      </c>
      <c r="C1851" s="270" t="s">
        <v>4438</v>
      </c>
      <c r="D1851" s="410" t="s">
        <v>4439</v>
      </c>
      <c r="E1851" s="410" t="s">
        <v>4438</v>
      </c>
      <c r="F1851" s="270" t="s">
        <v>4440</v>
      </c>
      <c r="G1851" s="270"/>
      <c r="H1851" s="283" t="s">
        <v>39</v>
      </c>
      <c r="I1851" s="283" t="s">
        <v>40</v>
      </c>
      <c r="J1851" s="297">
        <v>8</v>
      </c>
      <c r="K1851" s="290"/>
      <c r="L1851" s="291"/>
      <c r="M1851" s="297">
        <v>8</v>
      </c>
      <c r="N1851" s="290"/>
      <c r="O1851" s="291"/>
      <c r="P1851" s="289" t="s">
        <v>31</v>
      </c>
      <c r="Q1851" s="290"/>
      <c r="R1851" s="291"/>
      <c r="S1851" s="270"/>
      <c r="T1851" s="283"/>
      <c r="U1851" s="283"/>
      <c r="V1851" s="270"/>
      <c r="W1851" s="270" t="s">
        <v>21</v>
      </c>
    </row>
    <row r="1852" s="253" customFormat="true" ht="38.25" hidden="true" spans="1:23">
      <c r="A1852" s="270">
        <f>MAX(A$2:A1851)+1</f>
        <v>1723</v>
      </c>
      <c r="B1852" s="270" t="s">
        <v>4441</v>
      </c>
      <c r="C1852" s="270" t="s">
        <v>4438</v>
      </c>
      <c r="D1852" s="410" t="s">
        <v>4439</v>
      </c>
      <c r="E1852" s="410" t="s">
        <v>4438</v>
      </c>
      <c r="F1852" s="270"/>
      <c r="G1852" s="270"/>
      <c r="H1852" s="283" t="s">
        <v>4442</v>
      </c>
      <c r="I1852" s="283" t="s">
        <v>40</v>
      </c>
      <c r="J1852" s="289">
        <v>65</v>
      </c>
      <c r="K1852" s="290"/>
      <c r="L1852" s="291"/>
      <c r="M1852" s="289">
        <v>65</v>
      </c>
      <c r="N1852" s="290"/>
      <c r="O1852" s="291"/>
      <c r="P1852" s="289" t="s">
        <v>31</v>
      </c>
      <c r="Q1852" s="290"/>
      <c r="R1852" s="291"/>
      <c r="S1852" s="270" t="s">
        <v>4443</v>
      </c>
      <c r="T1852" s="283"/>
      <c r="U1852" s="283"/>
      <c r="V1852" s="270"/>
      <c r="W1852" s="270" t="s">
        <v>21</v>
      </c>
    </row>
    <row r="1853" s="253" customFormat="true" ht="25.5" hidden="true" spans="1:23">
      <c r="A1853" s="270">
        <f>MAX(A$2:A1852)+1</f>
        <v>1724</v>
      </c>
      <c r="B1853" s="270">
        <v>260000003</v>
      </c>
      <c r="C1853" s="270" t="s">
        <v>4444</v>
      </c>
      <c r="D1853" s="410" t="s">
        <v>4445</v>
      </c>
      <c r="E1853" s="410" t="s">
        <v>4444</v>
      </c>
      <c r="F1853" s="270"/>
      <c r="G1853" s="270"/>
      <c r="H1853" s="283" t="s">
        <v>39</v>
      </c>
      <c r="I1853" s="283" t="s">
        <v>3923</v>
      </c>
      <c r="J1853" s="297">
        <v>8</v>
      </c>
      <c r="K1853" s="290"/>
      <c r="L1853" s="291"/>
      <c r="M1853" s="297">
        <v>8</v>
      </c>
      <c r="N1853" s="290"/>
      <c r="O1853" s="291"/>
      <c r="P1853" s="289" t="s">
        <v>31</v>
      </c>
      <c r="Q1853" s="290"/>
      <c r="R1853" s="291"/>
      <c r="S1853" s="270"/>
      <c r="T1853" s="283"/>
      <c r="U1853" s="283"/>
      <c r="V1853" s="270"/>
      <c r="W1853" s="270" t="s">
        <v>21</v>
      </c>
    </row>
    <row r="1854" s="253" customFormat="true" ht="25.5" hidden="true" spans="1:23">
      <c r="A1854" s="270">
        <f>MAX(A$2:A1853)+1</f>
        <v>1725</v>
      </c>
      <c r="B1854" s="270">
        <v>260000004</v>
      </c>
      <c r="C1854" s="270" t="s">
        <v>4446</v>
      </c>
      <c r="D1854" s="410" t="s">
        <v>4447</v>
      </c>
      <c r="E1854" s="410" t="s">
        <v>4446</v>
      </c>
      <c r="F1854" s="270" t="s">
        <v>4448</v>
      </c>
      <c r="G1854" s="270"/>
      <c r="H1854" s="283" t="s">
        <v>39</v>
      </c>
      <c r="I1854" s="283" t="s">
        <v>40</v>
      </c>
      <c r="J1854" s="297">
        <v>10</v>
      </c>
      <c r="K1854" s="290"/>
      <c r="L1854" s="291"/>
      <c r="M1854" s="297">
        <v>10</v>
      </c>
      <c r="N1854" s="290"/>
      <c r="O1854" s="291"/>
      <c r="P1854" s="289" t="s">
        <v>31</v>
      </c>
      <c r="Q1854" s="290"/>
      <c r="R1854" s="291"/>
      <c r="S1854" s="270"/>
      <c r="T1854" s="283"/>
      <c r="U1854" s="283"/>
      <c r="V1854" s="270"/>
      <c r="W1854" s="270" t="s">
        <v>21</v>
      </c>
    </row>
    <row r="1855" s="253" customFormat="true" ht="25.5" hidden="true" spans="1:23">
      <c r="A1855" s="270">
        <f>MAX(A$2:A1854)+1</f>
        <v>1726</v>
      </c>
      <c r="B1855" s="270">
        <v>260000005</v>
      </c>
      <c r="C1855" s="270" t="s">
        <v>4449</v>
      </c>
      <c r="D1855" s="410" t="s">
        <v>4450</v>
      </c>
      <c r="E1855" s="410" t="s">
        <v>4449</v>
      </c>
      <c r="F1855" s="270" t="s">
        <v>4451</v>
      </c>
      <c r="G1855" s="270"/>
      <c r="H1855" s="283" t="s">
        <v>39</v>
      </c>
      <c r="I1855" s="283" t="s">
        <v>3425</v>
      </c>
      <c r="J1855" s="297">
        <v>10</v>
      </c>
      <c r="K1855" s="290"/>
      <c r="L1855" s="291"/>
      <c r="M1855" s="297">
        <v>10</v>
      </c>
      <c r="N1855" s="290"/>
      <c r="O1855" s="291"/>
      <c r="P1855" s="289" t="s">
        <v>31</v>
      </c>
      <c r="Q1855" s="290"/>
      <c r="R1855" s="291"/>
      <c r="S1855" s="270"/>
      <c r="T1855" s="283"/>
      <c r="U1855" s="283"/>
      <c r="V1855" s="270"/>
      <c r="W1855" s="270" t="s">
        <v>21</v>
      </c>
    </row>
    <row r="1856" s="253" customFormat="true" ht="25.5" hidden="true" spans="1:23">
      <c r="A1856" s="270">
        <f>MAX(A$2:A1855)+1</f>
        <v>1727</v>
      </c>
      <c r="B1856" s="321" t="s">
        <v>4452</v>
      </c>
      <c r="C1856" s="270" t="s">
        <v>4449</v>
      </c>
      <c r="D1856" s="410" t="s">
        <v>4450</v>
      </c>
      <c r="E1856" s="410" t="s">
        <v>4449</v>
      </c>
      <c r="F1856" s="325" t="s">
        <v>4453</v>
      </c>
      <c r="G1856" s="270"/>
      <c r="H1856" s="283" t="s">
        <v>29</v>
      </c>
      <c r="I1856" s="283" t="s">
        <v>40</v>
      </c>
      <c r="J1856" s="289">
        <v>70</v>
      </c>
      <c r="K1856" s="290"/>
      <c r="L1856" s="291"/>
      <c r="M1856" s="289">
        <v>70</v>
      </c>
      <c r="N1856" s="290"/>
      <c r="O1856" s="291"/>
      <c r="P1856" s="298" t="s">
        <v>31</v>
      </c>
      <c r="Q1856" s="305"/>
      <c r="R1856" s="306"/>
      <c r="S1856" s="270" t="s">
        <v>4454</v>
      </c>
      <c r="T1856" s="283"/>
      <c r="U1856" s="283"/>
      <c r="V1856" s="270"/>
      <c r="W1856" s="270" t="s">
        <v>310</v>
      </c>
    </row>
    <row r="1857" s="253" customFormat="true" ht="165.75" hidden="true" spans="1:23">
      <c r="A1857" s="270">
        <f>MAX(A$2:A1856)+1</f>
        <v>1728</v>
      </c>
      <c r="B1857" s="270">
        <v>260000006</v>
      </c>
      <c r="C1857" s="270" t="s">
        <v>4455</v>
      </c>
      <c r="D1857" s="410" t="s">
        <v>4456</v>
      </c>
      <c r="E1857" s="410" t="s">
        <v>4455</v>
      </c>
      <c r="F1857" s="374" t="s">
        <v>4457</v>
      </c>
      <c r="G1857" s="270"/>
      <c r="H1857" s="283" t="s">
        <v>39</v>
      </c>
      <c r="I1857" s="283" t="s">
        <v>3425</v>
      </c>
      <c r="J1857" s="297">
        <v>60</v>
      </c>
      <c r="K1857" s="290"/>
      <c r="L1857" s="291"/>
      <c r="M1857" s="297">
        <v>60</v>
      </c>
      <c r="N1857" s="290"/>
      <c r="O1857" s="291"/>
      <c r="P1857" s="289" t="s">
        <v>31</v>
      </c>
      <c r="Q1857" s="290"/>
      <c r="R1857" s="291"/>
      <c r="S1857" s="270"/>
      <c r="T1857" s="283"/>
      <c r="U1857" s="283"/>
      <c r="V1857" s="270"/>
      <c r="W1857" s="270" t="s">
        <v>21</v>
      </c>
    </row>
    <row r="1858" s="253" customFormat="true" ht="25.5" hidden="true" spans="1:23">
      <c r="A1858" s="270">
        <f>MAX(A$2:A1857)+1</f>
        <v>1729</v>
      </c>
      <c r="B1858" s="270">
        <v>260000007</v>
      </c>
      <c r="C1858" s="270" t="s">
        <v>4458</v>
      </c>
      <c r="D1858" s="410" t="s">
        <v>4459</v>
      </c>
      <c r="E1858" s="410" t="s">
        <v>4458</v>
      </c>
      <c r="F1858" s="270"/>
      <c r="G1858" s="270"/>
      <c r="H1858" s="283" t="s">
        <v>44</v>
      </c>
      <c r="I1858" s="283" t="s">
        <v>40</v>
      </c>
      <c r="J1858" s="297">
        <v>80</v>
      </c>
      <c r="K1858" s="290"/>
      <c r="L1858" s="291"/>
      <c r="M1858" s="297">
        <v>80</v>
      </c>
      <c r="N1858" s="290"/>
      <c r="O1858" s="291"/>
      <c r="P1858" s="289" t="s">
        <v>31</v>
      </c>
      <c r="Q1858" s="290"/>
      <c r="R1858" s="291"/>
      <c r="S1858" s="270"/>
      <c r="T1858" s="283"/>
      <c r="U1858" s="283"/>
      <c r="V1858" s="270"/>
      <c r="W1858" s="270" t="s">
        <v>21</v>
      </c>
    </row>
    <row r="1859" s="253" customFormat="true" ht="25.5" hidden="true" spans="1:23">
      <c r="A1859" s="270">
        <f>MAX(A$2:A1858)+1</f>
        <v>1730</v>
      </c>
      <c r="B1859" s="270" t="s">
        <v>4460</v>
      </c>
      <c r="C1859" s="270" t="s">
        <v>4458</v>
      </c>
      <c r="D1859" s="410" t="s">
        <v>4459</v>
      </c>
      <c r="E1859" s="410" t="s">
        <v>4458</v>
      </c>
      <c r="F1859" s="270"/>
      <c r="G1859" s="270"/>
      <c r="H1859" s="283" t="s">
        <v>29</v>
      </c>
      <c r="I1859" s="283" t="s">
        <v>40</v>
      </c>
      <c r="J1859" s="289">
        <v>50</v>
      </c>
      <c r="K1859" s="290"/>
      <c r="L1859" s="291"/>
      <c r="M1859" s="289">
        <v>50</v>
      </c>
      <c r="N1859" s="290"/>
      <c r="O1859" s="291"/>
      <c r="P1859" s="289" t="s">
        <v>31</v>
      </c>
      <c r="Q1859" s="290"/>
      <c r="R1859" s="291"/>
      <c r="S1859" s="270" t="s">
        <v>4461</v>
      </c>
      <c r="T1859" s="283"/>
      <c r="U1859" s="283"/>
      <c r="V1859" s="270"/>
      <c r="W1859" s="270" t="s">
        <v>21</v>
      </c>
    </row>
    <row r="1860" s="253" customFormat="true" ht="25.5" hidden="true" spans="1:23">
      <c r="A1860" s="270">
        <f>MAX(A$2:A1859)+1</f>
        <v>1731</v>
      </c>
      <c r="B1860" s="270">
        <v>260000008</v>
      </c>
      <c r="C1860" s="270" t="s">
        <v>4462</v>
      </c>
      <c r="D1860" s="410" t="s">
        <v>4463</v>
      </c>
      <c r="E1860" s="410" t="s">
        <v>4462</v>
      </c>
      <c r="F1860" s="270"/>
      <c r="G1860" s="270"/>
      <c r="H1860" s="283" t="s">
        <v>44</v>
      </c>
      <c r="I1860" s="283" t="s">
        <v>40</v>
      </c>
      <c r="J1860" s="297">
        <v>80</v>
      </c>
      <c r="K1860" s="290"/>
      <c r="L1860" s="291"/>
      <c r="M1860" s="297">
        <v>80</v>
      </c>
      <c r="N1860" s="290"/>
      <c r="O1860" s="291"/>
      <c r="P1860" s="289" t="s">
        <v>31</v>
      </c>
      <c r="Q1860" s="290"/>
      <c r="R1860" s="291"/>
      <c r="S1860" s="270"/>
      <c r="T1860" s="283"/>
      <c r="U1860" s="283"/>
      <c r="V1860" s="270"/>
      <c r="W1860" s="270" t="s">
        <v>21</v>
      </c>
    </row>
    <row r="1861" s="253" customFormat="true" ht="25.5" hidden="true" spans="1:23">
      <c r="A1861" s="270">
        <f>MAX(A$2:A1860)+1</f>
        <v>1732</v>
      </c>
      <c r="B1861" s="270">
        <v>260000009</v>
      </c>
      <c r="C1861" s="270" t="s">
        <v>4464</v>
      </c>
      <c r="D1861" s="410" t="s">
        <v>4465</v>
      </c>
      <c r="E1861" s="410" t="s">
        <v>4464</v>
      </c>
      <c r="F1861" s="270"/>
      <c r="G1861" s="270"/>
      <c r="H1861" s="283" t="s">
        <v>44</v>
      </c>
      <c r="I1861" s="283" t="s">
        <v>40</v>
      </c>
      <c r="J1861" s="297">
        <v>80</v>
      </c>
      <c r="K1861" s="290"/>
      <c r="L1861" s="291"/>
      <c r="M1861" s="297">
        <v>80</v>
      </c>
      <c r="N1861" s="290"/>
      <c r="O1861" s="291"/>
      <c r="P1861" s="289" t="s">
        <v>31</v>
      </c>
      <c r="Q1861" s="290"/>
      <c r="R1861" s="291"/>
      <c r="S1861" s="270"/>
      <c r="T1861" s="283"/>
      <c r="U1861" s="283"/>
      <c r="V1861" s="270"/>
      <c r="W1861" s="270" t="s">
        <v>21</v>
      </c>
    </row>
    <row r="1862" s="253" customFormat="true" ht="25.5" hidden="true" spans="1:23">
      <c r="A1862" s="270">
        <f>MAX(A$2:A1861)+1</f>
        <v>1733</v>
      </c>
      <c r="B1862" s="270">
        <v>260000010</v>
      </c>
      <c r="C1862" s="270" t="s">
        <v>4466</v>
      </c>
      <c r="D1862" s="410" t="s">
        <v>4467</v>
      </c>
      <c r="E1862" s="410" t="s">
        <v>4466</v>
      </c>
      <c r="F1862" s="270"/>
      <c r="G1862" s="270"/>
      <c r="H1862" s="283" t="s">
        <v>1122</v>
      </c>
      <c r="I1862" s="283" t="s">
        <v>4468</v>
      </c>
      <c r="J1862" s="297">
        <v>50</v>
      </c>
      <c r="K1862" s="290"/>
      <c r="L1862" s="291"/>
      <c r="M1862" s="297">
        <v>50</v>
      </c>
      <c r="N1862" s="290"/>
      <c r="O1862" s="291"/>
      <c r="P1862" s="289" t="s">
        <v>31</v>
      </c>
      <c r="Q1862" s="290"/>
      <c r="R1862" s="291"/>
      <c r="S1862" s="270" t="s">
        <v>1114</v>
      </c>
      <c r="T1862" s="283"/>
      <c r="U1862" s="283"/>
      <c r="V1862" s="270"/>
      <c r="W1862" s="270" t="s">
        <v>21</v>
      </c>
    </row>
    <row r="1863" s="253" customFormat="true" ht="25.5" hidden="true" spans="1:23">
      <c r="A1863" s="270">
        <f>MAX(A$2:A1862)+1</f>
        <v>1734</v>
      </c>
      <c r="B1863" s="270" t="s">
        <v>4469</v>
      </c>
      <c r="C1863" s="270" t="s">
        <v>4466</v>
      </c>
      <c r="D1863" s="410" t="s">
        <v>4467</v>
      </c>
      <c r="E1863" s="410" t="s">
        <v>4466</v>
      </c>
      <c r="F1863" s="270" t="s">
        <v>4470</v>
      </c>
      <c r="G1863" s="270"/>
      <c r="H1863" s="283" t="s">
        <v>44</v>
      </c>
      <c r="I1863" s="283" t="s">
        <v>40</v>
      </c>
      <c r="J1863" s="289">
        <v>114</v>
      </c>
      <c r="K1863" s="290"/>
      <c r="L1863" s="291"/>
      <c r="M1863" s="289">
        <v>114</v>
      </c>
      <c r="N1863" s="290"/>
      <c r="O1863" s="291"/>
      <c r="P1863" s="289" t="s">
        <v>31</v>
      </c>
      <c r="Q1863" s="290"/>
      <c r="R1863" s="291"/>
      <c r="S1863" s="270" t="s">
        <v>4471</v>
      </c>
      <c r="T1863" s="283"/>
      <c r="U1863" s="283"/>
      <c r="V1863" s="270"/>
      <c r="W1863" s="270" t="s">
        <v>21</v>
      </c>
    </row>
    <row r="1864" s="253" customFormat="true" ht="25.5" hidden="true" spans="1:23">
      <c r="A1864" s="270">
        <f>MAX(A$2:A1863)+1</f>
        <v>1735</v>
      </c>
      <c r="B1864" s="270">
        <v>260000011</v>
      </c>
      <c r="C1864" s="270" t="s">
        <v>4472</v>
      </c>
      <c r="D1864" s="410" t="s">
        <v>4473</v>
      </c>
      <c r="E1864" s="410" t="s">
        <v>4472</v>
      </c>
      <c r="F1864" s="270"/>
      <c r="G1864" s="270"/>
      <c r="H1864" s="283" t="s">
        <v>39</v>
      </c>
      <c r="I1864" s="283" t="s">
        <v>40</v>
      </c>
      <c r="J1864" s="297">
        <v>1</v>
      </c>
      <c r="K1864" s="290"/>
      <c r="L1864" s="291"/>
      <c r="M1864" s="297">
        <v>1</v>
      </c>
      <c r="N1864" s="290"/>
      <c r="O1864" s="291"/>
      <c r="P1864" s="289" t="s">
        <v>31</v>
      </c>
      <c r="Q1864" s="290"/>
      <c r="R1864" s="291"/>
      <c r="S1864" s="270"/>
      <c r="T1864" s="283"/>
      <c r="U1864" s="283"/>
      <c r="V1864" s="270"/>
      <c r="W1864" s="270" t="s">
        <v>21</v>
      </c>
    </row>
    <row r="1865" s="253" customFormat="true" ht="38.25" hidden="true" spans="1:23">
      <c r="A1865" s="270">
        <f>MAX(A$2:A1864)+1</f>
        <v>1736</v>
      </c>
      <c r="B1865" s="270">
        <v>260000012</v>
      </c>
      <c r="C1865" s="270" t="s">
        <v>4474</v>
      </c>
      <c r="D1865" s="410" t="s">
        <v>4475</v>
      </c>
      <c r="E1865" s="410" t="s">
        <v>4474</v>
      </c>
      <c r="F1865" s="270" t="s">
        <v>4476</v>
      </c>
      <c r="G1865" s="270"/>
      <c r="H1865" s="283" t="s">
        <v>39</v>
      </c>
      <c r="I1865" s="283" t="s">
        <v>4477</v>
      </c>
      <c r="J1865" s="297">
        <v>4</v>
      </c>
      <c r="K1865" s="290"/>
      <c r="L1865" s="291"/>
      <c r="M1865" s="297">
        <v>4</v>
      </c>
      <c r="N1865" s="290"/>
      <c r="O1865" s="291"/>
      <c r="P1865" s="289" t="s">
        <v>31</v>
      </c>
      <c r="Q1865" s="290"/>
      <c r="R1865" s="291"/>
      <c r="S1865" s="270" t="s">
        <v>4478</v>
      </c>
      <c r="T1865" s="283"/>
      <c r="U1865" s="283"/>
      <c r="V1865" s="270"/>
      <c r="W1865" s="270" t="s">
        <v>21</v>
      </c>
    </row>
    <row r="1866" s="253" customFormat="true" ht="25.5" hidden="true" spans="1:23">
      <c r="A1866" s="270">
        <f>MAX(A$2:A1865)+1</f>
        <v>1737</v>
      </c>
      <c r="B1866" s="270" t="s">
        <v>4479</v>
      </c>
      <c r="C1866" s="270" t="s">
        <v>4474</v>
      </c>
      <c r="D1866" s="410" t="s">
        <v>4475</v>
      </c>
      <c r="E1866" s="410" t="s">
        <v>4474</v>
      </c>
      <c r="F1866" s="270"/>
      <c r="G1866" s="270"/>
      <c r="H1866" s="283" t="s">
        <v>44</v>
      </c>
      <c r="I1866" s="283" t="s">
        <v>40</v>
      </c>
      <c r="J1866" s="297">
        <v>50</v>
      </c>
      <c r="K1866" s="290"/>
      <c r="L1866" s="291"/>
      <c r="M1866" s="297">
        <v>50</v>
      </c>
      <c r="N1866" s="290"/>
      <c r="O1866" s="291"/>
      <c r="P1866" s="289" t="s">
        <v>31</v>
      </c>
      <c r="Q1866" s="290"/>
      <c r="R1866" s="291"/>
      <c r="S1866" s="270" t="s">
        <v>4480</v>
      </c>
      <c r="T1866" s="283"/>
      <c r="U1866" s="283"/>
      <c r="V1866" s="270"/>
      <c r="W1866" s="270" t="s">
        <v>21</v>
      </c>
    </row>
    <row r="1867" s="253" customFormat="true" ht="89.25" hidden="true" spans="1:23">
      <c r="A1867" s="270">
        <f>MAX(A$2:A1866)+1</f>
        <v>1738</v>
      </c>
      <c r="B1867" s="270">
        <v>260000013</v>
      </c>
      <c r="C1867" s="270" t="s">
        <v>4481</v>
      </c>
      <c r="D1867" s="410" t="s">
        <v>4482</v>
      </c>
      <c r="E1867" s="410" t="s">
        <v>4481</v>
      </c>
      <c r="F1867" s="270" t="s">
        <v>4483</v>
      </c>
      <c r="G1867" s="270"/>
      <c r="H1867" s="283" t="s">
        <v>44</v>
      </c>
      <c r="I1867" s="283" t="s">
        <v>40</v>
      </c>
      <c r="J1867" s="297">
        <v>30</v>
      </c>
      <c r="K1867" s="290"/>
      <c r="L1867" s="291"/>
      <c r="M1867" s="297">
        <v>30</v>
      </c>
      <c r="N1867" s="290"/>
      <c r="O1867" s="291"/>
      <c r="P1867" s="289" t="s">
        <v>31</v>
      </c>
      <c r="Q1867" s="290"/>
      <c r="R1867" s="291"/>
      <c r="S1867" s="270"/>
      <c r="T1867" s="283"/>
      <c r="U1867" s="283"/>
      <c r="V1867" s="270"/>
      <c r="W1867" s="270" t="s">
        <v>21</v>
      </c>
    </row>
    <row r="1868" s="253" customFormat="true" ht="25.5" hidden="true" spans="1:23">
      <c r="A1868" s="270">
        <f>MAX(A$2:A1867)+1</f>
        <v>1739</v>
      </c>
      <c r="B1868" s="270">
        <v>260000014</v>
      </c>
      <c r="C1868" s="270" t="s">
        <v>4484</v>
      </c>
      <c r="D1868" s="410" t="s">
        <v>4485</v>
      </c>
      <c r="E1868" s="410" t="s">
        <v>4484</v>
      </c>
      <c r="F1868" s="270"/>
      <c r="G1868" s="270"/>
      <c r="H1868" s="283" t="s">
        <v>29</v>
      </c>
      <c r="I1868" s="283" t="s">
        <v>40</v>
      </c>
      <c r="J1868" s="297">
        <v>30</v>
      </c>
      <c r="K1868" s="290"/>
      <c r="L1868" s="291"/>
      <c r="M1868" s="297">
        <v>30</v>
      </c>
      <c r="N1868" s="290"/>
      <c r="O1868" s="291"/>
      <c r="P1868" s="289" t="s">
        <v>31</v>
      </c>
      <c r="Q1868" s="290"/>
      <c r="R1868" s="291"/>
      <c r="S1868" s="270"/>
      <c r="T1868" s="283"/>
      <c r="U1868" s="283"/>
      <c r="V1868" s="270"/>
      <c r="W1868" s="270" t="s">
        <v>21</v>
      </c>
    </row>
    <row r="1869" s="253" customFormat="true" ht="25.5" hidden="true" spans="1:23">
      <c r="A1869" s="270">
        <f>MAX(A$2:A1868)+1</f>
        <v>1740</v>
      </c>
      <c r="B1869" s="270">
        <v>260000015</v>
      </c>
      <c r="C1869" s="270" t="s">
        <v>4486</v>
      </c>
      <c r="D1869" s="410" t="s">
        <v>4487</v>
      </c>
      <c r="E1869" s="410" t="s">
        <v>4486</v>
      </c>
      <c r="F1869" s="270"/>
      <c r="G1869" s="270"/>
      <c r="H1869" s="283" t="s">
        <v>44</v>
      </c>
      <c r="I1869" s="283" t="s">
        <v>40</v>
      </c>
      <c r="J1869" s="297">
        <v>30</v>
      </c>
      <c r="K1869" s="290"/>
      <c r="L1869" s="291"/>
      <c r="M1869" s="297">
        <v>30</v>
      </c>
      <c r="N1869" s="290"/>
      <c r="O1869" s="291"/>
      <c r="P1869" s="289" t="s">
        <v>31</v>
      </c>
      <c r="Q1869" s="290"/>
      <c r="R1869" s="291"/>
      <c r="S1869" s="270"/>
      <c r="T1869" s="283"/>
      <c r="U1869" s="283"/>
      <c r="V1869" s="270"/>
      <c r="W1869" s="270" t="s">
        <v>21</v>
      </c>
    </row>
    <row r="1870" s="253" customFormat="true" ht="51" hidden="true" spans="1:23">
      <c r="A1870" s="270">
        <f>MAX(A$2:A1869)+1</f>
        <v>1741</v>
      </c>
      <c r="B1870" s="270">
        <v>260000016</v>
      </c>
      <c r="C1870" s="270" t="s">
        <v>4488</v>
      </c>
      <c r="D1870" s="410" t="s">
        <v>4489</v>
      </c>
      <c r="E1870" s="410" t="s">
        <v>4490</v>
      </c>
      <c r="F1870" s="270"/>
      <c r="G1870" s="270"/>
      <c r="H1870" s="283" t="s">
        <v>39</v>
      </c>
      <c r="I1870" s="283" t="s">
        <v>40</v>
      </c>
      <c r="J1870" s="297">
        <v>3</v>
      </c>
      <c r="K1870" s="290"/>
      <c r="L1870" s="291"/>
      <c r="M1870" s="297">
        <v>3</v>
      </c>
      <c r="N1870" s="290"/>
      <c r="O1870" s="291"/>
      <c r="P1870" s="289" t="s">
        <v>31</v>
      </c>
      <c r="Q1870" s="290"/>
      <c r="R1870" s="291"/>
      <c r="S1870" s="270"/>
      <c r="T1870" s="283"/>
      <c r="U1870" s="283"/>
      <c r="V1870" s="270"/>
      <c r="W1870" s="270" t="s">
        <v>21</v>
      </c>
    </row>
    <row r="1871" s="253" customFormat="true" ht="38.25" hidden="true" spans="1:23">
      <c r="A1871" s="270">
        <f>MAX(A$2:A1870)+1</f>
        <v>1742</v>
      </c>
      <c r="B1871" s="270" t="s">
        <v>4491</v>
      </c>
      <c r="C1871" s="270" t="s">
        <v>4492</v>
      </c>
      <c r="D1871" s="410" t="s">
        <v>4489</v>
      </c>
      <c r="E1871" s="410" t="s">
        <v>4490</v>
      </c>
      <c r="F1871" s="270"/>
      <c r="G1871" s="270"/>
      <c r="H1871" s="283" t="s">
        <v>44</v>
      </c>
      <c r="I1871" s="283" t="s">
        <v>40</v>
      </c>
      <c r="J1871" s="297">
        <v>100</v>
      </c>
      <c r="K1871" s="290"/>
      <c r="L1871" s="291"/>
      <c r="M1871" s="297">
        <v>100</v>
      </c>
      <c r="N1871" s="290"/>
      <c r="O1871" s="291"/>
      <c r="P1871" s="289" t="s">
        <v>31</v>
      </c>
      <c r="Q1871" s="290"/>
      <c r="R1871" s="291"/>
      <c r="S1871" s="270"/>
      <c r="T1871" s="283"/>
      <c r="U1871" s="283"/>
      <c r="V1871" s="270"/>
      <c r="W1871" s="270" t="s">
        <v>21</v>
      </c>
    </row>
    <row r="1872" s="253" customFormat="true" ht="51" hidden="true" spans="1:23">
      <c r="A1872" s="270">
        <f>MAX(A$2:A1871)+1</f>
        <v>1743</v>
      </c>
      <c r="B1872" s="270" t="s">
        <v>4493</v>
      </c>
      <c r="C1872" s="270" t="s">
        <v>4494</v>
      </c>
      <c r="D1872" s="410" t="s">
        <v>2481</v>
      </c>
      <c r="E1872" s="410" t="s">
        <v>2480</v>
      </c>
      <c r="F1872" s="270" t="s">
        <v>4495</v>
      </c>
      <c r="G1872" s="270"/>
      <c r="H1872" s="283" t="s">
        <v>44</v>
      </c>
      <c r="I1872" s="283" t="s">
        <v>40</v>
      </c>
      <c r="J1872" s="289">
        <v>1200</v>
      </c>
      <c r="K1872" s="290"/>
      <c r="L1872" s="291"/>
      <c r="M1872" s="289">
        <v>1200</v>
      </c>
      <c r="N1872" s="290"/>
      <c r="O1872" s="291"/>
      <c r="P1872" s="289" t="s">
        <v>31</v>
      </c>
      <c r="Q1872" s="290"/>
      <c r="R1872" s="291"/>
      <c r="S1872" s="270" t="s">
        <v>4496</v>
      </c>
      <c r="T1872" s="283"/>
      <c r="U1872" s="283"/>
      <c r="V1872" s="270"/>
      <c r="W1872" s="270" t="s">
        <v>21</v>
      </c>
    </row>
    <row r="1873" s="253" customFormat="true" ht="51" hidden="true" spans="1:23">
      <c r="A1873" s="270">
        <f>MAX(A$2:A1872)+1</f>
        <v>1744</v>
      </c>
      <c r="B1873" s="270">
        <v>260000017</v>
      </c>
      <c r="C1873" s="270" t="s">
        <v>4497</v>
      </c>
      <c r="D1873" s="410" t="s">
        <v>4498</v>
      </c>
      <c r="E1873" s="410" t="s">
        <v>4499</v>
      </c>
      <c r="F1873" s="270"/>
      <c r="G1873" s="270"/>
      <c r="H1873" s="283" t="s">
        <v>39</v>
      </c>
      <c r="I1873" s="283" t="s">
        <v>40</v>
      </c>
      <c r="J1873" s="297">
        <v>3</v>
      </c>
      <c r="K1873" s="290"/>
      <c r="L1873" s="291"/>
      <c r="M1873" s="297">
        <v>3</v>
      </c>
      <c r="N1873" s="290"/>
      <c r="O1873" s="291"/>
      <c r="P1873" s="289" t="s">
        <v>31</v>
      </c>
      <c r="Q1873" s="290"/>
      <c r="R1873" s="291"/>
      <c r="S1873" s="270"/>
      <c r="T1873" s="283"/>
      <c r="U1873" s="283"/>
      <c r="V1873" s="270"/>
      <c r="W1873" s="270" t="s">
        <v>21</v>
      </c>
    </row>
    <row r="1874" s="253" customFormat="true" ht="51" hidden="true" spans="1:23">
      <c r="A1874" s="270">
        <f>MAX(A$2:A1873)+1</f>
        <v>1745</v>
      </c>
      <c r="B1874" s="270" t="s">
        <v>4500</v>
      </c>
      <c r="C1874" s="270" t="s">
        <v>4497</v>
      </c>
      <c r="D1874" s="410" t="s">
        <v>4498</v>
      </c>
      <c r="E1874" s="410" t="s">
        <v>4499</v>
      </c>
      <c r="F1874" s="270" t="s">
        <v>4501</v>
      </c>
      <c r="G1874" s="270"/>
      <c r="H1874" s="283" t="s">
        <v>39</v>
      </c>
      <c r="I1874" s="283" t="s">
        <v>40</v>
      </c>
      <c r="J1874" s="289">
        <v>85</v>
      </c>
      <c r="K1874" s="290"/>
      <c r="L1874" s="291"/>
      <c r="M1874" s="289">
        <v>85</v>
      </c>
      <c r="N1874" s="290"/>
      <c r="O1874" s="291"/>
      <c r="P1874" s="289" t="s">
        <v>31</v>
      </c>
      <c r="Q1874" s="290"/>
      <c r="R1874" s="291"/>
      <c r="S1874" s="270" t="s">
        <v>2284</v>
      </c>
      <c r="T1874" s="283"/>
      <c r="U1874" s="283"/>
      <c r="V1874" s="270"/>
      <c r="W1874" s="270" t="s">
        <v>21</v>
      </c>
    </row>
    <row r="1875" s="253" customFormat="true" ht="38.25" hidden="true" spans="1:23">
      <c r="A1875" s="270">
        <f>MAX(A$2:A1874)+1</f>
        <v>1746</v>
      </c>
      <c r="B1875" s="270">
        <v>260000018</v>
      </c>
      <c r="C1875" s="270" t="s">
        <v>4502</v>
      </c>
      <c r="D1875" s="410" t="s">
        <v>4503</v>
      </c>
      <c r="E1875" s="410" t="s">
        <v>4502</v>
      </c>
      <c r="F1875" s="270"/>
      <c r="G1875" s="270"/>
      <c r="H1875" s="283" t="s">
        <v>44</v>
      </c>
      <c r="I1875" s="283" t="s">
        <v>40</v>
      </c>
      <c r="J1875" s="297">
        <v>30</v>
      </c>
      <c r="K1875" s="290"/>
      <c r="L1875" s="291"/>
      <c r="M1875" s="297">
        <v>30</v>
      </c>
      <c r="N1875" s="290"/>
      <c r="O1875" s="291"/>
      <c r="P1875" s="289" t="s">
        <v>31</v>
      </c>
      <c r="Q1875" s="290"/>
      <c r="R1875" s="291"/>
      <c r="S1875" s="270"/>
      <c r="T1875" s="283"/>
      <c r="U1875" s="283"/>
      <c r="V1875" s="270"/>
      <c r="W1875" s="270" t="s">
        <v>21</v>
      </c>
    </row>
    <row r="1876" s="253" customFormat="true" ht="25.5" hidden="true" spans="1:23">
      <c r="A1876" s="270">
        <f>MAX(A$2:A1875)+1</f>
        <v>1747</v>
      </c>
      <c r="B1876" s="270">
        <v>260000019</v>
      </c>
      <c r="C1876" s="270" t="s">
        <v>4504</v>
      </c>
      <c r="D1876" s="410" t="s">
        <v>4505</v>
      </c>
      <c r="E1876" s="410" t="s">
        <v>4504</v>
      </c>
      <c r="F1876" s="270"/>
      <c r="G1876" s="270"/>
      <c r="H1876" s="283" t="s">
        <v>39</v>
      </c>
      <c r="I1876" s="283" t="s">
        <v>4506</v>
      </c>
      <c r="J1876" s="289">
        <v>15</v>
      </c>
      <c r="K1876" s="290"/>
      <c r="L1876" s="291"/>
      <c r="M1876" s="289">
        <v>15</v>
      </c>
      <c r="N1876" s="290"/>
      <c r="O1876" s="291"/>
      <c r="P1876" s="289" t="s">
        <v>31</v>
      </c>
      <c r="Q1876" s="290"/>
      <c r="R1876" s="291"/>
      <c r="S1876" s="270"/>
      <c r="T1876" s="283"/>
      <c r="U1876" s="283"/>
      <c r="V1876" s="270"/>
      <c r="W1876" s="270" t="s">
        <v>21</v>
      </c>
    </row>
    <row r="1877" s="253" customFormat="true" ht="25.5" hidden="true" spans="1:23">
      <c r="A1877" s="270">
        <f>MAX(A$2:A1876)+1</f>
        <v>1748</v>
      </c>
      <c r="B1877" s="270" t="s">
        <v>4507</v>
      </c>
      <c r="C1877" s="270" t="s">
        <v>4504</v>
      </c>
      <c r="D1877" s="410" t="s">
        <v>4505</v>
      </c>
      <c r="E1877" s="410" t="s">
        <v>4504</v>
      </c>
      <c r="F1877" s="270"/>
      <c r="G1877" s="270"/>
      <c r="H1877" s="283" t="s">
        <v>39</v>
      </c>
      <c r="I1877" s="283" t="s">
        <v>40</v>
      </c>
      <c r="J1877" s="289">
        <v>90</v>
      </c>
      <c r="K1877" s="290"/>
      <c r="L1877" s="291"/>
      <c r="M1877" s="289">
        <v>90</v>
      </c>
      <c r="N1877" s="290"/>
      <c r="O1877" s="291"/>
      <c r="P1877" s="289" t="s">
        <v>31</v>
      </c>
      <c r="Q1877" s="290"/>
      <c r="R1877" s="291"/>
      <c r="S1877" s="270" t="s">
        <v>2284</v>
      </c>
      <c r="T1877" s="283"/>
      <c r="U1877" s="283"/>
      <c r="V1877" s="270"/>
      <c r="W1877" s="270" t="s">
        <v>21</v>
      </c>
    </row>
    <row r="1878" s="253" customFormat="true" ht="25.5" hidden="true" spans="1:23">
      <c r="A1878" s="270">
        <f>MAX(A$2:A1877)+1</f>
        <v>1749</v>
      </c>
      <c r="B1878" s="270">
        <v>260000020</v>
      </c>
      <c r="C1878" s="270" t="s">
        <v>4508</v>
      </c>
      <c r="D1878" s="410" t="s">
        <v>4509</v>
      </c>
      <c r="E1878" s="410" t="s">
        <v>4508</v>
      </c>
      <c r="F1878" s="270" t="s">
        <v>4510</v>
      </c>
      <c r="G1878" s="270"/>
      <c r="H1878" s="283" t="s">
        <v>39</v>
      </c>
      <c r="I1878" s="283" t="s">
        <v>40</v>
      </c>
      <c r="J1878" s="297">
        <v>30</v>
      </c>
      <c r="K1878" s="290"/>
      <c r="L1878" s="291"/>
      <c r="M1878" s="297">
        <v>30</v>
      </c>
      <c r="N1878" s="290"/>
      <c r="O1878" s="291"/>
      <c r="P1878" s="289" t="s">
        <v>31</v>
      </c>
      <c r="Q1878" s="290"/>
      <c r="R1878" s="291"/>
      <c r="S1878" s="270"/>
      <c r="T1878" s="283"/>
      <c r="U1878" s="283"/>
      <c r="V1878" s="270"/>
      <c r="W1878" s="270" t="s">
        <v>21</v>
      </c>
    </row>
    <row r="1879" s="253" customFormat="true" ht="25.5" hidden="true" spans="1:23">
      <c r="A1879" s="270">
        <f>MAX(A$2:A1878)+1</f>
        <v>1750</v>
      </c>
      <c r="B1879" s="270">
        <v>260000021</v>
      </c>
      <c r="C1879" s="270" t="s">
        <v>4511</v>
      </c>
      <c r="D1879" s="410" t="s">
        <v>4512</v>
      </c>
      <c r="E1879" s="410" t="s">
        <v>4511</v>
      </c>
      <c r="F1879" s="270"/>
      <c r="G1879" s="270"/>
      <c r="H1879" s="283" t="s">
        <v>39</v>
      </c>
      <c r="I1879" s="283" t="s">
        <v>40</v>
      </c>
      <c r="J1879" s="297">
        <v>30</v>
      </c>
      <c r="K1879" s="290"/>
      <c r="L1879" s="291"/>
      <c r="M1879" s="297">
        <v>30</v>
      </c>
      <c r="N1879" s="290"/>
      <c r="O1879" s="291"/>
      <c r="P1879" s="289" t="s">
        <v>31</v>
      </c>
      <c r="Q1879" s="290"/>
      <c r="R1879" s="291"/>
      <c r="S1879" s="270"/>
      <c r="T1879" s="283"/>
      <c r="U1879" s="283"/>
      <c r="V1879" s="270"/>
      <c r="W1879" s="270" t="s">
        <v>21</v>
      </c>
    </row>
    <row r="1880" s="253" customFormat="true" ht="25.5" hidden="true" spans="1:23">
      <c r="A1880" s="270">
        <f>MAX(A$2:A1879)+1</f>
        <v>1751</v>
      </c>
      <c r="B1880" s="270" t="s">
        <v>4513</v>
      </c>
      <c r="C1880" s="270" t="s">
        <v>4511</v>
      </c>
      <c r="D1880" s="410" t="s">
        <v>4512</v>
      </c>
      <c r="E1880" s="410" t="s">
        <v>4511</v>
      </c>
      <c r="F1880" s="270"/>
      <c r="G1880" s="270"/>
      <c r="H1880" s="283" t="s">
        <v>44</v>
      </c>
      <c r="I1880" s="283" t="s">
        <v>3288</v>
      </c>
      <c r="J1880" s="297">
        <v>800</v>
      </c>
      <c r="K1880" s="290"/>
      <c r="L1880" s="291"/>
      <c r="M1880" s="297">
        <v>800</v>
      </c>
      <c r="N1880" s="290"/>
      <c r="O1880" s="291"/>
      <c r="P1880" s="289" t="s">
        <v>31</v>
      </c>
      <c r="Q1880" s="290"/>
      <c r="R1880" s="291"/>
      <c r="S1880" s="270" t="s">
        <v>4514</v>
      </c>
      <c r="T1880" s="283"/>
      <c r="U1880" s="283"/>
      <c r="V1880" s="270"/>
      <c r="W1880" s="270" t="s">
        <v>21</v>
      </c>
    </row>
    <row r="1881" s="253" customFormat="true" ht="51" hidden="true" spans="1:23">
      <c r="A1881" s="270">
        <f>MAX(A$2:A1880)+1</f>
        <v>1752</v>
      </c>
      <c r="B1881" s="270" t="s">
        <v>4515</v>
      </c>
      <c r="C1881" s="270" t="s">
        <v>4516</v>
      </c>
      <c r="D1881" s="410" t="s">
        <v>4517</v>
      </c>
      <c r="E1881" s="410" t="s">
        <v>4516</v>
      </c>
      <c r="F1881" s="270" t="s">
        <v>4518</v>
      </c>
      <c r="G1881" s="270"/>
      <c r="H1881" s="283" t="s">
        <v>44</v>
      </c>
      <c r="I1881" s="283" t="s">
        <v>3288</v>
      </c>
      <c r="J1881" s="289">
        <v>1150</v>
      </c>
      <c r="K1881" s="290"/>
      <c r="L1881" s="291"/>
      <c r="M1881" s="289">
        <v>1150</v>
      </c>
      <c r="N1881" s="290"/>
      <c r="O1881" s="291"/>
      <c r="P1881" s="289" t="s">
        <v>31</v>
      </c>
      <c r="Q1881" s="290"/>
      <c r="R1881" s="291"/>
      <c r="S1881" s="270" t="s">
        <v>4519</v>
      </c>
      <c r="T1881" s="283"/>
      <c r="U1881" s="283"/>
      <c r="V1881" s="270"/>
      <c r="W1881" s="270" t="s">
        <v>21</v>
      </c>
    </row>
    <row r="1882" s="253" customFormat="true" ht="38.25" hidden="true" spans="1:23">
      <c r="A1882" s="270">
        <f>MAX(A$2:A1881)+1</f>
        <v>1753</v>
      </c>
      <c r="B1882" s="270" t="s">
        <v>4520</v>
      </c>
      <c r="C1882" s="270" t="s">
        <v>4521</v>
      </c>
      <c r="D1882" s="410" t="s">
        <v>4522</v>
      </c>
      <c r="E1882" s="410" t="s">
        <v>4521</v>
      </c>
      <c r="F1882" s="270"/>
      <c r="G1882" s="270"/>
      <c r="H1882" s="283" t="s">
        <v>44</v>
      </c>
      <c r="I1882" s="283" t="s">
        <v>3288</v>
      </c>
      <c r="J1882" s="289">
        <v>1450</v>
      </c>
      <c r="K1882" s="290"/>
      <c r="L1882" s="291"/>
      <c r="M1882" s="289">
        <v>1450</v>
      </c>
      <c r="N1882" s="290"/>
      <c r="O1882" s="291"/>
      <c r="P1882" s="289" t="s">
        <v>31</v>
      </c>
      <c r="Q1882" s="290"/>
      <c r="R1882" s="291"/>
      <c r="S1882" s="270" t="s">
        <v>4523</v>
      </c>
      <c r="T1882" s="283"/>
      <c r="U1882" s="283"/>
      <c r="V1882" s="270"/>
      <c r="W1882" s="270" t="s">
        <v>21</v>
      </c>
    </row>
    <row r="1883" s="253" customFormat="true" ht="38.25" hidden="true" spans="1:23">
      <c r="A1883" s="270">
        <f>MAX(A$2:A1882)+1</f>
        <v>1754</v>
      </c>
      <c r="B1883" s="270">
        <v>260000022</v>
      </c>
      <c r="C1883" s="270" t="s">
        <v>4524</v>
      </c>
      <c r="D1883" s="550" t="s">
        <v>4525</v>
      </c>
      <c r="E1883" s="410" t="s">
        <v>4524</v>
      </c>
      <c r="F1883" s="270"/>
      <c r="G1883" s="270"/>
      <c r="H1883" s="283" t="s">
        <v>44</v>
      </c>
      <c r="I1883" s="283" t="s">
        <v>407</v>
      </c>
      <c r="J1883" s="297">
        <v>500</v>
      </c>
      <c r="K1883" s="290"/>
      <c r="L1883" s="291"/>
      <c r="M1883" s="297">
        <v>500</v>
      </c>
      <c r="N1883" s="290"/>
      <c r="O1883" s="291"/>
      <c r="P1883" s="289" t="s">
        <v>31</v>
      </c>
      <c r="Q1883" s="290"/>
      <c r="R1883" s="291"/>
      <c r="S1883" s="270" t="s">
        <v>4526</v>
      </c>
      <c r="U1883" s="283"/>
      <c r="V1883" s="270"/>
      <c r="W1883" s="270" t="s">
        <v>21</v>
      </c>
    </row>
    <row r="1884" s="253" customFormat="true" ht="38.25" hidden="true" spans="1:23">
      <c r="A1884" s="270">
        <f>MAX(A$2:A1883)+1</f>
        <v>1755</v>
      </c>
      <c r="B1884" s="270" t="s">
        <v>4527</v>
      </c>
      <c r="C1884" s="270" t="s">
        <v>4524</v>
      </c>
      <c r="D1884" s="410" t="s">
        <v>4528</v>
      </c>
      <c r="E1884" s="410" t="s">
        <v>4524</v>
      </c>
      <c r="F1884" s="270"/>
      <c r="G1884" s="270"/>
      <c r="H1884" s="283" t="s">
        <v>44</v>
      </c>
      <c r="I1884" s="283" t="s">
        <v>407</v>
      </c>
      <c r="J1884" s="297">
        <v>300</v>
      </c>
      <c r="K1884" s="290"/>
      <c r="L1884" s="291"/>
      <c r="M1884" s="297">
        <v>300</v>
      </c>
      <c r="N1884" s="290"/>
      <c r="O1884" s="291"/>
      <c r="P1884" s="289" t="s">
        <v>31</v>
      </c>
      <c r="Q1884" s="290"/>
      <c r="R1884" s="291"/>
      <c r="S1884" s="270" t="s">
        <v>4529</v>
      </c>
      <c r="T1884" s="283"/>
      <c r="U1884" s="283"/>
      <c r="V1884" s="270"/>
      <c r="W1884" s="270" t="s">
        <v>21</v>
      </c>
    </row>
    <row r="1885" s="253" customFormat="true" ht="38.25" hidden="true" spans="1:23">
      <c r="A1885" s="270">
        <f>MAX(A$2:A1884)+1</f>
        <v>1756</v>
      </c>
      <c r="B1885" s="270">
        <v>260000023</v>
      </c>
      <c r="C1885" s="270" t="s">
        <v>4530</v>
      </c>
      <c r="D1885" s="410" t="s">
        <v>4531</v>
      </c>
      <c r="E1885" s="410" t="s">
        <v>4530</v>
      </c>
      <c r="F1885" s="270"/>
      <c r="G1885" s="270"/>
      <c r="H1885" s="283" t="s">
        <v>44</v>
      </c>
      <c r="I1885" s="283" t="s">
        <v>407</v>
      </c>
      <c r="J1885" s="297">
        <v>500</v>
      </c>
      <c r="K1885" s="290"/>
      <c r="L1885" s="291"/>
      <c r="M1885" s="297">
        <v>500</v>
      </c>
      <c r="N1885" s="290"/>
      <c r="O1885" s="291"/>
      <c r="P1885" s="289" t="s">
        <v>31</v>
      </c>
      <c r="Q1885" s="290"/>
      <c r="R1885" s="291"/>
      <c r="S1885" s="270" t="s">
        <v>4526</v>
      </c>
      <c r="T1885" s="283"/>
      <c r="U1885" s="283"/>
      <c r="V1885" s="270"/>
      <c r="W1885" s="270" t="s">
        <v>21</v>
      </c>
    </row>
    <row r="1886" s="253" customFormat="true" ht="38.25" hidden="true" spans="1:23">
      <c r="A1886" s="270">
        <f>MAX(A$2:A1885)+1</f>
        <v>1757</v>
      </c>
      <c r="B1886" s="270" t="s">
        <v>4532</v>
      </c>
      <c r="C1886" s="270" t="s">
        <v>4530</v>
      </c>
      <c r="D1886" s="410" t="s">
        <v>4531</v>
      </c>
      <c r="E1886" s="410" t="s">
        <v>4530</v>
      </c>
      <c r="F1886" s="270"/>
      <c r="G1886" s="270"/>
      <c r="H1886" s="283" t="s">
        <v>44</v>
      </c>
      <c r="I1886" s="283" t="s">
        <v>407</v>
      </c>
      <c r="J1886" s="297">
        <v>300</v>
      </c>
      <c r="K1886" s="290"/>
      <c r="L1886" s="291"/>
      <c r="M1886" s="297">
        <v>300</v>
      </c>
      <c r="N1886" s="290"/>
      <c r="O1886" s="291"/>
      <c r="P1886" s="289" t="s">
        <v>31</v>
      </c>
      <c r="Q1886" s="290"/>
      <c r="R1886" s="291"/>
      <c r="S1886" s="270" t="s">
        <v>4529</v>
      </c>
      <c r="T1886" s="283"/>
      <c r="U1886" s="283"/>
      <c r="V1886" s="270"/>
      <c r="W1886" s="270" t="s">
        <v>21</v>
      </c>
    </row>
    <row r="1887" s="253" customFormat="true" ht="25.5" hidden="true" spans="1:23">
      <c r="A1887" s="270">
        <f>MAX(A$2:A1886)+1</f>
        <v>1758</v>
      </c>
      <c r="B1887" s="270">
        <v>260000024</v>
      </c>
      <c r="C1887" s="270" t="s">
        <v>4533</v>
      </c>
      <c r="D1887" s="410" t="s">
        <v>4456</v>
      </c>
      <c r="E1887" s="410" t="s">
        <v>4455</v>
      </c>
      <c r="F1887" s="270"/>
      <c r="G1887" s="270"/>
      <c r="H1887" s="283" t="s">
        <v>29</v>
      </c>
      <c r="I1887" s="283" t="s">
        <v>40</v>
      </c>
      <c r="J1887" s="289">
        <v>680</v>
      </c>
      <c r="K1887" s="290"/>
      <c r="L1887" s="291"/>
      <c r="M1887" s="289">
        <v>680</v>
      </c>
      <c r="N1887" s="290"/>
      <c r="O1887" s="291"/>
      <c r="P1887" s="289" t="s">
        <v>31</v>
      </c>
      <c r="Q1887" s="290"/>
      <c r="R1887" s="291"/>
      <c r="S1887" s="270"/>
      <c r="T1887" s="283"/>
      <c r="U1887" s="283"/>
      <c r="V1887" s="270"/>
      <c r="W1887" s="270" t="s">
        <v>21</v>
      </c>
    </row>
    <row r="1888" s="253" customFormat="true" ht="114.75" hidden="true" spans="1:23">
      <c r="A1888" s="270">
        <f>MAX(A$2:A1887)+1</f>
        <v>1759</v>
      </c>
      <c r="B1888" s="270">
        <v>260000025</v>
      </c>
      <c r="C1888" s="270" t="s">
        <v>4534</v>
      </c>
      <c r="D1888" s="410" t="s">
        <v>4535</v>
      </c>
      <c r="E1888" s="410" t="s">
        <v>4534</v>
      </c>
      <c r="F1888" s="270" t="s">
        <v>4536</v>
      </c>
      <c r="G1888" s="270"/>
      <c r="H1888" s="283" t="s">
        <v>29</v>
      </c>
      <c r="I1888" s="283" t="s">
        <v>4537</v>
      </c>
      <c r="J1888" s="289">
        <v>180</v>
      </c>
      <c r="K1888" s="290"/>
      <c r="L1888" s="291"/>
      <c r="M1888" s="289">
        <v>180</v>
      </c>
      <c r="N1888" s="290"/>
      <c r="O1888" s="291"/>
      <c r="P1888" s="289" t="s">
        <v>31</v>
      </c>
      <c r="Q1888" s="290"/>
      <c r="R1888" s="291"/>
      <c r="S1888" s="270"/>
      <c r="T1888" s="283"/>
      <c r="U1888" s="283"/>
      <c r="V1888" s="270"/>
      <c r="W1888" s="270" t="s">
        <v>21</v>
      </c>
    </row>
    <row r="1889" s="253" customFormat="true" ht="25.5" hidden="true" spans="1:23">
      <c r="A1889" s="270">
        <f>MAX(A$2:A1888)+1</f>
        <v>1760</v>
      </c>
      <c r="B1889" s="270">
        <v>260000026</v>
      </c>
      <c r="C1889" s="270" t="s">
        <v>4538</v>
      </c>
      <c r="D1889" s="410" t="s">
        <v>4539</v>
      </c>
      <c r="E1889" s="410" t="s">
        <v>4538</v>
      </c>
      <c r="F1889" s="270"/>
      <c r="G1889" s="270"/>
      <c r="H1889" s="283" t="s">
        <v>44</v>
      </c>
      <c r="I1889" s="283" t="s">
        <v>407</v>
      </c>
      <c r="J1889" s="289">
        <v>500</v>
      </c>
      <c r="K1889" s="290"/>
      <c r="L1889" s="291"/>
      <c r="M1889" s="289">
        <v>500</v>
      </c>
      <c r="N1889" s="290"/>
      <c r="O1889" s="291"/>
      <c r="P1889" s="289" t="s">
        <v>31</v>
      </c>
      <c r="Q1889" s="290"/>
      <c r="R1889" s="291"/>
      <c r="S1889" s="270"/>
      <c r="T1889" s="283"/>
      <c r="U1889" s="283"/>
      <c r="V1889" s="270"/>
      <c r="W1889" s="270" t="s">
        <v>21</v>
      </c>
    </row>
    <row r="1890" s="253" customFormat="true" ht="25.5" hidden="true" spans="1:23">
      <c r="A1890" s="270">
        <f>MAX(A$2:A1889)+1</f>
        <v>1761</v>
      </c>
      <c r="B1890" s="270">
        <v>260000027</v>
      </c>
      <c r="C1890" s="270" t="s">
        <v>4540</v>
      </c>
      <c r="D1890" s="410" t="s">
        <v>4541</v>
      </c>
      <c r="E1890" s="410" t="s">
        <v>4540</v>
      </c>
      <c r="F1890" s="270"/>
      <c r="G1890" s="270"/>
      <c r="H1890" s="283" t="s">
        <v>44</v>
      </c>
      <c r="I1890" s="283" t="s">
        <v>407</v>
      </c>
      <c r="J1890" s="289">
        <v>120</v>
      </c>
      <c r="K1890" s="290"/>
      <c r="L1890" s="291"/>
      <c r="M1890" s="289">
        <v>120</v>
      </c>
      <c r="N1890" s="290"/>
      <c r="O1890" s="291"/>
      <c r="P1890" s="289" t="s">
        <v>31</v>
      </c>
      <c r="Q1890" s="290"/>
      <c r="R1890" s="291"/>
      <c r="S1890" s="270"/>
      <c r="T1890" s="283"/>
      <c r="U1890" s="283"/>
      <c r="V1890" s="270"/>
      <c r="W1890" s="270" t="s">
        <v>21</v>
      </c>
    </row>
    <row r="1891" s="253" customFormat="true" ht="25.5" hidden="true" spans="1:23">
      <c r="A1891" s="270">
        <f>MAX(A$2:A1890)+1</f>
        <v>1762</v>
      </c>
      <c r="B1891" s="270">
        <v>260000028</v>
      </c>
      <c r="C1891" s="270" t="s">
        <v>4542</v>
      </c>
      <c r="D1891" s="410" t="s">
        <v>4543</v>
      </c>
      <c r="E1891" s="410" t="s">
        <v>4542</v>
      </c>
      <c r="F1891" s="270"/>
      <c r="G1891" s="270"/>
      <c r="H1891" s="283" t="s">
        <v>44</v>
      </c>
      <c r="I1891" s="283" t="s">
        <v>407</v>
      </c>
      <c r="J1891" s="289">
        <v>40</v>
      </c>
      <c r="K1891" s="290"/>
      <c r="L1891" s="291"/>
      <c r="M1891" s="289">
        <v>40</v>
      </c>
      <c r="N1891" s="290"/>
      <c r="O1891" s="291"/>
      <c r="P1891" s="289" t="s">
        <v>31</v>
      </c>
      <c r="Q1891" s="290"/>
      <c r="R1891" s="291"/>
      <c r="S1891" s="270"/>
      <c r="T1891" s="283"/>
      <c r="U1891" s="283"/>
      <c r="V1891" s="270"/>
      <c r="W1891" s="270" t="s">
        <v>21</v>
      </c>
    </row>
    <row r="1892" s="253" customFormat="true" ht="51" hidden="true" spans="1:23">
      <c r="A1892" s="270">
        <f>MAX(A$2:A1891)+1</f>
        <v>1763</v>
      </c>
      <c r="B1892" s="270">
        <v>260000029</v>
      </c>
      <c r="C1892" s="270" t="s">
        <v>4544</v>
      </c>
      <c r="D1892" s="410" t="s">
        <v>4528</v>
      </c>
      <c r="E1892" s="410" t="s">
        <v>4524</v>
      </c>
      <c r="F1892" s="270" t="s">
        <v>4545</v>
      </c>
      <c r="G1892" s="270"/>
      <c r="H1892" s="283" t="s">
        <v>44</v>
      </c>
      <c r="I1892" s="283" t="s">
        <v>1850</v>
      </c>
      <c r="J1892" s="289">
        <v>920</v>
      </c>
      <c r="K1892" s="290"/>
      <c r="L1892" s="291"/>
      <c r="M1892" s="289">
        <v>920</v>
      </c>
      <c r="N1892" s="290"/>
      <c r="O1892" s="291"/>
      <c r="P1892" s="289" t="s">
        <v>31</v>
      </c>
      <c r="Q1892" s="290"/>
      <c r="R1892" s="291"/>
      <c r="S1892" s="270" t="s">
        <v>4546</v>
      </c>
      <c r="T1892" s="283"/>
      <c r="U1892" s="283"/>
      <c r="V1892" s="270"/>
      <c r="W1892" s="270" t="s">
        <v>21</v>
      </c>
    </row>
    <row r="1893" s="253" customFormat="true" ht="51" hidden="true" spans="1:23">
      <c r="A1893" s="270">
        <f>MAX(A$2:A1892)+1</f>
        <v>1764</v>
      </c>
      <c r="B1893" s="270" t="s">
        <v>4547</v>
      </c>
      <c r="C1893" s="270" t="s">
        <v>4544</v>
      </c>
      <c r="D1893" s="410" t="s">
        <v>4528</v>
      </c>
      <c r="E1893" s="410" t="s">
        <v>4524</v>
      </c>
      <c r="F1893" s="270" t="s">
        <v>4548</v>
      </c>
      <c r="G1893" s="270"/>
      <c r="H1893" s="283" t="s">
        <v>44</v>
      </c>
      <c r="I1893" s="283" t="s">
        <v>1850</v>
      </c>
      <c r="J1893" s="289">
        <v>490</v>
      </c>
      <c r="K1893" s="290"/>
      <c r="L1893" s="291"/>
      <c r="M1893" s="289">
        <v>490</v>
      </c>
      <c r="N1893" s="290"/>
      <c r="O1893" s="291"/>
      <c r="P1893" s="289" t="s">
        <v>31</v>
      </c>
      <c r="Q1893" s="290"/>
      <c r="R1893" s="291"/>
      <c r="S1893" s="270" t="s">
        <v>4546</v>
      </c>
      <c r="T1893" s="283"/>
      <c r="U1893" s="283"/>
      <c r="V1893" s="270"/>
      <c r="W1893" s="270" t="s">
        <v>21</v>
      </c>
    </row>
    <row r="1894" s="253" customFormat="true" ht="51" hidden="true" spans="1:23">
      <c r="A1894" s="270">
        <f>MAX(A$2:A1893)+1</f>
        <v>1765</v>
      </c>
      <c r="B1894" s="270">
        <v>260000030</v>
      </c>
      <c r="C1894" s="270" t="s">
        <v>4549</v>
      </c>
      <c r="D1894" s="410" t="s">
        <v>4550</v>
      </c>
      <c r="E1894" s="410" t="s">
        <v>4549</v>
      </c>
      <c r="F1894" s="270" t="s">
        <v>4551</v>
      </c>
      <c r="G1894" s="270"/>
      <c r="H1894" s="283" t="s">
        <v>29</v>
      </c>
      <c r="I1894" s="283" t="s">
        <v>3288</v>
      </c>
      <c r="J1894" s="289">
        <v>900</v>
      </c>
      <c r="K1894" s="290"/>
      <c r="L1894" s="291"/>
      <c r="M1894" s="289">
        <v>900</v>
      </c>
      <c r="N1894" s="290"/>
      <c r="O1894" s="291"/>
      <c r="P1894" s="289" t="s">
        <v>31</v>
      </c>
      <c r="Q1894" s="290"/>
      <c r="R1894" s="291"/>
      <c r="S1894" s="270" t="s">
        <v>4552</v>
      </c>
      <c r="T1894" s="283"/>
      <c r="U1894" s="283"/>
      <c r="V1894" s="270"/>
      <c r="W1894" s="270" t="s">
        <v>21</v>
      </c>
    </row>
    <row r="1895" s="252" customFormat="true" ht="25.5" hidden="true" spans="1:23">
      <c r="A1895" s="270"/>
      <c r="B1895" s="270">
        <v>27</v>
      </c>
      <c r="C1895" s="270" t="s">
        <v>4553</v>
      </c>
      <c r="D1895" s="410"/>
      <c r="E1895" s="410"/>
      <c r="F1895" s="270"/>
      <c r="G1895" s="270"/>
      <c r="H1895" s="283"/>
      <c r="I1895" s="283"/>
      <c r="J1895" s="289"/>
      <c r="K1895" s="290"/>
      <c r="L1895" s="291"/>
      <c r="M1895" s="289"/>
      <c r="N1895" s="290"/>
      <c r="O1895" s="291"/>
      <c r="P1895" s="289"/>
      <c r="Q1895" s="290"/>
      <c r="R1895" s="291"/>
      <c r="S1895" s="270"/>
      <c r="T1895" s="283"/>
      <c r="U1895" s="283"/>
      <c r="V1895" s="270"/>
      <c r="W1895" s="270" t="s">
        <v>21</v>
      </c>
    </row>
    <row r="1896" s="252" customFormat="true" ht="25.5" hidden="true" spans="1:23">
      <c r="A1896" s="270"/>
      <c r="B1896" s="270">
        <v>2701</v>
      </c>
      <c r="C1896" s="270" t="s">
        <v>4554</v>
      </c>
      <c r="D1896" s="410"/>
      <c r="E1896" s="410"/>
      <c r="F1896" s="270"/>
      <c r="G1896" s="270"/>
      <c r="H1896" s="283"/>
      <c r="I1896" s="283"/>
      <c r="J1896" s="289"/>
      <c r="K1896" s="290"/>
      <c r="L1896" s="291"/>
      <c r="M1896" s="289"/>
      <c r="N1896" s="290"/>
      <c r="O1896" s="291"/>
      <c r="P1896" s="289"/>
      <c r="Q1896" s="290"/>
      <c r="R1896" s="291"/>
      <c r="S1896" s="270"/>
      <c r="T1896" s="283"/>
      <c r="U1896" s="283"/>
      <c r="V1896" s="270"/>
      <c r="W1896" s="270" t="s">
        <v>21</v>
      </c>
    </row>
    <row r="1897" s="253" customFormat="true" ht="153" hidden="true" spans="1:23">
      <c r="A1897" s="336">
        <f>MAX(A$2:A1896)+1</f>
        <v>1766</v>
      </c>
      <c r="B1897" s="336">
        <v>270100001</v>
      </c>
      <c r="C1897" s="336" t="s">
        <v>4555</v>
      </c>
      <c r="D1897" s="410" t="s">
        <v>4556</v>
      </c>
      <c r="E1897" s="410" t="s">
        <v>4555</v>
      </c>
      <c r="F1897" s="336" t="s">
        <v>4557</v>
      </c>
      <c r="G1897" s="336"/>
      <c r="H1897" s="377" t="s">
        <v>29</v>
      </c>
      <c r="I1897" s="377" t="s">
        <v>40</v>
      </c>
      <c r="J1897" s="297">
        <v>800</v>
      </c>
      <c r="K1897" s="290"/>
      <c r="L1897" s="291"/>
      <c r="M1897" s="297">
        <v>800</v>
      </c>
      <c r="N1897" s="290"/>
      <c r="O1897" s="291"/>
      <c r="P1897" s="289" t="s">
        <v>31</v>
      </c>
      <c r="Q1897" s="290"/>
      <c r="R1897" s="291"/>
      <c r="S1897" s="336" t="s">
        <v>4558</v>
      </c>
      <c r="T1897" s="377"/>
      <c r="U1897" s="377"/>
      <c r="V1897" s="270"/>
      <c r="W1897" s="270" t="s">
        <v>21</v>
      </c>
    </row>
    <row r="1898" s="253" customFormat="true" ht="38.25" hidden="true" spans="1:23">
      <c r="A1898" s="270">
        <f>MAX(A$2:A1897)+1</f>
        <v>1767</v>
      </c>
      <c r="B1898" s="270" t="s">
        <v>4559</v>
      </c>
      <c r="C1898" s="270" t="s">
        <v>4560</v>
      </c>
      <c r="D1898" s="410" t="s">
        <v>4561</v>
      </c>
      <c r="E1898" s="410" t="s">
        <v>4562</v>
      </c>
      <c r="F1898" s="270"/>
      <c r="G1898" s="270"/>
      <c r="H1898" s="283" t="s">
        <v>29</v>
      </c>
      <c r="I1898" s="283" t="s">
        <v>40</v>
      </c>
      <c r="J1898" s="297">
        <v>200</v>
      </c>
      <c r="K1898" s="290"/>
      <c r="L1898" s="291"/>
      <c r="M1898" s="297">
        <v>200</v>
      </c>
      <c r="N1898" s="290"/>
      <c r="O1898" s="291"/>
      <c r="P1898" s="289" t="s">
        <v>31</v>
      </c>
      <c r="Q1898" s="290"/>
      <c r="R1898" s="291"/>
      <c r="S1898" s="270"/>
      <c r="T1898" s="283"/>
      <c r="U1898" s="283"/>
      <c r="V1898" s="270"/>
      <c r="W1898" s="270" t="s">
        <v>21</v>
      </c>
    </row>
    <row r="1899" s="253" customFormat="true" ht="38.25" hidden="true" spans="1:23">
      <c r="A1899" s="270">
        <f>MAX(A$2:A1898)+1</f>
        <v>1768</v>
      </c>
      <c r="B1899" s="270">
        <v>270100002</v>
      </c>
      <c r="C1899" s="270" t="s">
        <v>4563</v>
      </c>
      <c r="D1899" s="410" t="s">
        <v>4564</v>
      </c>
      <c r="E1899" s="410" t="s">
        <v>4563</v>
      </c>
      <c r="F1899" s="270" t="s">
        <v>4565</v>
      </c>
      <c r="G1899" s="270"/>
      <c r="H1899" s="283" t="s">
        <v>29</v>
      </c>
      <c r="I1899" s="283" t="s">
        <v>40</v>
      </c>
      <c r="J1899" s="297">
        <v>500</v>
      </c>
      <c r="K1899" s="290"/>
      <c r="L1899" s="291"/>
      <c r="M1899" s="297">
        <v>500</v>
      </c>
      <c r="N1899" s="290"/>
      <c r="O1899" s="291"/>
      <c r="P1899" s="289" t="s">
        <v>31</v>
      </c>
      <c r="Q1899" s="290"/>
      <c r="R1899" s="291"/>
      <c r="S1899" s="270" t="s">
        <v>3233</v>
      </c>
      <c r="T1899" s="283"/>
      <c r="U1899" s="283"/>
      <c r="V1899" s="270"/>
      <c r="W1899" s="270" t="s">
        <v>21</v>
      </c>
    </row>
    <row r="1900" s="253" customFormat="true" ht="25.5" hidden="true" spans="1:23">
      <c r="A1900" s="270">
        <f>MAX(A$2:A1899)+1</f>
        <v>1769</v>
      </c>
      <c r="B1900" s="270">
        <v>270100003</v>
      </c>
      <c r="C1900" s="270" t="s">
        <v>4566</v>
      </c>
      <c r="D1900" s="410" t="s">
        <v>4567</v>
      </c>
      <c r="E1900" s="410" t="s">
        <v>4566</v>
      </c>
      <c r="F1900" s="270" t="s">
        <v>4568</v>
      </c>
      <c r="G1900" s="270" t="s">
        <v>4569</v>
      </c>
      <c r="H1900" s="283" t="s">
        <v>29</v>
      </c>
      <c r="I1900" s="283" t="s">
        <v>40</v>
      </c>
      <c r="J1900" s="297">
        <v>500</v>
      </c>
      <c r="K1900" s="290"/>
      <c r="L1900" s="291"/>
      <c r="M1900" s="297">
        <v>500</v>
      </c>
      <c r="N1900" s="290"/>
      <c r="O1900" s="291"/>
      <c r="P1900" s="289" t="s">
        <v>31</v>
      </c>
      <c r="Q1900" s="290"/>
      <c r="R1900" s="291"/>
      <c r="S1900" s="270"/>
      <c r="T1900" s="283"/>
      <c r="U1900" s="283"/>
      <c r="V1900" s="270"/>
      <c r="W1900" s="270" t="s">
        <v>21</v>
      </c>
    </row>
    <row r="1901" s="252" customFormat="true" ht="114.75" hidden="true" spans="1:23">
      <c r="A1901" s="270"/>
      <c r="B1901" s="270">
        <v>2702</v>
      </c>
      <c r="C1901" s="270" t="s">
        <v>4570</v>
      </c>
      <c r="D1901" s="410"/>
      <c r="E1901" s="410"/>
      <c r="F1901" s="270" t="s">
        <v>4571</v>
      </c>
      <c r="G1901" s="270"/>
      <c r="H1901" s="283"/>
      <c r="I1901" s="283"/>
      <c r="J1901" s="289"/>
      <c r="K1901" s="290"/>
      <c r="L1901" s="291"/>
      <c r="M1901" s="289"/>
      <c r="N1901" s="290"/>
      <c r="O1901" s="291"/>
      <c r="P1901" s="289"/>
      <c r="Q1901" s="290"/>
      <c r="R1901" s="291"/>
      <c r="S1901" s="270" t="s">
        <v>4572</v>
      </c>
      <c r="T1901" s="283"/>
      <c r="U1901" s="283"/>
      <c r="V1901" s="270"/>
      <c r="W1901" s="270" t="s">
        <v>21</v>
      </c>
    </row>
    <row r="1902" s="253" customFormat="true" ht="27" hidden="true" spans="1:23">
      <c r="A1902" s="270">
        <f>MAX(A$2:A1901)+1</f>
        <v>1770</v>
      </c>
      <c r="B1902" s="270" t="s">
        <v>4573</v>
      </c>
      <c r="C1902" s="270" t="s">
        <v>4574</v>
      </c>
      <c r="D1902" s="410" t="s">
        <v>4575</v>
      </c>
      <c r="E1902" s="410" t="s">
        <v>4576</v>
      </c>
      <c r="F1902" s="270"/>
      <c r="G1902" s="272"/>
      <c r="H1902" s="283" t="s">
        <v>39</v>
      </c>
      <c r="I1902" s="283" t="s">
        <v>4577</v>
      </c>
      <c r="J1902" s="297">
        <v>10</v>
      </c>
      <c r="K1902" s="290"/>
      <c r="L1902" s="291"/>
      <c r="M1902" s="297">
        <v>10</v>
      </c>
      <c r="N1902" s="290"/>
      <c r="O1902" s="291"/>
      <c r="P1902" s="289" t="s">
        <v>31</v>
      </c>
      <c r="Q1902" s="290"/>
      <c r="R1902" s="291"/>
      <c r="S1902" s="393" t="s">
        <v>4578</v>
      </c>
      <c r="T1902" s="283"/>
      <c r="U1902" s="283"/>
      <c r="V1902" s="270"/>
      <c r="W1902" s="270" t="s">
        <v>21</v>
      </c>
    </row>
    <row r="1903" s="253" customFormat="true" ht="63.75" hidden="true" spans="1:23">
      <c r="A1903" s="336">
        <f>MAX(A$2:A1902)+1</f>
        <v>1771</v>
      </c>
      <c r="B1903" s="336">
        <v>270200001</v>
      </c>
      <c r="C1903" s="336" t="s">
        <v>4579</v>
      </c>
      <c r="D1903" s="410" t="s">
        <v>4580</v>
      </c>
      <c r="E1903" s="410" t="s">
        <v>4579</v>
      </c>
      <c r="F1903" s="336" t="s">
        <v>4581</v>
      </c>
      <c r="G1903" s="336" t="s">
        <v>3233</v>
      </c>
      <c r="H1903" s="377" t="s">
        <v>39</v>
      </c>
      <c r="I1903" s="377" t="s">
        <v>3288</v>
      </c>
      <c r="J1903" s="297">
        <v>113</v>
      </c>
      <c r="K1903" s="303"/>
      <c r="L1903" s="304"/>
      <c r="M1903" s="297">
        <v>113</v>
      </c>
      <c r="N1903" s="303"/>
      <c r="O1903" s="304"/>
      <c r="P1903" s="289" t="s">
        <v>31</v>
      </c>
      <c r="Q1903" s="290"/>
      <c r="R1903" s="291"/>
      <c r="S1903" s="336"/>
      <c r="T1903" s="377"/>
      <c r="U1903" s="377"/>
      <c r="V1903" s="270"/>
      <c r="W1903" s="270" t="s">
        <v>938</v>
      </c>
    </row>
    <row r="1904" s="253" customFormat="true" ht="38.25" hidden="true" spans="1:23">
      <c r="A1904" s="270">
        <f>MAX(A$2:A1903)+1</f>
        <v>1772</v>
      </c>
      <c r="B1904" s="270" t="s">
        <v>4582</v>
      </c>
      <c r="C1904" s="270" t="s">
        <v>4583</v>
      </c>
      <c r="D1904" s="410" t="s">
        <v>4584</v>
      </c>
      <c r="E1904" s="410" t="s">
        <v>4585</v>
      </c>
      <c r="F1904" s="270"/>
      <c r="G1904" s="270"/>
      <c r="H1904" s="283" t="s">
        <v>39</v>
      </c>
      <c r="I1904" s="283" t="s">
        <v>3288</v>
      </c>
      <c r="J1904" s="289">
        <v>13</v>
      </c>
      <c r="K1904" s="290"/>
      <c r="L1904" s="291"/>
      <c r="M1904" s="289">
        <v>13</v>
      </c>
      <c r="N1904" s="290"/>
      <c r="O1904" s="291"/>
      <c r="P1904" s="289" t="s">
        <v>31</v>
      </c>
      <c r="Q1904" s="290"/>
      <c r="R1904" s="291"/>
      <c r="S1904" s="393" t="s">
        <v>4583</v>
      </c>
      <c r="T1904" s="283"/>
      <c r="U1904" s="283"/>
      <c r="V1904" s="270"/>
      <c r="W1904" s="270" t="s">
        <v>21</v>
      </c>
    </row>
    <row r="1905" s="253" customFormat="true" ht="25.5" hidden="true" spans="1:23">
      <c r="A1905" s="270">
        <f>MAX(A$2:A1904)+1</f>
        <v>1773</v>
      </c>
      <c r="B1905" s="270">
        <v>270200002</v>
      </c>
      <c r="C1905" s="270" t="s">
        <v>4586</v>
      </c>
      <c r="D1905" s="410" t="s">
        <v>4587</v>
      </c>
      <c r="E1905" s="410" t="s">
        <v>4586</v>
      </c>
      <c r="F1905" s="270" t="s">
        <v>4588</v>
      </c>
      <c r="G1905" s="270"/>
      <c r="H1905" s="283" t="s">
        <v>39</v>
      </c>
      <c r="I1905" s="283" t="s">
        <v>3288</v>
      </c>
      <c r="J1905" s="297">
        <v>30</v>
      </c>
      <c r="K1905" s="290"/>
      <c r="L1905" s="291"/>
      <c r="M1905" s="297">
        <v>30</v>
      </c>
      <c r="N1905" s="290"/>
      <c r="O1905" s="291"/>
      <c r="P1905" s="289" t="s">
        <v>31</v>
      </c>
      <c r="Q1905" s="290"/>
      <c r="R1905" s="291"/>
      <c r="S1905" s="270"/>
      <c r="T1905" s="283"/>
      <c r="U1905" s="283"/>
      <c r="V1905" s="270"/>
      <c r="W1905" s="270" t="s">
        <v>21</v>
      </c>
    </row>
    <row r="1906" s="253" customFormat="true" ht="38.25" hidden="true" spans="1:23">
      <c r="A1906" s="270">
        <f>MAX(A$2:A1905)+1</f>
        <v>1774</v>
      </c>
      <c r="B1906" s="270">
        <v>270200003</v>
      </c>
      <c r="C1906" s="270" t="s">
        <v>4589</v>
      </c>
      <c r="D1906" s="410" t="s">
        <v>4590</v>
      </c>
      <c r="E1906" s="410" t="s">
        <v>4589</v>
      </c>
      <c r="F1906" s="270" t="s">
        <v>4591</v>
      </c>
      <c r="G1906" s="270"/>
      <c r="H1906" s="283" t="s">
        <v>39</v>
      </c>
      <c r="I1906" s="283" t="s">
        <v>3288</v>
      </c>
      <c r="J1906" s="289">
        <v>104</v>
      </c>
      <c r="K1906" s="290"/>
      <c r="L1906" s="291"/>
      <c r="M1906" s="289">
        <v>104</v>
      </c>
      <c r="N1906" s="290"/>
      <c r="O1906" s="291"/>
      <c r="P1906" s="289" t="s">
        <v>31</v>
      </c>
      <c r="Q1906" s="290"/>
      <c r="R1906" s="291"/>
      <c r="S1906" s="270"/>
      <c r="T1906" s="283"/>
      <c r="U1906" s="283"/>
      <c r="V1906" s="270"/>
      <c r="W1906" s="270" t="s">
        <v>21</v>
      </c>
    </row>
    <row r="1907" s="253" customFormat="true" ht="76.5" hidden="true" spans="1:23">
      <c r="A1907" s="270">
        <f>MAX(A$2:A1906)+1</f>
        <v>1775</v>
      </c>
      <c r="B1907" s="270">
        <v>270200004</v>
      </c>
      <c r="C1907" s="270" t="s">
        <v>4592</v>
      </c>
      <c r="D1907" s="410" t="s">
        <v>4593</v>
      </c>
      <c r="E1907" s="410" t="s">
        <v>4592</v>
      </c>
      <c r="F1907" s="270" t="s">
        <v>4594</v>
      </c>
      <c r="G1907" s="270"/>
      <c r="H1907" s="283" t="s">
        <v>39</v>
      </c>
      <c r="I1907" s="283" t="s">
        <v>3288</v>
      </c>
      <c r="J1907" s="297">
        <v>105</v>
      </c>
      <c r="K1907" s="303"/>
      <c r="L1907" s="304"/>
      <c r="M1907" s="297">
        <v>105</v>
      </c>
      <c r="N1907" s="303"/>
      <c r="O1907" s="304"/>
      <c r="P1907" s="289" t="s">
        <v>31</v>
      </c>
      <c r="Q1907" s="290"/>
      <c r="R1907" s="291"/>
      <c r="S1907" s="270"/>
      <c r="T1907" s="377"/>
      <c r="U1907" s="377"/>
      <c r="V1907" s="270"/>
      <c r="W1907" s="270" t="s">
        <v>938</v>
      </c>
    </row>
    <row r="1908" s="253" customFormat="true" ht="51" hidden="true" spans="1:23">
      <c r="A1908" s="270">
        <f>MAX(A$2:A1907)+1</f>
        <v>1776</v>
      </c>
      <c r="B1908" s="270">
        <v>270200005</v>
      </c>
      <c r="C1908" s="270" t="s">
        <v>4595</v>
      </c>
      <c r="D1908" s="410" t="s">
        <v>4596</v>
      </c>
      <c r="E1908" s="410" t="s">
        <v>4595</v>
      </c>
      <c r="F1908" s="270" t="s">
        <v>4597</v>
      </c>
      <c r="G1908" s="270"/>
      <c r="H1908" s="283" t="s">
        <v>39</v>
      </c>
      <c r="I1908" s="283" t="s">
        <v>3288</v>
      </c>
      <c r="J1908" s="289">
        <v>39</v>
      </c>
      <c r="K1908" s="290"/>
      <c r="L1908" s="291"/>
      <c r="M1908" s="289">
        <v>39</v>
      </c>
      <c r="N1908" s="290"/>
      <c r="O1908" s="291"/>
      <c r="P1908" s="289" t="s">
        <v>31</v>
      </c>
      <c r="Q1908" s="290"/>
      <c r="R1908" s="291"/>
      <c r="S1908" s="270"/>
      <c r="T1908" s="283"/>
      <c r="U1908" s="283"/>
      <c r="V1908" s="270"/>
      <c r="W1908" s="270" t="s">
        <v>21</v>
      </c>
    </row>
    <row r="1909" s="253" customFormat="true" ht="25.5" hidden="true" spans="1:23">
      <c r="A1909" s="270">
        <f>MAX(A$2:A1908)+1</f>
        <v>1777</v>
      </c>
      <c r="B1909" s="270">
        <v>270200007</v>
      </c>
      <c r="C1909" s="270" t="s">
        <v>4598</v>
      </c>
      <c r="D1909" s="550" t="s">
        <v>4599</v>
      </c>
      <c r="E1909" s="410" t="s">
        <v>4598</v>
      </c>
      <c r="F1909" s="270"/>
      <c r="G1909" s="270"/>
      <c r="H1909" s="283" t="s">
        <v>44</v>
      </c>
      <c r="I1909" s="283" t="s">
        <v>40</v>
      </c>
      <c r="J1909" s="289">
        <v>324</v>
      </c>
      <c r="K1909" s="290"/>
      <c r="L1909" s="291"/>
      <c r="M1909" s="289">
        <v>324</v>
      </c>
      <c r="N1909" s="290"/>
      <c r="O1909" s="291"/>
      <c r="P1909" s="289" t="s">
        <v>31</v>
      </c>
      <c r="Q1909" s="290"/>
      <c r="R1909" s="291"/>
      <c r="S1909" s="270"/>
      <c r="T1909" s="283"/>
      <c r="U1909" s="283"/>
      <c r="V1909" s="270"/>
      <c r="W1909" s="270" t="s">
        <v>21</v>
      </c>
    </row>
    <row r="1910" s="252" customFormat="true" ht="114.75" hidden="true" spans="1:23">
      <c r="A1910" s="270"/>
      <c r="B1910" s="270">
        <v>2703</v>
      </c>
      <c r="C1910" s="270" t="s">
        <v>4600</v>
      </c>
      <c r="D1910" s="410"/>
      <c r="E1910" s="410"/>
      <c r="F1910" s="270" t="s">
        <v>4571</v>
      </c>
      <c r="G1910" s="270"/>
      <c r="H1910" s="283"/>
      <c r="I1910" s="283"/>
      <c r="J1910" s="289"/>
      <c r="K1910" s="290"/>
      <c r="L1910" s="291"/>
      <c r="M1910" s="289"/>
      <c r="N1910" s="290"/>
      <c r="O1910" s="291"/>
      <c r="P1910" s="289"/>
      <c r="Q1910" s="290"/>
      <c r="R1910" s="291"/>
      <c r="S1910" s="270"/>
      <c r="T1910" s="283"/>
      <c r="U1910" s="283"/>
      <c r="V1910" s="270"/>
      <c r="W1910" s="270" t="s">
        <v>21</v>
      </c>
    </row>
    <row r="1911" s="253" customFormat="true" ht="25.5" hidden="true" spans="1:23">
      <c r="A1911" s="270">
        <f>MAX(A$2:A1910)+1</f>
        <v>1778</v>
      </c>
      <c r="B1911" s="270" t="s">
        <v>4601</v>
      </c>
      <c r="C1911" s="270" t="s">
        <v>4602</v>
      </c>
      <c r="D1911" s="410" t="s">
        <v>4603</v>
      </c>
      <c r="E1911" s="410" t="s">
        <v>4604</v>
      </c>
      <c r="F1911" s="270"/>
      <c r="G1911" s="270"/>
      <c r="H1911" s="283" t="s">
        <v>39</v>
      </c>
      <c r="I1911" s="283" t="s">
        <v>3288</v>
      </c>
      <c r="J1911" s="297">
        <v>30</v>
      </c>
      <c r="K1911" s="290"/>
      <c r="L1911" s="291"/>
      <c r="M1911" s="297">
        <v>30</v>
      </c>
      <c r="N1911" s="290"/>
      <c r="O1911" s="291"/>
      <c r="P1911" s="289" t="s">
        <v>31</v>
      </c>
      <c r="Q1911" s="290"/>
      <c r="R1911" s="291"/>
      <c r="S1911" s="270"/>
      <c r="T1911" s="283"/>
      <c r="U1911" s="283"/>
      <c r="V1911" s="270"/>
      <c r="W1911" s="270" t="s">
        <v>21</v>
      </c>
    </row>
    <row r="1912" s="253" customFormat="true" ht="25.5" hidden="true" spans="1:23">
      <c r="A1912" s="270">
        <f>MAX(A$2:A1911)+1</f>
        <v>1779</v>
      </c>
      <c r="B1912" s="270" t="s">
        <v>4605</v>
      </c>
      <c r="C1912" s="270" t="s">
        <v>4606</v>
      </c>
      <c r="D1912" s="410" t="s">
        <v>4607</v>
      </c>
      <c r="E1912" s="410" t="s">
        <v>4608</v>
      </c>
      <c r="F1912" s="325"/>
      <c r="G1912" s="270"/>
      <c r="H1912" s="283" t="s">
        <v>39</v>
      </c>
      <c r="I1912" s="283" t="s">
        <v>4609</v>
      </c>
      <c r="J1912" s="289">
        <v>15</v>
      </c>
      <c r="K1912" s="290"/>
      <c r="L1912" s="291"/>
      <c r="M1912" s="289">
        <v>15</v>
      </c>
      <c r="N1912" s="290"/>
      <c r="O1912" s="291"/>
      <c r="P1912" s="298" t="s">
        <v>31</v>
      </c>
      <c r="Q1912" s="305"/>
      <c r="R1912" s="306"/>
      <c r="S1912" s="270"/>
      <c r="T1912" s="283"/>
      <c r="U1912" s="283"/>
      <c r="V1912" s="270"/>
      <c r="W1912" s="270" t="s">
        <v>310</v>
      </c>
    </row>
    <row r="1913" s="253" customFormat="true" ht="38.25" hidden="true" spans="1:23">
      <c r="A1913" s="270">
        <f>MAX(A$2:A1912)+1</f>
        <v>1780</v>
      </c>
      <c r="B1913" s="270">
        <v>270300001</v>
      </c>
      <c r="C1913" s="270" t="s">
        <v>4610</v>
      </c>
      <c r="D1913" s="410" t="s">
        <v>4611</v>
      </c>
      <c r="E1913" s="410" t="s">
        <v>4610</v>
      </c>
      <c r="F1913" s="270" t="s">
        <v>4612</v>
      </c>
      <c r="G1913" s="270"/>
      <c r="H1913" s="283" t="s">
        <v>39</v>
      </c>
      <c r="I1913" s="283" t="s">
        <v>3288</v>
      </c>
      <c r="J1913" s="289">
        <v>130</v>
      </c>
      <c r="K1913" s="290"/>
      <c r="L1913" s="291"/>
      <c r="M1913" s="289">
        <v>130</v>
      </c>
      <c r="N1913" s="290"/>
      <c r="O1913" s="291"/>
      <c r="P1913" s="289" t="s">
        <v>31</v>
      </c>
      <c r="Q1913" s="290"/>
      <c r="R1913" s="291"/>
      <c r="S1913" s="270" t="s">
        <v>4613</v>
      </c>
      <c r="T1913" s="283"/>
      <c r="U1913" s="283"/>
      <c r="V1913" s="270"/>
      <c r="W1913" s="270" t="s">
        <v>21</v>
      </c>
    </row>
    <row r="1914" s="253" customFormat="true" ht="51" hidden="true" spans="1:23">
      <c r="A1914" s="270">
        <f>MAX(A$2:A1913)+1</f>
        <v>1781</v>
      </c>
      <c r="B1914" s="270" t="s">
        <v>4614</v>
      </c>
      <c r="C1914" s="374" t="s">
        <v>4615</v>
      </c>
      <c r="D1914" s="410" t="s">
        <v>4616</v>
      </c>
      <c r="E1914" s="410" t="s">
        <v>4617</v>
      </c>
      <c r="F1914" s="270"/>
      <c r="G1914" s="272"/>
      <c r="H1914" s="283" t="s">
        <v>39</v>
      </c>
      <c r="I1914" s="283" t="s">
        <v>1772</v>
      </c>
      <c r="J1914" s="297">
        <v>10</v>
      </c>
      <c r="K1914" s="290"/>
      <c r="L1914" s="291"/>
      <c r="M1914" s="297">
        <v>10</v>
      </c>
      <c r="N1914" s="290"/>
      <c r="O1914" s="291"/>
      <c r="P1914" s="289" t="s">
        <v>31</v>
      </c>
      <c r="Q1914" s="290"/>
      <c r="R1914" s="291"/>
      <c r="S1914" s="374" t="s">
        <v>4618</v>
      </c>
      <c r="T1914" s="283"/>
      <c r="U1914" s="283"/>
      <c r="V1914" s="270"/>
      <c r="W1914" s="270" t="s">
        <v>21</v>
      </c>
    </row>
    <row r="1915" s="253" customFormat="true" ht="38.25" hidden="true" spans="1:23">
      <c r="A1915" s="270">
        <f>MAX(A$2:A1914)+1</f>
        <v>1782</v>
      </c>
      <c r="B1915" s="270" t="s">
        <v>4619</v>
      </c>
      <c r="C1915" s="374" t="s">
        <v>4610</v>
      </c>
      <c r="D1915" s="410" t="s">
        <v>4620</v>
      </c>
      <c r="E1915" s="410" t="s">
        <v>4621</v>
      </c>
      <c r="F1915" s="270"/>
      <c r="G1915" s="270"/>
      <c r="H1915" s="283" t="s">
        <v>44</v>
      </c>
      <c r="I1915" s="283" t="s">
        <v>1850</v>
      </c>
      <c r="J1915" s="289">
        <v>390</v>
      </c>
      <c r="K1915" s="290"/>
      <c r="L1915" s="291"/>
      <c r="M1915" s="289">
        <v>390</v>
      </c>
      <c r="N1915" s="290"/>
      <c r="O1915" s="291"/>
      <c r="P1915" s="289" t="s">
        <v>31</v>
      </c>
      <c r="Q1915" s="290"/>
      <c r="R1915" s="291"/>
      <c r="S1915" s="270" t="s">
        <v>4622</v>
      </c>
      <c r="T1915" s="283"/>
      <c r="U1915" s="283"/>
      <c r="V1915" s="270"/>
      <c r="W1915" s="270" t="s">
        <v>21</v>
      </c>
    </row>
    <row r="1916" s="253" customFormat="true" ht="38.25" hidden="true" spans="1:23">
      <c r="A1916" s="270">
        <f>MAX(A$2:A1915)+1</f>
        <v>1783</v>
      </c>
      <c r="B1916" s="270">
        <v>270300002</v>
      </c>
      <c r="C1916" s="270" t="s">
        <v>4604</v>
      </c>
      <c r="D1916" s="410" t="s">
        <v>4603</v>
      </c>
      <c r="E1916" s="410" t="s">
        <v>4604</v>
      </c>
      <c r="F1916" s="270" t="s">
        <v>4623</v>
      </c>
      <c r="G1916" s="270"/>
      <c r="H1916" s="283" t="s">
        <v>39</v>
      </c>
      <c r="I1916" s="283" t="s">
        <v>3288</v>
      </c>
      <c r="J1916" s="289">
        <v>122</v>
      </c>
      <c r="K1916" s="290"/>
      <c r="L1916" s="291"/>
      <c r="M1916" s="289">
        <v>122</v>
      </c>
      <c r="N1916" s="290"/>
      <c r="O1916" s="291"/>
      <c r="P1916" s="289" t="s">
        <v>31</v>
      </c>
      <c r="Q1916" s="290"/>
      <c r="R1916" s="291"/>
      <c r="S1916" s="270" t="s">
        <v>4613</v>
      </c>
      <c r="T1916" s="312"/>
      <c r="U1916" s="312"/>
      <c r="V1916" s="270"/>
      <c r="W1916" s="270" t="s">
        <v>21</v>
      </c>
    </row>
    <row r="1917" s="253" customFormat="true" ht="38.25" hidden="true" spans="1:23">
      <c r="A1917" s="270">
        <f>MAX(A$2:A1916)+1</f>
        <v>1784</v>
      </c>
      <c r="B1917" s="270" t="s">
        <v>4624</v>
      </c>
      <c r="C1917" s="374" t="s">
        <v>4615</v>
      </c>
      <c r="D1917" s="410" t="s">
        <v>4625</v>
      </c>
      <c r="E1917" s="410" t="s">
        <v>4626</v>
      </c>
      <c r="F1917" s="270"/>
      <c r="G1917" s="272"/>
      <c r="H1917" s="283" t="s">
        <v>39</v>
      </c>
      <c r="I1917" s="283" t="s">
        <v>1772</v>
      </c>
      <c r="J1917" s="297">
        <v>10</v>
      </c>
      <c r="K1917" s="290"/>
      <c r="L1917" s="291"/>
      <c r="M1917" s="297">
        <v>10</v>
      </c>
      <c r="N1917" s="290"/>
      <c r="O1917" s="291"/>
      <c r="P1917" s="289" t="s">
        <v>31</v>
      </c>
      <c r="Q1917" s="290"/>
      <c r="R1917" s="291"/>
      <c r="S1917" s="393" t="s">
        <v>4618</v>
      </c>
      <c r="T1917" s="283"/>
      <c r="U1917" s="283"/>
      <c r="V1917" s="270"/>
      <c r="W1917" s="270" t="s">
        <v>21</v>
      </c>
    </row>
    <row r="1918" s="253" customFormat="true" ht="38.25" hidden="true" spans="1:23">
      <c r="A1918" s="270">
        <f>MAX(A$2:A1917)+1</f>
        <v>1785</v>
      </c>
      <c r="B1918" s="270" t="s">
        <v>4627</v>
      </c>
      <c r="C1918" s="374" t="s">
        <v>4628</v>
      </c>
      <c r="D1918" s="410" t="s">
        <v>4603</v>
      </c>
      <c r="E1918" s="410" t="s">
        <v>4604</v>
      </c>
      <c r="F1918" s="270"/>
      <c r="G1918" s="270"/>
      <c r="H1918" s="285" t="s">
        <v>39</v>
      </c>
      <c r="I1918" s="283" t="s">
        <v>4577</v>
      </c>
      <c r="J1918" s="297">
        <v>30</v>
      </c>
      <c r="K1918" s="290"/>
      <c r="L1918" s="291"/>
      <c r="M1918" s="297">
        <v>30</v>
      </c>
      <c r="N1918" s="290"/>
      <c r="O1918" s="291"/>
      <c r="P1918" s="289" t="s">
        <v>31</v>
      </c>
      <c r="Q1918" s="290"/>
      <c r="R1918" s="291"/>
      <c r="S1918" s="393" t="s">
        <v>4628</v>
      </c>
      <c r="T1918" s="283"/>
      <c r="U1918" s="283"/>
      <c r="V1918" s="270"/>
      <c r="W1918" s="270" t="s">
        <v>21</v>
      </c>
    </row>
    <row r="1919" s="253" customFormat="true" ht="38.25" hidden="true" spans="1:23">
      <c r="A1919" s="336">
        <f>MAX(A$2:A1918)+1</f>
        <v>1786</v>
      </c>
      <c r="B1919" s="336">
        <v>270300003</v>
      </c>
      <c r="C1919" s="336" t="s">
        <v>4629</v>
      </c>
      <c r="D1919" s="410" t="s">
        <v>4630</v>
      </c>
      <c r="E1919" s="410" t="s">
        <v>4629</v>
      </c>
      <c r="F1919" s="336" t="s">
        <v>4631</v>
      </c>
      <c r="G1919" s="336"/>
      <c r="H1919" s="377" t="s">
        <v>39</v>
      </c>
      <c r="I1919" s="377" t="s">
        <v>765</v>
      </c>
      <c r="J1919" s="297">
        <v>159</v>
      </c>
      <c r="K1919" s="303"/>
      <c r="L1919" s="304"/>
      <c r="M1919" s="297">
        <v>159</v>
      </c>
      <c r="N1919" s="303"/>
      <c r="O1919" s="304"/>
      <c r="P1919" s="289" t="s">
        <v>31</v>
      </c>
      <c r="Q1919" s="290"/>
      <c r="R1919" s="291"/>
      <c r="S1919" s="336" t="s">
        <v>4613</v>
      </c>
      <c r="T1919" s="377"/>
      <c r="U1919" s="377"/>
      <c r="V1919" s="270"/>
      <c r="W1919" s="270" t="s">
        <v>938</v>
      </c>
    </row>
    <row r="1920" s="253" customFormat="true" ht="38.25" hidden="true" spans="1:23">
      <c r="A1920" s="270">
        <f>MAX(A$2:A1919)+1</f>
        <v>1787</v>
      </c>
      <c r="B1920" s="270" t="s">
        <v>4632</v>
      </c>
      <c r="C1920" s="374" t="s">
        <v>4615</v>
      </c>
      <c r="D1920" s="410" t="s">
        <v>4633</v>
      </c>
      <c r="E1920" s="410" t="s">
        <v>4634</v>
      </c>
      <c r="F1920" s="270"/>
      <c r="G1920" s="272"/>
      <c r="H1920" s="283" t="s">
        <v>39</v>
      </c>
      <c r="I1920" s="283" t="s">
        <v>1772</v>
      </c>
      <c r="J1920" s="297">
        <v>10</v>
      </c>
      <c r="K1920" s="290"/>
      <c r="L1920" s="291"/>
      <c r="M1920" s="297">
        <v>10</v>
      </c>
      <c r="N1920" s="290"/>
      <c r="O1920" s="291"/>
      <c r="P1920" s="289" t="s">
        <v>31</v>
      </c>
      <c r="Q1920" s="290"/>
      <c r="R1920" s="291"/>
      <c r="S1920" s="374" t="s">
        <v>4618</v>
      </c>
      <c r="T1920" s="283"/>
      <c r="U1920" s="283"/>
      <c r="V1920" s="270"/>
      <c r="W1920" s="270" t="s">
        <v>21</v>
      </c>
    </row>
    <row r="1921" s="253" customFormat="true" ht="25.5" hidden="true" spans="1:23">
      <c r="A1921" s="270">
        <f>MAX(A$2:A1920)+1</f>
        <v>1788</v>
      </c>
      <c r="B1921" s="270">
        <v>270300004</v>
      </c>
      <c r="C1921" s="270" t="s">
        <v>4635</v>
      </c>
      <c r="D1921" s="410" t="s">
        <v>4636</v>
      </c>
      <c r="E1921" s="410" t="s">
        <v>4635</v>
      </c>
      <c r="F1921" s="270" t="s">
        <v>4637</v>
      </c>
      <c r="G1921" s="270"/>
      <c r="H1921" s="283" t="s">
        <v>39</v>
      </c>
      <c r="I1921" s="283" t="s">
        <v>3288</v>
      </c>
      <c r="J1921" s="289">
        <v>195</v>
      </c>
      <c r="K1921" s="290"/>
      <c r="L1921" s="291"/>
      <c r="M1921" s="289">
        <v>195</v>
      </c>
      <c r="N1921" s="290"/>
      <c r="O1921" s="291"/>
      <c r="P1921" s="289" t="s">
        <v>31</v>
      </c>
      <c r="Q1921" s="290"/>
      <c r="R1921" s="291"/>
      <c r="S1921" s="270"/>
      <c r="T1921" s="283"/>
      <c r="U1921" s="283"/>
      <c r="V1921" s="270"/>
      <c r="W1921" s="270" t="s">
        <v>21</v>
      </c>
    </row>
    <row r="1922" s="253" customFormat="true" ht="25.5" hidden="true" spans="1:23">
      <c r="A1922" s="270">
        <f>MAX(A$2:A1921)+1</f>
        <v>1789</v>
      </c>
      <c r="B1922" s="270">
        <v>270300005</v>
      </c>
      <c r="C1922" s="270" t="s">
        <v>4608</v>
      </c>
      <c r="D1922" s="410" t="s">
        <v>4607</v>
      </c>
      <c r="E1922" s="410" t="s">
        <v>4608</v>
      </c>
      <c r="F1922" s="270"/>
      <c r="G1922" s="270"/>
      <c r="H1922" s="283" t="s">
        <v>39</v>
      </c>
      <c r="I1922" s="283" t="s">
        <v>3288</v>
      </c>
      <c r="J1922" s="297">
        <v>160</v>
      </c>
      <c r="K1922" s="303"/>
      <c r="L1922" s="304"/>
      <c r="M1922" s="297">
        <v>160</v>
      </c>
      <c r="N1922" s="303"/>
      <c r="O1922" s="304"/>
      <c r="P1922" s="289" t="s">
        <v>31</v>
      </c>
      <c r="Q1922" s="290"/>
      <c r="R1922" s="291"/>
      <c r="S1922" s="270" t="s">
        <v>4613</v>
      </c>
      <c r="T1922" s="377"/>
      <c r="U1922" s="377"/>
      <c r="V1922" s="270"/>
      <c r="W1922" s="270" t="s">
        <v>938</v>
      </c>
    </row>
    <row r="1923" s="253" customFormat="true" ht="27" hidden="true" spans="1:23">
      <c r="A1923" s="270">
        <f>MAX(A$2:A1922)+1</f>
        <v>1790</v>
      </c>
      <c r="B1923" s="270" t="s">
        <v>4638</v>
      </c>
      <c r="C1923" s="393" t="s">
        <v>4615</v>
      </c>
      <c r="D1923" s="410" t="s">
        <v>4607</v>
      </c>
      <c r="E1923" s="410" t="s">
        <v>4608</v>
      </c>
      <c r="F1923" s="270"/>
      <c r="G1923" s="272"/>
      <c r="H1923" s="283" t="s">
        <v>39</v>
      </c>
      <c r="I1923" s="283" t="s">
        <v>1772</v>
      </c>
      <c r="J1923" s="297">
        <v>10</v>
      </c>
      <c r="K1923" s="290"/>
      <c r="L1923" s="291"/>
      <c r="M1923" s="297">
        <v>10</v>
      </c>
      <c r="N1923" s="290"/>
      <c r="O1923" s="291"/>
      <c r="P1923" s="289" t="s">
        <v>31</v>
      </c>
      <c r="Q1923" s="290"/>
      <c r="R1923" s="291"/>
      <c r="S1923" s="393" t="s">
        <v>4618</v>
      </c>
      <c r="T1923" s="283"/>
      <c r="U1923" s="283"/>
      <c r="V1923" s="270"/>
      <c r="W1923" s="270" t="s">
        <v>21</v>
      </c>
    </row>
    <row r="1924" s="253" customFormat="true" ht="27" hidden="true" spans="1:23">
      <c r="A1924" s="270">
        <f>MAX(A$2:A1923)+1</f>
        <v>1791</v>
      </c>
      <c r="B1924" s="270" t="s">
        <v>4639</v>
      </c>
      <c r="C1924" s="393" t="s">
        <v>4640</v>
      </c>
      <c r="D1924" s="410" t="s">
        <v>4607</v>
      </c>
      <c r="E1924" s="410" t="s">
        <v>4608</v>
      </c>
      <c r="F1924" s="270"/>
      <c r="G1924" s="272"/>
      <c r="H1924" s="283" t="s">
        <v>39</v>
      </c>
      <c r="I1924" s="283" t="s">
        <v>1772</v>
      </c>
      <c r="J1924" s="297">
        <v>15</v>
      </c>
      <c r="K1924" s="290"/>
      <c r="L1924" s="291"/>
      <c r="M1924" s="297">
        <v>15</v>
      </c>
      <c r="N1924" s="290"/>
      <c r="O1924" s="291"/>
      <c r="P1924" s="289" t="s">
        <v>31</v>
      </c>
      <c r="Q1924" s="290"/>
      <c r="R1924" s="291"/>
      <c r="S1924" s="393" t="s">
        <v>4641</v>
      </c>
      <c r="T1924" s="283"/>
      <c r="U1924" s="283"/>
      <c r="V1924" s="270"/>
      <c r="W1924" s="270" t="s">
        <v>21</v>
      </c>
    </row>
    <row r="1925" s="253" customFormat="true" ht="25.5" hidden="true" spans="1:23">
      <c r="A1925" s="270">
        <f>MAX(A$2:A1924)+1</f>
        <v>1792</v>
      </c>
      <c r="B1925" s="270" t="s">
        <v>4642</v>
      </c>
      <c r="C1925" s="270" t="s">
        <v>4643</v>
      </c>
      <c r="D1925" s="410" t="s">
        <v>4607</v>
      </c>
      <c r="E1925" s="410" t="s">
        <v>4608</v>
      </c>
      <c r="F1925" s="270"/>
      <c r="G1925" s="270"/>
      <c r="H1925" s="285" t="s">
        <v>39</v>
      </c>
      <c r="I1925" s="283" t="s">
        <v>3288</v>
      </c>
      <c r="J1925" s="297">
        <v>10</v>
      </c>
      <c r="K1925" s="290"/>
      <c r="L1925" s="291"/>
      <c r="M1925" s="297">
        <v>10</v>
      </c>
      <c r="N1925" s="290"/>
      <c r="O1925" s="291"/>
      <c r="P1925" s="289" t="s">
        <v>31</v>
      </c>
      <c r="Q1925" s="290"/>
      <c r="R1925" s="291"/>
      <c r="S1925" s="393" t="s">
        <v>4644</v>
      </c>
      <c r="T1925" s="283"/>
      <c r="U1925" s="283"/>
      <c r="V1925" s="270"/>
      <c r="W1925" s="270" t="s">
        <v>21</v>
      </c>
    </row>
    <row r="1926" s="253" customFormat="true" ht="25.5" hidden="true" spans="1:23">
      <c r="A1926" s="336">
        <f>MAX(A$2:A1925)+1</f>
        <v>1793</v>
      </c>
      <c r="B1926" s="336">
        <v>270300006</v>
      </c>
      <c r="C1926" s="336" t="s">
        <v>4645</v>
      </c>
      <c r="D1926" s="410" t="s">
        <v>4646</v>
      </c>
      <c r="E1926" s="410" t="s">
        <v>4645</v>
      </c>
      <c r="F1926" s="336" t="s">
        <v>4647</v>
      </c>
      <c r="G1926" s="336"/>
      <c r="H1926" s="377" t="s">
        <v>39</v>
      </c>
      <c r="I1926" s="377" t="s">
        <v>4648</v>
      </c>
      <c r="J1926" s="289">
        <v>91</v>
      </c>
      <c r="K1926" s="290"/>
      <c r="L1926" s="291"/>
      <c r="M1926" s="289">
        <v>91</v>
      </c>
      <c r="N1926" s="290"/>
      <c r="O1926" s="291"/>
      <c r="P1926" s="289" t="s">
        <v>31</v>
      </c>
      <c r="Q1926" s="290"/>
      <c r="R1926" s="291"/>
      <c r="S1926" s="336" t="s">
        <v>4613</v>
      </c>
      <c r="T1926" s="377"/>
      <c r="U1926" s="377"/>
      <c r="V1926" s="270"/>
      <c r="W1926" s="270" t="s">
        <v>21</v>
      </c>
    </row>
    <row r="1927" s="253" customFormat="true" ht="27" hidden="true" spans="1:23">
      <c r="A1927" s="270">
        <f>MAX(A$2:A1926)+1</f>
        <v>1794</v>
      </c>
      <c r="B1927" s="270" t="s">
        <v>4649</v>
      </c>
      <c r="C1927" s="393" t="s">
        <v>4615</v>
      </c>
      <c r="D1927" s="410" t="s">
        <v>4646</v>
      </c>
      <c r="E1927" s="410" t="s">
        <v>4645</v>
      </c>
      <c r="F1927" s="270"/>
      <c r="G1927" s="272"/>
      <c r="H1927" s="283" t="s">
        <v>39</v>
      </c>
      <c r="I1927" s="283" t="s">
        <v>1772</v>
      </c>
      <c r="J1927" s="297">
        <v>10</v>
      </c>
      <c r="K1927" s="290"/>
      <c r="L1927" s="291"/>
      <c r="M1927" s="297">
        <v>10</v>
      </c>
      <c r="N1927" s="290"/>
      <c r="O1927" s="291"/>
      <c r="P1927" s="289" t="s">
        <v>31</v>
      </c>
      <c r="Q1927" s="290"/>
      <c r="R1927" s="291"/>
      <c r="S1927" s="393" t="s">
        <v>4618</v>
      </c>
      <c r="T1927" s="283"/>
      <c r="U1927" s="283"/>
      <c r="V1927" s="270"/>
      <c r="W1927" s="270" t="s">
        <v>21</v>
      </c>
    </row>
    <row r="1928" s="253" customFormat="true" ht="27" hidden="true" spans="1:23">
      <c r="A1928" s="270">
        <f>MAX(A$2:A1927)+1</f>
        <v>1795</v>
      </c>
      <c r="B1928" s="270" t="s">
        <v>4650</v>
      </c>
      <c r="C1928" s="393" t="s">
        <v>4651</v>
      </c>
      <c r="D1928" s="410" t="s">
        <v>4646</v>
      </c>
      <c r="E1928" s="410" t="s">
        <v>4645</v>
      </c>
      <c r="F1928" s="270"/>
      <c r="G1928" s="270"/>
      <c r="H1928" s="283" t="s">
        <v>39</v>
      </c>
      <c r="I1928" s="283" t="s">
        <v>3288</v>
      </c>
      <c r="J1928" s="297">
        <v>10</v>
      </c>
      <c r="K1928" s="290"/>
      <c r="L1928" s="291"/>
      <c r="M1928" s="297">
        <v>10</v>
      </c>
      <c r="N1928" s="290"/>
      <c r="O1928" s="291"/>
      <c r="P1928" s="289" t="s">
        <v>31</v>
      </c>
      <c r="Q1928" s="290"/>
      <c r="R1928" s="291"/>
      <c r="S1928" s="393" t="s">
        <v>4651</v>
      </c>
      <c r="T1928" s="283"/>
      <c r="U1928" s="283"/>
      <c r="V1928" s="270"/>
      <c r="W1928" s="270" t="s">
        <v>21</v>
      </c>
    </row>
    <row r="1929" s="253" customFormat="true" ht="25.5" hidden="true" spans="1:23">
      <c r="A1929" s="270">
        <f>MAX(A$2:A1928)+1</f>
        <v>1796</v>
      </c>
      <c r="B1929" s="270">
        <v>270300007</v>
      </c>
      <c r="C1929" s="270" t="s">
        <v>4652</v>
      </c>
      <c r="D1929" s="410" t="s">
        <v>4653</v>
      </c>
      <c r="E1929" s="410" t="s">
        <v>4652</v>
      </c>
      <c r="F1929" s="270"/>
      <c r="G1929" s="270"/>
      <c r="H1929" s="283" t="s">
        <v>39</v>
      </c>
      <c r="I1929" s="283" t="s">
        <v>3288</v>
      </c>
      <c r="J1929" s="289">
        <v>104</v>
      </c>
      <c r="K1929" s="290"/>
      <c r="L1929" s="291"/>
      <c r="M1929" s="289">
        <v>104</v>
      </c>
      <c r="N1929" s="290"/>
      <c r="O1929" s="291"/>
      <c r="P1929" s="289" t="s">
        <v>31</v>
      </c>
      <c r="Q1929" s="290"/>
      <c r="R1929" s="291"/>
      <c r="S1929" s="270"/>
      <c r="T1929" s="283"/>
      <c r="U1929" s="283"/>
      <c r="V1929" s="270"/>
      <c r="W1929" s="270" t="s">
        <v>21</v>
      </c>
    </row>
    <row r="1930" s="253" customFormat="true" ht="25.5" hidden="true" spans="1:23">
      <c r="A1930" s="270">
        <f>MAX(A$2:A1929)+1</f>
        <v>1797</v>
      </c>
      <c r="B1930" s="270">
        <v>270300008</v>
      </c>
      <c r="C1930" s="270" t="s">
        <v>4654</v>
      </c>
      <c r="D1930" s="410" t="s">
        <v>4655</v>
      </c>
      <c r="E1930" s="410" t="s">
        <v>4654</v>
      </c>
      <c r="F1930" s="270"/>
      <c r="G1930" s="270"/>
      <c r="H1930" s="283" t="s">
        <v>39</v>
      </c>
      <c r="I1930" s="283" t="s">
        <v>3288</v>
      </c>
      <c r="J1930" s="289">
        <v>65</v>
      </c>
      <c r="K1930" s="290"/>
      <c r="L1930" s="291"/>
      <c r="M1930" s="289">
        <v>65</v>
      </c>
      <c r="N1930" s="290"/>
      <c r="O1930" s="291"/>
      <c r="P1930" s="289" t="s">
        <v>31</v>
      </c>
      <c r="Q1930" s="290"/>
      <c r="R1930" s="291"/>
      <c r="S1930" s="270"/>
      <c r="T1930" s="283"/>
      <c r="U1930" s="283"/>
      <c r="V1930" s="270"/>
      <c r="W1930" s="270" t="s">
        <v>21</v>
      </c>
    </row>
    <row r="1931" s="253" customFormat="true" ht="25.5" hidden="true" spans="1:23">
      <c r="A1931" s="336">
        <f>MAX(A$2:A1930)+1</f>
        <v>1798</v>
      </c>
      <c r="B1931" s="336">
        <v>270300009</v>
      </c>
      <c r="C1931" s="336" t="s">
        <v>4656</v>
      </c>
      <c r="D1931" s="410" t="s">
        <v>4657</v>
      </c>
      <c r="E1931" s="410" t="s">
        <v>4656</v>
      </c>
      <c r="F1931" s="336"/>
      <c r="G1931" s="336"/>
      <c r="H1931" s="377" t="s">
        <v>39</v>
      </c>
      <c r="I1931" s="377" t="s">
        <v>3288</v>
      </c>
      <c r="J1931" s="289">
        <v>130</v>
      </c>
      <c r="K1931" s="290"/>
      <c r="L1931" s="291"/>
      <c r="M1931" s="289">
        <v>130</v>
      </c>
      <c r="N1931" s="290"/>
      <c r="O1931" s="291"/>
      <c r="P1931" s="289" t="s">
        <v>31</v>
      </c>
      <c r="Q1931" s="290"/>
      <c r="R1931" s="291"/>
      <c r="S1931" s="336" t="s">
        <v>4613</v>
      </c>
      <c r="T1931" s="377"/>
      <c r="U1931" s="377"/>
      <c r="V1931" s="270"/>
      <c r="W1931" s="270" t="s">
        <v>21</v>
      </c>
    </row>
    <row r="1932" s="253" customFormat="true" ht="38.25" hidden="true" spans="1:23">
      <c r="A1932" s="270">
        <f>MAX(A$2:A1931)+1</f>
        <v>1799</v>
      </c>
      <c r="B1932" s="270" t="s">
        <v>4658</v>
      </c>
      <c r="C1932" s="393" t="s">
        <v>4615</v>
      </c>
      <c r="D1932" s="410" t="s">
        <v>4659</v>
      </c>
      <c r="E1932" s="410" t="s">
        <v>4660</v>
      </c>
      <c r="F1932" s="270"/>
      <c r="G1932" s="272"/>
      <c r="H1932" s="283" t="s">
        <v>39</v>
      </c>
      <c r="I1932" s="283" t="s">
        <v>1772</v>
      </c>
      <c r="J1932" s="297">
        <v>10</v>
      </c>
      <c r="K1932" s="290"/>
      <c r="L1932" s="291"/>
      <c r="M1932" s="297">
        <v>10</v>
      </c>
      <c r="N1932" s="290"/>
      <c r="O1932" s="291"/>
      <c r="P1932" s="289" t="s">
        <v>31</v>
      </c>
      <c r="Q1932" s="290"/>
      <c r="R1932" s="291"/>
      <c r="S1932" s="393" t="s">
        <v>4618</v>
      </c>
      <c r="T1932" s="283"/>
      <c r="U1932" s="283"/>
      <c r="V1932" s="270"/>
      <c r="W1932" s="270" t="s">
        <v>21</v>
      </c>
    </row>
    <row r="1933" s="253" customFormat="true" ht="38.25" hidden="true" spans="1:23">
      <c r="A1933" s="270">
        <f>MAX(A$2:A1932)+1</f>
        <v>1800</v>
      </c>
      <c r="B1933" s="270" t="s">
        <v>4661</v>
      </c>
      <c r="C1933" s="393" t="s">
        <v>4651</v>
      </c>
      <c r="D1933" s="410" t="s">
        <v>4662</v>
      </c>
      <c r="E1933" s="410" t="s">
        <v>4663</v>
      </c>
      <c r="F1933" s="270"/>
      <c r="G1933" s="270"/>
      <c r="H1933" s="283" t="s">
        <v>39</v>
      </c>
      <c r="I1933" s="283" t="s">
        <v>3288</v>
      </c>
      <c r="J1933" s="297">
        <v>10</v>
      </c>
      <c r="K1933" s="290"/>
      <c r="L1933" s="291"/>
      <c r="M1933" s="297">
        <v>10</v>
      </c>
      <c r="N1933" s="290"/>
      <c r="O1933" s="291"/>
      <c r="P1933" s="289" t="s">
        <v>31</v>
      </c>
      <c r="Q1933" s="290"/>
      <c r="R1933" s="291"/>
      <c r="S1933" s="393" t="s">
        <v>4651</v>
      </c>
      <c r="T1933" s="283"/>
      <c r="U1933" s="283"/>
      <c r="V1933" s="270"/>
      <c r="W1933" s="270" t="s">
        <v>21</v>
      </c>
    </row>
    <row r="1934" s="253" customFormat="true" ht="25.5" hidden="true" spans="1:23">
      <c r="A1934" s="270">
        <f>MAX(A$2:A1933)+1</f>
        <v>1801</v>
      </c>
      <c r="B1934" s="270">
        <v>270300010</v>
      </c>
      <c r="C1934" s="270" t="s">
        <v>4664</v>
      </c>
      <c r="D1934" s="410" t="s">
        <v>4665</v>
      </c>
      <c r="E1934" s="410" t="s">
        <v>4664</v>
      </c>
      <c r="F1934" s="270"/>
      <c r="G1934" s="270"/>
      <c r="H1934" s="283" t="s">
        <v>44</v>
      </c>
      <c r="I1934" s="283" t="s">
        <v>3288</v>
      </c>
      <c r="J1934" s="289">
        <v>390</v>
      </c>
      <c r="K1934" s="290"/>
      <c r="L1934" s="291"/>
      <c r="M1934" s="289">
        <v>390</v>
      </c>
      <c r="N1934" s="290"/>
      <c r="O1934" s="291"/>
      <c r="P1934" s="289" t="s">
        <v>31</v>
      </c>
      <c r="Q1934" s="290"/>
      <c r="R1934" s="291"/>
      <c r="S1934" s="270"/>
      <c r="T1934" s="283"/>
      <c r="U1934" s="283"/>
      <c r="V1934" s="270"/>
      <c r="W1934" s="270" t="s">
        <v>21</v>
      </c>
    </row>
    <row r="1935" s="252" customFormat="true" ht="38.25" hidden="true" spans="1:23">
      <c r="A1935" s="270"/>
      <c r="B1935" s="270">
        <v>2704</v>
      </c>
      <c r="C1935" s="270" t="s">
        <v>4666</v>
      </c>
      <c r="D1935" s="410"/>
      <c r="E1935" s="410"/>
      <c r="F1935" s="270" t="s">
        <v>4667</v>
      </c>
      <c r="G1935" s="270"/>
      <c r="H1935" s="283"/>
      <c r="I1935" s="283"/>
      <c r="J1935" s="289"/>
      <c r="K1935" s="290"/>
      <c r="L1935" s="291"/>
      <c r="M1935" s="289"/>
      <c r="N1935" s="290"/>
      <c r="O1935" s="291"/>
      <c r="P1935" s="289"/>
      <c r="Q1935" s="290"/>
      <c r="R1935" s="291"/>
      <c r="S1935" s="270"/>
      <c r="T1935" s="283"/>
      <c r="U1935" s="283"/>
      <c r="V1935" s="270"/>
      <c r="W1935" s="270" t="s">
        <v>21</v>
      </c>
    </row>
    <row r="1936" s="253" customFormat="true" ht="38.25" hidden="true" spans="1:23">
      <c r="A1936" s="270">
        <f>MAX(A$2:A1935)+1</f>
        <v>1802</v>
      </c>
      <c r="B1936" s="270" t="s">
        <v>4668</v>
      </c>
      <c r="C1936" s="374" t="s">
        <v>4669</v>
      </c>
      <c r="D1936" s="410" t="s">
        <v>4670</v>
      </c>
      <c r="E1936" s="410" t="s">
        <v>4671</v>
      </c>
      <c r="F1936" s="270"/>
      <c r="G1936" s="270"/>
      <c r="H1936" s="283" t="s">
        <v>39</v>
      </c>
      <c r="I1936" s="283" t="s">
        <v>3288</v>
      </c>
      <c r="J1936" s="297">
        <v>30</v>
      </c>
      <c r="K1936" s="290"/>
      <c r="L1936" s="291"/>
      <c r="M1936" s="297">
        <v>30</v>
      </c>
      <c r="N1936" s="290"/>
      <c r="O1936" s="291"/>
      <c r="P1936" s="289" t="s">
        <v>31</v>
      </c>
      <c r="Q1936" s="290"/>
      <c r="R1936" s="291"/>
      <c r="S1936" s="393" t="s">
        <v>4669</v>
      </c>
      <c r="T1936" s="283"/>
      <c r="U1936" s="283"/>
      <c r="V1936" s="270"/>
      <c r="W1936" s="270" t="s">
        <v>21</v>
      </c>
    </row>
    <row r="1937" s="253" customFormat="true" ht="25.5" hidden="true" spans="1:23">
      <c r="A1937" s="270">
        <f>MAX(A$2:A1936)+1</f>
        <v>1803</v>
      </c>
      <c r="B1937" s="270">
        <v>270400001</v>
      </c>
      <c r="C1937" s="374" t="s">
        <v>4672</v>
      </c>
      <c r="D1937" s="410" t="s">
        <v>4673</v>
      </c>
      <c r="E1937" s="410" t="s">
        <v>4672</v>
      </c>
      <c r="F1937" s="270"/>
      <c r="G1937" s="270"/>
      <c r="H1937" s="283" t="s">
        <v>39</v>
      </c>
      <c r="I1937" s="283" t="s">
        <v>1850</v>
      </c>
      <c r="J1937" s="297">
        <v>260</v>
      </c>
      <c r="K1937" s="303"/>
      <c r="L1937" s="304"/>
      <c r="M1937" s="297">
        <v>260</v>
      </c>
      <c r="N1937" s="303"/>
      <c r="O1937" s="304"/>
      <c r="P1937" s="289" t="s">
        <v>31</v>
      </c>
      <c r="Q1937" s="290"/>
      <c r="R1937" s="291"/>
      <c r="S1937" s="428"/>
      <c r="T1937" s="377"/>
      <c r="U1937" s="377"/>
      <c r="V1937" s="270"/>
      <c r="W1937" s="270" t="s">
        <v>938</v>
      </c>
    </row>
    <row r="1938" s="253" customFormat="true" ht="27" hidden="true" spans="1:23">
      <c r="A1938" s="270">
        <f>MAX(A$2:A1937)+1</f>
        <v>1804</v>
      </c>
      <c r="B1938" s="270" t="s">
        <v>4674</v>
      </c>
      <c r="C1938" s="374" t="s">
        <v>4675</v>
      </c>
      <c r="D1938" s="410" t="s">
        <v>4673</v>
      </c>
      <c r="E1938" s="410" t="s">
        <v>4672</v>
      </c>
      <c r="F1938" s="270"/>
      <c r="G1938" s="272"/>
      <c r="H1938" s="283" t="s">
        <v>39</v>
      </c>
      <c r="I1938" s="283" t="s">
        <v>40</v>
      </c>
      <c r="J1938" s="297">
        <v>120</v>
      </c>
      <c r="K1938" s="290"/>
      <c r="L1938" s="291"/>
      <c r="M1938" s="297">
        <v>120</v>
      </c>
      <c r="N1938" s="290"/>
      <c r="O1938" s="291"/>
      <c r="P1938" s="289" t="s">
        <v>31</v>
      </c>
      <c r="Q1938" s="290"/>
      <c r="R1938" s="291"/>
      <c r="S1938" s="393" t="s">
        <v>4676</v>
      </c>
      <c r="T1938" s="283"/>
      <c r="U1938" s="283"/>
      <c r="V1938" s="270"/>
      <c r="W1938" s="270" t="s">
        <v>21</v>
      </c>
    </row>
    <row r="1939" s="253" customFormat="true" ht="25.5" hidden="true" spans="1:23">
      <c r="A1939" s="336">
        <f>MAX(A$2:A1938)+1</f>
        <v>1805</v>
      </c>
      <c r="B1939" s="336">
        <v>270400002</v>
      </c>
      <c r="C1939" s="374" t="s">
        <v>4677</v>
      </c>
      <c r="D1939" s="410" t="s">
        <v>4678</v>
      </c>
      <c r="E1939" s="410" t="s">
        <v>4677</v>
      </c>
      <c r="F1939" s="336"/>
      <c r="G1939" s="336"/>
      <c r="H1939" s="377" t="s">
        <v>39</v>
      </c>
      <c r="I1939" s="377" t="s">
        <v>1850</v>
      </c>
      <c r="J1939" s="289">
        <v>195</v>
      </c>
      <c r="K1939" s="290"/>
      <c r="L1939" s="291"/>
      <c r="M1939" s="289">
        <v>195</v>
      </c>
      <c r="N1939" s="290"/>
      <c r="O1939" s="291"/>
      <c r="P1939" s="289" t="s">
        <v>31</v>
      </c>
      <c r="Q1939" s="290"/>
      <c r="R1939" s="291"/>
      <c r="S1939" s="393"/>
      <c r="T1939" s="377"/>
      <c r="U1939" s="377"/>
      <c r="V1939" s="270"/>
      <c r="W1939" s="270" t="s">
        <v>21</v>
      </c>
    </row>
    <row r="1940" s="253" customFormat="true" ht="27" hidden="true" spans="1:23">
      <c r="A1940" s="270">
        <f>MAX(A$2:A1939)+1</f>
        <v>1806</v>
      </c>
      <c r="B1940" s="270" t="s">
        <v>4679</v>
      </c>
      <c r="C1940" s="374" t="s">
        <v>4675</v>
      </c>
      <c r="D1940" s="410" t="s">
        <v>4678</v>
      </c>
      <c r="E1940" s="410" t="s">
        <v>4677</v>
      </c>
      <c r="F1940" s="270"/>
      <c r="G1940" s="272"/>
      <c r="H1940" s="283" t="s">
        <v>39</v>
      </c>
      <c r="I1940" s="283" t="s">
        <v>40</v>
      </c>
      <c r="J1940" s="297">
        <v>120</v>
      </c>
      <c r="K1940" s="290"/>
      <c r="L1940" s="291"/>
      <c r="M1940" s="297">
        <v>120</v>
      </c>
      <c r="N1940" s="290"/>
      <c r="O1940" s="291"/>
      <c r="P1940" s="289" t="s">
        <v>31</v>
      </c>
      <c r="Q1940" s="290"/>
      <c r="R1940" s="291"/>
      <c r="S1940" s="393" t="s">
        <v>4676</v>
      </c>
      <c r="T1940" s="283"/>
      <c r="U1940" s="283"/>
      <c r="V1940" s="270"/>
      <c r="W1940" s="270" t="s">
        <v>21</v>
      </c>
    </row>
    <row r="1941" s="252" customFormat="true" ht="25.5" hidden="true" spans="1:23">
      <c r="A1941" s="336"/>
      <c r="B1941" s="336">
        <v>2705</v>
      </c>
      <c r="C1941" s="336" t="s">
        <v>4680</v>
      </c>
      <c r="D1941" s="410"/>
      <c r="E1941" s="410"/>
      <c r="F1941" s="336"/>
      <c r="G1941" s="336"/>
      <c r="H1941" s="427"/>
      <c r="I1941" s="377"/>
      <c r="J1941" s="289"/>
      <c r="K1941" s="290"/>
      <c r="L1941" s="291"/>
      <c r="M1941" s="289"/>
      <c r="N1941" s="290"/>
      <c r="O1941" s="291"/>
      <c r="P1941" s="289"/>
      <c r="Q1941" s="290"/>
      <c r="R1941" s="291"/>
      <c r="S1941" s="336"/>
      <c r="T1941" s="377"/>
      <c r="U1941" s="377"/>
      <c r="V1941" s="270"/>
      <c r="W1941" s="270" t="s">
        <v>21</v>
      </c>
    </row>
    <row r="1942" s="253" customFormat="true" ht="25.5" hidden="true" spans="1:23">
      <c r="A1942" s="270">
        <f>MAX(A$2:A1941)+1</f>
        <v>1807</v>
      </c>
      <c r="B1942" s="270">
        <v>270500001</v>
      </c>
      <c r="C1942" s="270" t="s">
        <v>4681</v>
      </c>
      <c r="D1942" s="410" t="s">
        <v>4682</v>
      </c>
      <c r="E1942" s="410" t="s">
        <v>4681</v>
      </c>
      <c r="F1942" s="270" t="s">
        <v>4683</v>
      </c>
      <c r="G1942" s="270"/>
      <c r="H1942" s="283" t="s">
        <v>39</v>
      </c>
      <c r="I1942" s="283" t="s">
        <v>4684</v>
      </c>
      <c r="J1942" s="289">
        <v>80</v>
      </c>
      <c r="K1942" s="290"/>
      <c r="L1942" s="291"/>
      <c r="M1942" s="289">
        <v>80</v>
      </c>
      <c r="N1942" s="290"/>
      <c r="O1942" s="291"/>
      <c r="P1942" s="289" t="s">
        <v>31</v>
      </c>
      <c r="Q1942" s="290"/>
      <c r="R1942" s="291"/>
      <c r="S1942" s="270"/>
      <c r="T1942" s="283"/>
      <c r="U1942" s="283"/>
      <c r="V1942" s="270"/>
      <c r="W1942" s="270" t="s">
        <v>21</v>
      </c>
    </row>
    <row r="1943" s="253" customFormat="true" ht="25.5" hidden="true" spans="1:23">
      <c r="A1943" s="270">
        <f>MAX(A$2:A1942)+1</f>
        <v>1808</v>
      </c>
      <c r="B1943" s="270">
        <v>270500002</v>
      </c>
      <c r="C1943" s="270" t="s">
        <v>4685</v>
      </c>
      <c r="D1943" s="410" t="s">
        <v>4686</v>
      </c>
      <c r="E1943" s="410" t="s">
        <v>4685</v>
      </c>
      <c r="F1943" s="270"/>
      <c r="G1943" s="270"/>
      <c r="H1943" s="285" t="s">
        <v>39</v>
      </c>
      <c r="I1943" s="283" t="s">
        <v>4684</v>
      </c>
      <c r="J1943" s="289">
        <v>105</v>
      </c>
      <c r="K1943" s="290"/>
      <c r="L1943" s="291"/>
      <c r="M1943" s="289">
        <v>105</v>
      </c>
      <c r="N1943" s="290"/>
      <c r="O1943" s="291"/>
      <c r="P1943" s="289" t="s">
        <v>31</v>
      </c>
      <c r="Q1943" s="290"/>
      <c r="R1943" s="291"/>
      <c r="S1943" s="270"/>
      <c r="T1943" s="283"/>
      <c r="U1943" s="283"/>
      <c r="V1943" s="270"/>
      <c r="W1943" s="270" t="s">
        <v>21</v>
      </c>
    </row>
    <row r="1944" s="253" customFormat="true" ht="38.25" hidden="true" spans="1:23">
      <c r="A1944" s="270">
        <f>MAX(A$2:A1943)+1</f>
        <v>1809</v>
      </c>
      <c r="B1944" s="270" t="s">
        <v>4687</v>
      </c>
      <c r="C1944" s="270" t="s">
        <v>4688</v>
      </c>
      <c r="D1944" s="410" t="s">
        <v>4686</v>
      </c>
      <c r="E1944" s="410" t="s">
        <v>4685</v>
      </c>
      <c r="F1944" s="270" t="s">
        <v>4689</v>
      </c>
      <c r="G1944" s="270" t="s">
        <v>316</v>
      </c>
      <c r="H1944" s="283" t="s">
        <v>44</v>
      </c>
      <c r="I1944" s="283" t="s">
        <v>4684</v>
      </c>
      <c r="J1944" s="289">
        <v>150</v>
      </c>
      <c r="K1944" s="290"/>
      <c r="L1944" s="291"/>
      <c r="M1944" s="289">
        <v>150</v>
      </c>
      <c r="N1944" s="290"/>
      <c r="O1944" s="291"/>
      <c r="P1944" s="289" t="s">
        <v>31</v>
      </c>
      <c r="Q1944" s="290"/>
      <c r="R1944" s="291"/>
      <c r="S1944" s="270"/>
      <c r="T1944" s="283"/>
      <c r="U1944" s="283"/>
      <c r="V1944" s="283"/>
      <c r="W1944" s="270" t="s">
        <v>120</v>
      </c>
    </row>
    <row r="1945" s="253" customFormat="true" ht="25.5" hidden="true" spans="1:23">
      <c r="A1945" s="270">
        <f>MAX(A$2:A1944)+1</f>
        <v>1810</v>
      </c>
      <c r="B1945" s="270" t="s">
        <v>4690</v>
      </c>
      <c r="C1945" s="270" t="s">
        <v>4691</v>
      </c>
      <c r="D1945" s="410" t="s">
        <v>4686</v>
      </c>
      <c r="E1945" s="410" t="s">
        <v>4685</v>
      </c>
      <c r="F1945" s="270"/>
      <c r="G1945" s="270"/>
      <c r="H1945" s="283" t="s">
        <v>44</v>
      </c>
      <c r="I1945" s="283" t="s">
        <v>3288</v>
      </c>
      <c r="J1945" s="289">
        <v>640</v>
      </c>
      <c r="K1945" s="290"/>
      <c r="L1945" s="291"/>
      <c r="M1945" s="289">
        <v>640</v>
      </c>
      <c r="N1945" s="290"/>
      <c r="O1945" s="291"/>
      <c r="P1945" s="289" t="s">
        <v>31</v>
      </c>
      <c r="Q1945" s="290"/>
      <c r="R1945" s="291"/>
      <c r="S1945" s="270"/>
      <c r="T1945" s="283"/>
      <c r="U1945" s="283"/>
      <c r="V1945" s="270"/>
      <c r="W1945" s="270" t="s">
        <v>21</v>
      </c>
    </row>
    <row r="1946" s="253" customFormat="true" ht="25.5" hidden="true" spans="1:23">
      <c r="A1946" s="270">
        <f>MAX(A$2:A1945)+1</f>
        <v>1811</v>
      </c>
      <c r="B1946" s="321" t="s">
        <v>4692</v>
      </c>
      <c r="C1946" s="270" t="s">
        <v>4693</v>
      </c>
      <c r="D1946" s="410" t="s">
        <v>4686</v>
      </c>
      <c r="E1946" s="410" t="s">
        <v>4685</v>
      </c>
      <c r="F1946" s="325"/>
      <c r="G1946" s="270"/>
      <c r="H1946" s="283" t="s">
        <v>29</v>
      </c>
      <c r="I1946" s="283" t="s">
        <v>4684</v>
      </c>
      <c r="J1946" s="289">
        <v>500</v>
      </c>
      <c r="K1946" s="290"/>
      <c r="L1946" s="291"/>
      <c r="M1946" s="289">
        <v>500</v>
      </c>
      <c r="N1946" s="290"/>
      <c r="O1946" s="291"/>
      <c r="P1946" s="298" t="s">
        <v>31</v>
      </c>
      <c r="Q1946" s="305"/>
      <c r="R1946" s="306"/>
      <c r="S1946" s="270"/>
      <c r="T1946" s="283"/>
      <c r="U1946" s="283"/>
      <c r="V1946" s="270"/>
      <c r="W1946" s="270" t="s">
        <v>310</v>
      </c>
    </row>
    <row r="1947" s="253" customFormat="true" ht="76.5" hidden="true" spans="1:23">
      <c r="A1947" s="270">
        <f>MAX(A$2:A1946)+1</f>
        <v>1812</v>
      </c>
      <c r="B1947" s="321" t="s">
        <v>4694</v>
      </c>
      <c r="C1947" s="426" t="s">
        <v>4695</v>
      </c>
      <c r="D1947" s="410" t="s">
        <v>4686</v>
      </c>
      <c r="E1947" s="410" t="s">
        <v>4685</v>
      </c>
      <c r="F1947" s="324" t="s">
        <v>4696</v>
      </c>
      <c r="G1947" s="399"/>
      <c r="H1947" s="283" t="s">
        <v>29</v>
      </c>
      <c r="I1947" s="330" t="s">
        <v>4697</v>
      </c>
      <c r="J1947" s="289" t="s">
        <v>70</v>
      </c>
      <c r="K1947" s="290"/>
      <c r="L1947" s="291"/>
      <c r="M1947" s="289" t="s">
        <v>70</v>
      </c>
      <c r="N1947" s="290"/>
      <c r="O1947" s="291"/>
      <c r="P1947" s="298" t="s">
        <v>70</v>
      </c>
      <c r="Q1947" s="305"/>
      <c r="R1947" s="306"/>
      <c r="S1947" s="270"/>
      <c r="T1947" s="283"/>
      <c r="U1947" s="283"/>
      <c r="V1947" s="283"/>
      <c r="W1947" s="270" t="s">
        <v>120</v>
      </c>
    </row>
    <row r="1948" s="253" customFormat="true" ht="25.5" hidden="true" spans="1:23">
      <c r="A1948" s="270">
        <f>MAX(A$2:A1947)+1</f>
        <v>1813</v>
      </c>
      <c r="B1948" s="270">
        <v>270500003</v>
      </c>
      <c r="C1948" s="270" t="s">
        <v>4698</v>
      </c>
      <c r="D1948" s="410" t="s">
        <v>4699</v>
      </c>
      <c r="E1948" s="410" t="s">
        <v>4698</v>
      </c>
      <c r="F1948" s="270"/>
      <c r="G1948" s="270"/>
      <c r="H1948" s="285" t="s">
        <v>39</v>
      </c>
      <c r="I1948" s="283" t="s">
        <v>4684</v>
      </c>
      <c r="J1948" s="289">
        <v>70</v>
      </c>
      <c r="K1948" s="290"/>
      <c r="L1948" s="291"/>
      <c r="M1948" s="289">
        <v>70</v>
      </c>
      <c r="N1948" s="290"/>
      <c r="O1948" s="291"/>
      <c r="P1948" s="289" t="s">
        <v>31</v>
      </c>
      <c r="Q1948" s="290"/>
      <c r="R1948" s="291"/>
      <c r="S1948" s="270"/>
      <c r="T1948" s="283"/>
      <c r="U1948" s="283"/>
      <c r="V1948" s="270"/>
      <c r="W1948" s="270" t="s">
        <v>21</v>
      </c>
    </row>
    <row r="1949" s="253" customFormat="true" ht="38.25" hidden="true" spans="1:23">
      <c r="A1949" s="270">
        <f>MAX(A$2:A1948)+1</f>
        <v>1814</v>
      </c>
      <c r="B1949" s="321">
        <v>270500004</v>
      </c>
      <c r="C1949" s="270" t="s">
        <v>4700</v>
      </c>
      <c r="D1949" s="410" t="s">
        <v>4701</v>
      </c>
      <c r="E1949" s="410" t="s">
        <v>4702</v>
      </c>
      <c r="F1949" s="325" t="s">
        <v>4703</v>
      </c>
      <c r="G1949" s="270"/>
      <c r="H1949" s="283" t="s">
        <v>29</v>
      </c>
      <c r="I1949" s="283" t="s">
        <v>40</v>
      </c>
      <c r="J1949" s="289">
        <v>1500</v>
      </c>
      <c r="K1949" s="290"/>
      <c r="L1949" s="291"/>
      <c r="M1949" s="289">
        <v>1500</v>
      </c>
      <c r="N1949" s="290"/>
      <c r="O1949" s="291"/>
      <c r="P1949" s="298" t="s">
        <v>31</v>
      </c>
      <c r="Q1949" s="305"/>
      <c r="R1949" s="306"/>
      <c r="S1949" s="270"/>
      <c r="T1949" s="283"/>
      <c r="U1949" s="283"/>
      <c r="V1949" s="270"/>
      <c r="W1949" s="270" t="s">
        <v>310</v>
      </c>
    </row>
    <row r="1950" s="252" customFormat="true" ht="25.5" hidden="true" spans="1:23">
      <c r="A1950" s="270"/>
      <c r="B1950" s="270">
        <v>2706</v>
      </c>
      <c r="C1950" s="270" t="s">
        <v>4704</v>
      </c>
      <c r="D1950" s="410"/>
      <c r="E1950" s="410"/>
      <c r="F1950" s="270" t="s">
        <v>4705</v>
      </c>
      <c r="G1950" s="270"/>
      <c r="H1950" s="283"/>
      <c r="I1950" s="283"/>
      <c r="J1950" s="289"/>
      <c r="K1950" s="290"/>
      <c r="L1950" s="291"/>
      <c r="M1950" s="289"/>
      <c r="N1950" s="290"/>
      <c r="O1950" s="291"/>
      <c r="P1950" s="289"/>
      <c r="Q1950" s="290"/>
      <c r="R1950" s="291"/>
      <c r="S1950" s="270"/>
      <c r="T1950" s="283"/>
      <c r="U1950" s="283"/>
      <c r="V1950" s="270"/>
      <c r="W1950" s="270" t="s">
        <v>21</v>
      </c>
    </row>
    <row r="1951" s="253" customFormat="true" ht="25.5" hidden="true" spans="1:23">
      <c r="A1951" s="270">
        <f>MAX(A$2:A1950)+1</f>
        <v>1815</v>
      </c>
      <c r="B1951" s="270">
        <v>270600001</v>
      </c>
      <c r="C1951" s="270" t="s">
        <v>4706</v>
      </c>
      <c r="D1951" s="410" t="s">
        <v>4707</v>
      </c>
      <c r="E1951" s="410" t="s">
        <v>4706</v>
      </c>
      <c r="F1951" s="270"/>
      <c r="G1951" s="270"/>
      <c r="H1951" s="283" t="s">
        <v>44</v>
      </c>
      <c r="I1951" s="283" t="s">
        <v>4708</v>
      </c>
      <c r="J1951" s="297">
        <v>300</v>
      </c>
      <c r="K1951" s="290"/>
      <c r="L1951" s="291"/>
      <c r="M1951" s="297">
        <v>300</v>
      </c>
      <c r="N1951" s="290"/>
      <c r="O1951" s="291"/>
      <c r="P1951" s="289" t="s">
        <v>31</v>
      </c>
      <c r="Q1951" s="290"/>
      <c r="R1951" s="291"/>
      <c r="S1951" s="270"/>
      <c r="T1951" s="283"/>
      <c r="U1951" s="283"/>
      <c r="V1951" s="270"/>
      <c r="W1951" s="270" t="s">
        <v>21</v>
      </c>
    </row>
    <row r="1952" s="253" customFormat="true" ht="25.5" hidden="true" spans="1:23">
      <c r="A1952" s="270">
        <f>MAX(A$2:A1951)+1</f>
        <v>1816</v>
      </c>
      <c r="B1952" s="270">
        <v>270600002</v>
      </c>
      <c r="C1952" s="270" t="s">
        <v>4709</v>
      </c>
      <c r="D1952" s="410" t="s">
        <v>4710</v>
      </c>
      <c r="E1952" s="410" t="s">
        <v>4709</v>
      </c>
      <c r="F1952" s="270"/>
      <c r="G1952" s="270"/>
      <c r="H1952" s="283" t="s">
        <v>44</v>
      </c>
      <c r="I1952" s="283" t="s">
        <v>4708</v>
      </c>
      <c r="J1952" s="297">
        <v>300</v>
      </c>
      <c r="K1952" s="290"/>
      <c r="L1952" s="291"/>
      <c r="M1952" s="297">
        <v>300</v>
      </c>
      <c r="N1952" s="290"/>
      <c r="O1952" s="291"/>
      <c r="P1952" s="289" t="s">
        <v>31</v>
      </c>
      <c r="Q1952" s="290"/>
      <c r="R1952" s="291"/>
      <c r="S1952" s="270"/>
      <c r="T1952" s="283"/>
      <c r="U1952" s="283"/>
      <c r="V1952" s="270"/>
      <c r="W1952" s="270" t="s">
        <v>21</v>
      </c>
    </row>
    <row r="1953" s="253" customFormat="true" ht="25.5" hidden="true" spans="1:23">
      <c r="A1953" s="270">
        <f>MAX(A$2:A1952)+1</f>
        <v>1817</v>
      </c>
      <c r="B1953" s="270">
        <v>270600003</v>
      </c>
      <c r="C1953" s="270" t="s">
        <v>4711</v>
      </c>
      <c r="D1953" s="410" t="s">
        <v>4712</v>
      </c>
      <c r="E1953" s="410" t="s">
        <v>4711</v>
      </c>
      <c r="F1953" s="270"/>
      <c r="G1953" s="270"/>
      <c r="H1953" s="283" t="s">
        <v>44</v>
      </c>
      <c r="I1953" s="283" t="s">
        <v>4708</v>
      </c>
      <c r="J1953" s="289">
        <v>325</v>
      </c>
      <c r="K1953" s="290"/>
      <c r="L1953" s="291"/>
      <c r="M1953" s="289">
        <v>325</v>
      </c>
      <c r="N1953" s="290"/>
      <c r="O1953" s="291"/>
      <c r="P1953" s="289" t="s">
        <v>31</v>
      </c>
      <c r="Q1953" s="290"/>
      <c r="R1953" s="291"/>
      <c r="S1953" s="270"/>
      <c r="T1953" s="283"/>
      <c r="U1953" s="283"/>
      <c r="V1953" s="270"/>
      <c r="W1953" s="270" t="s">
        <v>21</v>
      </c>
    </row>
    <row r="1954" s="252" customFormat="true" ht="25.5" hidden="true" spans="1:23">
      <c r="A1954" s="270"/>
      <c r="B1954" s="270">
        <v>2707</v>
      </c>
      <c r="C1954" s="270" t="s">
        <v>4713</v>
      </c>
      <c r="D1954" s="410"/>
      <c r="E1954" s="410"/>
      <c r="F1954" s="270"/>
      <c r="G1954" s="270"/>
      <c r="H1954" s="283"/>
      <c r="I1954" s="283"/>
      <c r="J1954" s="289"/>
      <c r="K1954" s="290"/>
      <c r="L1954" s="291"/>
      <c r="M1954" s="289"/>
      <c r="N1954" s="290"/>
      <c r="O1954" s="291"/>
      <c r="P1954" s="289"/>
      <c r="Q1954" s="290"/>
      <c r="R1954" s="291"/>
      <c r="S1954" s="270"/>
      <c r="T1954" s="283"/>
      <c r="U1954" s="283"/>
      <c r="V1954" s="270"/>
      <c r="W1954" s="270" t="s">
        <v>21</v>
      </c>
    </row>
    <row r="1955" s="253" customFormat="true" ht="25.5" hidden="true" spans="1:23">
      <c r="A1955" s="270">
        <f>MAX(A$2:A1954)+1</f>
        <v>1818</v>
      </c>
      <c r="B1955" s="270">
        <v>270700001</v>
      </c>
      <c r="C1955" s="270" t="s">
        <v>4714</v>
      </c>
      <c r="D1955" s="410" t="s">
        <v>4715</v>
      </c>
      <c r="E1955" s="410" t="s">
        <v>4714</v>
      </c>
      <c r="F1955" s="270"/>
      <c r="G1955" s="270"/>
      <c r="H1955" s="283" t="s">
        <v>44</v>
      </c>
      <c r="I1955" s="283" t="s">
        <v>1850</v>
      </c>
      <c r="J1955" s="289">
        <v>150</v>
      </c>
      <c r="K1955" s="290"/>
      <c r="L1955" s="291"/>
      <c r="M1955" s="289">
        <v>150</v>
      </c>
      <c r="N1955" s="290"/>
      <c r="O1955" s="291"/>
      <c r="P1955" s="289" t="s">
        <v>31</v>
      </c>
      <c r="Q1955" s="290"/>
      <c r="R1955" s="291"/>
      <c r="S1955" s="270"/>
      <c r="T1955" s="283"/>
      <c r="U1955" s="283"/>
      <c r="V1955" s="270"/>
      <c r="W1955" s="270" t="s">
        <v>21</v>
      </c>
    </row>
    <row r="1956" s="253" customFormat="true" ht="25.5" hidden="true" spans="1:23">
      <c r="A1956" s="270">
        <f>MAX(A$2:A1955)+1</f>
        <v>1819</v>
      </c>
      <c r="B1956" s="270" t="s">
        <v>4716</v>
      </c>
      <c r="C1956" s="270" t="s">
        <v>4717</v>
      </c>
      <c r="D1956" s="410" t="s">
        <v>4715</v>
      </c>
      <c r="E1956" s="410" t="s">
        <v>4714</v>
      </c>
      <c r="F1956" s="270"/>
      <c r="G1956" s="270"/>
      <c r="H1956" s="283" t="s">
        <v>29</v>
      </c>
      <c r="I1956" s="283" t="s">
        <v>4718</v>
      </c>
      <c r="J1956" s="289">
        <v>1000</v>
      </c>
      <c r="K1956" s="290"/>
      <c r="L1956" s="291"/>
      <c r="M1956" s="289">
        <v>1000</v>
      </c>
      <c r="N1956" s="290"/>
      <c r="O1956" s="291"/>
      <c r="P1956" s="289" t="s">
        <v>31</v>
      </c>
      <c r="Q1956" s="290"/>
      <c r="R1956" s="291"/>
      <c r="S1956" s="270" t="s">
        <v>4719</v>
      </c>
      <c r="T1956" s="283"/>
      <c r="U1956" s="283"/>
      <c r="V1956" s="270"/>
      <c r="W1956" s="270" t="s">
        <v>21</v>
      </c>
    </row>
    <row r="1957" s="253" customFormat="true" ht="25.5" hidden="true" spans="1:23">
      <c r="A1957" s="270">
        <f>MAX(A$2:A1956)+1</f>
        <v>1820</v>
      </c>
      <c r="B1957" s="270" t="s">
        <v>4720</v>
      </c>
      <c r="C1957" s="270" t="s">
        <v>4721</v>
      </c>
      <c r="D1957" s="410" t="s">
        <v>4715</v>
      </c>
      <c r="E1957" s="410" t="s">
        <v>4714</v>
      </c>
      <c r="F1957" s="270"/>
      <c r="G1957" s="270"/>
      <c r="H1957" s="283" t="s">
        <v>29</v>
      </c>
      <c r="I1957" s="283" t="s">
        <v>3288</v>
      </c>
      <c r="J1957" s="289">
        <v>1316</v>
      </c>
      <c r="K1957" s="290"/>
      <c r="L1957" s="291"/>
      <c r="M1957" s="289">
        <v>1316</v>
      </c>
      <c r="N1957" s="290"/>
      <c r="O1957" s="291"/>
      <c r="P1957" s="289" t="s">
        <v>31</v>
      </c>
      <c r="Q1957" s="290"/>
      <c r="R1957" s="291"/>
      <c r="S1957" s="270"/>
      <c r="T1957" s="283"/>
      <c r="U1957" s="283"/>
      <c r="V1957" s="270"/>
      <c r="W1957" s="270" t="s">
        <v>21</v>
      </c>
    </row>
    <row r="1958" s="253" customFormat="true" ht="25.5" hidden="true" spans="1:23">
      <c r="A1958" s="270">
        <f>MAX(A$2:A1957)+1</f>
        <v>1821</v>
      </c>
      <c r="B1958" s="270">
        <v>270700002</v>
      </c>
      <c r="C1958" s="270" t="s">
        <v>4722</v>
      </c>
      <c r="D1958" s="410" t="s">
        <v>4723</v>
      </c>
      <c r="E1958" s="410" t="s">
        <v>4722</v>
      </c>
      <c r="F1958" s="270" t="s">
        <v>4724</v>
      </c>
      <c r="G1958" s="270"/>
      <c r="H1958" s="283" t="s">
        <v>44</v>
      </c>
      <c r="I1958" s="283" t="s">
        <v>1850</v>
      </c>
      <c r="J1958" s="297">
        <v>120</v>
      </c>
      <c r="K1958" s="290"/>
      <c r="L1958" s="291"/>
      <c r="M1958" s="297">
        <v>120</v>
      </c>
      <c r="N1958" s="290"/>
      <c r="O1958" s="291"/>
      <c r="P1958" s="289" t="s">
        <v>31</v>
      </c>
      <c r="Q1958" s="290"/>
      <c r="R1958" s="291"/>
      <c r="S1958" s="270"/>
      <c r="T1958" s="283"/>
      <c r="U1958" s="283"/>
      <c r="V1958" s="270"/>
      <c r="W1958" s="270" t="s">
        <v>21</v>
      </c>
    </row>
    <row r="1959" s="253" customFormat="true" ht="25.5" hidden="true" spans="1:23">
      <c r="A1959" s="270">
        <f>MAX(A$2:A1958)+1</f>
        <v>1822</v>
      </c>
      <c r="B1959" s="270">
        <v>270700003</v>
      </c>
      <c r="C1959" s="270" t="s">
        <v>4725</v>
      </c>
      <c r="D1959" s="410" t="s">
        <v>4726</v>
      </c>
      <c r="E1959" s="410" t="s">
        <v>4727</v>
      </c>
      <c r="F1959" s="270"/>
      <c r="G1959" s="270"/>
      <c r="H1959" s="283" t="s">
        <v>29</v>
      </c>
      <c r="I1959" s="283" t="s">
        <v>1850</v>
      </c>
      <c r="J1959" s="289">
        <v>400</v>
      </c>
      <c r="K1959" s="290"/>
      <c r="L1959" s="291"/>
      <c r="M1959" s="289">
        <v>400</v>
      </c>
      <c r="N1959" s="290"/>
      <c r="O1959" s="291"/>
      <c r="P1959" s="289" t="s">
        <v>31</v>
      </c>
      <c r="Q1959" s="290"/>
      <c r="R1959" s="291"/>
      <c r="S1959" s="270"/>
      <c r="T1959" s="283"/>
      <c r="U1959" s="283"/>
      <c r="V1959" s="270"/>
      <c r="W1959" s="270" t="s">
        <v>21</v>
      </c>
    </row>
    <row r="1960" s="253" customFormat="true" ht="25.5" hidden="true" spans="1:23">
      <c r="A1960" s="270">
        <f>MAX(A$2:A1959)+1</f>
        <v>1823</v>
      </c>
      <c r="B1960" s="270">
        <v>270700005</v>
      </c>
      <c r="C1960" s="270" t="s">
        <v>4728</v>
      </c>
      <c r="D1960" s="410" t="s">
        <v>4729</v>
      </c>
      <c r="E1960" s="410" t="s">
        <v>4728</v>
      </c>
      <c r="F1960" s="270" t="s">
        <v>4730</v>
      </c>
      <c r="G1960" s="270"/>
      <c r="H1960" s="283" t="s">
        <v>29</v>
      </c>
      <c r="I1960" s="283" t="s">
        <v>1772</v>
      </c>
      <c r="J1960" s="289">
        <v>1000</v>
      </c>
      <c r="K1960" s="290"/>
      <c r="L1960" s="291"/>
      <c r="M1960" s="289">
        <v>1000</v>
      </c>
      <c r="N1960" s="290"/>
      <c r="O1960" s="291"/>
      <c r="P1960" s="289" t="s">
        <v>31</v>
      </c>
      <c r="Q1960" s="290"/>
      <c r="R1960" s="291"/>
      <c r="S1960" s="270"/>
      <c r="T1960" s="283"/>
      <c r="U1960" s="283"/>
      <c r="V1960" s="270"/>
      <c r="W1960" s="270" t="s">
        <v>21</v>
      </c>
    </row>
    <row r="1961" s="253" customFormat="true" ht="63.75" hidden="true" spans="1:23">
      <c r="A1961" s="270">
        <f>MAX(A$2:A1960)+1</f>
        <v>1824</v>
      </c>
      <c r="B1961" s="270">
        <v>270700006</v>
      </c>
      <c r="C1961" s="270" t="s">
        <v>4731</v>
      </c>
      <c r="D1961" s="410" t="s">
        <v>4723</v>
      </c>
      <c r="E1961" s="410" t="s">
        <v>4722</v>
      </c>
      <c r="F1961" s="325"/>
      <c r="G1961" s="270"/>
      <c r="H1961" s="283" t="s">
        <v>29</v>
      </c>
      <c r="I1961" s="283" t="s">
        <v>2209</v>
      </c>
      <c r="J1961" s="289">
        <v>400</v>
      </c>
      <c r="K1961" s="290"/>
      <c r="L1961" s="291"/>
      <c r="M1961" s="289">
        <v>400</v>
      </c>
      <c r="N1961" s="290"/>
      <c r="O1961" s="291"/>
      <c r="P1961" s="298" t="s">
        <v>31</v>
      </c>
      <c r="Q1961" s="305"/>
      <c r="R1961" s="306"/>
      <c r="S1961" s="270" t="s">
        <v>4732</v>
      </c>
      <c r="T1961" s="283"/>
      <c r="U1961" s="283"/>
      <c r="V1961" s="270"/>
      <c r="W1961" s="270" t="s">
        <v>310</v>
      </c>
    </row>
    <row r="1962" s="253" customFormat="true" ht="63.75" hidden="true" spans="1:23">
      <c r="A1962" s="270">
        <f>MAX(A$2:A1961)+1</f>
        <v>1825</v>
      </c>
      <c r="B1962" s="321">
        <v>270700007</v>
      </c>
      <c r="C1962" s="270" t="s">
        <v>4733</v>
      </c>
      <c r="D1962" s="410" t="s">
        <v>4734</v>
      </c>
      <c r="E1962" s="410" t="s">
        <v>4735</v>
      </c>
      <c r="F1962" s="325"/>
      <c r="G1962" s="270"/>
      <c r="H1962" s="283" t="s">
        <v>29</v>
      </c>
      <c r="I1962" s="283" t="s">
        <v>4736</v>
      </c>
      <c r="J1962" s="289">
        <v>1400</v>
      </c>
      <c r="K1962" s="290"/>
      <c r="L1962" s="291"/>
      <c r="M1962" s="289">
        <v>1400</v>
      </c>
      <c r="N1962" s="290"/>
      <c r="O1962" s="291"/>
      <c r="P1962" s="298" t="s">
        <v>31</v>
      </c>
      <c r="Q1962" s="305"/>
      <c r="R1962" s="306"/>
      <c r="S1962" s="270" t="s">
        <v>4737</v>
      </c>
      <c r="T1962" s="283"/>
      <c r="U1962" s="283"/>
      <c r="V1962" s="270"/>
      <c r="W1962" s="270" t="s">
        <v>310</v>
      </c>
    </row>
    <row r="1963" s="253" customFormat="true" ht="51" hidden="true" spans="1:23">
      <c r="A1963" s="270">
        <f>MAX(A$2:A1962)+1</f>
        <v>1826</v>
      </c>
      <c r="B1963" s="321">
        <v>270700008</v>
      </c>
      <c r="C1963" s="426" t="s">
        <v>4738</v>
      </c>
      <c r="D1963" s="410" t="s">
        <v>4739</v>
      </c>
      <c r="E1963" s="410" t="s">
        <v>4738</v>
      </c>
      <c r="F1963" s="322" t="s">
        <v>4740</v>
      </c>
      <c r="G1963" s="399"/>
      <c r="H1963" s="283" t="s">
        <v>29</v>
      </c>
      <c r="I1963" s="330" t="s">
        <v>4328</v>
      </c>
      <c r="J1963" s="289" t="s">
        <v>70</v>
      </c>
      <c r="K1963" s="290"/>
      <c r="L1963" s="291"/>
      <c r="M1963" s="289" t="s">
        <v>70</v>
      </c>
      <c r="N1963" s="290"/>
      <c r="O1963" s="291"/>
      <c r="P1963" s="298" t="s">
        <v>70</v>
      </c>
      <c r="Q1963" s="305"/>
      <c r="R1963" s="306"/>
      <c r="S1963" s="270" t="s">
        <v>4741</v>
      </c>
      <c r="T1963" s="283"/>
      <c r="U1963" s="283"/>
      <c r="V1963" s="312"/>
      <c r="W1963" s="270" t="s">
        <v>120</v>
      </c>
    </row>
    <row r="1964" s="252" customFormat="true" ht="25.5" hidden="true" spans="1:23">
      <c r="A1964" s="270"/>
      <c r="B1964" s="270">
        <v>2708</v>
      </c>
      <c r="C1964" s="270" t="s">
        <v>4742</v>
      </c>
      <c r="D1964" s="410"/>
      <c r="E1964" s="410"/>
      <c r="F1964" s="270"/>
      <c r="G1964" s="270"/>
      <c r="H1964" s="283"/>
      <c r="I1964" s="283"/>
      <c r="J1964" s="289"/>
      <c r="K1964" s="290"/>
      <c r="L1964" s="291"/>
      <c r="M1964" s="289"/>
      <c r="N1964" s="290"/>
      <c r="O1964" s="291"/>
      <c r="P1964" s="289"/>
      <c r="Q1964" s="290"/>
      <c r="R1964" s="291"/>
      <c r="S1964" s="270"/>
      <c r="T1964" s="283"/>
      <c r="U1964" s="283"/>
      <c r="V1964" s="270"/>
      <c r="W1964" s="270" t="s">
        <v>21</v>
      </c>
    </row>
    <row r="1965" s="253" customFormat="true" ht="25.5" hidden="true" spans="1:23">
      <c r="A1965" s="270">
        <f>MAX(A$2:A1964)+1</f>
        <v>1827</v>
      </c>
      <c r="B1965" s="270">
        <v>270800001</v>
      </c>
      <c r="C1965" s="270" t="s">
        <v>4743</v>
      </c>
      <c r="D1965" s="410" t="s">
        <v>4744</v>
      </c>
      <c r="E1965" s="410" t="s">
        <v>4743</v>
      </c>
      <c r="F1965" s="270" t="s">
        <v>4745</v>
      </c>
      <c r="G1965" s="270"/>
      <c r="H1965" s="283" t="s">
        <v>44</v>
      </c>
      <c r="I1965" s="283" t="s">
        <v>40</v>
      </c>
      <c r="J1965" s="297">
        <v>100</v>
      </c>
      <c r="K1965" s="290"/>
      <c r="L1965" s="291"/>
      <c r="M1965" s="297">
        <v>100</v>
      </c>
      <c r="N1965" s="290"/>
      <c r="O1965" s="291"/>
      <c r="P1965" s="289" t="s">
        <v>31</v>
      </c>
      <c r="Q1965" s="290"/>
      <c r="R1965" s="291"/>
      <c r="S1965" s="270"/>
      <c r="T1965" s="283"/>
      <c r="U1965" s="283"/>
      <c r="V1965" s="270"/>
      <c r="W1965" s="270" t="s">
        <v>21</v>
      </c>
    </row>
    <row r="1966" s="253" customFormat="true" ht="25.5" hidden="true" spans="1:23">
      <c r="A1966" s="270">
        <f>MAX(A$2:A1965)+1</f>
        <v>1828</v>
      </c>
      <c r="B1966" s="270">
        <v>270800002</v>
      </c>
      <c r="C1966" s="270" t="s">
        <v>4746</v>
      </c>
      <c r="D1966" s="410" t="s">
        <v>4747</v>
      </c>
      <c r="E1966" s="410" t="s">
        <v>4746</v>
      </c>
      <c r="F1966" s="270"/>
      <c r="G1966" s="270"/>
      <c r="H1966" s="283" t="s">
        <v>44</v>
      </c>
      <c r="I1966" s="283" t="s">
        <v>4708</v>
      </c>
      <c r="J1966" s="297">
        <v>30</v>
      </c>
      <c r="K1966" s="290"/>
      <c r="L1966" s="291"/>
      <c r="M1966" s="297">
        <v>30</v>
      </c>
      <c r="N1966" s="290"/>
      <c r="O1966" s="291"/>
      <c r="P1966" s="289" t="s">
        <v>31</v>
      </c>
      <c r="Q1966" s="290"/>
      <c r="R1966" s="291"/>
      <c r="S1966" s="270" t="s">
        <v>4748</v>
      </c>
      <c r="T1966" s="283"/>
      <c r="U1966" s="283"/>
      <c r="V1966" s="270"/>
      <c r="W1966" s="270" t="s">
        <v>21</v>
      </c>
    </row>
    <row r="1967" s="253" customFormat="true" ht="25.5" hidden="true" spans="1:23">
      <c r="A1967" s="270">
        <f>MAX(A$2:A1966)+1</f>
        <v>1829</v>
      </c>
      <c r="B1967" s="270" t="s">
        <v>4749</v>
      </c>
      <c r="C1967" s="270" t="s">
        <v>4750</v>
      </c>
      <c r="D1967" s="410" t="s">
        <v>133</v>
      </c>
      <c r="E1967" s="410" t="s">
        <v>132</v>
      </c>
      <c r="F1967" s="270" t="s">
        <v>4751</v>
      </c>
      <c r="G1967" s="270"/>
      <c r="H1967" s="283" t="s">
        <v>29</v>
      </c>
      <c r="I1967" s="283" t="s">
        <v>40</v>
      </c>
      <c r="J1967" s="289">
        <v>260</v>
      </c>
      <c r="K1967" s="290"/>
      <c r="L1967" s="291"/>
      <c r="M1967" s="289">
        <v>260</v>
      </c>
      <c r="N1967" s="290"/>
      <c r="O1967" s="291"/>
      <c r="P1967" s="289" t="s">
        <v>31</v>
      </c>
      <c r="Q1967" s="290"/>
      <c r="R1967" s="291"/>
      <c r="S1967" s="270" t="s">
        <v>4752</v>
      </c>
      <c r="T1967" s="283"/>
      <c r="U1967" s="283"/>
      <c r="V1967" s="270"/>
      <c r="W1967" s="270" t="s">
        <v>21</v>
      </c>
    </row>
    <row r="1968" s="253" customFormat="true" ht="51" hidden="true" spans="1:23">
      <c r="A1968" s="270">
        <f>MAX(A$2:A1967)+1</f>
        <v>1830</v>
      </c>
      <c r="B1968" s="270" t="s">
        <v>4753</v>
      </c>
      <c r="C1968" s="270" t="s">
        <v>4754</v>
      </c>
      <c r="D1968" s="410" t="s">
        <v>4755</v>
      </c>
      <c r="E1968" s="410" t="s">
        <v>4754</v>
      </c>
      <c r="F1968" s="270" t="s">
        <v>4756</v>
      </c>
      <c r="G1968" s="270"/>
      <c r="H1968" s="283" t="s">
        <v>29</v>
      </c>
      <c r="I1968" s="283" t="s">
        <v>3288</v>
      </c>
      <c r="J1968" s="289" t="s">
        <v>31</v>
      </c>
      <c r="K1968" s="290"/>
      <c r="L1968" s="291"/>
      <c r="M1968" s="289" t="s">
        <v>31</v>
      </c>
      <c r="N1968" s="290"/>
      <c r="O1968" s="291"/>
      <c r="P1968" s="289" t="s">
        <v>31</v>
      </c>
      <c r="Q1968" s="290"/>
      <c r="R1968" s="291"/>
      <c r="S1968" s="270"/>
      <c r="T1968" s="283"/>
      <c r="U1968" s="283"/>
      <c r="V1968" s="270"/>
      <c r="W1968" s="270" t="s">
        <v>21</v>
      </c>
    </row>
    <row r="1969" s="253" customFormat="true" ht="25.5" hidden="true" spans="1:23">
      <c r="A1969" s="270">
        <f>MAX(A$2:A1968)+1</f>
        <v>1831</v>
      </c>
      <c r="B1969" s="270" t="s">
        <v>4757</v>
      </c>
      <c r="C1969" s="270" t="s">
        <v>4758</v>
      </c>
      <c r="D1969" s="410" t="s">
        <v>4747</v>
      </c>
      <c r="E1969" s="410" t="s">
        <v>4746</v>
      </c>
      <c r="F1969" s="270"/>
      <c r="G1969" s="270" t="s">
        <v>316</v>
      </c>
      <c r="H1969" s="283" t="s">
        <v>29</v>
      </c>
      <c r="I1969" s="283" t="s">
        <v>40</v>
      </c>
      <c r="J1969" s="289">
        <v>90</v>
      </c>
      <c r="K1969" s="290"/>
      <c r="L1969" s="291"/>
      <c r="M1969" s="289">
        <v>90</v>
      </c>
      <c r="N1969" s="290"/>
      <c r="O1969" s="291"/>
      <c r="P1969" s="289" t="s">
        <v>31</v>
      </c>
      <c r="Q1969" s="290"/>
      <c r="R1969" s="291"/>
      <c r="S1969" s="270" t="s">
        <v>4759</v>
      </c>
      <c r="T1969" s="283"/>
      <c r="U1969" s="283"/>
      <c r="V1969" s="270"/>
      <c r="W1969" s="270" t="s">
        <v>21</v>
      </c>
    </row>
    <row r="1970" s="253" customFormat="true" ht="25.5" hidden="true" spans="1:23">
      <c r="A1970" s="270">
        <f>MAX(A$2:A1969)+1</f>
        <v>1832</v>
      </c>
      <c r="B1970" s="270">
        <v>270800003</v>
      </c>
      <c r="C1970" s="270" t="s">
        <v>4760</v>
      </c>
      <c r="D1970" s="410" t="s">
        <v>4761</v>
      </c>
      <c r="E1970" s="410" t="s">
        <v>4760</v>
      </c>
      <c r="F1970" s="270"/>
      <c r="G1970" s="270"/>
      <c r="H1970" s="283" t="s">
        <v>44</v>
      </c>
      <c r="I1970" s="283" t="s">
        <v>4762</v>
      </c>
      <c r="J1970" s="297">
        <v>20</v>
      </c>
      <c r="K1970" s="290"/>
      <c r="L1970" s="291"/>
      <c r="M1970" s="297">
        <v>20</v>
      </c>
      <c r="N1970" s="290"/>
      <c r="O1970" s="291"/>
      <c r="P1970" s="289" t="s">
        <v>31</v>
      </c>
      <c r="Q1970" s="290"/>
      <c r="R1970" s="291"/>
      <c r="S1970" s="270" t="s">
        <v>4748</v>
      </c>
      <c r="T1970" s="283"/>
      <c r="U1970" s="283"/>
      <c r="V1970" s="270"/>
      <c r="W1970" s="270" t="s">
        <v>21</v>
      </c>
    </row>
    <row r="1971" s="253" customFormat="true" ht="25.5" hidden="true" spans="1:23">
      <c r="A1971" s="270">
        <f>MAX(A$2:A1970)+1</f>
        <v>1833</v>
      </c>
      <c r="B1971" s="270">
        <v>270800004</v>
      </c>
      <c r="C1971" s="270" t="s">
        <v>4763</v>
      </c>
      <c r="D1971" s="410" t="s">
        <v>4764</v>
      </c>
      <c r="E1971" s="410" t="s">
        <v>4763</v>
      </c>
      <c r="F1971" s="270" t="s">
        <v>4765</v>
      </c>
      <c r="G1971" s="270"/>
      <c r="H1971" s="283" t="s">
        <v>39</v>
      </c>
      <c r="I1971" s="283" t="s">
        <v>40</v>
      </c>
      <c r="J1971" s="297">
        <v>30</v>
      </c>
      <c r="K1971" s="290"/>
      <c r="L1971" s="291"/>
      <c r="M1971" s="297">
        <v>30</v>
      </c>
      <c r="N1971" s="290"/>
      <c r="O1971" s="291"/>
      <c r="P1971" s="289" t="s">
        <v>31</v>
      </c>
      <c r="Q1971" s="290"/>
      <c r="R1971" s="291"/>
      <c r="S1971" s="270"/>
      <c r="T1971" s="283"/>
      <c r="U1971" s="283"/>
      <c r="V1971" s="270"/>
      <c r="W1971" s="270" t="s">
        <v>21</v>
      </c>
    </row>
    <row r="1972" s="253" customFormat="true" ht="38.25" hidden="true" spans="1:23">
      <c r="A1972" s="270">
        <f>MAX(A$2:A1971)+1</f>
        <v>1834</v>
      </c>
      <c r="B1972" s="270">
        <v>270800005</v>
      </c>
      <c r="C1972" s="270" t="s">
        <v>4766</v>
      </c>
      <c r="D1972" s="410" t="s">
        <v>4767</v>
      </c>
      <c r="E1972" s="410" t="s">
        <v>4766</v>
      </c>
      <c r="F1972" s="270"/>
      <c r="G1972" s="270"/>
      <c r="H1972" s="283" t="s">
        <v>29</v>
      </c>
      <c r="I1972" s="283" t="s">
        <v>40</v>
      </c>
      <c r="J1972" s="297">
        <v>185</v>
      </c>
      <c r="K1972" s="303"/>
      <c r="L1972" s="304"/>
      <c r="M1972" s="297">
        <v>185</v>
      </c>
      <c r="N1972" s="303"/>
      <c r="O1972" s="304"/>
      <c r="P1972" s="289" t="s">
        <v>31</v>
      </c>
      <c r="Q1972" s="290"/>
      <c r="R1972" s="291"/>
      <c r="S1972" s="270" t="s">
        <v>4768</v>
      </c>
      <c r="T1972" s="377"/>
      <c r="U1972" s="377"/>
      <c r="V1972" s="270"/>
      <c r="W1972" s="270" t="s">
        <v>938</v>
      </c>
    </row>
    <row r="1973" s="253" customFormat="true" ht="40.5" hidden="true" spans="1:23">
      <c r="A1973" s="270">
        <f>MAX(A$2:A1972)+1</f>
        <v>1835</v>
      </c>
      <c r="B1973" s="270" t="s">
        <v>4769</v>
      </c>
      <c r="C1973" s="393" t="s">
        <v>4770</v>
      </c>
      <c r="D1973" s="410" t="s">
        <v>4767</v>
      </c>
      <c r="E1973" s="410" t="s">
        <v>4766</v>
      </c>
      <c r="F1973" s="270"/>
      <c r="G1973" s="270" t="s">
        <v>316</v>
      </c>
      <c r="H1973" s="283" t="s">
        <v>44</v>
      </c>
      <c r="I1973" s="283" t="s">
        <v>4771</v>
      </c>
      <c r="J1973" s="289">
        <v>20</v>
      </c>
      <c r="K1973" s="290"/>
      <c r="L1973" s="291"/>
      <c r="M1973" s="289">
        <v>20</v>
      </c>
      <c r="N1973" s="290"/>
      <c r="O1973" s="291"/>
      <c r="P1973" s="289" t="s">
        <v>31</v>
      </c>
      <c r="Q1973" s="290"/>
      <c r="R1973" s="291"/>
      <c r="S1973" s="270" t="s">
        <v>4772</v>
      </c>
      <c r="T1973" s="283"/>
      <c r="U1973" s="283"/>
      <c r="V1973" s="270"/>
      <c r="W1973" s="270" t="s">
        <v>21</v>
      </c>
    </row>
    <row r="1974" s="253" customFormat="true" ht="25.5" hidden="true" spans="1:23">
      <c r="A1974" s="270">
        <f>MAX(A$2:A1973)+1</f>
        <v>1836</v>
      </c>
      <c r="B1974" s="270">
        <v>270800006</v>
      </c>
      <c r="C1974" s="270" t="s">
        <v>4773</v>
      </c>
      <c r="D1974" s="410" t="s">
        <v>4774</v>
      </c>
      <c r="E1974" s="410" t="s">
        <v>4773</v>
      </c>
      <c r="F1974" s="270"/>
      <c r="G1974" s="270"/>
      <c r="H1974" s="283" t="s">
        <v>29</v>
      </c>
      <c r="I1974" s="283" t="s">
        <v>40</v>
      </c>
      <c r="J1974" s="289">
        <v>52</v>
      </c>
      <c r="K1974" s="290"/>
      <c r="L1974" s="291"/>
      <c r="M1974" s="289">
        <v>52</v>
      </c>
      <c r="N1974" s="290"/>
      <c r="O1974" s="291"/>
      <c r="P1974" s="289" t="s">
        <v>31</v>
      </c>
      <c r="Q1974" s="290"/>
      <c r="R1974" s="291"/>
      <c r="S1974" s="270" t="s">
        <v>4775</v>
      </c>
      <c r="T1974" s="283"/>
      <c r="U1974" s="283"/>
      <c r="V1974" s="270"/>
      <c r="W1974" s="270" t="s">
        <v>21</v>
      </c>
    </row>
    <row r="1975" s="253" customFormat="true" ht="38.25" hidden="true" spans="1:23">
      <c r="A1975" s="270">
        <f>MAX(A$2:A1974)+1</f>
        <v>1837</v>
      </c>
      <c r="B1975" s="270">
        <v>270800007</v>
      </c>
      <c r="C1975" s="270" t="s">
        <v>4776</v>
      </c>
      <c r="D1975" s="410" t="s">
        <v>4777</v>
      </c>
      <c r="E1975" s="410" t="s">
        <v>4776</v>
      </c>
      <c r="F1975" s="270" t="s">
        <v>4778</v>
      </c>
      <c r="G1975" s="270"/>
      <c r="H1975" s="283" t="s">
        <v>44</v>
      </c>
      <c r="I1975" s="283" t="s">
        <v>40</v>
      </c>
      <c r="J1975" s="289">
        <v>100</v>
      </c>
      <c r="K1975" s="290"/>
      <c r="L1975" s="291"/>
      <c r="M1975" s="289">
        <v>100</v>
      </c>
      <c r="N1975" s="290"/>
      <c r="O1975" s="291"/>
      <c r="P1975" s="289" t="s">
        <v>31</v>
      </c>
      <c r="Q1975" s="290"/>
      <c r="R1975" s="291"/>
      <c r="S1975" s="270"/>
      <c r="T1975" s="283"/>
      <c r="U1975" s="283"/>
      <c r="V1975" s="270"/>
      <c r="W1975" s="270" t="s">
        <v>21</v>
      </c>
    </row>
    <row r="1976" s="253" customFormat="true" ht="76.5" hidden="true" spans="1:23">
      <c r="A1976" s="270">
        <f>MAX(A$2:A1975)+1</f>
        <v>1838</v>
      </c>
      <c r="B1976" s="270" t="s">
        <v>4779</v>
      </c>
      <c r="C1976" s="270" t="s">
        <v>4780</v>
      </c>
      <c r="D1976" s="410" t="s">
        <v>4781</v>
      </c>
      <c r="E1976" s="410" t="s">
        <v>4782</v>
      </c>
      <c r="F1976" s="270" t="s">
        <v>4783</v>
      </c>
      <c r="G1976" s="270"/>
      <c r="H1976" s="283" t="s">
        <v>44</v>
      </c>
      <c r="I1976" s="283" t="s">
        <v>40</v>
      </c>
      <c r="J1976" s="289">
        <v>155</v>
      </c>
      <c r="K1976" s="290"/>
      <c r="L1976" s="291"/>
      <c r="M1976" s="289">
        <v>155</v>
      </c>
      <c r="N1976" s="290"/>
      <c r="O1976" s="291"/>
      <c r="P1976" s="289" t="s">
        <v>31</v>
      </c>
      <c r="Q1976" s="290"/>
      <c r="R1976" s="291"/>
      <c r="S1976" s="270" t="s">
        <v>4784</v>
      </c>
      <c r="T1976" s="283"/>
      <c r="U1976" s="283"/>
      <c r="V1976" s="270"/>
      <c r="W1976" s="270" t="s">
        <v>21</v>
      </c>
    </row>
    <row r="1977" s="253" customFormat="true" ht="25.5" hidden="true" spans="1:23">
      <c r="A1977" s="270">
        <f>MAX(A$2:A1976)+1</f>
        <v>1839</v>
      </c>
      <c r="B1977" s="270">
        <v>270800010</v>
      </c>
      <c r="C1977" s="270" t="s">
        <v>4785</v>
      </c>
      <c r="D1977" s="410" t="s">
        <v>4786</v>
      </c>
      <c r="E1977" s="410" t="s">
        <v>4785</v>
      </c>
      <c r="F1977" s="325"/>
      <c r="G1977" s="270"/>
      <c r="H1977" s="283" t="s">
        <v>29</v>
      </c>
      <c r="I1977" s="283" t="s">
        <v>4697</v>
      </c>
      <c r="J1977" s="289">
        <v>30</v>
      </c>
      <c r="K1977" s="290"/>
      <c r="L1977" s="291"/>
      <c r="M1977" s="289">
        <v>30</v>
      </c>
      <c r="N1977" s="290"/>
      <c r="O1977" s="291"/>
      <c r="P1977" s="298" t="s">
        <v>31</v>
      </c>
      <c r="Q1977" s="305"/>
      <c r="R1977" s="306"/>
      <c r="S1977" s="270"/>
      <c r="T1977" s="283"/>
      <c r="U1977" s="283"/>
      <c r="V1977" s="270"/>
      <c r="W1977" s="270" t="s">
        <v>310</v>
      </c>
    </row>
    <row r="1978" s="253" customFormat="true" ht="51" hidden="true" spans="1:23">
      <c r="A1978" s="270">
        <f>MAX(A$2:A1977)+1</f>
        <v>1840</v>
      </c>
      <c r="B1978" s="321">
        <v>270800012</v>
      </c>
      <c r="C1978" s="426" t="s">
        <v>4787</v>
      </c>
      <c r="D1978" s="410" t="s">
        <v>4788</v>
      </c>
      <c r="E1978" s="410" t="s">
        <v>4787</v>
      </c>
      <c r="F1978" s="324" t="s">
        <v>4789</v>
      </c>
      <c r="G1978" s="399"/>
      <c r="H1978" s="283" t="s">
        <v>29</v>
      </c>
      <c r="I1978" s="330" t="s">
        <v>40</v>
      </c>
      <c r="J1978" s="289" t="s">
        <v>70</v>
      </c>
      <c r="K1978" s="290"/>
      <c r="L1978" s="291"/>
      <c r="M1978" s="289" t="s">
        <v>70</v>
      </c>
      <c r="N1978" s="290"/>
      <c r="O1978" s="291"/>
      <c r="P1978" s="298" t="s">
        <v>70</v>
      </c>
      <c r="Q1978" s="305"/>
      <c r="R1978" s="306"/>
      <c r="S1978" s="311" t="s">
        <v>1008</v>
      </c>
      <c r="T1978" s="283"/>
      <c r="U1978" s="283"/>
      <c r="V1978" s="270"/>
      <c r="W1978" s="270" t="s">
        <v>21</v>
      </c>
    </row>
    <row r="1979" s="252" customFormat="true" ht="344.25" hidden="true" spans="1:23">
      <c r="A1979" s="270"/>
      <c r="B1979" s="270" t="s">
        <v>4790</v>
      </c>
      <c r="C1979" s="270"/>
      <c r="D1979" s="410"/>
      <c r="E1979" s="410"/>
      <c r="F1979" s="270"/>
      <c r="G1979" s="270"/>
      <c r="H1979" s="283"/>
      <c r="I1979" s="283"/>
      <c r="J1979" s="289"/>
      <c r="K1979" s="290"/>
      <c r="L1979" s="291"/>
      <c r="M1979" s="289"/>
      <c r="N1979" s="290"/>
      <c r="O1979" s="291"/>
      <c r="P1979" s="298"/>
      <c r="Q1979" s="305"/>
      <c r="R1979" s="306"/>
      <c r="S1979" s="429" t="s">
        <v>4791</v>
      </c>
      <c r="T1979" s="283"/>
      <c r="U1979" s="283"/>
      <c r="V1979" s="270"/>
      <c r="W1979" s="270" t="s">
        <v>21</v>
      </c>
    </row>
    <row r="1980" s="252" customFormat="true" ht="357" hidden="true" spans="1:23">
      <c r="A1980" s="270"/>
      <c r="B1980" s="270">
        <v>31</v>
      </c>
      <c r="C1980" s="270" t="s">
        <v>4792</v>
      </c>
      <c r="D1980" s="410"/>
      <c r="E1980" s="410"/>
      <c r="F1980" s="270"/>
      <c r="G1980" s="396" t="s">
        <v>4793</v>
      </c>
      <c r="H1980" s="283"/>
      <c r="I1980" s="283"/>
      <c r="J1980" s="289"/>
      <c r="K1980" s="290"/>
      <c r="L1980" s="291"/>
      <c r="M1980" s="289"/>
      <c r="N1980" s="290"/>
      <c r="O1980" s="291"/>
      <c r="P1980" s="298"/>
      <c r="Q1980" s="305"/>
      <c r="R1980" s="306"/>
      <c r="S1980" s="430" t="s">
        <v>4794</v>
      </c>
      <c r="T1980" s="283"/>
      <c r="U1980" s="283"/>
      <c r="V1980" s="270"/>
      <c r="W1980" s="270" t="s">
        <v>21</v>
      </c>
    </row>
    <row r="1981" s="253" customFormat="true" ht="25.5" hidden="true" spans="1:23">
      <c r="A1981" s="270">
        <f>MAX(A$2:A1980)+1</f>
        <v>1841</v>
      </c>
      <c r="B1981" s="270" t="s">
        <v>4795</v>
      </c>
      <c r="C1981" s="270" t="s">
        <v>4796</v>
      </c>
      <c r="D1981" s="410" t="s">
        <v>4797</v>
      </c>
      <c r="E1981" s="410" t="s">
        <v>4798</v>
      </c>
      <c r="F1981" s="270"/>
      <c r="G1981" s="270"/>
      <c r="H1981" s="283" t="s">
        <v>29</v>
      </c>
      <c r="I1981" s="283" t="s">
        <v>40</v>
      </c>
      <c r="J1981" s="289">
        <v>100</v>
      </c>
      <c r="K1981" s="290"/>
      <c r="L1981" s="291"/>
      <c r="M1981" s="289">
        <v>100</v>
      </c>
      <c r="N1981" s="290"/>
      <c r="O1981" s="291"/>
      <c r="P1981" s="289" t="s">
        <v>31</v>
      </c>
      <c r="Q1981" s="290"/>
      <c r="R1981" s="291"/>
      <c r="S1981" s="270"/>
      <c r="T1981" s="283"/>
      <c r="U1981" s="283"/>
      <c r="V1981" s="270"/>
      <c r="W1981" s="270" t="s">
        <v>21</v>
      </c>
    </row>
    <row r="1982" s="253" customFormat="true" ht="51" hidden="true" spans="1:23">
      <c r="A1982" s="270">
        <f>MAX(A$2:A1981)+1</f>
        <v>1842</v>
      </c>
      <c r="B1982" s="270" t="s">
        <v>4799</v>
      </c>
      <c r="C1982" s="270" t="s">
        <v>4800</v>
      </c>
      <c r="D1982" s="410" t="s">
        <v>4797</v>
      </c>
      <c r="E1982" s="410" t="s">
        <v>4798</v>
      </c>
      <c r="F1982" s="270"/>
      <c r="G1982" s="270"/>
      <c r="H1982" s="283" t="s">
        <v>44</v>
      </c>
      <c r="I1982" s="283" t="s">
        <v>40</v>
      </c>
      <c r="J1982" s="289">
        <v>300</v>
      </c>
      <c r="K1982" s="290"/>
      <c r="L1982" s="291"/>
      <c r="M1982" s="289">
        <v>300</v>
      </c>
      <c r="N1982" s="290"/>
      <c r="O1982" s="291"/>
      <c r="P1982" s="289" t="s">
        <v>31</v>
      </c>
      <c r="Q1982" s="290"/>
      <c r="R1982" s="291"/>
      <c r="S1982" s="270"/>
      <c r="T1982" s="283"/>
      <c r="U1982" s="283"/>
      <c r="V1982" s="270"/>
      <c r="W1982" s="270" t="s">
        <v>21</v>
      </c>
    </row>
    <row r="1983" s="253" customFormat="true" ht="69.95" hidden="true" customHeight="true" spans="1:23">
      <c r="A1983" s="270">
        <f>MAX(A$2:A1982)+1</f>
        <v>1843</v>
      </c>
      <c r="B1983" s="270" t="s">
        <v>4801</v>
      </c>
      <c r="C1983" s="270" t="s">
        <v>4802</v>
      </c>
      <c r="D1983" s="410" t="s">
        <v>4797</v>
      </c>
      <c r="E1983" s="410" t="s">
        <v>4798</v>
      </c>
      <c r="F1983" s="284"/>
      <c r="G1983" s="284"/>
      <c r="H1983" s="283" t="s">
        <v>44</v>
      </c>
      <c r="I1983" s="283" t="s">
        <v>40</v>
      </c>
      <c r="J1983" s="289">
        <v>150</v>
      </c>
      <c r="K1983" s="290"/>
      <c r="L1983" s="291"/>
      <c r="M1983" s="289">
        <v>150</v>
      </c>
      <c r="N1983" s="290"/>
      <c r="O1983" s="291"/>
      <c r="P1983" s="289" t="s">
        <v>31</v>
      </c>
      <c r="Q1983" s="290"/>
      <c r="R1983" s="291"/>
      <c r="S1983" s="284"/>
      <c r="T1983" s="283"/>
      <c r="U1983" s="283"/>
      <c r="V1983" s="270"/>
      <c r="W1983" s="270" t="s">
        <v>310</v>
      </c>
    </row>
    <row r="1984" s="253" customFormat="true" ht="25.5" hidden="true" spans="1:23">
      <c r="A1984" s="270">
        <f>MAX(A$2:A1983)+1</f>
        <v>1844</v>
      </c>
      <c r="B1984" s="270" t="s">
        <v>4803</v>
      </c>
      <c r="C1984" s="270" t="s">
        <v>4804</v>
      </c>
      <c r="D1984" s="411" t="s">
        <v>4805</v>
      </c>
      <c r="E1984" s="410" t="s">
        <v>4804</v>
      </c>
      <c r="F1984" s="270"/>
      <c r="G1984" s="270" t="s">
        <v>4806</v>
      </c>
      <c r="H1984" s="283" t="s">
        <v>29</v>
      </c>
      <c r="I1984" s="283" t="s">
        <v>40</v>
      </c>
      <c r="J1984" s="289">
        <v>1200</v>
      </c>
      <c r="K1984" s="290"/>
      <c r="L1984" s="291"/>
      <c r="M1984" s="289">
        <v>1200</v>
      </c>
      <c r="N1984" s="290"/>
      <c r="O1984" s="291"/>
      <c r="P1984" s="289" t="s">
        <v>31</v>
      </c>
      <c r="Q1984" s="290"/>
      <c r="R1984" s="291"/>
      <c r="S1984" s="270"/>
      <c r="T1984" s="283"/>
      <c r="U1984" s="283"/>
      <c r="V1984" s="270"/>
      <c r="W1984" s="270" t="s">
        <v>21</v>
      </c>
    </row>
    <row r="1985" s="253" customFormat="true" ht="25.5" hidden="true" spans="1:23">
      <c r="A1985" s="270">
        <f>MAX(A$2:A1984)+1</f>
        <v>1845</v>
      </c>
      <c r="B1985" s="270" t="s">
        <v>4807</v>
      </c>
      <c r="C1985" s="270" t="s">
        <v>4808</v>
      </c>
      <c r="D1985" s="550" t="s">
        <v>4797</v>
      </c>
      <c r="E1985" s="410" t="s">
        <v>4798</v>
      </c>
      <c r="F1985" s="270"/>
      <c r="G1985" s="270" t="s">
        <v>316</v>
      </c>
      <c r="H1985" s="283" t="s">
        <v>29</v>
      </c>
      <c r="I1985" s="283" t="s">
        <v>873</v>
      </c>
      <c r="J1985" s="289">
        <v>90</v>
      </c>
      <c r="K1985" s="290"/>
      <c r="L1985" s="291"/>
      <c r="M1985" s="289">
        <v>90</v>
      </c>
      <c r="N1985" s="290"/>
      <c r="O1985" s="291"/>
      <c r="P1985" s="289" t="s">
        <v>31</v>
      </c>
      <c r="Q1985" s="290"/>
      <c r="R1985" s="291"/>
      <c r="S1985" s="177" t="s">
        <v>4809</v>
      </c>
      <c r="T1985" s="283"/>
      <c r="U1985" s="283"/>
      <c r="V1985" s="270"/>
      <c r="W1985" s="270" t="s">
        <v>21</v>
      </c>
    </row>
    <row r="1986" s="253" customFormat="true" ht="25.5" hidden="true" spans="1:23">
      <c r="A1986" s="270">
        <f>MAX(A$2:A1985)+1</f>
        <v>1846</v>
      </c>
      <c r="B1986" s="321" t="s">
        <v>4810</v>
      </c>
      <c r="C1986" s="270" t="s">
        <v>4811</v>
      </c>
      <c r="D1986" s="410" t="s">
        <v>4812</v>
      </c>
      <c r="E1986" s="410" t="s">
        <v>4813</v>
      </c>
      <c r="F1986" s="325"/>
      <c r="G1986" s="270" t="s">
        <v>4814</v>
      </c>
      <c r="H1986" s="283" t="s">
        <v>29</v>
      </c>
      <c r="I1986" s="283" t="s">
        <v>40</v>
      </c>
      <c r="J1986" s="289">
        <v>600</v>
      </c>
      <c r="K1986" s="290"/>
      <c r="L1986" s="291"/>
      <c r="M1986" s="289">
        <v>600</v>
      </c>
      <c r="N1986" s="290"/>
      <c r="O1986" s="291"/>
      <c r="P1986" s="298" t="s">
        <v>31</v>
      </c>
      <c r="Q1986" s="305"/>
      <c r="R1986" s="306"/>
      <c r="S1986" s="270"/>
      <c r="T1986" s="283"/>
      <c r="U1986" s="283"/>
      <c r="V1986" s="270"/>
      <c r="W1986" s="270" t="s">
        <v>310</v>
      </c>
    </row>
    <row r="1987" s="252" customFormat="true" ht="25.5" hidden="true" spans="1:23">
      <c r="A1987" s="270"/>
      <c r="B1987" s="270">
        <v>3101</v>
      </c>
      <c r="C1987" s="270" t="s">
        <v>4815</v>
      </c>
      <c r="D1987" s="410"/>
      <c r="E1987" s="410"/>
      <c r="F1987" s="270"/>
      <c r="G1987" s="270"/>
      <c r="H1987" s="283"/>
      <c r="I1987" s="283"/>
      <c r="J1987" s="289"/>
      <c r="K1987" s="290"/>
      <c r="L1987" s="291"/>
      <c r="M1987" s="289"/>
      <c r="N1987" s="290"/>
      <c r="O1987" s="291"/>
      <c r="P1987" s="289"/>
      <c r="Q1987" s="290"/>
      <c r="R1987" s="291"/>
      <c r="S1987" s="270"/>
      <c r="T1987" s="283"/>
      <c r="U1987" s="283"/>
      <c r="V1987" s="270"/>
      <c r="W1987" s="270" t="s">
        <v>21</v>
      </c>
    </row>
    <row r="1988" s="253" customFormat="true" ht="25.5" hidden="true" spans="1:23">
      <c r="A1988" s="270">
        <f>MAX(A$2:A1987)+1</f>
        <v>1847</v>
      </c>
      <c r="B1988" s="270">
        <v>310100001</v>
      </c>
      <c r="C1988" s="270" t="s">
        <v>4816</v>
      </c>
      <c r="D1988" s="410" t="s">
        <v>4817</v>
      </c>
      <c r="E1988" s="410" t="s">
        <v>4816</v>
      </c>
      <c r="F1988" s="270" t="s">
        <v>4818</v>
      </c>
      <c r="G1988" s="270"/>
      <c r="H1988" s="283" t="s">
        <v>39</v>
      </c>
      <c r="I1988" s="283" t="s">
        <v>40</v>
      </c>
      <c r="J1988" s="289">
        <v>39</v>
      </c>
      <c r="K1988" s="290"/>
      <c r="L1988" s="291"/>
      <c r="M1988" s="289">
        <v>39</v>
      </c>
      <c r="N1988" s="290"/>
      <c r="O1988" s="291"/>
      <c r="P1988" s="289" t="s">
        <v>31</v>
      </c>
      <c r="Q1988" s="290"/>
      <c r="R1988" s="291"/>
      <c r="S1988" s="270" t="s">
        <v>4819</v>
      </c>
      <c r="T1988" s="283"/>
      <c r="U1988" s="283"/>
      <c r="V1988" s="270"/>
      <c r="W1988" s="270" t="s">
        <v>21</v>
      </c>
    </row>
    <row r="1989" s="253" customFormat="true" ht="25.5" hidden="true" spans="1:23">
      <c r="A1989" s="270">
        <f>MAX(A$2:A1988)+1</f>
        <v>1848</v>
      </c>
      <c r="B1989" s="270" t="s">
        <v>4820</v>
      </c>
      <c r="C1989" s="270" t="s">
        <v>4816</v>
      </c>
      <c r="D1989" s="410" t="s">
        <v>4817</v>
      </c>
      <c r="E1989" s="410" t="s">
        <v>4816</v>
      </c>
      <c r="F1989" s="270"/>
      <c r="G1989" s="270"/>
      <c r="H1989" s="283" t="s">
        <v>39</v>
      </c>
      <c r="I1989" s="283" t="s">
        <v>40</v>
      </c>
      <c r="J1989" s="289">
        <v>65</v>
      </c>
      <c r="K1989" s="290"/>
      <c r="L1989" s="291"/>
      <c r="M1989" s="289">
        <v>65</v>
      </c>
      <c r="N1989" s="290"/>
      <c r="O1989" s="291"/>
      <c r="P1989" s="289" t="s">
        <v>31</v>
      </c>
      <c r="Q1989" s="290"/>
      <c r="R1989" s="291"/>
      <c r="S1989" s="270" t="s">
        <v>4821</v>
      </c>
      <c r="T1989" s="283"/>
      <c r="U1989" s="283"/>
      <c r="V1989" s="270"/>
      <c r="W1989" s="270" t="s">
        <v>21</v>
      </c>
    </row>
    <row r="1990" s="253" customFormat="true" ht="25.5" hidden="true" spans="1:23">
      <c r="A1990" s="270">
        <f>MAX(A$2:A1989)+1</f>
        <v>1849</v>
      </c>
      <c r="B1990" s="270" t="s">
        <v>4822</v>
      </c>
      <c r="C1990" s="270" t="s">
        <v>4816</v>
      </c>
      <c r="D1990" s="410" t="s">
        <v>4817</v>
      </c>
      <c r="E1990" s="410" t="s">
        <v>4816</v>
      </c>
      <c r="F1990" s="270"/>
      <c r="G1990" s="270"/>
      <c r="H1990" s="283" t="s">
        <v>39</v>
      </c>
      <c r="I1990" s="283" t="s">
        <v>40</v>
      </c>
      <c r="J1990" s="289">
        <v>7.8</v>
      </c>
      <c r="K1990" s="290"/>
      <c r="L1990" s="291"/>
      <c r="M1990" s="289">
        <v>7.8</v>
      </c>
      <c r="N1990" s="290"/>
      <c r="O1990" s="291"/>
      <c r="P1990" s="289" t="s">
        <v>31</v>
      </c>
      <c r="Q1990" s="290"/>
      <c r="R1990" s="291"/>
      <c r="S1990" s="270" t="s">
        <v>4823</v>
      </c>
      <c r="T1990" s="283"/>
      <c r="U1990" s="283"/>
      <c r="V1990" s="270"/>
      <c r="W1990" s="270" t="s">
        <v>21</v>
      </c>
    </row>
    <row r="1991" s="253" customFormat="true" ht="38.25" hidden="true" spans="1:23">
      <c r="A1991" s="270">
        <f>MAX(A$2:A1990)+1</f>
        <v>1850</v>
      </c>
      <c r="B1991" s="270">
        <v>310100002</v>
      </c>
      <c r="C1991" s="270" t="s">
        <v>4824</v>
      </c>
      <c r="D1991" s="410" t="s">
        <v>4825</v>
      </c>
      <c r="E1991" s="410" t="s">
        <v>4824</v>
      </c>
      <c r="F1991" s="270" t="s">
        <v>4826</v>
      </c>
      <c r="G1991" s="270"/>
      <c r="H1991" s="283" t="s">
        <v>39</v>
      </c>
      <c r="I1991" s="283" t="s">
        <v>40</v>
      </c>
      <c r="J1991" s="289">
        <v>52</v>
      </c>
      <c r="K1991" s="290"/>
      <c r="L1991" s="291"/>
      <c r="M1991" s="289">
        <v>52</v>
      </c>
      <c r="N1991" s="290"/>
      <c r="O1991" s="291"/>
      <c r="P1991" s="289" t="s">
        <v>31</v>
      </c>
      <c r="Q1991" s="290"/>
      <c r="R1991" s="291"/>
      <c r="S1991" s="270"/>
      <c r="T1991" s="283"/>
      <c r="U1991" s="283"/>
      <c r="V1991" s="270"/>
      <c r="W1991" s="270" t="s">
        <v>21</v>
      </c>
    </row>
    <row r="1992" s="253" customFormat="true" ht="25.5" hidden="true" spans="1:23">
      <c r="A1992" s="270">
        <f>MAX(A$2:A1991)+1</f>
        <v>1851</v>
      </c>
      <c r="B1992" s="270" t="s">
        <v>4827</v>
      </c>
      <c r="C1992" s="270" t="s">
        <v>4828</v>
      </c>
      <c r="D1992" s="410" t="s">
        <v>4829</v>
      </c>
      <c r="E1992" s="410" t="s">
        <v>4828</v>
      </c>
      <c r="F1992" s="270" t="s">
        <v>4830</v>
      </c>
      <c r="G1992" s="270"/>
      <c r="H1992" s="283" t="s">
        <v>29</v>
      </c>
      <c r="I1992" s="283" t="s">
        <v>40</v>
      </c>
      <c r="J1992" s="289">
        <v>78</v>
      </c>
      <c r="K1992" s="290"/>
      <c r="L1992" s="291"/>
      <c r="M1992" s="289">
        <v>78</v>
      </c>
      <c r="N1992" s="290"/>
      <c r="O1992" s="291"/>
      <c r="P1992" s="289" t="s">
        <v>31</v>
      </c>
      <c r="Q1992" s="290"/>
      <c r="R1992" s="291"/>
      <c r="S1992" s="270"/>
      <c r="T1992" s="283"/>
      <c r="U1992" s="283"/>
      <c r="V1992" s="270"/>
      <c r="W1992" s="270" t="s">
        <v>21</v>
      </c>
    </row>
    <row r="1993" s="253" customFormat="true" ht="25.5" hidden="true" spans="1:23">
      <c r="A1993" s="270">
        <f>MAX(A$2:A1992)+1</f>
        <v>1852</v>
      </c>
      <c r="B1993" s="270">
        <v>310100003</v>
      </c>
      <c r="C1993" s="270" t="s">
        <v>4831</v>
      </c>
      <c r="D1993" s="410" t="s">
        <v>4832</v>
      </c>
      <c r="E1993" s="410" t="s">
        <v>4831</v>
      </c>
      <c r="F1993" s="270" t="s">
        <v>4833</v>
      </c>
      <c r="G1993" s="270"/>
      <c r="H1993" s="283" t="s">
        <v>39</v>
      </c>
      <c r="I1993" s="283" t="s">
        <v>40</v>
      </c>
      <c r="J1993" s="289">
        <v>117</v>
      </c>
      <c r="K1993" s="290"/>
      <c r="L1993" s="291"/>
      <c r="M1993" s="289">
        <v>117</v>
      </c>
      <c r="N1993" s="290"/>
      <c r="O1993" s="291"/>
      <c r="P1993" s="289" t="s">
        <v>31</v>
      </c>
      <c r="Q1993" s="290"/>
      <c r="R1993" s="291"/>
      <c r="S1993" s="270"/>
      <c r="T1993" s="283"/>
      <c r="U1993" s="283"/>
      <c r="V1993" s="270"/>
      <c r="W1993" s="270" t="s">
        <v>21</v>
      </c>
    </row>
    <row r="1994" s="253" customFormat="true" ht="25.5" hidden="true" spans="1:23">
      <c r="A1994" s="270">
        <f>MAX(A$2:A1993)+1</f>
        <v>1853</v>
      </c>
      <c r="B1994" s="270">
        <v>310100004</v>
      </c>
      <c r="C1994" s="270" t="s">
        <v>4834</v>
      </c>
      <c r="D1994" s="410" t="s">
        <v>4835</v>
      </c>
      <c r="E1994" s="410" t="s">
        <v>4834</v>
      </c>
      <c r="F1994" s="270" t="s">
        <v>4836</v>
      </c>
      <c r="G1994" s="270"/>
      <c r="H1994" s="283" t="s">
        <v>44</v>
      </c>
      <c r="I1994" s="283" t="s">
        <v>40</v>
      </c>
      <c r="J1994" s="289">
        <v>520</v>
      </c>
      <c r="K1994" s="290"/>
      <c r="L1994" s="291"/>
      <c r="M1994" s="289">
        <v>520</v>
      </c>
      <c r="N1994" s="290"/>
      <c r="O1994" s="291"/>
      <c r="P1994" s="289" t="s">
        <v>31</v>
      </c>
      <c r="Q1994" s="290"/>
      <c r="R1994" s="291"/>
      <c r="S1994" s="270"/>
      <c r="T1994" s="283"/>
      <c r="U1994" s="283"/>
      <c r="V1994" s="270"/>
      <c r="W1994" s="270" t="s">
        <v>21</v>
      </c>
    </row>
    <row r="1995" s="253" customFormat="true" ht="25.5" hidden="true" spans="1:23">
      <c r="A1995" s="270">
        <f>MAX(A$2:A1994)+1</f>
        <v>1854</v>
      </c>
      <c r="B1995" s="270">
        <v>310100005</v>
      </c>
      <c r="C1995" s="270" t="s">
        <v>4837</v>
      </c>
      <c r="D1995" s="410" t="s">
        <v>4838</v>
      </c>
      <c r="E1995" s="410" t="s">
        <v>4837</v>
      </c>
      <c r="F1995" s="270" t="s">
        <v>4839</v>
      </c>
      <c r="G1995" s="270"/>
      <c r="H1995" s="283" t="s">
        <v>29</v>
      </c>
      <c r="I1995" s="283" t="s">
        <v>188</v>
      </c>
      <c r="J1995" s="289">
        <v>39</v>
      </c>
      <c r="K1995" s="290"/>
      <c r="L1995" s="291"/>
      <c r="M1995" s="289">
        <v>39</v>
      </c>
      <c r="N1995" s="290"/>
      <c r="O1995" s="291"/>
      <c r="P1995" s="289" t="s">
        <v>31</v>
      </c>
      <c r="Q1995" s="290"/>
      <c r="R1995" s="291"/>
      <c r="S1995" s="270"/>
      <c r="T1995" s="283"/>
      <c r="U1995" s="283"/>
      <c r="V1995" s="270"/>
      <c r="W1995" s="270" t="s">
        <v>21</v>
      </c>
    </row>
    <row r="1996" s="253" customFormat="true" ht="25.5" hidden="true" spans="1:23">
      <c r="A1996" s="270">
        <f>MAX(A$2:A1995)+1</f>
        <v>1855</v>
      </c>
      <c r="B1996" s="270" t="s">
        <v>4840</v>
      </c>
      <c r="C1996" s="396" t="s">
        <v>4841</v>
      </c>
      <c r="D1996" s="410" t="s">
        <v>4838</v>
      </c>
      <c r="E1996" s="410" t="s">
        <v>4837</v>
      </c>
      <c r="F1996" s="270"/>
      <c r="G1996" s="270" t="s">
        <v>4842</v>
      </c>
      <c r="H1996" s="283" t="s">
        <v>29</v>
      </c>
      <c r="I1996" s="283" t="s">
        <v>188</v>
      </c>
      <c r="J1996" s="289">
        <v>130</v>
      </c>
      <c r="K1996" s="290"/>
      <c r="L1996" s="291"/>
      <c r="M1996" s="289">
        <v>130</v>
      </c>
      <c r="N1996" s="290"/>
      <c r="O1996" s="291"/>
      <c r="P1996" s="289" t="s">
        <v>31</v>
      </c>
      <c r="Q1996" s="290"/>
      <c r="R1996" s="291"/>
      <c r="S1996" s="270" t="s">
        <v>4843</v>
      </c>
      <c r="T1996" s="283"/>
      <c r="U1996" s="283"/>
      <c r="V1996" s="270"/>
      <c r="W1996" s="270" t="s">
        <v>21</v>
      </c>
    </row>
    <row r="1997" s="253" customFormat="true" ht="25.5" hidden="true" spans="1:23">
      <c r="A1997" s="270">
        <f>MAX(A$2:A1996)+1</f>
        <v>1856</v>
      </c>
      <c r="B1997" s="270">
        <v>310100006</v>
      </c>
      <c r="C1997" s="270" t="s">
        <v>4844</v>
      </c>
      <c r="D1997" s="410" t="s">
        <v>4845</v>
      </c>
      <c r="E1997" s="410" t="s">
        <v>4844</v>
      </c>
      <c r="F1997" s="270" t="s">
        <v>4846</v>
      </c>
      <c r="G1997" s="270"/>
      <c r="H1997" s="283" t="s">
        <v>29</v>
      </c>
      <c r="I1997" s="283" t="s">
        <v>40</v>
      </c>
      <c r="J1997" s="289">
        <v>9500</v>
      </c>
      <c r="K1997" s="290"/>
      <c r="L1997" s="291"/>
      <c r="M1997" s="289">
        <v>9500</v>
      </c>
      <c r="N1997" s="290"/>
      <c r="O1997" s="291"/>
      <c r="P1997" s="289" t="s">
        <v>31</v>
      </c>
      <c r="Q1997" s="290"/>
      <c r="R1997" s="291"/>
      <c r="S1997" s="270"/>
      <c r="T1997" s="283"/>
      <c r="U1997" s="283"/>
      <c r="V1997" s="270"/>
      <c r="W1997" s="270" t="s">
        <v>21</v>
      </c>
    </row>
    <row r="1998" s="253" customFormat="true" ht="38.25" hidden="true" spans="1:23">
      <c r="A1998" s="270">
        <f>MAX(A$2:A1997)+1</f>
        <v>1857</v>
      </c>
      <c r="B1998" s="270">
        <v>310100007</v>
      </c>
      <c r="C1998" s="270" t="s">
        <v>4847</v>
      </c>
      <c r="D1998" s="410" t="s">
        <v>4848</v>
      </c>
      <c r="E1998" s="410" t="s">
        <v>4847</v>
      </c>
      <c r="F1998" s="270" t="s">
        <v>4849</v>
      </c>
      <c r="G1998" s="270"/>
      <c r="H1998" s="283" t="s">
        <v>39</v>
      </c>
      <c r="I1998" s="283" t="s">
        <v>4850</v>
      </c>
      <c r="J1998" s="289">
        <v>65</v>
      </c>
      <c r="K1998" s="290"/>
      <c r="L1998" s="291"/>
      <c r="M1998" s="289">
        <v>65</v>
      </c>
      <c r="N1998" s="290"/>
      <c r="O1998" s="291"/>
      <c r="P1998" s="289" t="s">
        <v>31</v>
      </c>
      <c r="Q1998" s="290"/>
      <c r="R1998" s="291"/>
      <c r="S1998" s="270"/>
      <c r="T1998" s="283"/>
      <c r="U1998" s="283"/>
      <c r="V1998" s="270"/>
      <c r="W1998" s="270" t="s">
        <v>21</v>
      </c>
    </row>
    <row r="1999" s="253" customFormat="true" ht="38.25" hidden="true" spans="1:23">
      <c r="A1999" s="270">
        <f>MAX(A$2:A1998)+1</f>
        <v>1858</v>
      </c>
      <c r="B1999" s="270">
        <v>310100008</v>
      </c>
      <c r="C1999" s="270" t="s">
        <v>4851</v>
      </c>
      <c r="D1999" s="410" t="s">
        <v>4852</v>
      </c>
      <c r="E1999" s="410" t="s">
        <v>4851</v>
      </c>
      <c r="F1999" s="270" t="s">
        <v>4853</v>
      </c>
      <c r="G1999" s="270"/>
      <c r="H1999" s="283" t="s">
        <v>39</v>
      </c>
      <c r="I1999" s="283" t="s">
        <v>4850</v>
      </c>
      <c r="J1999" s="289">
        <v>26</v>
      </c>
      <c r="K1999" s="290"/>
      <c r="L1999" s="291"/>
      <c r="M1999" s="289">
        <v>26</v>
      </c>
      <c r="N1999" s="290"/>
      <c r="O1999" s="291"/>
      <c r="P1999" s="289" t="s">
        <v>31</v>
      </c>
      <c r="Q1999" s="290"/>
      <c r="R1999" s="291"/>
      <c r="S1999" s="270"/>
      <c r="T1999" s="283"/>
      <c r="U1999" s="283"/>
      <c r="V1999" s="270"/>
      <c r="W1999" s="270" t="s">
        <v>21</v>
      </c>
    </row>
    <row r="2000" s="253" customFormat="true" ht="63.75" hidden="true" spans="1:23">
      <c r="A2000" s="270">
        <f>MAX(A$2:A1999)+1</f>
        <v>1859</v>
      </c>
      <c r="B2000" s="270">
        <v>310100009</v>
      </c>
      <c r="C2000" s="270" t="s">
        <v>4854</v>
      </c>
      <c r="D2000" s="410" t="s">
        <v>4855</v>
      </c>
      <c r="E2000" s="410" t="s">
        <v>4854</v>
      </c>
      <c r="F2000" s="270" t="s">
        <v>4856</v>
      </c>
      <c r="G2000" s="270"/>
      <c r="H2000" s="283" t="s">
        <v>39</v>
      </c>
      <c r="I2000" s="283" t="s">
        <v>961</v>
      </c>
      <c r="J2000" s="289">
        <v>65</v>
      </c>
      <c r="K2000" s="290"/>
      <c r="L2000" s="291"/>
      <c r="M2000" s="289">
        <v>65</v>
      </c>
      <c r="N2000" s="290"/>
      <c r="O2000" s="291"/>
      <c r="P2000" s="289" t="s">
        <v>31</v>
      </c>
      <c r="Q2000" s="290"/>
      <c r="R2000" s="291"/>
      <c r="S2000" s="270"/>
      <c r="T2000" s="283"/>
      <c r="U2000" s="283"/>
      <c r="V2000" s="270"/>
      <c r="W2000" s="270" t="s">
        <v>21</v>
      </c>
    </row>
    <row r="2001" s="253" customFormat="true" ht="25.5" hidden="true" spans="1:23">
      <c r="A2001" s="270">
        <f>MAX(A$2:A2000)+1</f>
        <v>1860</v>
      </c>
      <c r="B2001" s="270" t="s">
        <v>4857</v>
      </c>
      <c r="C2001" s="396" t="s">
        <v>4858</v>
      </c>
      <c r="D2001" s="410" t="s">
        <v>4855</v>
      </c>
      <c r="E2001" s="410" t="s">
        <v>4854</v>
      </c>
      <c r="F2001" s="270"/>
      <c r="G2001" s="270"/>
      <c r="H2001" s="283" t="s">
        <v>44</v>
      </c>
      <c r="I2001" s="283" t="s">
        <v>188</v>
      </c>
      <c r="J2001" s="289">
        <v>221</v>
      </c>
      <c r="K2001" s="290"/>
      <c r="L2001" s="291"/>
      <c r="M2001" s="289">
        <v>221</v>
      </c>
      <c r="N2001" s="290"/>
      <c r="O2001" s="291"/>
      <c r="P2001" s="289" t="s">
        <v>31</v>
      </c>
      <c r="Q2001" s="290"/>
      <c r="R2001" s="291"/>
      <c r="S2001" s="270" t="s">
        <v>4859</v>
      </c>
      <c r="T2001" s="283"/>
      <c r="U2001" s="283"/>
      <c r="V2001" s="270"/>
      <c r="W2001" s="270" t="s">
        <v>21</v>
      </c>
    </row>
    <row r="2002" s="253" customFormat="true" ht="25.5" hidden="true" spans="1:23">
      <c r="A2002" s="270">
        <f>MAX(A$2:A2001)+1</f>
        <v>1861</v>
      </c>
      <c r="B2002" s="270">
        <v>310100010</v>
      </c>
      <c r="C2002" s="270" t="s">
        <v>4860</v>
      </c>
      <c r="D2002" s="410" t="s">
        <v>4861</v>
      </c>
      <c r="E2002" s="410" t="s">
        <v>4860</v>
      </c>
      <c r="F2002" s="270" t="s">
        <v>4862</v>
      </c>
      <c r="G2002" s="270"/>
      <c r="H2002" s="283" t="s">
        <v>39</v>
      </c>
      <c r="I2002" s="283" t="s">
        <v>40</v>
      </c>
      <c r="J2002" s="289">
        <v>91</v>
      </c>
      <c r="K2002" s="290"/>
      <c r="L2002" s="291"/>
      <c r="M2002" s="289">
        <v>91</v>
      </c>
      <c r="N2002" s="290"/>
      <c r="O2002" s="291"/>
      <c r="P2002" s="289" t="s">
        <v>31</v>
      </c>
      <c r="Q2002" s="290"/>
      <c r="R2002" s="291"/>
      <c r="S2002" s="270"/>
      <c r="T2002" s="283"/>
      <c r="U2002" s="283"/>
      <c r="V2002" s="270"/>
      <c r="W2002" s="270" t="s">
        <v>21</v>
      </c>
    </row>
    <row r="2003" s="253" customFormat="true" ht="25.5" hidden="true" spans="1:23">
      <c r="A2003" s="270">
        <f>MAX(A$2:A2002)+1</f>
        <v>1862</v>
      </c>
      <c r="B2003" s="270">
        <v>310100011</v>
      </c>
      <c r="C2003" s="270" t="s">
        <v>4863</v>
      </c>
      <c r="D2003" s="410" t="s">
        <v>4864</v>
      </c>
      <c r="E2003" s="410" t="s">
        <v>4863</v>
      </c>
      <c r="F2003" s="270" t="s">
        <v>4865</v>
      </c>
      <c r="G2003" s="270"/>
      <c r="H2003" s="283" t="s">
        <v>39</v>
      </c>
      <c r="I2003" s="283" t="s">
        <v>40</v>
      </c>
      <c r="J2003" s="289">
        <v>65</v>
      </c>
      <c r="K2003" s="290"/>
      <c r="L2003" s="291"/>
      <c r="M2003" s="289">
        <v>65</v>
      </c>
      <c r="N2003" s="290"/>
      <c r="O2003" s="291"/>
      <c r="P2003" s="289" t="s">
        <v>31</v>
      </c>
      <c r="Q2003" s="290"/>
      <c r="R2003" s="291"/>
      <c r="S2003" s="270"/>
      <c r="T2003" s="283"/>
      <c r="U2003" s="283"/>
      <c r="V2003" s="270"/>
      <c r="W2003" s="270" t="s">
        <v>21</v>
      </c>
    </row>
    <row r="2004" s="253" customFormat="true" ht="25.5" hidden="true" spans="1:23">
      <c r="A2004" s="270">
        <f>MAX(A$2:A2003)+1</f>
        <v>1863</v>
      </c>
      <c r="B2004" s="270" t="s">
        <v>4866</v>
      </c>
      <c r="C2004" s="374" t="s">
        <v>4867</v>
      </c>
      <c r="D2004" s="410" t="s">
        <v>4868</v>
      </c>
      <c r="E2004" s="410" t="s">
        <v>4869</v>
      </c>
      <c r="F2004" s="270"/>
      <c r="G2004" s="270"/>
      <c r="H2004" s="283" t="s">
        <v>39</v>
      </c>
      <c r="I2004" s="283" t="s">
        <v>40</v>
      </c>
      <c r="J2004" s="289">
        <v>26</v>
      </c>
      <c r="K2004" s="290"/>
      <c r="L2004" s="291"/>
      <c r="M2004" s="289">
        <v>26</v>
      </c>
      <c r="N2004" s="290"/>
      <c r="O2004" s="291"/>
      <c r="P2004" s="289" t="s">
        <v>31</v>
      </c>
      <c r="Q2004" s="290"/>
      <c r="R2004" s="291"/>
      <c r="S2004" s="431" t="s">
        <v>4867</v>
      </c>
      <c r="T2004" s="283"/>
      <c r="U2004" s="283"/>
      <c r="V2004" s="270"/>
      <c r="W2004" s="270" t="s">
        <v>21</v>
      </c>
    </row>
    <row r="2005" s="253" customFormat="true" ht="25.5" hidden="true" spans="1:23">
      <c r="A2005" s="270">
        <f>MAX(A$2:A2004)+1</f>
        <v>1864</v>
      </c>
      <c r="B2005" s="270">
        <v>310100012</v>
      </c>
      <c r="C2005" s="270" t="s">
        <v>4870</v>
      </c>
      <c r="D2005" s="410" t="s">
        <v>4871</v>
      </c>
      <c r="E2005" s="410" t="s">
        <v>4870</v>
      </c>
      <c r="F2005" s="270"/>
      <c r="G2005" s="270"/>
      <c r="H2005" s="283" t="s">
        <v>44</v>
      </c>
      <c r="I2005" s="283" t="s">
        <v>40</v>
      </c>
      <c r="J2005" s="289">
        <v>91</v>
      </c>
      <c r="K2005" s="290"/>
      <c r="L2005" s="291"/>
      <c r="M2005" s="289">
        <v>91</v>
      </c>
      <c r="N2005" s="290"/>
      <c r="O2005" s="291"/>
      <c r="P2005" s="289" t="s">
        <v>31</v>
      </c>
      <c r="Q2005" s="290"/>
      <c r="R2005" s="291"/>
      <c r="S2005" s="270"/>
      <c r="T2005" s="283"/>
      <c r="U2005" s="283"/>
      <c r="V2005" s="270"/>
      <c r="W2005" s="270" t="s">
        <v>21</v>
      </c>
    </row>
    <row r="2006" s="253" customFormat="true" ht="25.5" hidden="true" spans="1:23">
      <c r="A2006" s="270">
        <f>MAX(A$2:A2005)+1</f>
        <v>1865</v>
      </c>
      <c r="B2006" s="270">
        <v>310100013</v>
      </c>
      <c r="C2006" s="270" t="s">
        <v>4872</v>
      </c>
      <c r="D2006" s="410" t="s">
        <v>4873</v>
      </c>
      <c r="E2006" s="410" t="s">
        <v>4872</v>
      </c>
      <c r="F2006" s="270"/>
      <c r="G2006" s="270"/>
      <c r="H2006" s="283" t="s">
        <v>44</v>
      </c>
      <c r="I2006" s="283" t="s">
        <v>188</v>
      </c>
      <c r="J2006" s="289">
        <v>13</v>
      </c>
      <c r="K2006" s="290"/>
      <c r="L2006" s="291"/>
      <c r="M2006" s="289">
        <v>13</v>
      </c>
      <c r="N2006" s="290"/>
      <c r="O2006" s="291"/>
      <c r="P2006" s="289" t="s">
        <v>31</v>
      </c>
      <c r="Q2006" s="290"/>
      <c r="R2006" s="291"/>
      <c r="S2006" s="270"/>
      <c r="T2006" s="283"/>
      <c r="U2006" s="283"/>
      <c r="V2006" s="270"/>
      <c r="W2006" s="270" t="s">
        <v>21</v>
      </c>
    </row>
    <row r="2007" s="253" customFormat="true" ht="25.5" hidden="true" spans="1:23">
      <c r="A2007" s="270">
        <f>MAX(A$2:A2006)+1</f>
        <v>1866</v>
      </c>
      <c r="B2007" s="270">
        <v>310100014</v>
      </c>
      <c r="C2007" s="270" t="s">
        <v>4874</v>
      </c>
      <c r="D2007" s="410" t="s">
        <v>4875</v>
      </c>
      <c r="E2007" s="410" t="s">
        <v>4874</v>
      </c>
      <c r="F2007" s="270"/>
      <c r="G2007" s="270"/>
      <c r="H2007" s="283" t="s">
        <v>44</v>
      </c>
      <c r="I2007" s="283" t="s">
        <v>188</v>
      </c>
      <c r="J2007" s="289">
        <v>6.5</v>
      </c>
      <c r="K2007" s="290"/>
      <c r="L2007" s="291"/>
      <c r="M2007" s="289">
        <v>6.5</v>
      </c>
      <c r="N2007" s="290"/>
      <c r="O2007" s="291"/>
      <c r="P2007" s="289" t="s">
        <v>31</v>
      </c>
      <c r="Q2007" s="290"/>
      <c r="R2007" s="291"/>
      <c r="S2007" s="270"/>
      <c r="T2007" s="283"/>
      <c r="U2007" s="283"/>
      <c r="V2007" s="270"/>
      <c r="W2007" s="270" t="s">
        <v>21</v>
      </c>
    </row>
    <row r="2008" s="253" customFormat="true" ht="40.5" hidden="true" spans="1:23">
      <c r="A2008" s="270">
        <f>MAX(A$2:A2007)+1</f>
        <v>1867</v>
      </c>
      <c r="B2008" s="270" t="s">
        <v>4876</v>
      </c>
      <c r="C2008" s="430" t="s">
        <v>4877</v>
      </c>
      <c r="D2008" s="410" t="s">
        <v>4875</v>
      </c>
      <c r="E2008" s="410" t="s">
        <v>4874</v>
      </c>
      <c r="F2008" s="270" t="s">
        <v>4878</v>
      </c>
      <c r="G2008" s="270"/>
      <c r="H2008" s="283" t="s">
        <v>44</v>
      </c>
      <c r="I2008" s="283" t="s">
        <v>40</v>
      </c>
      <c r="J2008" s="289">
        <v>234</v>
      </c>
      <c r="K2008" s="290"/>
      <c r="L2008" s="291"/>
      <c r="M2008" s="289">
        <v>234</v>
      </c>
      <c r="N2008" s="290"/>
      <c r="O2008" s="291"/>
      <c r="P2008" s="289" t="s">
        <v>31</v>
      </c>
      <c r="Q2008" s="290"/>
      <c r="R2008" s="291"/>
      <c r="S2008" s="270"/>
      <c r="T2008" s="283"/>
      <c r="U2008" s="283"/>
      <c r="V2008" s="270"/>
      <c r="W2008" s="270" t="s">
        <v>21</v>
      </c>
    </row>
    <row r="2009" s="253" customFormat="true" ht="25.5" hidden="true" spans="1:23">
      <c r="A2009" s="270">
        <f>MAX(A$2:A2008)+1</f>
        <v>1868</v>
      </c>
      <c r="B2009" s="270">
        <v>310100015</v>
      </c>
      <c r="C2009" s="270" t="s">
        <v>4879</v>
      </c>
      <c r="D2009" s="410" t="s">
        <v>4880</v>
      </c>
      <c r="E2009" s="410" t="s">
        <v>4879</v>
      </c>
      <c r="F2009" s="270" t="s">
        <v>4881</v>
      </c>
      <c r="G2009" s="270"/>
      <c r="H2009" s="283" t="s">
        <v>39</v>
      </c>
      <c r="I2009" s="283" t="s">
        <v>40</v>
      </c>
      <c r="J2009" s="289">
        <v>26</v>
      </c>
      <c r="K2009" s="290"/>
      <c r="L2009" s="291"/>
      <c r="M2009" s="289">
        <v>26</v>
      </c>
      <c r="N2009" s="290"/>
      <c r="O2009" s="291"/>
      <c r="P2009" s="289" t="s">
        <v>31</v>
      </c>
      <c r="Q2009" s="290"/>
      <c r="R2009" s="291"/>
      <c r="S2009" s="270"/>
      <c r="T2009" s="283"/>
      <c r="U2009" s="283"/>
      <c r="V2009" s="270"/>
      <c r="W2009" s="270" t="s">
        <v>21</v>
      </c>
    </row>
    <row r="2010" s="253" customFormat="true" ht="25.5" hidden="true" spans="1:23">
      <c r="A2010" s="270">
        <f>MAX(A$2:A2009)+1</f>
        <v>1869</v>
      </c>
      <c r="B2010" s="270">
        <v>310100016</v>
      </c>
      <c r="C2010" s="270" t="s">
        <v>4882</v>
      </c>
      <c r="D2010" s="410" t="s">
        <v>4883</v>
      </c>
      <c r="E2010" s="410" t="s">
        <v>4882</v>
      </c>
      <c r="F2010" s="270" t="s">
        <v>4884</v>
      </c>
      <c r="G2010" s="272" t="s">
        <v>4885</v>
      </c>
      <c r="H2010" s="283" t="s">
        <v>39</v>
      </c>
      <c r="I2010" s="283" t="s">
        <v>40</v>
      </c>
      <c r="J2010" s="297">
        <v>195</v>
      </c>
      <c r="K2010" s="303"/>
      <c r="L2010" s="304"/>
      <c r="M2010" s="297">
        <v>195</v>
      </c>
      <c r="N2010" s="303"/>
      <c r="O2010" s="304"/>
      <c r="P2010" s="289" t="s">
        <v>31</v>
      </c>
      <c r="Q2010" s="290"/>
      <c r="R2010" s="291"/>
      <c r="S2010" s="430" t="s">
        <v>345</v>
      </c>
      <c r="T2010" s="377"/>
      <c r="U2010" s="377"/>
      <c r="V2010" s="270"/>
      <c r="W2010" s="270" t="s">
        <v>938</v>
      </c>
    </row>
    <row r="2011" s="253" customFormat="true" ht="25.5" hidden="true" spans="1:23">
      <c r="A2011" s="270">
        <f>MAX(A$2:A2010)+1</f>
        <v>1870</v>
      </c>
      <c r="B2011" s="270" t="s">
        <v>4886</v>
      </c>
      <c r="C2011" s="270" t="s">
        <v>4882</v>
      </c>
      <c r="D2011" s="410" t="s">
        <v>4883</v>
      </c>
      <c r="E2011" s="410" t="s">
        <v>4882</v>
      </c>
      <c r="F2011" s="270"/>
      <c r="G2011" s="270"/>
      <c r="H2011" s="283" t="s">
        <v>39</v>
      </c>
      <c r="I2011" s="283" t="s">
        <v>40</v>
      </c>
      <c r="J2011" s="289">
        <v>117</v>
      </c>
      <c r="K2011" s="290"/>
      <c r="L2011" s="291"/>
      <c r="M2011" s="289">
        <v>117</v>
      </c>
      <c r="N2011" s="290"/>
      <c r="O2011" s="291"/>
      <c r="P2011" s="289" t="s">
        <v>31</v>
      </c>
      <c r="Q2011" s="290"/>
      <c r="R2011" s="291"/>
      <c r="S2011" s="432" t="s">
        <v>4887</v>
      </c>
      <c r="T2011" s="283"/>
      <c r="U2011" s="283"/>
      <c r="V2011" s="270"/>
      <c r="W2011" s="270" t="s">
        <v>21</v>
      </c>
    </row>
    <row r="2012" s="253" customFormat="true" ht="25.5" hidden="true" spans="1:23">
      <c r="A2012" s="270">
        <f>MAX(A$2:A2011)+1</f>
        <v>1871</v>
      </c>
      <c r="B2012" s="270" t="s">
        <v>4888</v>
      </c>
      <c r="C2012" s="270" t="s">
        <v>4889</v>
      </c>
      <c r="D2012" s="410" t="s">
        <v>4890</v>
      </c>
      <c r="E2012" s="410" t="s">
        <v>4891</v>
      </c>
      <c r="F2012" s="270" t="s">
        <v>4892</v>
      </c>
      <c r="G2012" s="270" t="s">
        <v>4893</v>
      </c>
      <c r="H2012" s="283" t="s">
        <v>44</v>
      </c>
      <c r="I2012" s="283" t="s">
        <v>40</v>
      </c>
      <c r="J2012" s="297">
        <v>560</v>
      </c>
      <c r="K2012" s="303"/>
      <c r="L2012" s="304"/>
      <c r="M2012" s="297">
        <v>560</v>
      </c>
      <c r="N2012" s="303"/>
      <c r="O2012" s="304"/>
      <c r="P2012" s="289" t="s">
        <v>31</v>
      </c>
      <c r="Q2012" s="290"/>
      <c r="R2012" s="291"/>
      <c r="S2012" s="270"/>
      <c r="T2012" s="377"/>
      <c r="U2012" s="377"/>
      <c r="V2012" s="270"/>
      <c r="W2012" s="270" t="s">
        <v>938</v>
      </c>
    </row>
    <row r="2013" s="253" customFormat="true" ht="25.5" hidden="true" spans="1:23">
      <c r="A2013" s="270">
        <f>MAX(A$2:A2012)+1</f>
        <v>1872</v>
      </c>
      <c r="B2013" s="270">
        <v>310100017</v>
      </c>
      <c r="C2013" s="270" t="s">
        <v>4894</v>
      </c>
      <c r="D2013" s="410" t="s">
        <v>4895</v>
      </c>
      <c r="E2013" s="410" t="s">
        <v>4894</v>
      </c>
      <c r="F2013" s="270" t="s">
        <v>4896</v>
      </c>
      <c r="G2013" s="272"/>
      <c r="H2013" s="283" t="s">
        <v>39</v>
      </c>
      <c r="I2013" s="283" t="s">
        <v>40</v>
      </c>
      <c r="J2013" s="289">
        <v>156</v>
      </c>
      <c r="K2013" s="290"/>
      <c r="L2013" s="291"/>
      <c r="M2013" s="289">
        <v>156</v>
      </c>
      <c r="N2013" s="290"/>
      <c r="O2013" s="291"/>
      <c r="P2013" s="289" t="s">
        <v>31</v>
      </c>
      <c r="Q2013" s="290"/>
      <c r="R2013" s="291"/>
      <c r="S2013" s="430" t="s">
        <v>345</v>
      </c>
      <c r="T2013" s="283"/>
      <c r="U2013" s="283"/>
      <c r="V2013" s="270"/>
      <c r="W2013" s="270" t="s">
        <v>21</v>
      </c>
    </row>
    <row r="2014" s="253" customFormat="true" ht="25.5" hidden="true" spans="1:23">
      <c r="A2014" s="270">
        <f>MAX(A$2:A2013)+1</f>
        <v>1873</v>
      </c>
      <c r="B2014" s="270">
        <v>310100018</v>
      </c>
      <c r="C2014" s="270" t="s">
        <v>4897</v>
      </c>
      <c r="D2014" s="410" t="s">
        <v>4898</v>
      </c>
      <c r="E2014" s="410" t="s">
        <v>4897</v>
      </c>
      <c r="F2014" s="272"/>
      <c r="G2014" s="272"/>
      <c r="H2014" s="283" t="s">
        <v>39</v>
      </c>
      <c r="I2014" s="283" t="s">
        <v>40</v>
      </c>
      <c r="J2014" s="289">
        <v>195</v>
      </c>
      <c r="K2014" s="290"/>
      <c r="L2014" s="291"/>
      <c r="M2014" s="289">
        <v>195</v>
      </c>
      <c r="N2014" s="290"/>
      <c r="O2014" s="291"/>
      <c r="P2014" s="289" t="s">
        <v>31</v>
      </c>
      <c r="Q2014" s="290"/>
      <c r="R2014" s="291"/>
      <c r="S2014" s="430" t="s">
        <v>345</v>
      </c>
      <c r="T2014" s="283"/>
      <c r="U2014" s="283"/>
      <c r="V2014" s="270"/>
      <c r="W2014" s="270" t="s">
        <v>21</v>
      </c>
    </row>
    <row r="2015" s="253" customFormat="true" ht="25.5" hidden="true" spans="1:23">
      <c r="A2015" s="270">
        <f>MAX(A$2:A2014)+1</f>
        <v>1874</v>
      </c>
      <c r="B2015" s="270">
        <v>310100019</v>
      </c>
      <c r="C2015" s="270" t="s">
        <v>4899</v>
      </c>
      <c r="D2015" s="410" t="s">
        <v>4900</v>
      </c>
      <c r="E2015" s="410" t="s">
        <v>4899</v>
      </c>
      <c r="F2015" s="272"/>
      <c r="G2015" s="272"/>
      <c r="H2015" s="283" t="s">
        <v>39</v>
      </c>
      <c r="I2015" s="283" t="s">
        <v>40</v>
      </c>
      <c r="J2015" s="289">
        <v>195</v>
      </c>
      <c r="K2015" s="290"/>
      <c r="L2015" s="291"/>
      <c r="M2015" s="289">
        <v>195</v>
      </c>
      <c r="N2015" s="290"/>
      <c r="O2015" s="291"/>
      <c r="P2015" s="289" t="s">
        <v>31</v>
      </c>
      <c r="Q2015" s="290"/>
      <c r="R2015" s="291"/>
      <c r="S2015" s="430" t="s">
        <v>345</v>
      </c>
      <c r="T2015" s="283"/>
      <c r="U2015" s="283"/>
      <c r="V2015" s="270"/>
      <c r="W2015" s="270" t="s">
        <v>21</v>
      </c>
    </row>
    <row r="2016" s="253" customFormat="true" ht="38.25" hidden="true" spans="1:23">
      <c r="A2016" s="270">
        <f>MAX(A$2:A2015)+1</f>
        <v>1875</v>
      </c>
      <c r="B2016" s="270">
        <v>310100020</v>
      </c>
      <c r="C2016" s="270" t="s">
        <v>4901</v>
      </c>
      <c r="D2016" s="410" t="s">
        <v>4902</v>
      </c>
      <c r="E2016" s="410" t="s">
        <v>4901</v>
      </c>
      <c r="F2016" s="270" t="s">
        <v>4903</v>
      </c>
      <c r="G2016" s="272"/>
      <c r="H2016" s="283" t="s">
        <v>39</v>
      </c>
      <c r="I2016" s="283" t="s">
        <v>4904</v>
      </c>
      <c r="J2016" s="289">
        <v>156</v>
      </c>
      <c r="K2016" s="290"/>
      <c r="L2016" s="291"/>
      <c r="M2016" s="289">
        <v>156</v>
      </c>
      <c r="N2016" s="290"/>
      <c r="O2016" s="291"/>
      <c r="P2016" s="289" t="s">
        <v>31</v>
      </c>
      <c r="Q2016" s="290"/>
      <c r="R2016" s="291"/>
      <c r="S2016" s="432" t="s">
        <v>4905</v>
      </c>
      <c r="T2016" s="283"/>
      <c r="U2016" s="283"/>
      <c r="V2016" s="270"/>
      <c r="W2016" s="270" t="s">
        <v>21</v>
      </c>
    </row>
    <row r="2017" s="253" customFormat="true" ht="25.5" hidden="true" spans="1:23">
      <c r="A2017" s="270">
        <f>MAX(A$2:A2016)+1</f>
        <v>1876</v>
      </c>
      <c r="B2017" s="270">
        <v>310100021</v>
      </c>
      <c r="C2017" s="270" t="s">
        <v>4906</v>
      </c>
      <c r="D2017" s="410" t="s">
        <v>4907</v>
      </c>
      <c r="E2017" s="410" t="s">
        <v>4906</v>
      </c>
      <c r="F2017" s="270"/>
      <c r="G2017" s="270"/>
      <c r="H2017" s="283" t="s">
        <v>39</v>
      </c>
      <c r="I2017" s="283" t="s">
        <v>40</v>
      </c>
      <c r="J2017" s="289">
        <v>13</v>
      </c>
      <c r="K2017" s="290"/>
      <c r="L2017" s="291"/>
      <c r="M2017" s="289">
        <v>13</v>
      </c>
      <c r="N2017" s="290"/>
      <c r="O2017" s="291"/>
      <c r="P2017" s="289" t="s">
        <v>31</v>
      </c>
      <c r="Q2017" s="290"/>
      <c r="R2017" s="291"/>
      <c r="S2017" s="270"/>
      <c r="T2017" s="283"/>
      <c r="U2017" s="283"/>
      <c r="V2017" s="270"/>
      <c r="W2017" s="270" t="s">
        <v>21</v>
      </c>
    </row>
    <row r="2018" s="253" customFormat="true" ht="25.5" hidden="true" spans="1:23">
      <c r="A2018" s="270">
        <f>MAX(A$2:A2017)+1</f>
        <v>1877</v>
      </c>
      <c r="B2018" s="270">
        <v>310100022</v>
      </c>
      <c r="C2018" s="270" t="s">
        <v>4908</v>
      </c>
      <c r="D2018" s="410" t="s">
        <v>4909</v>
      </c>
      <c r="E2018" s="410" t="s">
        <v>4908</v>
      </c>
      <c r="F2018" s="270"/>
      <c r="G2018" s="270"/>
      <c r="H2018" s="283" t="s">
        <v>44</v>
      </c>
      <c r="I2018" s="283" t="s">
        <v>188</v>
      </c>
      <c r="J2018" s="289">
        <v>6.5</v>
      </c>
      <c r="K2018" s="290"/>
      <c r="L2018" s="291"/>
      <c r="M2018" s="289">
        <v>6.5</v>
      </c>
      <c r="N2018" s="290"/>
      <c r="O2018" s="291"/>
      <c r="P2018" s="289" t="s">
        <v>31</v>
      </c>
      <c r="Q2018" s="290"/>
      <c r="R2018" s="291"/>
      <c r="S2018" s="270"/>
      <c r="T2018" s="283"/>
      <c r="U2018" s="283"/>
      <c r="V2018" s="270"/>
      <c r="W2018" s="270" t="s">
        <v>21</v>
      </c>
    </row>
    <row r="2019" s="253" customFormat="true" ht="25.5" hidden="true" spans="1:23">
      <c r="A2019" s="270">
        <f>MAX(A$2:A2018)+1</f>
        <v>1878</v>
      </c>
      <c r="B2019" s="270">
        <v>310100023</v>
      </c>
      <c r="C2019" s="336" t="s">
        <v>4910</v>
      </c>
      <c r="D2019" s="410" t="s">
        <v>4911</v>
      </c>
      <c r="E2019" s="410" t="s">
        <v>4910</v>
      </c>
      <c r="F2019" s="336" t="s">
        <v>4912</v>
      </c>
      <c r="G2019" s="336" t="s">
        <v>4913</v>
      </c>
      <c r="H2019" s="283" t="s">
        <v>39</v>
      </c>
      <c r="I2019" s="377" t="s">
        <v>4914</v>
      </c>
      <c r="J2019" s="289">
        <v>59</v>
      </c>
      <c r="K2019" s="290"/>
      <c r="L2019" s="291"/>
      <c r="M2019" s="289">
        <v>59</v>
      </c>
      <c r="N2019" s="290"/>
      <c r="O2019" s="291"/>
      <c r="P2019" s="289" t="s">
        <v>31</v>
      </c>
      <c r="Q2019" s="290"/>
      <c r="R2019" s="291"/>
      <c r="S2019" s="336"/>
      <c r="T2019" s="283"/>
      <c r="U2019" s="377"/>
      <c r="V2019" s="283"/>
      <c r="W2019" s="270" t="s">
        <v>1123</v>
      </c>
    </row>
    <row r="2020" s="253" customFormat="true" ht="25.5" hidden="true" spans="1:23">
      <c r="A2020" s="270">
        <f>MAX(A$2:A2019)+1</f>
        <v>1879</v>
      </c>
      <c r="B2020" s="270">
        <v>310100024</v>
      </c>
      <c r="C2020" s="270" t="s">
        <v>4915</v>
      </c>
      <c r="D2020" s="410" t="s">
        <v>4916</v>
      </c>
      <c r="E2020" s="410" t="s">
        <v>4915</v>
      </c>
      <c r="F2020" s="270"/>
      <c r="G2020" s="270"/>
      <c r="H2020" s="283" t="s">
        <v>39</v>
      </c>
      <c r="I2020" s="283" t="s">
        <v>4914</v>
      </c>
      <c r="J2020" s="289">
        <v>65</v>
      </c>
      <c r="K2020" s="290"/>
      <c r="L2020" s="291"/>
      <c r="M2020" s="289">
        <v>65</v>
      </c>
      <c r="N2020" s="290"/>
      <c r="O2020" s="291"/>
      <c r="P2020" s="289" t="s">
        <v>31</v>
      </c>
      <c r="Q2020" s="290"/>
      <c r="R2020" s="291"/>
      <c r="S2020" s="270"/>
      <c r="T2020" s="283"/>
      <c r="U2020" s="283"/>
      <c r="V2020" s="270"/>
      <c r="W2020" s="270" t="s">
        <v>21</v>
      </c>
    </row>
    <row r="2021" s="253" customFormat="true" ht="25.5" hidden="true" spans="1:23">
      <c r="A2021" s="270">
        <f>MAX(A$2:A2020)+1</f>
        <v>1880</v>
      </c>
      <c r="B2021" s="270">
        <v>310100025</v>
      </c>
      <c r="C2021" s="270" t="s">
        <v>4917</v>
      </c>
      <c r="D2021" s="410" t="s">
        <v>4918</v>
      </c>
      <c r="E2021" s="410" t="s">
        <v>4917</v>
      </c>
      <c r="F2021" s="270"/>
      <c r="G2021" s="270"/>
      <c r="H2021" s="283" t="s">
        <v>44</v>
      </c>
      <c r="I2021" s="283" t="s">
        <v>188</v>
      </c>
      <c r="J2021" s="289">
        <v>26</v>
      </c>
      <c r="K2021" s="290"/>
      <c r="L2021" s="291"/>
      <c r="M2021" s="289">
        <v>26</v>
      </c>
      <c r="N2021" s="290"/>
      <c r="O2021" s="291"/>
      <c r="P2021" s="289" t="s">
        <v>31</v>
      </c>
      <c r="Q2021" s="290"/>
      <c r="R2021" s="291"/>
      <c r="S2021" s="270"/>
      <c r="T2021" s="283"/>
      <c r="U2021" s="283"/>
      <c r="V2021" s="270"/>
      <c r="W2021" s="270" t="s">
        <v>21</v>
      </c>
    </row>
    <row r="2022" s="253" customFormat="true" ht="25.5" hidden="true" spans="1:23">
      <c r="A2022" s="270">
        <f>MAX(A$2:A2021)+1</f>
        <v>1881</v>
      </c>
      <c r="B2022" s="270">
        <v>310100026</v>
      </c>
      <c r="C2022" s="270" t="s">
        <v>4919</v>
      </c>
      <c r="D2022" s="410" t="s">
        <v>4920</v>
      </c>
      <c r="E2022" s="410" t="s">
        <v>4919</v>
      </c>
      <c r="F2022" s="270"/>
      <c r="G2022" s="270"/>
      <c r="H2022" s="283" t="s">
        <v>44</v>
      </c>
      <c r="I2022" s="283" t="s">
        <v>40</v>
      </c>
      <c r="J2022" s="289">
        <v>78</v>
      </c>
      <c r="K2022" s="290"/>
      <c r="L2022" s="291"/>
      <c r="M2022" s="289">
        <v>78</v>
      </c>
      <c r="N2022" s="290"/>
      <c r="O2022" s="291"/>
      <c r="P2022" s="289" t="s">
        <v>31</v>
      </c>
      <c r="Q2022" s="290"/>
      <c r="R2022" s="291"/>
      <c r="S2022" s="270"/>
      <c r="T2022" s="283"/>
      <c r="U2022" s="283"/>
      <c r="V2022" s="270"/>
      <c r="W2022" s="270" t="s">
        <v>21</v>
      </c>
    </row>
    <row r="2023" s="253" customFormat="true" ht="25.5" hidden="true" spans="1:23">
      <c r="A2023" s="270">
        <f>MAX(A$2:A2022)+1</f>
        <v>1882</v>
      </c>
      <c r="B2023" s="270">
        <v>310100027</v>
      </c>
      <c r="C2023" s="270" t="s">
        <v>4921</v>
      </c>
      <c r="D2023" s="410" t="s">
        <v>4922</v>
      </c>
      <c r="E2023" s="410" t="s">
        <v>4921</v>
      </c>
      <c r="F2023" s="270"/>
      <c r="G2023" s="270" t="s">
        <v>4923</v>
      </c>
      <c r="H2023" s="283" t="s">
        <v>39</v>
      </c>
      <c r="I2023" s="283" t="s">
        <v>40</v>
      </c>
      <c r="J2023" s="289">
        <v>65</v>
      </c>
      <c r="K2023" s="290"/>
      <c r="L2023" s="291"/>
      <c r="M2023" s="289">
        <v>65</v>
      </c>
      <c r="N2023" s="290"/>
      <c r="O2023" s="291"/>
      <c r="P2023" s="289" t="s">
        <v>31</v>
      </c>
      <c r="Q2023" s="290"/>
      <c r="R2023" s="291"/>
      <c r="S2023" s="270"/>
      <c r="T2023" s="283"/>
      <c r="U2023" s="283"/>
      <c r="V2023" s="270"/>
      <c r="W2023" s="270" t="s">
        <v>21</v>
      </c>
    </row>
    <row r="2024" s="253" customFormat="true" ht="63.75" hidden="true" spans="1:23">
      <c r="A2024" s="270">
        <f>MAX(A$2:A2023)+1</f>
        <v>1883</v>
      </c>
      <c r="B2024" s="270">
        <v>310100028</v>
      </c>
      <c r="C2024" s="270" t="s">
        <v>4924</v>
      </c>
      <c r="D2024" s="410" t="s">
        <v>4925</v>
      </c>
      <c r="E2024" s="410" t="s">
        <v>4924</v>
      </c>
      <c r="F2024" s="270" t="s">
        <v>4926</v>
      </c>
      <c r="G2024" s="272"/>
      <c r="H2024" s="283" t="s">
        <v>44</v>
      </c>
      <c r="I2024" s="283" t="s">
        <v>40</v>
      </c>
      <c r="J2024" s="289">
        <v>390</v>
      </c>
      <c r="K2024" s="290"/>
      <c r="L2024" s="291"/>
      <c r="M2024" s="289">
        <v>390</v>
      </c>
      <c r="N2024" s="290"/>
      <c r="O2024" s="291"/>
      <c r="P2024" s="289" t="s">
        <v>31</v>
      </c>
      <c r="Q2024" s="290"/>
      <c r="R2024" s="291"/>
      <c r="S2024" s="430" t="s">
        <v>345</v>
      </c>
      <c r="T2024" s="283"/>
      <c r="U2024" s="283"/>
      <c r="V2024" s="270"/>
      <c r="W2024" s="270" t="s">
        <v>21</v>
      </c>
    </row>
    <row r="2025" s="253" customFormat="true" ht="89.25" hidden="true" spans="1:23">
      <c r="A2025" s="270">
        <f>MAX(A$2:A2024)+1</f>
        <v>1884</v>
      </c>
      <c r="B2025" s="270">
        <v>310100029</v>
      </c>
      <c r="C2025" s="270" t="s">
        <v>4927</v>
      </c>
      <c r="D2025" s="410" t="s">
        <v>4928</v>
      </c>
      <c r="E2025" s="410" t="s">
        <v>4927</v>
      </c>
      <c r="F2025" s="270" t="s">
        <v>4929</v>
      </c>
      <c r="G2025" s="272"/>
      <c r="H2025" s="283" t="s">
        <v>44</v>
      </c>
      <c r="I2025" s="283" t="s">
        <v>40</v>
      </c>
      <c r="J2025" s="297">
        <v>1074</v>
      </c>
      <c r="K2025" s="303"/>
      <c r="L2025" s="304"/>
      <c r="M2025" s="297">
        <v>1074</v>
      </c>
      <c r="N2025" s="303"/>
      <c r="O2025" s="304"/>
      <c r="P2025" s="289" t="s">
        <v>31</v>
      </c>
      <c r="Q2025" s="290"/>
      <c r="R2025" s="291"/>
      <c r="S2025" s="430" t="s">
        <v>345</v>
      </c>
      <c r="T2025" s="377"/>
      <c r="U2025" s="377"/>
      <c r="V2025" s="270"/>
      <c r="W2025" s="270" t="s">
        <v>938</v>
      </c>
    </row>
    <row r="2026" s="253" customFormat="true" ht="63.75" hidden="true" spans="1:23">
      <c r="A2026" s="270">
        <f>MAX(A$2:A2025)+1</f>
        <v>1885</v>
      </c>
      <c r="B2026" s="270">
        <v>310100030</v>
      </c>
      <c r="C2026" s="270" t="s">
        <v>4930</v>
      </c>
      <c r="D2026" s="410" t="s">
        <v>4931</v>
      </c>
      <c r="E2026" s="410" t="s">
        <v>4930</v>
      </c>
      <c r="F2026" s="270" t="s">
        <v>4926</v>
      </c>
      <c r="G2026" s="272"/>
      <c r="H2026" s="283" t="s">
        <v>44</v>
      </c>
      <c r="I2026" s="283" t="s">
        <v>40</v>
      </c>
      <c r="J2026" s="289">
        <v>390</v>
      </c>
      <c r="K2026" s="290"/>
      <c r="L2026" s="291"/>
      <c r="M2026" s="289">
        <v>390</v>
      </c>
      <c r="N2026" s="290"/>
      <c r="O2026" s="291"/>
      <c r="P2026" s="289" t="s">
        <v>31</v>
      </c>
      <c r="Q2026" s="290"/>
      <c r="R2026" s="291"/>
      <c r="S2026" s="430" t="s">
        <v>345</v>
      </c>
      <c r="T2026" s="283"/>
      <c r="U2026" s="283"/>
      <c r="V2026" s="270"/>
      <c r="W2026" s="270" t="s">
        <v>21</v>
      </c>
    </row>
    <row r="2027" s="253" customFormat="true" ht="25.5" hidden="true" spans="1:23">
      <c r="A2027" s="270">
        <f>MAX(A$2:A2026)+1</f>
        <v>1886</v>
      </c>
      <c r="B2027" s="270">
        <v>310100031</v>
      </c>
      <c r="C2027" s="270" t="s">
        <v>4932</v>
      </c>
      <c r="D2027" s="410" t="s">
        <v>4933</v>
      </c>
      <c r="E2027" s="410" t="s">
        <v>4932</v>
      </c>
      <c r="F2027" s="270"/>
      <c r="G2027" s="270"/>
      <c r="H2027" s="285" t="s">
        <v>44</v>
      </c>
      <c r="I2027" s="283" t="s">
        <v>40</v>
      </c>
      <c r="J2027" s="289" t="s">
        <v>31</v>
      </c>
      <c r="K2027" s="290"/>
      <c r="L2027" s="291"/>
      <c r="M2027" s="289" t="s">
        <v>31</v>
      </c>
      <c r="N2027" s="290"/>
      <c r="O2027" s="291"/>
      <c r="P2027" s="289" t="s">
        <v>31</v>
      </c>
      <c r="Q2027" s="290"/>
      <c r="R2027" s="291"/>
      <c r="S2027" s="270"/>
      <c r="T2027" s="283"/>
      <c r="U2027" s="283"/>
      <c r="V2027" s="270"/>
      <c r="W2027" s="270" t="s">
        <v>21</v>
      </c>
    </row>
    <row r="2028" s="253" customFormat="true" ht="63.75" hidden="true" spans="1:23">
      <c r="A2028" s="270">
        <f>MAX(A$2:A2027)+1</f>
        <v>1887</v>
      </c>
      <c r="B2028" s="270">
        <v>310100032</v>
      </c>
      <c r="C2028" s="270" t="s">
        <v>4934</v>
      </c>
      <c r="D2028" s="410" t="s">
        <v>4935</v>
      </c>
      <c r="E2028" s="410" t="s">
        <v>4934</v>
      </c>
      <c r="F2028" s="270" t="s">
        <v>4936</v>
      </c>
      <c r="G2028" s="270"/>
      <c r="H2028" s="283" t="s">
        <v>44</v>
      </c>
      <c r="I2028" s="283" t="s">
        <v>4937</v>
      </c>
      <c r="J2028" s="289">
        <v>34</v>
      </c>
      <c r="K2028" s="290"/>
      <c r="L2028" s="291"/>
      <c r="M2028" s="289">
        <v>34</v>
      </c>
      <c r="N2028" s="290"/>
      <c r="O2028" s="291"/>
      <c r="P2028" s="289" t="s">
        <v>31</v>
      </c>
      <c r="Q2028" s="290"/>
      <c r="R2028" s="291"/>
      <c r="S2028" s="270"/>
      <c r="T2028" s="283"/>
      <c r="U2028" s="283"/>
      <c r="V2028" s="270"/>
      <c r="W2028" s="270" t="s">
        <v>21</v>
      </c>
    </row>
    <row r="2029" s="253" customFormat="true" ht="76.5" hidden="true" spans="1:23">
      <c r="A2029" s="270">
        <f>MAX(A$2:A2028)+1</f>
        <v>1888</v>
      </c>
      <c r="B2029" s="270">
        <v>310100035</v>
      </c>
      <c r="C2029" s="270" t="s">
        <v>4938</v>
      </c>
      <c r="D2029" s="410" t="s">
        <v>2517</v>
      </c>
      <c r="E2029" s="410" t="s">
        <v>2518</v>
      </c>
      <c r="F2029" s="270" t="s">
        <v>4939</v>
      </c>
      <c r="G2029" s="270" t="s">
        <v>4940</v>
      </c>
      <c r="H2029" s="283" t="s">
        <v>44</v>
      </c>
      <c r="I2029" s="283" t="s">
        <v>40</v>
      </c>
      <c r="J2029" s="289">
        <v>98</v>
      </c>
      <c r="K2029" s="290"/>
      <c r="L2029" s="291"/>
      <c r="M2029" s="289">
        <v>98</v>
      </c>
      <c r="N2029" s="290"/>
      <c r="O2029" s="291"/>
      <c r="P2029" s="289" t="s">
        <v>31</v>
      </c>
      <c r="Q2029" s="290"/>
      <c r="R2029" s="291"/>
      <c r="S2029" s="270"/>
      <c r="T2029" s="283"/>
      <c r="U2029" s="283"/>
      <c r="V2029" s="270"/>
      <c r="W2029" s="270" t="s">
        <v>21</v>
      </c>
    </row>
    <row r="2030" s="253" customFormat="true" ht="63.75" hidden="true" spans="1:23">
      <c r="A2030" s="270">
        <f>MAX(A$2:A2029)+1</f>
        <v>1889</v>
      </c>
      <c r="B2030" s="321">
        <v>310100036</v>
      </c>
      <c r="C2030" s="270" t="s">
        <v>4941</v>
      </c>
      <c r="D2030" s="410" t="s">
        <v>4942</v>
      </c>
      <c r="E2030" s="410" t="s">
        <v>4941</v>
      </c>
      <c r="F2030" s="325" t="s">
        <v>4943</v>
      </c>
      <c r="G2030" s="270"/>
      <c r="H2030" s="283" t="s">
        <v>29</v>
      </c>
      <c r="I2030" s="283" t="s">
        <v>40</v>
      </c>
      <c r="J2030" s="289">
        <v>90</v>
      </c>
      <c r="K2030" s="290"/>
      <c r="L2030" s="291"/>
      <c r="M2030" s="289">
        <v>90</v>
      </c>
      <c r="N2030" s="290"/>
      <c r="O2030" s="291"/>
      <c r="P2030" s="298" t="s">
        <v>31</v>
      </c>
      <c r="Q2030" s="305"/>
      <c r="R2030" s="306"/>
      <c r="S2030" s="270"/>
      <c r="T2030" s="283"/>
      <c r="U2030" s="283"/>
      <c r="V2030" s="270"/>
      <c r="W2030" s="270" t="s">
        <v>310</v>
      </c>
    </row>
    <row r="2031" s="253" customFormat="true" ht="76.5" hidden="true" spans="1:23">
      <c r="A2031" s="270">
        <f>MAX(A$2:A2030)+1</f>
        <v>1890</v>
      </c>
      <c r="B2031" s="321">
        <v>310100038</v>
      </c>
      <c r="C2031" s="270" t="s">
        <v>4944</v>
      </c>
      <c r="D2031" s="410" t="s">
        <v>4945</v>
      </c>
      <c r="E2031" s="410" t="s">
        <v>4946</v>
      </c>
      <c r="F2031" s="325" t="s">
        <v>4947</v>
      </c>
      <c r="G2031" s="270"/>
      <c r="H2031" s="283" t="s">
        <v>29</v>
      </c>
      <c r="I2031" s="283" t="s">
        <v>40</v>
      </c>
      <c r="J2031" s="289">
        <v>400</v>
      </c>
      <c r="K2031" s="290"/>
      <c r="L2031" s="291"/>
      <c r="M2031" s="289">
        <v>400</v>
      </c>
      <c r="N2031" s="290"/>
      <c r="O2031" s="291"/>
      <c r="P2031" s="298" t="s">
        <v>31</v>
      </c>
      <c r="Q2031" s="305"/>
      <c r="R2031" s="306"/>
      <c r="S2031" s="270"/>
      <c r="T2031" s="283"/>
      <c r="U2031" s="283"/>
      <c r="V2031" s="270"/>
      <c r="W2031" s="270" t="s">
        <v>310</v>
      </c>
    </row>
    <row r="2032" s="253" customFormat="true" ht="63.75" hidden="true" spans="1:23">
      <c r="A2032" s="270">
        <f>MAX(A$2:A2031)+1</f>
        <v>1891</v>
      </c>
      <c r="B2032" s="321">
        <v>310100039</v>
      </c>
      <c r="C2032" s="270" t="s">
        <v>4948</v>
      </c>
      <c r="D2032" s="410" t="s">
        <v>1157</v>
      </c>
      <c r="E2032" s="410" t="s">
        <v>1156</v>
      </c>
      <c r="F2032" s="325" t="s">
        <v>4949</v>
      </c>
      <c r="G2032" s="270"/>
      <c r="H2032" s="283" t="s">
        <v>29</v>
      </c>
      <c r="I2032" s="283" t="s">
        <v>40</v>
      </c>
      <c r="J2032" s="289">
        <v>130</v>
      </c>
      <c r="K2032" s="290"/>
      <c r="L2032" s="291"/>
      <c r="M2032" s="289">
        <v>130</v>
      </c>
      <c r="N2032" s="290"/>
      <c r="O2032" s="291"/>
      <c r="P2032" s="298" t="s">
        <v>31</v>
      </c>
      <c r="Q2032" s="305"/>
      <c r="R2032" s="306"/>
      <c r="S2032" s="270"/>
      <c r="T2032" s="283"/>
      <c r="U2032" s="283"/>
      <c r="V2032" s="270"/>
      <c r="W2032" s="270" t="s">
        <v>310</v>
      </c>
    </row>
    <row r="2033" s="253" customFormat="true" ht="140.25" hidden="true" spans="1:23">
      <c r="A2033" s="270">
        <f>MAX(A$2:A2032)+1</f>
        <v>1892</v>
      </c>
      <c r="B2033" s="321">
        <v>310100040</v>
      </c>
      <c r="C2033" s="270" t="s">
        <v>4950</v>
      </c>
      <c r="D2033" s="410" t="s">
        <v>4951</v>
      </c>
      <c r="E2033" s="410" t="s">
        <v>1156</v>
      </c>
      <c r="F2033" s="325" t="s">
        <v>4952</v>
      </c>
      <c r="G2033" s="270"/>
      <c r="H2033" s="283" t="s">
        <v>29</v>
      </c>
      <c r="I2033" s="283" t="s">
        <v>40</v>
      </c>
      <c r="J2033" s="289">
        <v>155</v>
      </c>
      <c r="K2033" s="290"/>
      <c r="L2033" s="291"/>
      <c r="M2033" s="289">
        <v>155</v>
      </c>
      <c r="N2033" s="290"/>
      <c r="O2033" s="291"/>
      <c r="P2033" s="298" t="s">
        <v>31</v>
      </c>
      <c r="Q2033" s="305"/>
      <c r="R2033" s="306"/>
      <c r="S2033" s="270"/>
      <c r="T2033" s="283"/>
      <c r="U2033" s="283"/>
      <c r="V2033" s="270"/>
      <c r="W2033" s="270" t="s">
        <v>310</v>
      </c>
    </row>
    <row r="2034" s="253" customFormat="true" ht="102" hidden="true" spans="1:23">
      <c r="A2034" s="270">
        <f>MAX(A$2:A2033)+1</f>
        <v>1893</v>
      </c>
      <c r="B2034" s="321">
        <v>310100041</v>
      </c>
      <c r="C2034" s="321" t="s">
        <v>4953</v>
      </c>
      <c r="D2034" s="410" t="s">
        <v>4954</v>
      </c>
      <c r="E2034" s="410" t="s">
        <v>4955</v>
      </c>
      <c r="F2034" s="324" t="s">
        <v>4956</v>
      </c>
      <c r="G2034" s="399"/>
      <c r="H2034" s="283" t="s">
        <v>29</v>
      </c>
      <c r="I2034" s="330" t="s">
        <v>40</v>
      </c>
      <c r="J2034" s="289" t="s">
        <v>70</v>
      </c>
      <c r="K2034" s="290"/>
      <c r="L2034" s="291"/>
      <c r="M2034" s="289" t="s">
        <v>70</v>
      </c>
      <c r="N2034" s="290"/>
      <c r="O2034" s="291"/>
      <c r="P2034" s="298" t="s">
        <v>70</v>
      </c>
      <c r="Q2034" s="305"/>
      <c r="R2034" s="306"/>
      <c r="S2034" s="270"/>
      <c r="T2034" s="283"/>
      <c r="U2034" s="283"/>
      <c r="V2034" s="312"/>
      <c r="W2034" s="270" t="s">
        <v>120</v>
      </c>
    </row>
    <row r="2035" s="253" customFormat="true" ht="63.75" hidden="true" spans="1:23">
      <c r="A2035" s="270">
        <f>MAX(A$2:A2034)+1</f>
        <v>1894</v>
      </c>
      <c r="B2035" s="321">
        <v>310100042</v>
      </c>
      <c r="C2035" s="270" t="s">
        <v>4957</v>
      </c>
      <c r="D2035" s="410" t="s">
        <v>4838</v>
      </c>
      <c r="E2035" s="410" t="s">
        <v>4837</v>
      </c>
      <c r="F2035" s="324" t="s">
        <v>4958</v>
      </c>
      <c r="G2035" s="399"/>
      <c r="H2035" s="283" t="s">
        <v>29</v>
      </c>
      <c r="I2035" s="330" t="s">
        <v>188</v>
      </c>
      <c r="J2035" s="289" t="s">
        <v>70</v>
      </c>
      <c r="K2035" s="290"/>
      <c r="L2035" s="291"/>
      <c r="M2035" s="289" t="s">
        <v>70</v>
      </c>
      <c r="N2035" s="290"/>
      <c r="O2035" s="291"/>
      <c r="P2035" s="298" t="s">
        <v>70</v>
      </c>
      <c r="Q2035" s="305"/>
      <c r="R2035" s="306"/>
      <c r="S2035" s="270"/>
      <c r="T2035" s="283"/>
      <c r="U2035" s="283"/>
      <c r="V2035" s="312"/>
      <c r="W2035" s="270" t="s">
        <v>120</v>
      </c>
    </row>
    <row r="2036" s="253" customFormat="true" ht="51" hidden="true" spans="1:23">
      <c r="A2036" s="270">
        <f>MAX(A$2:A2035)+1</f>
        <v>1895</v>
      </c>
      <c r="B2036" s="321">
        <v>310100043</v>
      </c>
      <c r="C2036" s="271" t="s">
        <v>4959</v>
      </c>
      <c r="D2036" s="336" t="s">
        <v>4960</v>
      </c>
      <c r="E2036" s="336" t="s">
        <v>4961</v>
      </c>
      <c r="F2036" s="324" t="s">
        <v>4962</v>
      </c>
      <c r="G2036" s="399"/>
      <c r="H2036" s="287" t="s">
        <v>29</v>
      </c>
      <c r="I2036" s="330" t="s">
        <v>40</v>
      </c>
      <c r="J2036" s="289" t="s">
        <v>70</v>
      </c>
      <c r="K2036" s="290"/>
      <c r="L2036" s="291"/>
      <c r="M2036" s="289" t="s">
        <v>70</v>
      </c>
      <c r="N2036" s="290"/>
      <c r="O2036" s="291"/>
      <c r="P2036" s="289" t="s">
        <v>70</v>
      </c>
      <c r="Q2036" s="290"/>
      <c r="R2036" s="291"/>
      <c r="S2036" s="271"/>
      <c r="T2036" s="283"/>
      <c r="U2036" s="283"/>
      <c r="V2036" s="270"/>
      <c r="W2036" s="270" t="s">
        <v>535</v>
      </c>
    </row>
    <row r="2037" s="253" customFormat="true" ht="114.75" hidden="true" spans="1:23">
      <c r="A2037" s="270">
        <f>MAX(A$2:A2036)+1</f>
        <v>1896</v>
      </c>
      <c r="B2037" s="321">
        <v>310100044</v>
      </c>
      <c r="C2037" s="271" t="s">
        <v>4963</v>
      </c>
      <c r="D2037" s="336" t="s">
        <v>4964</v>
      </c>
      <c r="E2037" s="336" t="s">
        <v>4963</v>
      </c>
      <c r="F2037" s="324" t="s">
        <v>4965</v>
      </c>
      <c r="G2037" s="399"/>
      <c r="H2037" s="287" t="s">
        <v>29</v>
      </c>
      <c r="I2037" s="330" t="s">
        <v>40</v>
      </c>
      <c r="J2037" s="289" t="s">
        <v>70</v>
      </c>
      <c r="K2037" s="290"/>
      <c r="L2037" s="291"/>
      <c r="M2037" s="289" t="s">
        <v>70</v>
      </c>
      <c r="N2037" s="290"/>
      <c r="O2037" s="291"/>
      <c r="P2037" s="289" t="s">
        <v>70</v>
      </c>
      <c r="Q2037" s="290"/>
      <c r="R2037" s="291"/>
      <c r="S2037" s="271"/>
      <c r="T2037" s="283"/>
      <c r="U2037" s="283"/>
      <c r="V2037" s="270"/>
      <c r="W2037" s="270" t="s">
        <v>535</v>
      </c>
    </row>
    <row r="2038" s="252" customFormat="true" ht="25.5" hidden="true" spans="1:23">
      <c r="A2038" s="270"/>
      <c r="B2038" s="270">
        <v>3102</v>
      </c>
      <c r="C2038" s="270" t="s">
        <v>4966</v>
      </c>
      <c r="D2038" s="410"/>
      <c r="E2038" s="410"/>
      <c r="F2038" s="270"/>
      <c r="G2038" s="270" t="s">
        <v>4967</v>
      </c>
      <c r="H2038" s="283"/>
      <c r="I2038" s="283"/>
      <c r="J2038" s="289"/>
      <c r="K2038" s="290"/>
      <c r="L2038" s="291"/>
      <c r="M2038" s="289"/>
      <c r="N2038" s="290"/>
      <c r="O2038" s="291"/>
      <c r="P2038" s="289"/>
      <c r="Q2038" s="290"/>
      <c r="R2038" s="291"/>
      <c r="S2038" s="270"/>
      <c r="T2038" s="283"/>
      <c r="U2038" s="283"/>
      <c r="V2038" s="270"/>
      <c r="W2038" s="270" t="s">
        <v>21</v>
      </c>
    </row>
    <row r="2039" s="252" customFormat="true" ht="25.5" hidden="true" spans="1:23">
      <c r="A2039" s="270"/>
      <c r="B2039" s="270">
        <v>310201</v>
      </c>
      <c r="C2039" s="270" t="s">
        <v>4968</v>
      </c>
      <c r="D2039" s="410"/>
      <c r="E2039" s="410"/>
      <c r="F2039" s="270" t="s">
        <v>4969</v>
      </c>
      <c r="G2039" s="270"/>
      <c r="H2039" s="283"/>
      <c r="I2039" s="283"/>
      <c r="J2039" s="289"/>
      <c r="K2039" s="290"/>
      <c r="L2039" s="291"/>
      <c r="M2039" s="289"/>
      <c r="N2039" s="290"/>
      <c r="O2039" s="291"/>
      <c r="P2039" s="289"/>
      <c r="Q2039" s="290"/>
      <c r="R2039" s="291"/>
      <c r="S2039" s="270"/>
      <c r="T2039" s="283"/>
      <c r="U2039" s="283"/>
      <c r="V2039" s="270"/>
      <c r="W2039" s="270" t="s">
        <v>21</v>
      </c>
    </row>
    <row r="2040" s="253" customFormat="true" ht="38.25" hidden="true" spans="1:23">
      <c r="A2040" s="270">
        <f>MAX(A$2:A2039)+1</f>
        <v>1897</v>
      </c>
      <c r="B2040" s="270">
        <v>310201001</v>
      </c>
      <c r="C2040" s="270" t="s">
        <v>4970</v>
      </c>
      <c r="D2040" s="410" t="s">
        <v>4971</v>
      </c>
      <c r="E2040" s="410" t="s">
        <v>4970</v>
      </c>
      <c r="F2040" s="270"/>
      <c r="G2040" s="270"/>
      <c r="H2040" s="283" t="s">
        <v>39</v>
      </c>
      <c r="I2040" s="283" t="s">
        <v>4972</v>
      </c>
      <c r="J2040" s="289">
        <v>20</v>
      </c>
      <c r="K2040" s="290"/>
      <c r="L2040" s="291"/>
      <c r="M2040" s="289">
        <v>20</v>
      </c>
      <c r="N2040" s="290"/>
      <c r="O2040" s="291"/>
      <c r="P2040" s="289" t="s">
        <v>31</v>
      </c>
      <c r="Q2040" s="290"/>
      <c r="R2040" s="291"/>
      <c r="S2040" s="270"/>
      <c r="T2040" s="283"/>
      <c r="U2040" s="283"/>
      <c r="V2040" s="270"/>
      <c r="W2040" s="270" t="s">
        <v>21</v>
      </c>
    </row>
    <row r="2041" s="253" customFormat="true" ht="25.5" hidden="true" spans="1:23">
      <c r="A2041" s="270">
        <f>MAX(A$2:A2040)+1</f>
        <v>1898</v>
      </c>
      <c r="B2041" s="270" t="s">
        <v>4973</v>
      </c>
      <c r="C2041" s="270" t="s">
        <v>4974</v>
      </c>
      <c r="D2041" s="410" t="s">
        <v>4975</v>
      </c>
      <c r="E2041" s="410" t="s">
        <v>4974</v>
      </c>
      <c r="F2041" s="270"/>
      <c r="G2041" s="270"/>
      <c r="H2041" s="283" t="s">
        <v>39</v>
      </c>
      <c r="I2041" s="283" t="s">
        <v>4972</v>
      </c>
      <c r="J2041" s="289">
        <v>39</v>
      </c>
      <c r="K2041" s="290"/>
      <c r="L2041" s="291"/>
      <c r="M2041" s="289">
        <v>39</v>
      </c>
      <c r="N2041" s="290"/>
      <c r="O2041" s="291"/>
      <c r="P2041" s="289" t="s">
        <v>31</v>
      </c>
      <c r="Q2041" s="290"/>
      <c r="R2041" s="291"/>
      <c r="S2041" s="270"/>
      <c r="T2041" s="283"/>
      <c r="U2041" s="283"/>
      <c r="V2041" s="270"/>
      <c r="W2041" s="270" t="s">
        <v>21</v>
      </c>
    </row>
    <row r="2042" s="253" customFormat="true" ht="25.5" hidden="true" spans="1:23">
      <c r="A2042" s="270">
        <f>MAX(A$2:A2041)+1</f>
        <v>1899</v>
      </c>
      <c r="B2042" s="270">
        <v>310201002</v>
      </c>
      <c r="C2042" s="270" t="s">
        <v>4976</v>
      </c>
      <c r="D2042" s="410" t="s">
        <v>4977</v>
      </c>
      <c r="E2042" s="410" t="s">
        <v>4976</v>
      </c>
      <c r="F2042" s="270"/>
      <c r="G2042" s="270"/>
      <c r="H2042" s="283" t="s">
        <v>39</v>
      </c>
      <c r="I2042" s="283" t="s">
        <v>4972</v>
      </c>
      <c r="J2042" s="289">
        <v>26</v>
      </c>
      <c r="K2042" s="290"/>
      <c r="L2042" s="291"/>
      <c r="M2042" s="289">
        <v>26</v>
      </c>
      <c r="N2042" s="290"/>
      <c r="O2042" s="291"/>
      <c r="P2042" s="289" t="s">
        <v>31</v>
      </c>
      <c r="Q2042" s="290"/>
      <c r="R2042" s="291"/>
      <c r="S2042" s="270"/>
      <c r="T2042" s="283"/>
      <c r="U2042" s="283"/>
      <c r="V2042" s="270"/>
      <c r="W2042" s="270" t="s">
        <v>21</v>
      </c>
    </row>
    <row r="2043" s="253" customFormat="true" ht="25.5" hidden="true" spans="1:23">
      <c r="A2043" s="270">
        <f>MAX(A$2:A2042)+1</f>
        <v>1900</v>
      </c>
      <c r="B2043" s="270" t="s">
        <v>4978</v>
      </c>
      <c r="C2043" s="270" t="s">
        <v>4979</v>
      </c>
      <c r="D2043" s="410" t="s">
        <v>4980</v>
      </c>
      <c r="E2043" s="410" t="s">
        <v>4979</v>
      </c>
      <c r="F2043" s="270"/>
      <c r="G2043" s="270"/>
      <c r="H2043" s="283" t="s">
        <v>39</v>
      </c>
      <c r="I2043" s="283" t="s">
        <v>4972</v>
      </c>
      <c r="J2043" s="289">
        <v>39</v>
      </c>
      <c r="K2043" s="290"/>
      <c r="L2043" s="291"/>
      <c r="M2043" s="289">
        <v>39</v>
      </c>
      <c r="N2043" s="290"/>
      <c r="O2043" s="291"/>
      <c r="P2043" s="289" t="s">
        <v>31</v>
      </c>
      <c r="Q2043" s="290"/>
      <c r="R2043" s="291"/>
      <c r="S2043" s="270"/>
      <c r="T2043" s="283"/>
      <c r="U2043" s="283"/>
      <c r="V2043" s="270"/>
      <c r="W2043" s="270" t="s">
        <v>21</v>
      </c>
    </row>
    <row r="2044" s="253" customFormat="true" ht="25.5" hidden="true" spans="1:23">
      <c r="A2044" s="270">
        <f>MAX(A$2:A2043)+1</f>
        <v>1901</v>
      </c>
      <c r="B2044" s="270">
        <v>310201003</v>
      </c>
      <c r="C2044" s="270" t="s">
        <v>4981</v>
      </c>
      <c r="D2044" s="410" t="s">
        <v>4982</v>
      </c>
      <c r="E2044" s="410" t="s">
        <v>4981</v>
      </c>
      <c r="F2044" s="270"/>
      <c r="G2044" s="270"/>
      <c r="H2044" s="283" t="s">
        <v>39</v>
      </c>
      <c r="I2044" s="283" t="s">
        <v>4972</v>
      </c>
      <c r="J2044" s="289">
        <v>39</v>
      </c>
      <c r="K2044" s="290"/>
      <c r="L2044" s="291"/>
      <c r="M2044" s="289">
        <v>39</v>
      </c>
      <c r="N2044" s="290"/>
      <c r="O2044" s="291"/>
      <c r="P2044" s="289" t="s">
        <v>31</v>
      </c>
      <c r="Q2044" s="290"/>
      <c r="R2044" s="291"/>
      <c r="S2044" s="270"/>
      <c r="T2044" s="283"/>
      <c r="U2044" s="283"/>
      <c r="V2044" s="270"/>
      <c r="W2044" s="270" t="s">
        <v>21</v>
      </c>
    </row>
    <row r="2045" s="253" customFormat="true" ht="25.5" hidden="true" spans="1:23">
      <c r="A2045" s="270">
        <f>MAX(A$2:A2044)+1</f>
        <v>1902</v>
      </c>
      <c r="B2045" s="270">
        <v>310201004</v>
      </c>
      <c r="C2045" s="270" t="s">
        <v>4983</v>
      </c>
      <c r="D2045" s="410" t="s">
        <v>4984</v>
      </c>
      <c r="E2045" s="410" t="s">
        <v>4983</v>
      </c>
      <c r="F2045" s="270" t="s">
        <v>4985</v>
      </c>
      <c r="G2045" s="270"/>
      <c r="H2045" s="283" t="s">
        <v>39</v>
      </c>
      <c r="I2045" s="283" t="s">
        <v>4972</v>
      </c>
      <c r="J2045" s="289">
        <v>39</v>
      </c>
      <c r="K2045" s="290"/>
      <c r="L2045" s="291"/>
      <c r="M2045" s="289">
        <v>39</v>
      </c>
      <c r="N2045" s="290"/>
      <c r="O2045" s="291"/>
      <c r="P2045" s="289" t="s">
        <v>31</v>
      </c>
      <c r="Q2045" s="290"/>
      <c r="R2045" s="291"/>
      <c r="S2045" s="270"/>
      <c r="T2045" s="283"/>
      <c r="U2045" s="283"/>
      <c r="V2045" s="270"/>
      <c r="W2045" s="270" t="s">
        <v>21</v>
      </c>
    </row>
    <row r="2046" s="253" customFormat="true" ht="38.25" hidden="true" spans="1:23">
      <c r="A2046" s="270">
        <f>MAX(A$2:A2045)+1</f>
        <v>1903</v>
      </c>
      <c r="B2046" s="270">
        <v>310201005</v>
      </c>
      <c r="C2046" s="270" t="s">
        <v>4986</v>
      </c>
      <c r="D2046" s="410" t="s">
        <v>4987</v>
      </c>
      <c r="E2046" s="410" t="s">
        <v>4986</v>
      </c>
      <c r="F2046" s="270" t="s">
        <v>4988</v>
      </c>
      <c r="G2046" s="270"/>
      <c r="H2046" s="283" t="s">
        <v>39</v>
      </c>
      <c r="I2046" s="283" t="s">
        <v>4972</v>
      </c>
      <c r="J2046" s="289">
        <v>39</v>
      </c>
      <c r="K2046" s="290"/>
      <c r="L2046" s="291"/>
      <c r="M2046" s="289">
        <v>39</v>
      </c>
      <c r="N2046" s="290"/>
      <c r="O2046" s="291"/>
      <c r="P2046" s="289" t="s">
        <v>31</v>
      </c>
      <c r="Q2046" s="290"/>
      <c r="R2046" s="291"/>
      <c r="S2046" s="270"/>
      <c r="T2046" s="283"/>
      <c r="U2046" s="283"/>
      <c r="V2046" s="270"/>
      <c r="W2046" s="270" t="s">
        <v>21</v>
      </c>
    </row>
    <row r="2047" s="253" customFormat="true" ht="25.5" hidden="true" spans="1:23">
      <c r="A2047" s="270">
        <f>MAX(A$2:A2046)+1</f>
        <v>1904</v>
      </c>
      <c r="B2047" s="270">
        <v>310201006</v>
      </c>
      <c r="C2047" s="270" t="s">
        <v>4989</v>
      </c>
      <c r="D2047" s="410" t="s">
        <v>4990</v>
      </c>
      <c r="E2047" s="410" t="s">
        <v>4989</v>
      </c>
      <c r="F2047" s="270"/>
      <c r="G2047" s="270"/>
      <c r="H2047" s="283" t="s">
        <v>39</v>
      </c>
      <c r="I2047" s="283" t="s">
        <v>4972</v>
      </c>
      <c r="J2047" s="289">
        <v>26</v>
      </c>
      <c r="K2047" s="290"/>
      <c r="L2047" s="291"/>
      <c r="M2047" s="289">
        <v>26</v>
      </c>
      <c r="N2047" s="290"/>
      <c r="O2047" s="291"/>
      <c r="P2047" s="289" t="s">
        <v>31</v>
      </c>
      <c r="Q2047" s="290"/>
      <c r="R2047" s="291"/>
      <c r="S2047" s="270"/>
      <c r="T2047" s="283"/>
      <c r="U2047" s="283"/>
      <c r="V2047" s="270"/>
      <c r="W2047" s="270" t="s">
        <v>21</v>
      </c>
    </row>
    <row r="2048" s="253" customFormat="true" ht="38.25" hidden="true" spans="1:23">
      <c r="A2048" s="270">
        <f>MAX(A$2:A2047)+1</f>
        <v>1905</v>
      </c>
      <c r="B2048" s="270">
        <v>310201007</v>
      </c>
      <c r="C2048" s="270" t="s">
        <v>4991</v>
      </c>
      <c r="D2048" s="410" t="s">
        <v>4992</v>
      </c>
      <c r="E2048" s="410" t="s">
        <v>4991</v>
      </c>
      <c r="F2048" s="270"/>
      <c r="G2048" s="270"/>
      <c r="H2048" s="283" t="s">
        <v>39</v>
      </c>
      <c r="I2048" s="283" t="s">
        <v>4972</v>
      </c>
      <c r="J2048" s="289">
        <v>26</v>
      </c>
      <c r="K2048" s="290"/>
      <c r="L2048" s="291"/>
      <c r="M2048" s="289">
        <v>26</v>
      </c>
      <c r="N2048" s="290"/>
      <c r="O2048" s="291"/>
      <c r="P2048" s="289" t="s">
        <v>31</v>
      </c>
      <c r="Q2048" s="290"/>
      <c r="R2048" s="291"/>
      <c r="S2048" s="270"/>
      <c r="T2048" s="283"/>
      <c r="U2048" s="283"/>
      <c r="V2048" s="270"/>
      <c r="W2048" s="270" t="s">
        <v>21</v>
      </c>
    </row>
    <row r="2049" s="252" customFormat="true" ht="25.5" hidden="true" spans="1:23">
      <c r="A2049" s="270"/>
      <c r="B2049" s="270">
        <v>310202</v>
      </c>
      <c r="C2049" s="270" t="s">
        <v>4993</v>
      </c>
      <c r="D2049" s="410"/>
      <c r="E2049" s="410"/>
      <c r="F2049" s="270"/>
      <c r="G2049" s="270"/>
      <c r="H2049" s="283"/>
      <c r="I2049" s="283"/>
      <c r="J2049" s="289"/>
      <c r="K2049" s="290"/>
      <c r="L2049" s="291"/>
      <c r="M2049" s="289"/>
      <c r="N2049" s="290"/>
      <c r="O2049" s="291"/>
      <c r="P2049" s="289"/>
      <c r="Q2049" s="290"/>
      <c r="R2049" s="291"/>
      <c r="S2049" s="270"/>
      <c r="T2049" s="283"/>
      <c r="U2049" s="283"/>
      <c r="V2049" s="270"/>
      <c r="W2049" s="270" t="s">
        <v>21</v>
      </c>
    </row>
    <row r="2050" s="253" customFormat="true" ht="25.5" hidden="true" spans="1:23">
      <c r="A2050" s="270">
        <f>MAX(A$2:A2049)+1</f>
        <v>1906</v>
      </c>
      <c r="B2050" s="270">
        <v>310202001</v>
      </c>
      <c r="C2050" s="270" t="s">
        <v>4994</v>
      </c>
      <c r="D2050" s="410" t="s">
        <v>4995</v>
      </c>
      <c r="E2050" s="410" t="s">
        <v>4996</v>
      </c>
      <c r="F2050" s="270" t="s">
        <v>4997</v>
      </c>
      <c r="G2050" s="270"/>
      <c r="H2050" s="283" t="s">
        <v>39</v>
      </c>
      <c r="I2050" s="283" t="s">
        <v>4972</v>
      </c>
      <c r="J2050" s="289">
        <v>26</v>
      </c>
      <c r="K2050" s="290"/>
      <c r="L2050" s="291"/>
      <c r="M2050" s="289">
        <v>26</v>
      </c>
      <c r="N2050" s="290"/>
      <c r="O2050" s="291"/>
      <c r="P2050" s="289" t="s">
        <v>31</v>
      </c>
      <c r="Q2050" s="290"/>
      <c r="R2050" s="291"/>
      <c r="S2050" s="270"/>
      <c r="T2050" s="283"/>
      <c r="U2050" s="283"/>
      <c r="V2050" s="270"/>
      <c r="W2050" s="270" t="s">
        <v>21</v>
      </c>
    </row>
    <row r="2051" s="253" customFormat="true" ht="25.5" hidden="true" spans="1:23">
      <c r="A2051" s="270">
        <f>MAX(A$2:A2050)+1</f>
        <v>1907</v>
      </c>
      <c r="B2051" s="270">
        <v>310202002</v>
      </c>
      <c r="C2051" s="270" t="s">
        <v>4998</v>
      </c>
      <c r="D2051" s="410" t="s">
        <v>4999</v>
      </c>
      <c r="E2051" s="410" t="s">
        <v>4998</v>
      </c>
      <c r="F2051" s="270" t="s">
        <v>5000</v>
      </c>
      <c r="G2051" s="270"/>
      <c r="H2051" s="283" t="s">
        <v>39</v>
      </c>
      <c r="I2051" s="283" t="s">
        <v>4972</v>
      </c>
      <c r="J2051" s="289">
        <v>39</v>
      </c>
      <c r="K2051" s="290"/>
      <c r="L2051" s="291"/>
      <c r="M2051" s="289">
        <v>39</v>
      </c>
      <c r="N2051" s="290"/>
      <c r="O2051" s="291"/>
      <c r="P2051" s="289" t="s">
        <v>31</v>
      </c>
      <c r="Q2051" s="290"/>
      <c r="R2051" s="291"/>
      <c r="S2051" s="270"/>
      <c r="T2051" s="283"/>
      <c r="U2051" s="283"/>
      <c r="V2051" s="270"/>
      <c r="W2051" s="270" t="s">
        <v>21</v>
      </c>
    </row>
    <row r="2052" s="252" customFormat="true" ht="25.5" hidden="true" spans="1:23">
      <c r="A2052" s="270"/>
      <c r="B2052" s="270">
        <v>310203</v>
      </c>
      <c r="C2052" s="270" t="s">
        <v>5001</v>
      </c>
      <c r="D2052" s="410"/>
      <c r="E2052" s="410"/>
      <c r="F2052" s="270"/>
      <c r="G2052" s="270"/>
      <c r="H2052" s="283"/>
      <c r="I2052" s="283"/>
      <c r="J2052" s="289"/>
      <c r="K2052" s="290"/>
      <c r="L2052" s="291"/>
      <c r="M2052" s="289"/>
      <c r="N2052" s="290"/>
      <c r="O2052" s="291"/>
      <c r="P2052" s="289"/>
      <c r="Q2052" s="290"/>
      <c r="R2052" s="291"/>
      <c r="S2052" s="270"/>
      <c r="T2052" s="283"/>
      <c r="U2052" s="283"/>
      <c r="V2052" s="270"/>
      <c r="W2052" s="270" t="s">
        <v>21</v>
      </c>
    </row>
    <row r="2053" s="253" customFormat="true" ht="89.25" hidden="true" spans="1:23">
      <c r="A2053" s="270">
        <f>MAX(A$2:A2052)+1</f>
        <v>1908</v>
      </c>
      <c r="B2053" s="270">
        <v>310203001</v>
      </c>
      <c r="C2053" s="270" t="s">
        <v>5002</v>
      </c>
      <c r="D2053" s="410" t="s">
        <v>5003</v>
      </c>
      <c r="E2053" s="410" t="s">
        <v>5002</v>
      </c>
      <c r="F2053" s="432" t="s">
        <v>5004</v>
      </c>
      <c r="G2053" s="270"/>
      <c r="H2053" s="283" t="s">
        <v>39</v>
      </c>
      <c r="I2053" s="283" t="s">
        <v>4972</v>
      </c>
      <c r="J2053" s="289">
        <v>26</v>
      </c>
      <c r="K2053" s="290"/>
      <c r="L2053" s="291"/>
      <c r="M2053" s="289">
        <v>26</v>
      </c>
      <c r="N2053" s="290"/>
      <c r="O2053" s="291"/>
      <c r="P2053" s="289" t="s">
        <v>31</v>
      </c>
      <c r="Q2053" s="290"/>
      <c r="R2053" s="291"/>
      <c r="S2053" s="270"/>
      <c r="T2053" s="283"/>
      <c r="U2053" s="283"/>
      <c r="V2053" s="270"/>
      <c r="W2053" s="270" t="s">
        <v>21</v>
      </c>
    </row>
    <row r="2054" s="253" customFormat="true" ht="69.95" hidden="true" customHeight="true" spans="1:23">
      <c r="A2054" s="270">
        <f>MAX(A$2:A2053)+1</f>
        <v>1909</v>
      </c>
      <c r="B2054" s="270">
        <v>310203002</v>
      </c>
      <c r="C2054" s="270" t="s">
        <v>5005</v>
      </c>
      <c r="D2054" s="410" t="s">
        <v>5006</v>
      </c>
      <c r="E2054" s="410" t="s">
        <v>5005</v>
      </c>
      <c r="F2054" s="432" t="s">
        <v>5007</v>
      </c>
      <c r="G2054" s="270" t="s">
        <v>3233</v>
      </c>
      <c r="H2054" s="283" t="s">
        <v>39</v>
      </c>
      <c r="I2054" s="283" t="s">
        <v>4972</v>
      </c>
      <c r="J2054" s="289">
        <v>26</v>
      </c>
      <c r="K2054" s="290"/>
      <c r="L2054" s="291"/>
      <c r="M2054" s="289">
        <v>26</v>
      </c>
      <c r="N2054" s="290"/>
      <c r="O2054" s="291"/>
      <c r="P2054" s="289" t="s">
        <v>31</v>
      </c>
      <c r="Q2054" s="290"/>
      <c r="R2054" s="291"/>
      <c r="S2054" s="270"/>
      <c r="T2054" s="283"/>
      <c r="U2054" s="283"/>
      <c r="V2054" s="270"/>
      <c r="W2054" s="270" t="s">
        <v>21</v>
      </c>
    </row>
    <row r="2055" s="253" customFormat="true" ht="74.1" hidden="true" customHeight="true" spans="1:23">
      <c r="A2055" s="270">
        <f>MAX(A$2:A2054)+1</f>
        <v>1910</v>
      </c>
      <c r="B2055" s="270">
        <v>310203003</v>
      </c>
      <c r="C2055" s="270" t="s">
        <v>5008</v>
      </c>
      <c r="D2055" s="410" t="s">
        <v>5009</v>
      </c>
      <c r="E2055" s="410" t="s">
        <v>5008</v>
      </c>
      <c r="F2055" s="432" t="s">
        <v>5010</v>
      </c>
      <c r="G2055" s="270"/>
      <c r="H2055" s="283" t="s">
        <v>39</v>
      </c>
      <c r="I2055" s="283" t="s">
        <v>4972</v>
      </c>
      <c r="J2055" s="289">
        <v>26</v>
      </c>
      <c r="K2055" s="290"/>
      <c r="L2055" s="291"/>
      <c r="M2055" s="289">
        <v>26</v>
      </c>
      <c r="N2055" s="290"/>
      <c r="O2055" s="291"/>
      <c r="P2055" s="289" t="s">
        <v>31</v>
      </c>
      <c r="Q2055" s="290"/>
      <c r="R2055" s="291"/>
      <c r="S2055" s="270"/>
      <c r="T2055" s="283"/>
      <c r="U2055" s="283"/>
      <c r="V2055" s="270"/>
      <c r="W2055" s="270" t="s">
        <v>21</v>
      </c>
    </row>
    <row r="2056" s="253" customFormat="true" ht="38.25" hidden="true" spans="1:23">
      <c r="A2056" s="270">
        <f>MAX(A$2:A2055)+1</f>
        <v>1911</v>
      </c>
      <c r="B2056" s="270">
        <v>310203004</v>
      </c>
      <c r="C2056" s="270" t="s">
        <v>5011</v>
      </c>
      <c r="D2056" s="410" t="s">
        <v>5012</v>
      </c>
      <c r="E2056" s="410" t="s">
        <v>5011</v>
      </c>
      <c r="F2056" s="432" t="s">
        <v>5013</v>
      </c>
      <c r="G2056" s="270"/>
      <c r="H2056" s="283" t="s">
        <v>39</v>
      </c>
      <c r="I2056" s="283" t="s">
        <v>4972</v>
      </c>
      <c r="J2056" s="289">
        <v>26</v>
      </c>
      <c r="K2056" s="290"/>
      <c r="L2056" s="291"/>
      <c r="M2056" s="289">
        <v>26</v>
      </c>
      <c r="N2056" s="290"/>
      <c r="O2056" s="291"/>
      <c r="P2056" s="289" t="s">
        <v>31</v>
      </c>
      <c r="Q2056" s="290"/>
      <c r="R2056" s="291"/>
      <c r="S2056" s="270"/>
      <c r="T2056" s="283"/>
      <c r="U2056" s="283"/>
      <c r="V2056" s="270"/>
      <c r="W2056" s="270" t="s">
        <v>21</v>
      </c>
    </row>
    <row r="2057" s="253" customFormat="true" ht="51" hidden="true" spans="1:23">
      <c r="A2057" s="270">
        <f>MAX(A$2:A2056)+1</f>
        <v>1912</v>
      </c>
      <c r="B2057" s="270">
        <v>310203005</v>
      </c>
      <c r="C2057" s="270" t="s">
        <v>5014</v>
      </c>
      <c r="D2057" s="410" t="s">
        <v>5015</v>
      </c>
      <c r="E2057" s="410" t="s">
        <v>5014</v>
      </c>
      <c r="F2057" s="432" t="s">
        <v>5016</v>
      </c>
      <c r="G2057" s="270"/>
      <c r="H2057" s="283" t="s">
        <v>39</v>
      </c>
      <c r="I2057" s="283" t="s">
        <v>4972</v>
      </c>
      <c r="J2057" s="289">
        <v>26</v>
      </c>
      <c r="K2057" s="290"/>
      <c r="L2057" s="291"/>
      <c r="M2057" s="289">
        <v>26</v>
      </c>
      <c r="N2057" s="290"/>
      <c r="O2057" s="291"/>
      <c r="P2057" s="289" t="s">
        <v>31</v>
      </c>
      <c r="Q2057" s="290"/>
      <c r="R2057" s="291"/>
      <c r="S2057" s="270"/>
      <c r="T2057" s="283"/>
      <c r="U2057" s="283"/>
      <c r="V2057" s="270"/>
      <c r="W2057" s="270" t="s">
        <v>21</v>
      </c>
    </row>
    <row r="2058" s="252" customFormat="true" ht="25.5" hidden="true" spans="1:23">
      <c r="A2058" s="270"/>
      <c r="B2058" s="270">
        <v>310204</v>
      </c>
      <c r="C2058" s="270" t="s">
        <v>5017</v>
      </c>
      <c r="D2058" s="410"/>
      <c r="E2058" s="410"/>
      <c r="F2058" s="270"/>
      <c r="G2058" s="270"/>
      <c r="H2058" s="283"/>
      <c r="I2058" s="283"/>
      <c r="J2058" s="289"/>
      <c r="K2058" s="290"/>
      <c r="L2058" s="291"/>
      <c r="M2058" s="289"/>
      <c r="N2058" s="290"/>
      <c r="O2058" s="291"/>
      <c r="P2058" s="289"/>
      <c r="Q2058" s="290"/>
      <c r="R2058" s="291"/>
      <c r="S2058" s="270"/>
      <c r="T2058" s="283"/>
      <c r="U2058" s="283"/>
      <c r="V2058" s="270"/>
      <c r="W2058" s="270" t="s">
        <v>21</v>
      </c>
    </row>
    <row r="2059" s="253" customFormat="true" ht="38.25" hidden="true" spans="1:23">
      <c r="A2059" s="270">
        <f>MAX(A$2:A2058)+1</f>
        <v>1913</v>
      </c>
      <c r="B2059" s="270">
        <v>310204001</v>
      </c>
      <c r="C2059" s="270" t="s">
        <v>5018</v>
      </c>
      <c r="D2059" s="410" t="s">
        <v>5019</v>
      </c>
      <c r="E2059" s="410" t="s">
        <v>5018</v>
      </c>
      <c r="F2059" s="432" t="s">
        <v>5020</v>
      </c>
      <c r="G2059" s="270"/>
      <c r="H2059" s="283" t="s">
        <v>39</v>
      </c>
      <c r="I2059" s="283" t="s">
        <v>4972</v>
      </c>
      <c r="J2059" s="289">
        <v>20</v>
      </c>
      <c r="K2059" s="290"/>
      <c r="L2059" s="291"/>
      <c r="M2059" s="289">
        <v>20</v>
      </c>
      <c r="N2059" s="290"/>
      <c r="O2059" s="291"/>
      <c r="P2059" s="289" t="s">
        <v>31</v>
      </c>
      <c r="Q2059" s="290"/>
      <c r="R2059" s="291"/>
      <c r="S2059" s="270"/>
      <c r="T2059" s="283"/>
      <c r="U2059" s="283"/>
      <c r="V2059" s="270"/>
      <c r="W2059" s="270" t="s">
        <v>21</v>
      </c>
    </row>
    <row r="2060" s="253" customFormat="true" ht="38.25" hidden="true" spans="1:23">
      <c r="A2060" s="270">
        <f>MAX(A$2:A2059)+1</f>
        <v>1914</v>
      </c>
      <c r="B2060" s="270">
        <v>310204002</v>
      </c>
      <c r="C2060" s="270" t="s">
        <v>5021</v>
      </c>
      <c r="D2060" s="410" t="s">
        <v>5022</v>
      </c>
      <c r="E2060" s="410" t="s">
        <v>5021</v>
      </c>
      <c r="F2060" s="432" t="s">
        <v>5023</v>
      </c>
      <c r="G2060" s="270"/>
      <c r="H2060" s="283" t="s">
        <v>39</v>
      </c>
      <c r="I2060" s="283" t="s">
        <v>4972</v>
      </c>
      <c r="J2060" s="289">
        <v>13</v>
      </c>
      <c r="K2060" s="290"/>
      <c r="L2060" s="291"/>
      <c r="M2060" s="289">
        <v>13</v>
      </c>
      <c r="N2060" s="290"/>
      <c r="O2060" s="291"/>
      <c r="P2060" s="289" t="s">
        <v>31</v>
      </c>
      <c r="Q2060" s="290"/>
      <c r="R2060" s="291"/>
      <c r="S2060" s="270"/>
      <c r="T2060" s="283"/>
      <c r="U2060" s="283"/>
      <c r="V2060" s="270"/>
      <c r="W2060" s="270" t="s">
        <v>21</v>
      </c>
    </row>
    <row r="2061" s="253" customFormat="true" ht="63.75" hidden="true" spans="1:23">
      <c r="A2061" s="270">
        <f>MAX(A$2:A2060)+1</f>
        <v>1915</v>
      </c>
      <c r="B2061" s="270">
        <v>310204003</v>
      </c>
      <c r="C2061" s="270" t="s">
        <v>5024</v>
      </c>
      <c r="D2061" s="410" t="s">
        <v>5025</v>
      </c>
      <c r="E2061" s="410" t="s">
        <v>5024</v>
      </c>
      <c r="F2061" s="432" t="s">
        <v>5026</v>
      </c>
      <c r="G2061" s="270"/>
      <c r="H2061" s="283" t="s">
        <v>39</v>
      </c>
      <c r="I2061" s="283" t="s">
        <v>4972</v>
      </c>
      <c r="J2061" s="289">
        <v>20</v>
      </c>
      <c r="K2061" s="290"/>
      <c r="L2061" s="291"/>
      <c r="M2061" s="289">
        <v>20</v>
      </c>
      <c r="N2061" s="290"/>
      <c r="O2061" s="291"/>
      <c r="P2061" s="289" t="s">
        <v>31</v>
      </c>
      <c r="Q2061" s="290"/>
      <c r="R2061" s="291"/>
      <c r="S2061" s="270"/>
      <c r="T2061" s="283"/>
      <c r="U2061" s="283"/>
      <c r="V2061" s="270"/>
      <c r="W2061" s="270" t="s">
        <v>21</v>
      </c>
    </row>
    <row r="2062" s="253" customFormat="true" ht="63.75" hidden="true" spans="1:23">
      <c r="A2062" s="270">
        <f>MAX(A$2:A2061)+1</f>
        <v>1916</v>
      </c>
      <c r="B2062" s="270">
        <v>310204004</v>
      </c>
      <c r="C2062" s="270" t="s">
        <v>5027</v>
      </c>
      <c r="D2062" s="410" t="s">
        <v>5028</v>
      </c>
      <c r="E2062" s="410" t="s">
        <v>5027</v>
      </c>
      <c r="F2062" s="432" t="s">
        <v>5029</v>
      </c>
      <c r="G2062" s="270"/>
      <c r="H2062" s="283" t="s">
        <v>39</v>
      </c>
      <c r="I2062" s="283" t="s">
        <v>4972</v>
      </c>
      <c r="J2062" s="289">
        <v>20</v>
      </c>
      <c r="K2062" s="290"/>
      <c r="L2062" s="291"/>
      <c r="M2062" s="289">
        <v>20</v>
      </c>
      <c r="N2062" s="290"/>
      <c r="O2062" s="291"/>
      <c r="P2062" s="289" t="s">
        <v>31</v>
      </c>
      <c r="Q2062" s="290"/>
      <c r="R2062" s="291"/>
      <c r="S2062" s="270"/>
      <c r="T2062" s="283"/>
      <c r="U2062" s="283"/>
      <c r="V2062" s="270"/>
      <c r="W2062" s="270" t="s">
        <v>21</v>
      </c>
    </row>
    <row r="2063" s="253" customFormat="true" ht="25.5" hidden="true" spans="1:23">
      <c r="A2063" s="270">
        <f>MAX(A$2:A2062)+1</f>
        <v>1917</v>
      </c>
      <c r="B2063" s="270">
        <v>310204005</v>
      </c>
      <c r="C2063" s="270" t="s">
        <v>5030</v>
      </c>
      <c r="D2063" s="410" t="s">
        <v>5031</v>
      </c>
      <c r="E2063" s="410" t="s">
        <v>5030</v>
      </c>
      <c r="F2063" s="432" t="s">
        <v>5032</v>
      </c>
      <c r="G2063" s="270"/>
      <c r="H2063" s="283" t="s">
        <v>39</v>
      </c>
      <c r="I2063" s="283" t="s">
        <v>4972</v>
      </c>
      <c r="J2063" s="289">
        <v>20</v>
      </c>
      <c r="K2063" s="290"/>
      <c r="L2063" s="291"/>
      <c r="M2063" s="289">
        <v>20</v>
      </c>
      <c r="N2063" s="290"/>
      <c r="O2063" s="291"/>
      <c r="P2063" s="289" t="s">
        <v>31</v>
      </c>
      <c r="Q2063" s="290"/>
      <c r="R2063" s="291"/>
      <c r="S2063" s="270"/>
      <c r="T2063" s="283"/>
      <c r="U2063" s="283"/>
      <c r="V2063" s="270"/>
      <c r="W2063" s="270" t="s">
        <v>21</v>
      </c>
    </row>
    <row r="2064" s="253" customFormat="true" ht="25.5" hidden="true" spans="1:23">
      <c r="A2064" s="270">
        <f>MAX(A$2:A2063)+1</f>
        <v>1918</v>
      </c>
      <c r="B2064" s="270">
        <v>310204006</v>
      </c>
      <c r="C2064" s="270" t="s">
        <v>5033</v>
      </c>
      <c r="D2064" s="410" t="s">
        <v>5034</v>
      </c>
      <c r="E2064" s="410" t="s">
        <v>5033</v>
      </c>
      <c r="F2064" s="432" t="s">
        <v>5035</v>
      </c>
      <c r="G2064" s="270"/>
      <c r="H2064" s="283" t="s">
        <v>39</v>
      </c>
      <c r="I2064" s="283" t="s">
        <v>4972</v>
      </c>
      <c r="J2064" s="289">
        <v>20</v>
      </c>
      <c r="K2064" s="290"/>
      <c r="L2064" s="291"/>
      <c r="M2064" s="289">
        <v>20</v>
      </c>
      <c r="N2064" s="290"/>
      <c r="O2064" s="291"/>
      <c r="P2064" s="289" t="s">
        <v>31</v>
      </c>
      <c r="Q2064" s="290"/>
      <c r="R2064" s="291"/>
      <c r="S2064" s="270"/>
      <c r="T2064" s="283"/>
      <c r="U2064" s="283"/>
      <c r="V2064" s="270"/>
      <c r="W2064" s="270" t="s">
        <v>21</v>
      </c>
    </row>
    <row r="2065" s="252" customFormat="true" ht="25.5" hidden="true" spans="1:23">
      <c r="A2065" s="270"/>
      <c r="B2065" s="270">
        <v>310205</v>
      </c>
      <c r="C2065" s="270" t="s">
        <v>5036</v>
      </c>
      <c r="D2065" s="410"/>
      <c r="E2065" s="410"/>
      <c r="F2065" s="270"/>
      <c r="G2065" s="270"/>
      <c r="H2065" s="283"/>
      <c r="I2065" s="283"/>
      <c r="J2065" s="289"/>
      <c r="K2065" s="290"/>
      <c r="L2065" s="291"/>
      <c r="M2065" s="289"/>
      <c r="N2065" s="290"/>
      <c r="O2065" s="291"/>
      <c r="P2065" s="289"/>
      <c r="Q2065" s="290"/>
      <c r="R2065" s="291"/>
      <c r="S2065" s="270"/>
      <c r="T2065" s="283"/>
      <c r="U2065" s="283"/>
      <c r="V2065" s="270"/>
      <c r="W2065" s="270" t="s">
        <v>21</v>
      </c>
    </row>
    <row r="2066" s="253" customFormat="true" ht="25.5" hidden="true" spans="1:23">
      <c r="A2066" s="270">
        <f>MAX(A$2:A2065)+1</f>
        <v>1919</v>
      </c>
      <c r="B2066" s="270">
        <v>310205001</v>
      </c>
      <c r="C2066" s="270" t="s">
        <v>5037</v>
      </c>
      <c r="D2066" s="410" t="s">
        <v>5038</v>
      </c>
      <c r="E2066" s="410" t="s">
        <v>5037</v>
      </c>
      <c r="F2066" s="432" t="s">
        <v>5039</v>
      </c>
      <c r="G2066" s="270"/>
      <c r="H2066" s="283" t="s">
        <v>39</v>
      </c>
      <c r="I2066" s="283" t="s">
        <v>4972</v>
      </c>
      <c r="J2066" s="289">
        <v>20</v>
      </c>
      <c r="K2066" s="290"/>
      <c r="L2066" s="291"/>
      <c r="M2066" s="289">
        <v>20</v>
      </c>
      <c r="N2066" s="290"/>
      <c r="O2066" s="291"/>
      <c r="P2066" s="289" t="s">
        <v>31</v>
      </c>
      <c r="Q2066" s="290"/>
      <c r="R2066" s="291"/>
      <c r="S2066" s="270"/>
      <c r="T2066" s="283"/>
      <c r="U2066" s="283"/>
      <c r="V2066" s="270"/>
      <c r="W2066" s="270" t="s">
        <v>21</v>
      </c>
    </row>
    <row r="2067" s="253" customFormat="true" ht="25.5" hidden="true" spans="1:23">
      <c r="A2067" s="270">
        <f>MAX(A$2:A2066)+1</f>
        <v>1920</v>
      </c>
      <c r="B2067" s="270">
        <v>310205002</v>
      </c>
      <c r="C2067" s="270" t="s">
        <v>5040</v>
      </c>
      <c r="D2067" s="410" t="s">
        <v>5041</v>
      </c>
      <c r="E2067" s="410" t="s">
        <v>5040</v>
      </c>
      <c r="F2067" s="432" t="s">
        <v>5042</v>
      </c>
      <c r="G2067" s="270"/>
      <c r="H2067" s="283" t="s">
        <v>39</v>
      </c>
      <c r="I2067" s="283" t="s">
        <v>4972</v>
      </c>
      <c r="J2067" s="289">
        <v>20</v>
      </c>
      <c r="K2067" s="290"/>
      <c r="L2067" s="291"/>
      <c r="M2067" s="289">
        <v>20</v>
      </c>
      <c r="N2067" s="290"/>
      <c r="O2067" s="291"/>
      <c r="P2067" s="289" t="s">
        <v>31</v>
      </c>
      <c r="Q2067" s="290"/>
      <c r="R2067" s="291"/>
      <c r="S2067" s="270"/>
      <c r="T2067" s="283"/>
      <c r="U2067" s="283"/>
      <c r="V2067" s="270"/>
      <c r="W2067" s="270" t="s">
        <v>21</v>
      </c>
    </row>
    <row r="2068" s="253" customFormat="true" ht="25.5" hidden="true" spans="1:23">
      <c r="A2068" s="270">
        <f>MAX(A$2:A2067)+1</f>
        <v>1921</v>
      </c>
      <c r="B2068" s="270">
        <v>310205003</v>
      </c>
      <c r="C2068" s="270" t="s">
        <v>5043</v>
      </c>
      <c r="D2068" s="410" t="s">
        <v>5044</v>
      </c>
      <c r="E2068" s="410" t="s">
        <v>5043</v>
      </c>
      <c r="F2068" s="432" t="s">
        <v>5045</v>
      </c>
      <c r="G2068" s="270"/>
      <c r="H2068" s="283" t="s">
        <v>39</v>
      </c>
      <c r="I2068" s="283" t="s">
        <v>4972</v>
      </c>
      <c r="J2068" s="289">
        <v>20</v>
      </c>
      <c r="K2068" s="290"/>
      <c r="L2068" s="291"/>
      <c r="M2068" s="289">
        <v>20</v>
      </c>
      <c r="N2068" s="290"/>
      <c r="O2068" s="291"/>
      <c r="P2068" s="289" t="s">
        <v>31</v>
      </c>
      <c r="Q2068" s="290"/>
      <c r="R2068" s="291"/>
      <c r="S2068" s="270"/>
      <c r="T2068" s="283"/>
      <c r="U2068" s="283"/>
      <c r="V2068" s="270"/>
      <c r="W2068" s="270" t="s">
        <v>21</v>
      </c>
    </row>
    <row r="2069" s="253" customFormat="true" ht="63.75" hidden="true" spans="1:23">
      <c r="A2069" s="270">
        <f>MAX(A$2:A2068)+1</f>
        <v>1922</v>
      </c>
      <c r="B2069" s="270">
        <v>310205004</v>
      </c>
      <c r="C2069" s="270" t="s">
        <v>5046</v>
      </c>
      <c r="D2069" s="410" t="s">
        <v>5047</v>
      </c>
      <c r="E2069" s="410" t="s">
        <v>5046</v>
      </c>
      <c r="F2069" s="432" t="s">
        <v>5048</v>
      </c>
      <c r="G2069" s="270"/>
      <c r="H2069" s="283" t="s">
        <v>39</v>
      </c>
      <c r="I2069" s="283" t="s">
        <v>4972</v>
      </c>
      <c r="J2069" s="297">
        <v>62</v>
      </c>
      <c r="K2069" s="303"/>
      <c r="L2069" s="304"/>
      <c r="M2069" s="297">
        <v>62</v>
      </c>
      <c r="N2069" s="303"/>
      <c r="O2069" s="304"/>
      <c r="P2069" s="289" t="s">
        <v>31</v>
      </c>
      <c r="Q2069" s="290"/>
      <c r="R2069" s="291"/>
      <c r="S2069" s="270"/>
      <c r="T2069" s="377"/>
      <c r="U2069" s="377"/>
      <c r="V2069" s="270"/>
      <c r="W2069" s="270" t="s">
        <v>938</v>
      </c>
    </row>
    <row r="2070" s="253" customFormat="true" ht="25.5" hidden="true" spans="1:23">
      <c r="A2070" s="270">
        <f>MAX(A$2:A2069)+1</f>
        <v>1923</v>
      </c>
      <c r="B2070" s="270">
        <v>310205005</v>
      </c>
      <c r="C2070" s="270" t="s">
        <v>5049</v>
      </c>
      <c r="D2070" s="410" t="s">
        <v>5050</v>
      </c>
      <c r="E2070" s="410" t="s">
        <v>5049</v>
      </c>
      <c r="F2070" s="432" t="s">
        <v>5051</v>
      </c>
      <c r="G2070" s="270"/>
      <c r="H2070" s="283" t="s">
        <v>39</v>
      </c>
      <c r="I2070" s="283" t="s">
        <v>4972</v>
      </c>
      <c r="J2070" s="289">
        <v>26</v>
      </c>
      <c r="K2070" s="290"/>
      <c r="L2070" s="291"/>
      <c r="M2070" s="289">
        <v>26</v>
      </c>
      <c r="N2070" s="290"/>
      <c r="O2070" s="291"/>
      <c r="P2070" s="289" t="s">
        <v>31</v>
      </c>
      <c r="Q2070" s="290"/>
      <c r="R2070" s="291"/>
      <c r="S2070" s="270"/>
      <c r="T2070" s="283"/>
      <c r="U2070" s="283"/>
      <c r="V2070" s="270"/>
      <c r="W2070" s="270" t="s">
        <v>21</v>
      </c>
    </row>
    <row r="2071" s="253" customFormat="true" ht="25.5" hidden="true" spans="1:23">
      <c r="A2071" s="270">
        <f>MAX(A$2:A2070)+1</f>
        <v>1924</v>
      </c>
      <c r="B2071" s="270">
        <v>310205006</v>
      </c>
      <c r="C2071" s="270" t="s">
        <v>5052</v>
      </c>
      <c r="D2071" s="410" t="s">
        <v>5053</v>
      </c>
      <c r="E2071" s="410" t="s">
        <v>5052</v>
      </c>
      <c r="F2071" s="432" t="s">
        <v>5054</v>
      </c>
      <c r="G2071" s="270"/>
      <c r="H2071" s="283" t="s">
        <v>39</v>
      </c>
      <c r="I2071" s="283" t="s">
        <v>4972</v>
      </c>
      <c r="J2071" s="289">
        <v>20</v>
      </c>
      <c r="K2071" s="290"/>
      <c r="L2071" s="291"/>
      <c r="M2071" s="289">
        <v>20</v>
      </c>
      <c r="N2071" s="290"/>
      <c r="O2071" s="291"/>
      <c r="P2071" s="289" t="s">
        <v>31</v>
      </c>
      <c r="Q2071" s="290"/>
      <c r="R2071" s="291"/>
      <c r="S2071" s="270"/>
      <c r="T2071" s="283"/>
      <c r="U2071" s="283"/>
      <c r="V2071" s="270"/>
      <c r="W2071" s="270" t="s">
        <v>21</v>
      </c>
    </row>
    <row r="2072" s="253" customFormat="true" ht="38.25" hidden="true" spans="1:23">
      <c r="A2072" s="270">
        <f>MAX(A$2:A2071)+1</f>
        <v>1925</v>
      </c>
      <c r="B2072" s="270">
        <v>310205007</v>
      </c>
      <c r="C2072" s="270" t="s">
        <v>5055</v>
      </c>
      <c r="D2072" s="410" t="s">
        <v>5056</v>
      </c>
      <c r="E2072" s="410" t="s">
        <v>5055</v>
      </c>
      <c r="F2072" s="432" t="s">
        <v>5057</v>
      </c>
      <c r="G2072" s="270"/>
      <c r="H2072" s="283" t="s">
        <v>39</v>
      </c>
      <c r="I2072" s="283" t="s">
        <v>4972</v>
      </c>
      <c r="J2072" s="289">
        <v>39</v>
      </c>
      <c r="K2072" s="290"/>
      <c r="L2072" s="291"/>
      <c r="M2072" s="289">
        <v>39</v>
      </c>
      <c r="N2072" s="290"/>
      <c r="O2072" s="291"/>
      <c r="P2072" s="289" t="s">
        <v>31</v>
      </c>
      <c r="Q2072" s="290"/>
      <c r="R2072" s="291"/>
      <c r="S2072" s="270"/>
      <c r="T2072" s="283"/>
      <c r="U2072" s="283"/>
      <c r="V2072" s="270"/>
      <c r="W2072" s="270" t="s">
        <v>21</v>
      </c>
    </row>
    <row r="2073" s="253" customFormat="true" ht="25.5" hidden="true" spans="1:23">
      <c r="A2073" s="270">
        <f>MAX(A$2:A2072)+1</f>
        <v>1926</v>
      </c>
      <c r="B2073" s="270">
        <v>310205008</v>
      </c>
      <c r="C2073" s="270" t="s">
        <v>5058</v>
      </c>
      <c r="D2073" s="410" t="s">
        <v>5059</v>
      </c>
      <c r="E2073" s="410" t="s">
        <v>5058</v>
      </c>
      <c r="F2073" s="432" t="s">
        <v>5060</v>
      </c>
      <c r="G2073" s="270" t="s">
        <v>5061</v>
      </c>
      <c r="H2073" s="283" t="s">
        <v>44</v>
      </c>
      <c r="I2073" s="285" t="s">
        <v>40</v>
      </c>
      <c r="J2073" s="289">
        <v>5.2</v>
      </c>
      <c r="K2073" s="290"/>
      <c r="L2073" s="291"/>
      <c r="M2073" s="289">
        <v>5.2</v>
      </c>
      <c r="N2073" s="290"/>
      <c r="O2073" s="291"/>
      <c r="P2073" s="289" t="s">
        <v>31</v>
      </c>
      <c r="Q2073" s="290"/>
      <c r="R2073" s="291"/>
      <c r="S2073" s="270" t="s">
        <v>5062</v>
      </c>
      <c r="T2073" s="283"/>
      <c r="U2073" s="283"/>
      <c r="V2073" s="270"/>
      <c r="W2073" s="270" t="s">
        <v>21</v>
      </c>
    </row>
    <row r="2074" s="253" customFormat="true" ht="63.75" hidden="true" spans="1:23">
      <c r="A2074" s="270">
        <f>MAX(A$2:A2073)+1</f>
        <v>1927</v>
      </c>
      <c r="B2074" s="270">
        <v>310205009</v>
      </c>
      <c r="C2074" s="270" t="s">
        <v>5063</v>
      </c>
      <c r="D2074" s="410" t="s">
        <v>5064</v>
      </c>
      <c r="E2074" s="410" t="s">
        <v>5063</v>
      </c>
      <c r="F2074" s="177" t="s">
        <v>5065</v>
      </c>
      <c r="G2074" s="270" t="s">
        <v>5066</v>
      </c>
      <c r="H2074" s="283" t="s">
        <v>44</v>
      </c>
      <c r="I2074" s="283" t="s">
        <v>40</v>
      </c>
      <c r="J2074" s="289">
        <v>650</v>
      </c>
      <c r="K2074" s="290"/>
      <c r="L2074" s="291"/>
      <c r="M2074" s="289">
        <v>650</v>
      </c>
      <c r="N2074" s="290"/>
      <c r="O2074" s="291"/>
      <c r="P2074" s="289" t="s">
        <v>31</v>
      </c>
      <c r="Q2074" s="290"/>
      <c r="R2074" s="291"/>
      <c r="S2074" s="270"/>
      <c r="T2074" s="283"/>
      <c r="U2074" s="283"/>
      <c r="V2074" s="270"/>
      <c r="W2074" s="270" t="s">
        <v>21</v>
      </c>
    </row>
    <row r="2075" s="252" customFormat="true" ht="25.5" hidden="true" spans="1:23">
      <c r="A2075" s="270"/>
      <c r="B2075" s="270">
        <v>310206</v>
      </c>
      <c r="C2075" s="270" t="s">
        <v>5067</v>
      </c>
      <c r="D2075" s="410"/>
      <c r="E2075" s="410"/>
      <c r="F2075" s="270"/>
      <c r="G2075" s="270"/>
      <c r="H2075" s="283"/>
      <c r="I2075" s="283"/>
      <c r="J2075" s="289"/>
      <c r="K2075" s="290"/>
      <c r="L2075" s="291"/>
      <c r="M2075" s="289"/>
      <c r="N2075" s="290"/>
      <c r="O2075" s="291"/>
      <c r="P2075" s="289"/>
      <c r="Q2075" s="290"/>
      <c r="R2075" s="291"/>
      <c r="S2075" s="270"/>
      <c r="T2075" s="283"/>
      <c r="U2075" s="283"/>
      <c r="V2075" s="270"/>
      <c r="W2075" s="270" t="s">
        <v>21</v>
      </c>
    </row>
    <row r="2076" s="253" customFormat="true" ht="25.5" hidden="true" spans="1:23">
      <c r="A2076" s="270">
        <f>MAX(A$2:A2075)+1</f>
        <v>1928</v>
      </c>
      <c r="B2076" s="270">
        <v>310206001</v>
      </c>
      <c r="C2076" s="270" t="s">
        <v>5068</v>
      </c>
      <c r="D2076" s="410" t="s">
        <v>5069</v>
      </c>
      <c r="E2076" s="410" t="s">
        <v>5068</v>
      </c>
      <c r="F2076" s="432" t="s">
        <v>5070</v>
      </c>
      <c r="G2076" s="270"/>
      <c r="H2076" s="283" t="s">
        <v>39</v>
      </c>
      <c r="I2076" s="283" t="s">
        <v>4972</v>
      </c>
      <c r="J2076" s="289">
        <v>13</v>
      </c>
      <c r="K2076" s="290"/>
      <c r="L2076" s="291"/>
      <c r="M2076" s="289">
        <v>13</v>
      </c>
      <c r="N2076" s="290"/>
      <c r="O2076" s="291"/>
      <c r="P2076" s="289" t="s">
        <v>31</v>
      </c>
      <c r="Q2076" s="290"/>
      <c r="R2076" s="291"/>
      <c r="S2076" s="270"/>
      <c r="T2076" s="283"/>
      <c r="U2076" s="283"/>
      <c r="V2076" s="270"/>
      <c r="W2076" s="270" t="s">
        <v>21</v>
      </c>
    </row>
    <row r="2077" s="253" customFormat="true" ht="63.75" hidden="true" spans="1:23">
      <c r="A2077" s="270">
        <f>MAX(A$2:A2076)+1</f>
        <v>1929</v>
      </c>
      <c r="B2077" s="270">
        <v>310206002</v>
      </c>
      <c r="C2077" s="270" t="s">
        <v>5071</v>
      </c>
      <c r="D2077" s="410" t="s">
        <v>5072</v>
      </c>
      <c r="E2077" s="410" t="s">
        <v>5071</v>
      </c>
      <c r="F2077" s="432" t="s">
        <v>5073</v>
      </c>
      <c r="G2077" s="270"/>
      <c r="H2077" s="283" t="s">
        <v>39</v>
      </c>
      <c r="I2077" s="283" t="s">
        <v>4972</v>
      </c>
      <c r="J2077" s="289">
        <v>26</v>
      </c>
      <c r="K2077" s="290"/>
      <c r="L2077" s="291"/>
      <c r="M2077" s="289">
        <v>26</v>
      </c>
      <c r="N2077" s="290"/>
      <c r="O2077" s="291"/>
      <c r="P2077" s="289" t="s">
        <v>31</v>
      </c>
      <c r="Q2077" s="290"/>
      <c r="R2077" s="291"/>
      <c r="S2077" s="270"/>
      <c r="T2077" s="283"/>
      <c r="U2077" s="283"/>
      <c r="V2077" s="270"/>
      <c r="W2077" s="270" t="s">
        <v>21</v>
      </c>
    </row>
    <row r="2078" s="253" customFormat="true" ht="63.75" hidden="true" spans="1:23">
      <c r="A2078" s="270">
        <f>MAX(A$2:A2077)+1</f>
        <v>1930</v>
      </c>
      <c r="B2078" s="270" t="s">
        <v>5074</v>
      </c>
      <c r="C2078" s="270" t="s">
        <v>5075</v>
      </c>
      <c r="D2078" s="410" t="s">
        <v>3169</v>
      </c>
      <c r="E2078" s="410" t="s">
        <v>3168</v>
      </c>
      <c r="F2078" s="432" t="s">
        <v>5073</v>
      </c>
      <c r="G2078" s="270"/>
      <c r="H2078" s="283" t="s">
        <v>39</v>
      </c>
      <c r="I2078" s="283" t="s">
        <v>4972</v>
      </c>
      <c r="J2078" s="289">
        <v>78</v>
      </c>
      <c r="K2078" s="290"/>
      <c r="L2078" s="291"/>
      <c r="M2078" s="289">
        <v>78</v>
      </c>
      <c r="N2078" s="290"/>
      <c r="O2078" s="291"/>
      <c r="P2078" s="289" t="s">
        <v>31</v>
      </c>
      <c r="Q2078" s="290"/>
      <c r="R2078" s="291"/>
      <c r="S2078" s="270"/>
      <c r="T2078" s="283"/>
      <c r="U2078" s="283"/>
      <c r="V2078" s="270"/>
      <c r="W2078" s="270" t="s">
        <v>21</v>
      </c>
    </row>
    <row r="2079" s="253" customFormat="true" ht="25.5" hidden="true" spans="1:23">
      <c r="A2079" s="270">
        <f>MAX(A$2:A2078)+1</f>
        <v>1931</v>
      </c>
      <c r="B2079" s="270">
        <v>310206003</v>
      </c>
      <c r="C2079" s="270" t="s">
        <v>5076</v>
      </c>
      <c r="D2079" s="410" t="s">
        <v>5077</v>
      </c>
      <c r="E2079" s="410" t="s">
        <v>5076</v>
      </c>
      <c r="F2079" s="432" t="s">
        <v>5078</v>
      </c>
      <c r="G2079" s="270"/>
      <c r="H2079" s="283" t="s">
        <v>39</v>
      </c>
      <c r="I2079" s="283" t="s">
        <v>4972</v>
      </c>
      <c r="J2079" s="289">
        <v>13</v>
      </c>
      <c r="K2079" s="290"/>
      <c r="L2079" s="291"/>
      <c r="M2079" s="289">
        <v>13</v>
      </c>
      <c r="N2079" s="290"/>
      <c r="O2079" s="291"/>
      <c r="P2079" s="289" t="s">
        <v>31</v>
      </c>
      <c r="Q2079" s="290"/>
      <c r="R2079" s="291"/>
      <c r="S2079" s="270"/>
      <c r="T2079" s="283"/>
      <c r="U2079" s="283"/>
      <c r="V2079" s="270"/>
      <c r="W2079" s="270" t="s">
        <v>21</v>
      </c>
    </row>
    <row r="2080" s="253" customFormat="true" ht="63.75" hidden="true" spans="1:23">
      <c r="A2080" s="270">
        <f>MAX(A$2:A2079)+1</f>
        <v>1932</v>
      </c>
      <c r="B2080" s="270">
        <v>310206004</v>
      </c>
      <c r="C2080" s="270" t="s">
        <v>5079</v>
      </c>
      <c r="D2080" s="410" t="s">
        <v>5080</v>
      </c>
      <c r="E2080" s="410" t="s">
        <v>5079</v>
      </c>
      <c r="F2080" s="432" t="s">
        <v>5081</v>
      </c>
      <c r="G2080" s="270"/>
      <c r="H2080" s="283" t="s">
        <v>39</v>
      </c>
      <c r="I2080" s="283" t="s">
        <v>4972</v>
      </c>
      <c r="J2080" s="289">
        <v>26</v>
      </c>
      <c r="K2080" s="290"/>
      <c r="L2080" s="291"/>
      <c r="M2080" s="289">
        <v>26</v>
      </c>
      <c r="N2080" s="290"/>
      <c r="O2080" s="291"/>
      <c r="P2080" s="289" t="s">
        <v>31</v>
      </c>
      <c r="Q2080" s="290"/>
      <c r="R2080" s="291"/>
      <c r="S2080" s="270"/>
      <c r="T2080" s="283"/>
      <c r="U2080" s="283"/>
      <c r="V2080" s="270"/>
      <c r="W2080" s="270" t="s">
        <v>21</v>
      </c>
    </row>
    <row r="2081" s="253" customFormat="true" ht="51" hidden="true" spans="1:23">
      <c r="A2081" s="270">
        <f>MAX(A$2:A2080)+1</f>
        <v>1933</v>
      </c>
      <c r="B2081" s="270">
        <v>310206005</v>
      </c>
      <c r="C2081" s="270" t="s">
        <v>5082</v>
      </c>
      <c r="D2081" s="410" t="s">
        <v>5083</v>
      </c>
      <c r="E2081" s="410" t="s">
        <v>5082</v>
      </c>
      <c r="F2081" s="432" t="s">
        <v>5084</v>
      </c>
      <c r="G2081" s="270"/>
      <c r="H2081" s="283" t="s">
        <v>39</v>
      </c>
      <c r="I2081" s="283" t="s">
        <v>4972</v>
      </c>
      <c r="J2081" s="289">
        <v>20</v>
      </c>
      <c r="K2081" s="290"/>
      <c r="L2081" s="291"/>
      <c r="M2081" s="289">
        <v>20</v>
      </c>
      <c r="N2081" s="290"/>
      <c r="O2081" s="291"/>
      <c r="P2081" s="289" t="s">
        <v>31</v>
      </c>
      <c r="Q2081" s="290"/>
      <c r="R2081" s="291"/>
      <c r="S2081" s="270"/>
      <c r="T2081" s="283"/>
      <c r="U2081" s="283"/>
      <c r="V2081" s="270"/>
      <c r="W2081" s="270" t="s">
        <v>21</v>
      </c>
    </row>
    <row r="2082" s="253" customFormat="true" ht="25.5" hidden="true" spans="1:23">
      <c r="A2082" s="270">
        <f>MAX(A$2:A2081)+1</f>
        <v>1934</v>
      </c>
      <c r="B2082" s="270">
        <v>310206006</v>
      </c>
      <c r="C2082" s="270" t="s">
        <v>5085</v>
      </c>
      <c r="D2082" s="410" t="s">
        <v>5086</v>
      </c>
      <c r="E2082" s="410" t="s">
        <v>5085</v>
      </c>
      <c r="F2082" s="432" t="s">
        <v>5087</v>
      </c>
      <c r="G2082" s="270"/>
      <c r="H2082" s="283" t="s">
        <v>39</v>
      </c>
      <c r="I2082" s="283" t="s">
        <v>4972</v>
      </c>
      <c r="J2082" s="289">
        <v>33</v>
      </c>
      <c r="K2082" s="290"/>
      <c r="L2082" s="291"/>
      <c r="M2082" s="289">
        <v>33</v>
      </c>
      <c r="N2082" s="290"/>
      <c r="O2082" s="291"/>
      <c r="P2082" s="289" t="s">
        <v>31</v>
      </c>
      <c r="Q2082" s="290"/>
      <c r="R2082" s="291"/>
      <c r="S2082" s="270"/>
      <c r="T2082" s="283"/>
      <c r="U2082" s="283"/>
      <c r="V2082" s="270"/>
      <c r="W2082" s="270" t="s">
        <v>21</v>
      </c>
    </row>
    <row r="2083" s="253" customFormat="true" ht="25.5" hidden="true" spans="1:23">
      <c r="A2083" s="270">
        <f>MAX(A$2:A2082)+1</f>
        <v>1935</v>
      </c>
      <c r="B2083" s="270">
        <v>310206007</v>
      </c>
      <c r="C2083" s="270" t="s">
        <v>5088</v>
      </c>
      <c r="D2083" s="410" t="s">
        <v>5089</v>
      </c>
      <c r="E2083" s="410" t="s">
        <v>5088</v>
      </c>
      <c r="F2083" s="270" t="s">
        <v>5090</v>
      </c>
      <c r="G2083" s="270"/>
      <c r="H2083" s="283" t="s">
        <v>39</v>
      </c>
      <c r="I2083" s="283" t="s">
        <v>4972</v>
      </c>
      <c r="J2083" s="289">
        <v>13</v>
      </c>
      <c r="K2083" s="290"/>
      <c r="L2083" s="291"/>
      <c r="M2083" s="289">
        <v>13</v>
      </c>
      <c r="N2083" s="290"/>
      <c r="O2083" s="291"/>
      <c r="P2083" s="289" t="s">
        <v>31</v>
      </c>
      <c r="Q2083" s="290"/>
      <c r="R2083" s="291"/>
      <c r="S2083" s="270"/>
      <c r="T2083" s="283"/>
      <c r="U2083" s="283"/>
      <c r="V2083" s="270"/>
      <c r="W2083" s="270" t="s">
        <v>21</v>
      </c>
    </row>
    <row r="2084" s="253" customFormat="true" ht="25.5" hidden="true" spans="1:23">
      <c r="A2084" s="270">
        <f>MAX(A$2:A2083)+1</f>
        <v>1936</v>
      </c>
      <c r="B2084" s="270">
        <v>310206008</v>
      </c>
      <c r="C2084" s="270" t="s">
        <v>5091</v>
      </c>
      <c r="D2084" s="410" t="s">
        <v>5092</v>
      </c>
      <c r="E2084" s="410" t="s">
        <v>5091</v>
      </c>
      <c r="F2084" s="270" t="s">
        <v>5093</v>
      </c>
      <c r="G2084" s="270"/>
      <c r="H2084" s="283" t="s">
        <v>39</v>
      </c>
      <c r="I2084" s="283" t="s">
        <v>4972</v>
      </c>
      <c r="J2084" s="289">
        <v>13</v>
      </c>
      <c r="K2084" s="290"/>
      <c r="L2084" s="291"/>
      <c r="M2084" s="289">
        <v>13</v>
      </c>
      <c r="N2084" s="290"/>
      <c r="O2084" s="291"/>
      <c r="P2084" s="289" t="s">
        <v>31</v>
      </c>
      <c r="Q2084" s="290"/>
      <c r="R2084" s="291"/>
      <c r="S2084" s="270"/>
      <c r="T2084" s="283"/>
      <c r="U2084" s="283"/>
      <c r="V2084" s="270"/>
      <c r="W2084" s="270" t="s">
        <v>21</v>
      </c>
    </row>
    <row r="2085" s="253" customFormat="true" ht="25.5" hidden="true" spans="1:23">
      <c r="A2085" s="270">
        <f>MAX(A$2:A2084)+1</f>
        <v>1937</v>
      </c>
      <c r="B2085" s="270">
        <v>310206009</v>
      </c>
      <c r="C2085" s="270" t="s">
        <v>5094</v>
      </c>
      <c r="D2085" s="410" t="s">
        <v>5095</v>
      </c>
      <c r="E2085" s="410" t="s">
        <v>5094</v>
      </c>
      <c r="F2085" s="270" t="s">
        <v>5096</v>
      </c>
      <c r="G2085" s="270"/>
      <c r="H2085" s="283" t="s">
        <v>39</v>
      </c>
      <c r="I2085" s="283" t="s">
        <v>4972</v>
      </c>
      <c r="J2085" s="289">
        <v>26</v>
      </c>
      <c r="K2085" s="290"/>
      <c r="L2085" s="291"/>
      <c r="M2085" s="289">
        <v>26</v>
      </c>
      <c r="N2085" s="290"/>
      <c r="O2085" s="291"/>
      <c r="P2085" s="289" t="s">
        <v>31</v>
      </c>
      <c r="Q2085" s="290"/>
      <c r="R2085" s="291"/>
      <c r="S2085" s="270"/>
      <c r="T2085" s="283"/>
      <c r="U2085" s="283"/>
      <c r="V2085" s="270"/>
      <c r="W2085" s="270" t="s">
        <v>21</v>
      </c>
    </row>
    <row r="2086" s="253" customFormat="true" ht="25.5" hidden="true" spans="1:23">
      <c r="A2086" s="270">
        <f>MAX(A$2:A2085)+1</f>
        <v>1938</v>
      </c>
      <c r="B2086" s="270">
        <v>310206010</v>
      </c>
      <c r="C2086" s="270" t="s">
        <v>5097</v>
      </c>
      <c r="D2086" s="410" t="s">
        <v>5098</v>
      </c>
      <c r="E2086" s="410" t="s">
        <v>5097</v>
      </c>
      <c r="F2086" s="270" t="s">
        <v>5099</v>
      </c>
      <c r="G2086" s="270"/>
      <c r="H2086" s="283" t="s">
        <v>39</v>
      </c>
      <c r="I2086" s="283" t="s">
        <v>4972</v>
      </c>
      <c r="J2086" s="289">
        <v>20</v>
      </c>
      <c r="K2086" s="290"/>
      <c r="L2086" s="291"/>
      <c r="M2086" s="289">
        <v>20</v>
      </c>
      <c r="N2086" s="290"/>
      <c r="O2086" s="291"/>
      <c r="P2086" s="289" t="s">
        <v>31</v>
      </c>
      <c r="Q2086" s="290"/>
      <c r="R2086" s="291"/>
      <c r="S2086" s="270"/>
      <c r="T2086" s="283"/>
      <c r="U2086" s="283"/>
      <c r="V2086" s="270"/>
      <c r="W2086" s="270" t="s">
        <v>21</v>
      </c>
    </row>
    <row r="2087" s="253" customFormat="true" ht="25.5" hidden="true" spans="1:23">
      <c r="A2087" s="270">
        <f>MAX(A$2:A2086)+1</f>
        <v>1939</v>
      </c>
      <c r="B2087" s="270">
        <v>310206011</v>
      </c>
      <c r="C2087" s="270" t="s">
        <v>5100</v>
      </c>
      <c r="D2087" s="410" t="s">
        <v>5101</v>
      </c>
      <c r="E2087" s="410" t="s">
        <v>5100</v>
      </c>
      <c r="F2087" s="270" t="s">
        <v>5096</v>
      </c>
      <c r="G2087" s="270"/>
      <c r="H2087" s="283" t="s">
        <v>39</v>
      </c>
      <c r="I2087" s="283" t="s">
        <v>4972</v>
      </c>
      <c r="J2087" s="289">
        <v>20</v>
      </c>
      <c r="K2087" s="290"/>
      <c r="L2087" s="291"/>
      <c r="M2087" s="289">
        <v>20</v>
      </c>
      <c r="N2087" s="290"/>
      <c r="O2087" s="291"/>
      <c r="P2087" s="289" t="s">
        <v>31</v>
      </c>
      <c r="Q2087" s="290"/>
      <c r="R2087" s="291"/>
      <c r="S2087" s="270"/>
      <c r="T2087" s="283"/>
      <c r="U2087" s="283"/>
      <c r="V2087" s="270"/>
      <c r="W2087" s="270" t="s">
        <v>21</v>
      </c>
    </row>
    <row r="2088" s="253" customFormat="true" ht="25.5" hidden="true" spans="1:23">
      <c r="A2088" s="270">
        <f>MAX(A$2:A2087)+1</f>
        <v>1940</v>
      </c>
      <c r="B2088" s="270">
        <v>310206012</v>
      </c>
      <c r="C2088" s="270" t="s">
        <v>5102</v>
      </c>
      <c r="D2088" s="410" t="s">
        <v>5103</v>
      </c>
      <c r="E2088" s="410" t="s">
        <v>5102</v>
      </c>
      <c r="F2088" s="270" t="s">
        <v>5104</v>
      </c>
      <c r="G2088" s="270"/>
      <c r="H2088" s="283" t="s">
        <v>39</v>
      </c>
      <c r="I2088" s="283" t="s">
        <v>4972</v>
      </c>
      <c r="J2088" s="289">
        <v>26</v>
      </c>
      <c r="K2088" s="290"/>
      <c r="L2088" s="291"/>
      <c r="M2088" s="289">
        <v>26</v>
      </c>
      <c r="N2088" s="290"/>
      <c r="O2088" s="291"/>
      <c r="P2088" s="289" t="s">
        <v>31</v>
      </c>
      <c r="Q2088" s="290"/>
      <c r="R2088" s="291"/>
      <c r="S2088" s="270"/>
      <c r="T2088" s="283"/>
      <c r="U2088" s="283"/>
      <c r="V2088" s="270"/>
      <c r="W2088" s="270" t="s">
        <v>21</v>
      </c>
    </row>
    <row r="2089" s="252" customFormat="true" ht="25.5" hidden="true" spans="1:23">
      <c r="A2089" s="270"/>
      <c r="B2089" s="270">
        <v>310207</v>
      </c>
      <c r="C2089" s="270" t="s">
        <v>5105</v>
      </c>
      <c r="D2089" s="410"/>
      <c r="E2089" s="410"/>
      <c r="F2089" s="270"/>
      <c r="G2089" s="270"/>
      <c r="H2089" s="283"/>
      <c r="I2089" s="283"/>
      <c r="J2089" s="289"/>
      <c r="K2089" s="290"/>
      <c r="L2089" s="291"/>
      <c r="M2089" s="289"/>
      <c r="N2089" s="290"/>
      <c r="O2089" s="291"/>
      <c r="P2089" s="289"/>
      <c r="Q2089" s="290"/>
      <c r="R2089" s="291"/>
      <c r="S2089" s="270"/>
      <c r="T2089" s="283"/>
      <c r="U2089" s="283"/>
      <c r="V2089" s="270"/>
      <c r="W2089" s="270" t="s">
        <v>21</v>
      </c>
    </row>
    <row r="2090" s="253" customFormat="true" ht="38.25" hidden="true" spans="1:23">
      <c r="A2090" s="270">
        <f>MAX(A$2:A2089)+1</f>
        <v>1941</v>
      </c>
      <c r="B2090" s="270">
        <v>310207001</v>
      </c>
      <c r="C2090" s="270" t="s">
        <v>5106</v>
      </c>
      <c r="D2090" s="410" t="s">
        <v>5107</v>
      </c>
      <c r="E2090" s="410" t="s">
        <v>5106</v>
      </c>
      <c r="F2090" s="270" t="s">
        <v>5108</v>
      </c>
      <c r="G2090" s="270"/>
      <c r="H2090" s="283" t="s">
        <v>39</v>
      </c>
      <c r="I2090" s="283" t="s">
        <v>4972</v>
      </c>
      <c r="J2090" s="289">
        <v>26</v>
      </c>
      <c r="K2090" s="290"/>
      <c r="L2090" s="291"/>
      <c r="M2090" s="289">
        <v>26</v>
      </c>
      <c r="N2090" s="290"/>
      <c r="O2090" s="291"/>
      <c r="P2090" s="289" t="s">
        <v>31</v>
      </c>
      <c r="Q2090" s="290"/>
      <c r="R2090" s="291"/>
      <c r="S2090" s="270"/>
      <c r="T2090" s="283"/>
      <c r="U2090" s="283"/>
      <c r="V2090" s="270"/>
      <c r="W2090" s="270" t="s">
        <v>21</v>
      </c>
    </row>
    <row r="2091" s="253" customFormat="true" ht="51" hidden="true" spans="1:23">
      <c r="A2091" s="270">
        <f>MAX(A$2:A2090)+1</f>
        <v>1942</v>
      </c>
      <c r="B2091" s="270">
        <v>310207002</v>
      </c>
      <c r="C2091" s="270" t="s">
        <v>5109</v>
      </c>
      <c r="D2091" s="410" t="s">
        <v>5110</v>
      </c>
      <c r="E2091" s="410" t="s">
        <v>5109</v>
      </c>
      <c r="F2091" s="270" t="s">
        <v>5111</v>
      </c>
      <c r="G2091" s="270"/>
      <c r="H2091" s="283" t="s">
        <v>39</v>
      </c>
      <c r="I2091" s="283" t="s">
        <v>4972</v>
      </c>
      <c r="J2091" s="289">
        <v>39</v>
      </c>
      <c r="K2091" s="290"/>
      <c r="L2091" s="291"/>
      <c r="M2091" s="289">
        <v>39</v>
      </c>
      <c r="N2091" s="290"/>
      <c r="O2091" s="291"/>
      <c r="P2091" s="289" t="s">
        <v>31</v>
      </c>
      <c r="Q2091" s="290"/>
      <c r="R2091" s="291"/>
      <c r="S2091" s="270"/>
      <c r="T2091" s="283"/>
      <c r="U2091" s="283"/>
      <c r="V2091" s="270"/>
      <c r="W2091" s="270" t="s">
        <v>21</v>
      </c>
    </row>
    <row r="2092" s="253" customFormat="true" ht="51" hidden="true" spans="1:23">
      <c r="A2092" s="270">
        <f>MAX(A$2:A2091)+1</f>
        <v>1943</v>
      </c>
      <c r="B2092" s="270">
        <v>310207003</v>
      </c>
      <c r="C2092" s="270" t="s">
        <v>5112</v>
      </c>
      <c r="D2092" s="410" t="s">
        <v>5113</v>
      </c>
      <c r="E2092" s="410" t="s">
        <v>5112</v>
      </c>
      <c r="F2092" s="270" t="s">
        <v>5114</v>
      </c>
      <c r="G2092" s="270"/>
      <c r="H2092" s="283" t="s">
        <v>39</v>
      </c>
      <c r="I2092" s="283" t="s">
        <v>4972</v>
      </c>
      <c r="J2092" s="289">
        <v>26</v>
      </c>
      <c r="K2092" s="290"/>
      <c r="L2092" s="291"/>
      <c r="M2092" s="289">
        <v>26</v>
      </c>
      <c r="N2092" s="290"/>
      <c r="O2092" s="291"/>
      <c r="P2092" s="289" t="s">
        <v>31</v>
      </c>
      <c r="Q2092" s="290"/>
      <c r="R2092" s="291"/>
      <c r="S2092" s="270"/>
      <c r="T2092" s="283"/>
      <c r="U2092" s="283"/>
      <c r="V2092" s="270"/>
      <c r="W2092" s="270" t="s">
        <v>21</v>
      </c>
    </row>
    <row r="2093" s="253" customFormat="true" ht="25.5" hidden="true" spans="1:23">
      <c r="A2093" s="270">
        <f>MAX(A$2:A2092)+1</f>
        <v>1944</v>
      </c>
      <c r="B2093" s="270">
        <v>310207004</v>
      </c>
      <c r="C2093" s="270" t="s">
        <v>5115</v>
      </c>
      <c r="D2093" s="410" t="s">
        <v>5116</v>
      </c>
      <c r="E2093" s="410" t="s">
        <v>5115</v>
      </c>
      <c r="F2093" s="270" t="s">
        <v>5117</v>
      </c>
      <c r="G2093" s="270"/>
      <c r="H2093" s="283" t="s">
        <v>39</v>
      </c>
      <c r="I2093" s="283" t="s">
        <v>4972</v>
      </c>
      <c r="J2093" s="289">
        <v>13</v>
      </c>
      <c r="K2093" s="290"/>
      <c r="L2093" s="291"/>
      <c r="M2093" s="289">
        <v>13</v>
      </c>
      <c r="N2093" s="290"/>
      <c r="O2093" s="291"/>
      <c r="P2093" s="289" t="s">
        <v>31</v>
      </c>
      <c r="Q2093" s="290"/>
      <c r="R2093" s="291"/>
      <c r="S2093" s="270"/>
      <c r="T2093" s="283"/>
      <c r="U2093" s="283"/>
      <c r="V2093" s="270"/>
      <c r="W2093" s="270" t="s">
        <v>21</v>
      </c>
    </row>
    <row r="2094" s="253" customFormat="true" ht="25.5" hidden="true" spans="1:23">
      <c r="A2094" s="270">
        <f>MAX(A$2:A2093)+1</f>
        <v>1945</v>
      </c>
      <c r="B2094" s="270">
        <v>310207005</v>
      </c>
      <c r="C2094" s="270" t="s">
        <v>5118</v>
      </c>
      <c r="D2094" s="410" t="s">
        <v>5119</v>
      </c>
      <c r="E2094" s="410" t="s">
        <v>5118</v>
      </c>
      <c r="F2094" s="270" t="s">
        <v>5120</v>
      </c>
      <c r="G2094" s="270"/>
      <c r="H2094" s="283" t="s">
        <v>39</v>
      </c>
      <c r="I2094" s="283" t="s">
        <v>4972</v>
      </c>
      <c r="J2094" s="289">
        <v>20</v>
      </c>
      <c r="K2094" s="290"/>
      <c r="L2094" s="291"/>
      <c r="M2094" s="289">
        <v>20</v>
      </c>
      <c r="N2094" s="290"/>
      <c r="O2094" s="291"/>
      <c r="P2094" s="289" t="s">
        <v>31</v>
      </c>
      <c r="Q2094" s="290"/>
      <c r="R2094" s="291"/>
      <c r="S2094" s="270"/>
      <c r="T2094" s="283"/>
      <c r="U2094" s="283"/>
      <c r="V2094" s="270"/>
      <c r="W2094" s="270" t="s">
        <v>21</v>
      </c>
    </row>
    <row r="2095" s="253" customFormat="true" ht="25.5" hidden="true" spans="1:23">
      <c r="A2095" s="270">
        <f>MAX(A$2:A2094)+1</f>
        <v>1946</v>
      </c>
      <c r="B2095" s="270">
        <v>310207006</v>
      </c>
      <c r="C2095" s="270" t="s">
        <v>5121</v>
      </c>
      <c r="D2095" s="410" t="s">
        <v>5122</v>
      </c>
      <c r="E2095" s="410" t="s">
        <v>5121</v>
      </c>
      <c r="F2095" s="270" t="s">
        <v>5120</v>
      </c>
      <c r="G2095" s="270"/>
      <c r="H2095" s="283" t="s">
        <v>39</v>
      </c>
      <c r="I2095" s="283" t="s">
        <v>4972</v>
      </c>
      <c r="J2095" s="289">
        <v>20</v>
      </c>
      <c r="K2095" s="290"/>
      <c r="L2095" s="291"/>
      <c r="M2095" s="289">
        <v>20</v>
      </c>
      <c r="N2095" s="290"/>
      <c r="O2095" s="291"/>
      <c r="P2095" s="289" t="s">
        <v>31</v>
      </c>
      <c r="Q2095" s="290"/>
      <c r="R2095" s="291"/>
      <c r="S2095" s="270"/>
      <c r="T2095" s="283"/>
      <c r="U2095" s="283"/>
      <c r="V2095" s="270"/>
      <c r="W2095" s="270" t="s">
        <v>21</v>
      </c>
    </row>
    <row r="2096" s="252" customFormat="true" ht="25.5" hidden="true" spans="1:23">
      <c r="A2096" s="270"/>
      <c r="B2096" s="270">
        <v>310208</v>
      </c>
      <c r="C2096" s="270" t="s">
        <v>5123</v>
      </c>
      <c r="D2096" s="410"/>
      <c r="E2096" s="410"/>
      <c r="F2096" s="270"/>
      <c r="G2096" s="270"/>
      <c r="H2096" s="283"/>
      <c r="I2096" s="283"/>
      <c r="J2096" s="289"/>
      <c r="K2096" s="290"/>
      <c r="L2096" s="291"/>
      <c r="M2096" s="289"/>
      <c r="N2096" s="290"/>
      <c r="O2096" s="291"/>
      <c r="P2096" s="289"/>
      <c r="Q2096" s="290"/>
      <c r="R2096" s="291"/>
      <c r="S2096" s="270"/>
      <c r="T2096" s="283"/>
      <c r="U2096" s="283"/>
      <c r="V2096" s="270"/>
      <c r="W2096" s="270" t="s">
        <v>21</v>
      </c>
    </row>
    <row r="2097" s="253" customFormat="true" ht="51" hidden="true" spans="1:23">
      <c r="A2097" s="270">
        <f>MAX(A$2:A2096)+1</f>
        <v>1947</v>
      </c>
      <c r="B2097" s="270">
        <v>310208001</v>
      </c>
      <c r="C2097" s="270" t="s">
        <v>5124</v>
      </c>
      <c r="D2097" s="410" t="s">
        <v>5125</v>
      </c>
      <c r="E2097" s="410" t="s">
        <v>5124</v>
      </c>
      <c r="F2097" s="270" t="s">
        <v>5126</v>
      </c>
      <c r="G2097" s="270"/>
      <c r="H2097" s="283" t="s">
        <v>44</v>
      </c>
      <c r="I2097" s="283" t="s">
        <v>188</v>
      </c>
      <c r="J2097" s="289">
        <v>10</v>
      </c>
      <c r="K2097" s="290"/>
      <c r="L2097" s="291"/>
      <c r="M2097" s="289">
        <v>10</v>
      </c>
      <c r="N2097" s="290"/>
      <c r="O2097" s="291"/>
      <c r="P2097" s="289" t="s">
        <v>31</v>
      </c>
      <c r="Q2097" s="290"/>
      <c r="R2097" s="291"/>
      <c r="S2097" s="270"/>
      <c r="T2097" s="283"/>
      <c r="U2097" s="283"/>
      <c r="V2097" s="270"/>
      <c r="W2097" s="270" t="s">
        <v>21</v>
      </c>
    </row>
    <row r="2098" s="253" customFormat="true" ht="25.5" hidden="true" spans="1:23">
      <c r="A2098" s="270">
        <f>MAX(A$2:A2097)+1</f>
        <v>1948</v>
      </c>
      <c r="B2098" s="270">
        <v>310208002</v>
      </c>
      <c r="C2098" s="270" t="s">
        <v>5127</v>
      </c>
      <c r="D2098" s="410" t="s">
        <v>5128</v>
      </c>
      <c r="E2098" s="410" t="s">
        <v>5127</v>
      </c>
      <c r="F2098" s="270" t="s">
        <v>5129</v>
      </c>
      <c r="G2098" s="270"/>
      <c r="H2098" s="283" t="s">
        <v>39</v>
      </c>
      <c r="I2098" s="283" t="s">
        <v>4972</v>
      </c>
      <c r="J2098" s="289">
        <v>13</v>
      </c>
      <c r="K2098" s="290"/>
      <c r="L2098" s="291"/>
      <c r="M2098" s="289">
        <v>13</v>
      </c>
      <c r="N2098" s="290"/>
      <c r="O2098" s="291"/>
      <c r="P2098" s="289" t="s">
        <v>31</v>
      </c>
      <c r="Q2098" s="290"/>
      <c r="R2098" s="291"/>
      <c r="S2098" s="270"/>
      <c r="T2098" s="283"/>
      <c r="U2098" s="283"/>
      <c r="V2098" s="270"/>
      <c r="W2098" s="270" t="s">
        <v>21</v>
      </c>
    </row>
    <row r="2099" s="253" customFormat="true" ht="25.5" hidden="true" spans="1:23">
      <c r="A2099" s="270">
        <f>MAX(A$2:A2098)+1</f>
        <v>1949</v>
      </c>
      <c r="B2099" s="270" t="s">
        <v>5130</v>
      </c>
      <c r="C2099" s="270" t="s">
        <v>5131</v>
      </c>
      <c r="D2099" s="410" t="s">
        <v>3228</v>
      </c>
      <c r="E2099" s="410" t="s">
        <v>3227</v>
      </c>
      <c r="F2099" s="270"/>
      <c r="G2099" s="270"/>
      <c r="H2099" s="283" t="s">
        <v>39</v>
      </c>
      <c r="I2099" s="283" t="s">
        <v>4972</v>
      </c>
      <c r="J2099" s="289">
        <v>52</v>
      </c>
      <c r="K2099" s="290"/>
      <c r="L2099" s="291"/>
      <c r="M2099" s="289">
        <v>52</v>
      </c>
      <c r="N2099" s="290"/>
      <c r="O2099" s="291"/>
      <c r="P2099" s="289" t="s">
        <v>31</v>
      </c>
      <c r="Q2099" s="290"/>
      <c r="R2099" s="291"/>
      <c r="S2099" s="270"/>
      <c r="T2099" s="283"/>
      <c r="U2099" s="283"/>
      <c r="V2099" s="270"/>
      <c r="W2099" s="270" t="s">
        <v>21</v>
      </c>
    </row>
    <row r="2100" s="253" customFormat="true" ht="25.5" hidden="true" spans="1:23">
      <c r="A2100" s="270">
        <f>MAX(A$2:A2099)+1</f>
        <v>1950</v>
      </c>
      <c r="B2100" s="270" t="s">
        <v>5132</v>
      </c>
      <c r="C2100" s="270" t="s">
        <v>5133</v>
      </c>
      <c r="D2100" s="410" t="s">
        <v>3279</v>
      </c>
      <c r="E2100" s="410" t="s">
        <v>3280</v>
      </c>
      <c r="F2100" s="270"/>
      <c r="G2100" s="270"/>
      <c r="H2100" s="283" t="s">
        <v>39</v>
      </c>
      <c r="I2100" s="283" t="s">
        <v>4972</v>
      </c>
      <c r="J2100" s="289">
        <v>59</v>
      </c>
      <c r="K2100" s="290"/>
      <c r="L2100" s="291"/>
      <c r="M2100" s="289">
        <v>59</v>
      </c>
      <c r="N2100" s="290"/>
      <c r="O2100" s="291"/>
      <c r="P2100" s="289" t="s">
        <v>31</v>
      </c>
      <c r="Q2100" s="290"/>
      <c r="R2100" s="291"/>
      <c r="S2100" s="270"/>
      <c r="T2100" s="283"/>
      <c r="U2100" s="283"/>
      <c r="V2100" s="270"/>
      <c r="W2100" s="270" t="s">
        <v>21</v>
      </c>
    </row>
    <row r="2101" s="253" customFormat="true" ht="63.75" hidden="true" spans="1:23">
      <c r="A2101" s="270">
        <f>MAX(A$2:A2100)+1</f>
        <v>1951</v>
      </c>
      <c r="B2101" s="321">
        <v>310208004</v>
      </c>
      <c r="C2101" s="270" t="s">
        <v>5134</v>
      </c>
      <c r="D2101" s="410" t="s">
        <v>5125</v>
      </c>
      <c r="E2101" s="410" t="s">
        <v>5124</v>
      </c>
      <c r="F2101" s="325" t="s">
        <v>5135</v>
      </c>
      <c r="G2101" s="270"/>
      <c r="H2101" s="283" t="s">
        <v>29</v>
      </c>
      <c r="I2101" s="283" t="s">
        <v>40</v>
      </c>
      <c r="J2101" s="289">
        <v>134</v>
      </c>
      <c r="K2101" s="290"/>
      <c r="L2101" s="291"/>
      <c r="M2101" s="289">
        <v>134</v>
      </c>
      <c r="N2101" s="290"/>
      <c r="O2101" s="291"/>
      <c r="P2101" s="298" t="s">
        <v>31</v>
      </c>
      <c r="Q2101" s="305"/>
      <c r="R2101" s="306"/>
      <c r="S2101" s="270"/>
      <c r="T2101" s="283"/>
      <c r="U2101" s="283"/>
      <c r="V2101" s="270"/>
      <c r="W2101" s="270" t="s">
        <v>310</v>
      </c>
    </row>
    <row r="2102" s="253" customFormat="true" ht="38.25" hidden="true" spans="1:23">
      <c r="A2102" s="270">
        <f>MAX(A$2:A2101)+1</f>
        <v>1952</v>
      </c>
      <c r="B2102" s="321">
        <v>310208005</v>
      </c>
      <c r="C2102" s="426" t="s">
        <v>5136</v>
      </c>
      <c r="D2102" s="410" t="s">
        <v>5137</v>
      </c>
      <c r="E2102" s="410" t="s">
        <v>5136</v>
      </c>
      <c r="F2102" s="324" t="s">
        <v>5138</v>
      </c>
      <c r="G2102" s="399"/>
      <c r="H2102" s="287" t="s">
        <v>29</v>
      </c>
      <c r="I2102" s="330" t="s">
        <v>40</v>
      </c>
      <c r="J2102" s="289" t="s">
        <v>70</v>
      </c>
      <c r="K2102" s="290"/>
      <c r="L2102" s="291"/>
      <c r="M2102" s="289" t="s">
        <v>70</v>
      </c>
      <c r="N2102" s="290"/>
      <c r="O2102" s="291"/>
      <c r="P2102" s="298" t="s">
        <v>70</v>
      </c>
      <c r="Q2102" s="305"/>
      <c r="R2102" s="306"/>
      <c r="S2102" s="311" t="s">
        <v>1008</v>
      </c>
      <c r="T2102" s="283"/>
      <c r="U2102" s="283"/>
      <c r="V2102" s="270"/>
      <c r="W2102" s="270" t="s">
        <v>21</v>
      </c>
    </row>
    <row r="2103" s="253" customFormat="true" ht="63.75" hidden="true" spans="1:23">
      <c r="A2103" s="270">
        <f>MAX(A$2:A2102)+1</f>
        <v>1953</v>
      </c>
      <c r="B2103" s="321">
        <v>310208006</v>
      </c>
      <c r="C2103" s="426" t="s">
        <v>5139</v>
      </c>
      <c r="D2103" s="410" t="s">
        <v>5140</v>
      </c>
      <c r="E2103" s="410" t="s">
        <v>5141</v>
      </c>
      <c r="F2103" s="324" t="s">
        <v>5142</v>
      </c>
      <c r="G2103" s="399"/>
      <c r="H2103" s="287" t="s">
        <v>29</v>
      </c>
      <c r="I2103" s="330" t="s">
        <v>40</v>
      </c>
      <c r="J2103" s="289" t="s">
        <v>70</v>
      </c>
      <c r="K2103" s="290"/>
      <c r="L2103" s="291"/>
      <c r="M2103" s="289" t="s">
        <v>70</v>
      </c>
      <c r="N2103" s="290"/>
      <c r="O2103" s="291"/>
      <c r="P2103" s="298" t="s">
        <v>70</v>
      </c>
      <c r="Q2103" s="305"/>
      <c r="R2103" s="306"/>
      <c r="S2103" s="311" t="s">
        <v>1008</v>
      </c>
      <c r="T2103" s="283"/>
      <c r="U2103" s="283"/>
      <c r="V2103" s="270"/>
      <c r="W2103" s="270" t="s">
        <v>21</v>
      </c>
    </row>
    <row r="2104" s="252" customFormat="true" ht="25.5" hidden="true" spans="1:23">
      <c r="A2104" s="270"/>
      <c r="B2104" s="270">
        <v>3103</v>
      </c>
      <c r="C2104" s="270" t="s">
        <v>5143</v>
      </c>
      <c r="D2104" s="410"/>
      <c r="E2104" s="410"/>
      <c r="F2104" s="270"/>
      <c r="G2104" s="270"/>
      <c r="H2104" s="283"/>
      <c r="I2104" s="283"/>
      <c r="J2104" s="289"/>
      <c r="K2104" s="290"/>
      <c r="L2104" s="291"/>
      <c r="M2104" s="289"/>
      <c r="N2104" s="290"/>
      <c r="O2104" s="291"/>
      <c r="P2104" s="289"/>
      <c r="Q2104" s="290"/>
      <c r="R2104" s="291"/>
      <c r="S2104" s="270"/>
      <c r="T2104" s="283"/>
      <c r="U2104" s="283"/>
      <c r="V2104" s="270"/>
      <c r="W2104" s="270" t="s">
        <v>21</v>
      </c>
    </row>
    <row r="2105" s="253" customFormat="true" ht="25.5" hidden="true" spans="1:23">
      <c r="A2105" s="270">
        <f>MAX(A$2:A2104)+1</f>
        <v>1954</v>
      </c>
      <c r="B2105" s="270" t="s">
        <v>5144</v>
      </c>
      <c r="C2105" s="177" t="s">
        <v>5145</v>
      </c>
      <c r="D2105" s="410" t="s">
        <v>4797</v>
      </c>
      <c r="E2105" s="410" t="s">
        <v>4798</v>
      </c>
      <c r="F2105" s="272"/>
      <c r="G2105" s="272"/>
      <c r="H2105" s="283" t="s">
        <v>44</v>
      </c>
      <c r="I2105" s="283" t="s">
        <v>3288</v>
      </c>
      <c r="J2105" s="289" t="s">
        <v>31</v>
      </c>
      <c r="K2105" s="290"/>
      <c r="L2105" s="291"/>
      <c r="M2105" s="289" t="s">
        <v>31</v>
      </c>
      <c r="N2105" s="290"/>
      <c r="O2105" s="291"/>
      <c r="P2105" s="289" t="s">
        <v>31</v>
      </c>
      <c r="Q2105" s="290"/>
      <c r="R2105" s="291"/>
      <c r="S2105" s="270"/>
      <c r="T2105" s="283"/>
      <c r="U2105" s="283"/>
      <c r="V2105" s="270"/>
      <c r="W2105" s="270" t="s">
        <v>21</v>
      </c>
    </row>
    <row r="2106" s="253" customFormat="true" ht="25.5" hidden="true" spans="1:23">
      <c r="A2106" s="270">
        <f>MAX(A$2:A2105)+1</f>
        <v>1955</v>
      </c>
      <c r="B2106" s="270" t="s">
        <v>5146</v>
      </c>
      <c r="C2106" s="177" t="s">
        <v>5147</v>
      </c>
      <c r="D2106" s="410" t="s">
        <v>4797</v>
      </c>
      <c r="E2106" s="410" t="s">
        <v>4798</v>
      </c>
      <c r="F2106" s="272"/>
      <c r="G2106" s="272"/>
      <c r="H2106" s="283" t="s">
        <v>39</v>
      </c>
      <c r="I2106" s="283" t="s">
        <v>40</v>
      </c>
      <c r="J2106" s="289" t="s">
        <v>31</v>
      </c>
      <c r="K2106" s="290"/>
      <c r="L2106" s="291"/>
      <c r="M2106" s="289" t="s">
        <v>31</v>
      </c>
      <c r="N2106" s="290"/>
      <c r="O2106" s="291"/>
      <c r="P2106" s="289" t="s">
        <v>31</v>
      </c>
      <c r="Q2106" s="290"/>
      <c r="R2106" s="291"/>
      <c r="S2106" s="270"/>
      <c r="T2106" s="283"/>
      <c r="U2106" s="283"/>
      <c r="V2106" s="270"/>
      <c r="W2106" s="270" t="s">
        <v>21</v>
      </c>
    </row>
    <row r="2107" s="253" customFormat="true" ht="38.25" hidden="true" spans="1:23">
      <c r="A2107" s="270">
        <f>MAX(A$2:A2106)+1</f>
        <v>1956</v>
      </c>
      <c r="B2107" s="270">
        <v>310300001</v>
      </c>
      <c r="C2107" s="396" t="s">
        <v>5148</v>
      </c>
      <c r="D2107" s="410" t="s">
        <v>5149</v>
      </c>
      <c r="E2107" s="410" t="s">
        <v>5148</v>
      </c>
      <c r="F2107" s="432" t="s">
        <v>5150</v>
      </c>
      <c r="G2107" s="270"/>
      <c r="H2107" s="283" t="s">
        <v>39</v>
      </c>
      <c r="I2107" s="283" t="s">
        <v>5151</v>
      </c>
      <c r="J2107" s="289" t="s">
        <v>31</v>
      </c>
      <c r="K2107" s="290"/>
      <c r="L2107" s="291"/>
      <c r="M2107" s="289" t="s">
        <v>31</v>
      </c>
      <c r="N2107" s="290"/>
      <c r="O2107" s="291"/>
      <c r="P2107" s="289" t="s">
        <v>31</v>
      </c>
      <c r="Q2107" s="290"/>
      <c r="R2107" s="291"/>
      <c r="S2107" s="270"/>
      <c r="T2107" s="283"/>
      <c r="U2107" s="283"/>
      <c r="V2107" s="270"/>
      <c r="W2107" s="270" t="s">
        <v>21</v>
      </c>
    </row>
    <row r="2108" s="253" customFormat="true" ht="51" hidden="true" spans="1:23">
      <c r="A2108" s="270">
        <f>MAX(A$2:A2107)+1</f>
        <v>1957</v>
      </c>
      <c r="B2108" s="270">
        <v>310300002</v>
      </c>
      <c r="C2108" s="396" t="s">
        <v>5152</v>
      </c>
      <c r="D2108" s="410" t="s">
        <v>5153</v>
      </c>
      <c r="E2108" s="410" t="s">
        <v>5152</v>
      </c>
      <c r="F2108" s="432" t="s">
        <v>5154</v>
      </c>
      <c r="G2108" s="270"/>
      <c r="H2108" s="283" t="s">
        <v>39</v>
      </c>
      <c r="I2108" s="283" t="s">
        <v>1850</v>
      </c>
      <c r="J2108" s="289" t="s">
        <v>31</v>
      </c>
      <c r="K2108" s="290"/>
      <c r="L2108" s="291"/>
      <c r="M2108" s="289" t="s">
        <v>31</v>
      </c>
      <c r="N2108" s="290"/>
      <c r="O2108" s="291"/>
      <c r="P2108" s="289" t="s">
        <v>31</v>
      </c>
      <c r="Q2108" s="290"/>
      <c r="R2108" s="291"/>
      <c r="S2108" s="270"/>
      <c r="T2108" s="283"/>
      <c r="U2108" s="283"/>
      <c r="V2108" s="270"/>
      <c r="W2108" s="270" t="s">
        <v>21</v>
      </c>
    </row>
    <row r="2109" s="253" customFormat="true" ht="25.5" hidden="true" spans="1:23">
      <c r="A2109" s="270">
        <f>MAX(A$2:A2108)+1</f>
        <v>1958</v>
      </c>
      <c r="B2109" s="270" t="s">
        <v>5155</v>
      </c>
      <c r="C2109" s="374" t="s">
        <v>5156</v>
      </c>
      <c r="D2109" s="410" t="s">
        <v>5157</v>
      </c>
      <c r="E2109" s="410" t="s">
        <v>5158</v>
      </c>
      <c r="F2109" s="396"/>
      <c r="G2109" s="270"/>
      <c r="H2109" s="283" t="s">
        <v>39</v>
      </c>
      <c r="I2109" s="283" t="s">
        <v>1850</v>
      </c>
      <c r="J2109" s="289" t="s">
        <v>31</v>
      </c>
      <c r="K2109" s="290"/>
      <c r="L2109" s="291"/>
      <c r="M2109" s="289" t="s">
        <v>31</v>
      </c>
      <c r="N2109" s="290"/>
      <c r="O2109" s="291"/>
      <c r="P2109" s="289" t="s">
        <v>31</v>
      </c>
      <c r="Q2109" s="290"/>
      <c r="R2109" s="291"/>
      <c r="S2109" s="431" t="s">
        <v>5156</v>
      </c>
      <c r="T2109" s="283"/>
      <c r="U2109" s="283"/>
      <c r="V2109" s="270"/>
      <c r="W2109" s="270" t="s">
        <v>21</v>
      </c>
    </row>
    <row r="2110" s="253" customFormat="true" ht="25.5" hidden="true" spans="1:23">
      <c r="A2110" s="270">
        <f>MAX(A$2:A2109)+1</f>
        <v>1959</v>
      </c>
      <c r="B2110" s="270">
        <v>310300003</v>
      </c>
      <c r="C2110" s="396" t="s">
        <v>5159</v>
      </c>
      <c r="D2110" s="410" t="s">
        <v>5160</v>
      </c>
      <c r="E2110" s="410" t="s">
        <v>5159</v>
      </c>
      <c r="F2110" s="432"/>
      <c r="G2110" s="270"/>
      <c r="H2110" s="283" t="s">
        <v>39</v>
      </c>
      <c r="I2110" s="283" t="s">
        <v>5151</v>
      </c>
      <c r="J2110" s="289" t="s">
        <v>31</v>
      </c>
      <c r="K2110" s="290"/>
      <c r="L2110" s="291"/>
      <c r="M2110" s="289" t="s">
        <v>31</v>
      </c>
      <c r="N2110" s="290"/>
      <c r="O2110" s="291"/>
      <c r="P2110" s="289" t="s">
        <v>31</v>
      </c>
      <c r="Q2110" s="290"/>
      <c r="R2110" s="291"/>
      <c r="S2110" s="270"/>
      <c r="T2110" s="283"/>
      <c r="U2110" s="283"/>
      <c r="V2110" s="270"/>
      <c r="W2110" s="270" t="s">
        <v>21</v>
      </c>
    </row>
    <row r="2111" s="253" customFormat="true" ht="25.5" hidden="true" spans="1:23">
      <c r="A2111" s="270">
        <f>MAX(A$2:A2110)+1</f>
        <v>1960</v>
      </c>
      <c r="B2111" s="270">
        <v>310300004</v>
      </c>
      <c r="C2111" s="396" t="s">
        <v>5161</v>
      </c>
      <c r="D2111" s="410" t="s">
        <v>5162</v>
      </c>
      <c r="E2111" s="410" t="s">
        <v>5161</v>
      </c>
      <c r="F2111" s="432"/>
      <c r="G2111" s="270"/>
      <c r="H2111" s="283" t="s">
        <v>39</v>
      </c>
      <c r="I2111" s="283" t="s">
        <v>5151</v>
      </c>
      <c r="J2111" s="289" t="s">
        <v>31</v>
      </c>
      <c r="K2111" s="290"/>
      <c r="L2111" s="291"/>
      <c r="M2111" s="289" t="s">
        <v>31</v>
      </c>
      <c r="N2111" s="290"/>
      <c r="O2111" s="291"/>
      <c r="P2111" s="289" t="s">
        <v>31</v>
      </c>
      <c r="Q2111" s="290"/>
      <c r="R2111" s="291"/>
      <c r="S2111" s="270"/>
      <c r="T2111" s="283"/>
      <c r="U2111" s="283"/>
      <c r="V2111" s="270"/>
      <c r="W2111" s="270" t="s">
        <v>21</v>
      </c>
    </row>
    <row r="2112" s="253" customFormat="true" ht="38.25" hidden="true" spans="1:23">
      <c r="A2112" s="270">
        <f>MAX(A$2:A2111)+1</f>
        <v>1961</v>
      </c>
      <c r="B2112" s="270">
        <v>310300005</v>
      </c>
      <c r="C2112" s="396" t="s">
        <v>5163</v>
      </c>
      <c r="D2112" s="410" t="s">
        <v>5164</v>
      </c>
      <c r="E2112" s="410" t="s">
        <v>5163</v>
      </c>
      <c r="F2112" s="432" t="s">
        <v>5165</v>
      </c>
      <c r="G2112" s="270"/>
      <c r="H2112" s="283" t="s">
        <v>39</v>
      </c>
      <c r="I2112" s="283" t="s">
        <v>5151</v>
      </c>
      <c r="J2112" s="289" t="s">
        <v>31</v>
      </c>
      <c r="K2112" s="290"/>
      <c r="L2112" s="291"/>
      <c r="M2112" s="289" t="s">
        <v>31</v>
      </c>
      <c r="N2112" s="290"/>
      <c r="O2112" s="291"/>
      <c r="P2112" s="289" t="s">
        <v>31</v>
      </c>
      <c r="Q2112" s="290"/>
      <c r="R2112" s="291"/>
      <c r="S2112" s="270"/>
      <c r="T2112" s="283"/>
      <c r="U2112" s="283"/>
      <c r="V2112" s="270"/>
      <c r="W2112" s="270" t="s">
        <v>21</v>
      </c>
    </row>
    <row r="2113" s="253" customFormat="true" ht="25.5" hidden="true" spans="1:23">
      <c r="A2113" s="270">
        <f>MAX(A$2:A2112)+1</f>
        <v>1962</v>
      </c>
      <c r="B2113" s="270" t="s">
        <v>5166</v>
      </c>
      <c r="C2113" s="396" t="s">
        <v>5163</v>
      </c>
      <c r="D2113" s="410" t="s">
        <v>5164</v>
      </c>
      <c r="E2113" s="410" t="s">
        <v>5163</v>
      </c>
      <c r="F2113" s="396"/>
      <c r="G2113" s="270"/>
      <c r="H2113" s="283" t="s">
        <v>39</v>
      </c>
      <c r="I2113" s="283" t="s">
        <v>5151</v>
      </c>
      <c r="J2113" s="289" t="s">
        <v>31</v>
      </c>
      <c r="K2113" s="290"/>
      <c r="L2113" s="291"/>
      <c r="M2113" s="289" t="s">
        <v>31</v>
      </c>
      <c r="N2113" s="290"/>
      <c r="O2113" s="291"/>
      <c r="P2113" s="289" t="s">
        <v>31</v>
      </c>
      <c r="Q2113" s="290"/>
      <c r="R2113" s="291"/>
      <c r="S2113" s="270" t="s">
        <v>5167</v>
      </c>
      <c r="T2113" s="283"/>
      <c r="U2113" s="283"/>
      <c r="V2113" s="270"/>
      <c r="W2113" s="270" t="s">
        <v>21</v>
      </c>
    </row>
    <row r="2114" s="253" customFormat="true" ht="25.5" hidden="true" spans="1:23">
      <c r="A2114" s="270">
        <f>MAX(A$2:A2113)+1</f>
        <v>1963</v>
      </c>
      <c r="B2114" s="270">
        <v>310300006</v>
      </c>
      <c r="C2114" s="396" t="s">
        <v>5168</v>
      </c>
      <c r="D2114" s="410" t="s">
        <v>5169</v>
      </c>
      <c r="E2114" s="410" t="s">
        <v>5168</v>
      </c>
      <c r="F2114" s="432"/>
      <c r="G2114" s="270"/>
      <c r="H2114" s="283" t="s">
        <v>39</v>
      </c>
      <c r="I2114" s="283" t="s">
        <v>5151</v>
      </c>
      <c r="J2114" s="289" t="s">
        <v>31</v>
      </c>
      <c r="K2114" s="290"/>
      <c r="L2114" s="291"/>
      <c r="M2114" s="289" t="s">
        <v>31</v>
      </c>
      <c r="N2114" s="290"/>
      <c r="O2114" s="291"/>
      <c r="P2114" s="289" t="s">
        <v>31</v>
      </c>
      <c r="Q2114" s="290"/>
      <c r="R2114" s="291"/>
      <c r="S2114" s="270"/>
      <c r="T2114" s="283"/>
      <c r="U2114" s="283"/>
      <c r="V2114" s="270"/>
      <c r="W2114" s="270" t="s">
        <v>21</v>
      </c>
    </row>
    <row r="2115" s="253" customFormat="true" ht="25.5" hidden="true" spans="1:23">
      <c r="A2115" s="270">
        <f>MAX(A$2:A2114)+1</f>
        <v>1964</v>
      </c>
      <c r="B2115" s="270">
        <v>310300007</v>
      </c>
      <c r="C2115" s="396" t="s">
        <v>5170</v>
      </c>
      <c r="D2115" s="410" t="s">
        <v>5171</v>
      </c>
      <c r="E2115" s="410" t="s">
        <v>5170</v>
      </c>
      <c r="F2115" s="432" t="s">
        <v>5172</v>
      </c>
      <c r="G2115" s="270"/>
      <c r="H2115" s="283" t="s">
        <v>29</v>
      </c>
      <c r="I2115" s="283" t="s">
        <v>40</v>
      </c>
      <c r="J2115" s="289" t="s">
        <v>31</v>
      </c>
      <c r="K2115" s="290"/>
      <c r="L2115" s="291"/>
      <c r="M2115" s="289" t="s">
        <v>31</v>
      </c>
      <c r="N2115" s="290"/>
      <c r="O2115" s="291"/>
      <c r="P2115" s="289" t="s">
        <v>31</v>
      </c>
      <c r="Q2115" s="290"/>
      <c r="R2115" s="291"/>
      <c r="S2115" s="270"/>
      <c r="T2115" s="283"/>
      <c r="U2115" s="283"/>
      <c r="V2115" s="270"/>
      <c r="W2115" s="270" t="s">
        <v>21</v>
      </c>
    </row>
    <row r="2116" s="253" customFormat="true" ht="25.5" hidden="true" spans="1:23">
      <c r="A2116" s="270">
        <f>MAX(A$2:A2115)+1</f>
        <v>1965</v>
      </c>
      <c r="B2116" s="270">
        <v>310300008</v>
      </c>
      <c r="C2116" s="396" t="s">
        <v>5173</v>
      </c>
      <c r="D2116" s="410" t="s">
        <v>5174</v>
      </c>
      <c r="E2116" s="410" t="s">
        <v>5173</v>
      </c>
      <c r="F2116" s="432"/>
      <c r="G2116" s="270"/>
      <c r="H2116" s="283" t="s">
        <v>29</v>
      </c>
      <c r="I2116" s="283" t="s">
        <v>5151</v>
      </c>
      <c r="J2116" s="289" t="s">
        <v>31</v>
      </c>
      <c r="K2116" s="290"/>
      <c r="L2116" s="291"/>
      <c r="M2116" s="289" t="s">
        <v>31</v>
      </c>
      <c r="N2116" s="290"/>
      <c r="O2116" s="291"/>
      <c r="P2116" s="289" t="s">
        <v>31</v>
      </c>
      <c r="Q2116" s="290"/>
      <c r="R2116" s="291"/>
      <c r="S2116" s="270"/>
      <c r="T2116" s="283"/>
      <c r="U2116" s="283"/>
      <c r="V2116" s="270"/>
      <c r="W2116" s="270" t="s">
        <v>21</v>
      </c>
    </row>
    <row r="2117" s="253" customFormat="true" ht="38.25" hidden="true" spans="1:23">
      <c r="A2117" s="270">
        <f>MAX(A$2:A2116)+1</f>
        <v>1966</v>
      </c>
      <c r="B2117" s="270">
        <v>310300009</v>
      </c>
      <c r="C2117" s="396" t="s">
        <v>5175</v>
      </c>
      <c r="D2117" s="410" t="s">
        <v>5176</v>
      </c>
      <c r="E2117" s="410" t="s">
        <v>5175</v>
      </c>
      <c r="F2117" s="432" t="s">
        <v>5177</v>
      </c>
      <c r="G2117" s="270"/>
      <c r="H2117" s="283" t="s">
        <v>29</v>
      </c>
      <c r="I2117" s="283" t="s">
        <v>5151</v>
      </c>
      <c r="J2117" s="289" t="s">
        <v>31</v>
      </c>
      <c r="K2117" s="290"/>
      <c r="L2117" s="291"/>
      <c r="M2117" s="289" t="s">
        <v>31</v>
      </c>
      <c r="N2117" s="290"/>
      <c r="O2117" s="291"/>
      <c r="P2117" s="289" t="s">
        <v>31</v>
      </c>
      <c r="Q2117" s="290"/>
      <c r="R2117" s="291"/>
      <c r="S2117" s="270"/>
      <c r="T2117" s="283"/>
      <c r="U2117" s="283"/>
      <c r="V2117" s="270"/>
      <c r="W2117" s="270" t="s">
        <v>21</v>
      </c>
    </row>
    <row r="2118" s="253" customFormat="true" ht="25.5" hidden="true" spans="1:23">
      <c r="A2118" s="270">
        <f>MAX(A$2:A2117)+1</f>
        <v>1967</v>
      </c>
      <c r="B2118" s="270">
        <v>310300010</v>
      </c>
      <c r="C2118" s="396" t="s">
        <v>5178</v>
      </c>
      <c r="D2118" s="410" t="s">
        <v>5179</v>
      </c>
      <c r="E2118" s="410" t="s">
        <v>5178</v>
      </c>
      <c r="F2118" s="270"/>
      <c r="G2118" s="270"/>
      <c r="H2118" s="283" t="s">
        <v>39</v>
      </c>
      <c r="I2118" s="283" t="s">
        <v>5151</v>
      </c>
      <c r="J2118" s="289" t="s">
        <v>31</v>
      </c>
      <c r="K2118" s="290"/>
      <c r="L2118" s="291"/>
      <c r="M2118" s="289" t="s">
        <v>31</v>
      </c>
      <c r="N2118" s="290"/>
      <c r="O2118" s="291"/>
      <c r="P2118" s="289" t="s">
        <v>31</v>
      </c>
      <c r="Q2118" s="290"/>
      <c r="R2118" s="291"/>
      <c r="S2118" s="270"/>
      <c r="T2118" s="283"/>
      <c r="U2118" s="283"/>
      <c r="V2118" s="270"/>
      <c r="W2118" s="270" t="s">
        <v>21</v>
      </c>
    </row>
    <row r="2119" s="253" customFormat="true" ht="25.5" hidden="true" spans="1:23">
      <c r="A2119" s="270">
        <f>MAX(A$2:A2118)+1</f>
        <v>1968</v>
      </c>
      <c r="B2119" s="270">
        <v>310300011</v>
      </c>
      <c r="C2119" s="396" t="s">
        <v>5180</v>
      </c>
      <c r="D2119" s="410" t="s">
        <v>5181</v>
      </c>
      <c r="E2119" s="410" t="s">
        <v>5180</v>
      </c>
      <c r="F2119" s="270" t="s">
        <v>5182</v>
      </c>
      <c r="G2119" s="270"/>
      <c r="H2119" s="283" t="s">
        <v>39</v>
      </c>
      <c r="I2119" s="283" t="s">
        <v>40</v>
      </c>
      <c r="J2119" s="289" t="s">
        <v>31</v>
      </c>
      <c r="K2119" s="290"/>
      <c r="L2119" s="291"/>
      <c r="M2119" s="289" t="s">
        <v>31</v>
      </c>
      <c r="N2119" s="290"/>
      <c r="O2119" s="291"/>
      <c r="P2119" s="289" t="s">
        <v>31</v>
      </c>
      <c r="Q2119" s="290"/>
      <c r="R2119" s="291"/>
      <c r="S2119" s="270"/>
      <c r="T2119" s="283"/>
      <c r="U2119" s="283"/>
      <c r="V2119" s="270"/>
      <c r="W2119" s="270" t="s">
        <v>21</v>
      </c>
    </row>
    <row r="2120" s="253" customFormat="true" ht="25.5" hidden="true" spans="1:23">
      <c r="A2120" s="270">
        <f>MAX(A$2:A2119)+1</f>
        <v>1969</v>
      </c>
      <c r="B2120" s="270">
        <v>310300012</v>
      </c>
      <c r="C2120" s="396" t="s">
        <v>5183</v>
      </c>
      <c r="D2120" s="410" t="s">
        <v>5184</v>
      </c>
      <c r="E2120" s="410" t="s">
        <v>5183</v>
      </c>
      <c r="F2120" s="270"/>
      <c r="G2120" s="270"/>
      <c r="H2120" s="283" t="s">
        <v>39</v>
      </c>
      <c r="I2120" s="283" t="s">
        <v>5151</v>
      </c>
      <c r="J2120" s="289" t="s">
        <v>31</v>
      </c>
      <c r="K2120" s="290"/>
      <c r="L2120" s="291"/>
      <c r="M2120" s="289" t="s">
        <v>31</v>
      </c>
      <c r="N2120" s="290"/>
      <c r="O2120" s="291"/>
      <c r="P2120" s="289" t="s">
        <v>31</v>
      </c>
      <c r="Q2120" s="290"/>
      <c r="R2120" s="291"/>
      <c r="S2120" s="270"/>
      <c r="T2120" s="283"/>
      <c r="U2120" s="283"/>
      <c r="V2120" s="270"/>
      <c r="W2120" s="270" t="s">
        <v>21</v>
      </c>
    </row>
    <row r="2121" s="253" customFormat="true" ht="38.25" hidden="true" spans="1:23">
      <c r="A2121" s="270">
        <f>MAX(A$2:A2120)+1</f>
        <v>1970</v>
      </c>
      <c r="B2121" s="270">
        <v>310300013</v>
      </c>
      <c r="C2121" s="396" t="s">
        <v>5185</v>
      </c>
      <c r="D2121" s="410" t="s">
        <v>5186</v>
      </c>
      <c r="E2121" s="410" t="s">
        <v>5185</v>
      </c>
      <c r="F2121" s="270" t="s">
        <v>5187</v>
      </c>
      <c r="G2121" s="270"/>
      <c r="H2121" s="283" t="s">
        <v>29</v>
      </c>
      <c r="I2121" s="283" t="s">
        <v>5151</v>
      </c>
      <c r="J2121" s="289" t="s">
        <v>31</v>
      </c>
      <c r="K2121" s="290"/>
      <c r="L2121" s="291"/>
      <c r="M2121" s="289" t="s">
        <v>31</v>
      </c>
      <c r="N2121" s="290"/>
      <c r="O2121" s="291"/>
      <c r="P2121" s="289" t="s">
        <v>31</v>
      </c>
      <c r="Q2121" s="290"/>
      <c r="R2121" s="291"/>
      <c r="S2121" s="270"/>
      <c r="T2121" s="283"/>
      <c r="U2121" s="283"/>
      <c r="V2121" s="270"/>
      <c r="W2121" s="270" t="s">
        <v>21</v>
      </c>
    </row>
    <row r="2122" s="253" customFormat="true" ht="25.5" hidden="true" spans="1:23">
      <c r="A2122" s="270">
        <f>MAX(A$2:A2121)+1</f>
        <v>1971</v>
      </c>
      <c r="B2122" s="270">
        <v>310300014</v>
      </c>
      <c r="C2122" s="396" t="s">
        <v>5188</v>
      </c>
      <c r="D2122" s="410" t="s">
        <v>5189</v>
      </c>
      <c r="E2122" s="410" t="s">
        <v>5188</v>
      </c>
      <c r="F2122" s="270"/>
      <c r="G2122" s="270"/>
      <c r="H2122" s="283" t="s">
        <v>39</v>
      </c>
      <c r="I2122" s="283" t="s">
        <v>5151</v>
      </c>
      <c r="J2122" s="289" t="s">
        <v>31</v>
      </c>
      <c r="K2122" s="290"/>
      <c r="L2122" s="291"/>
      <c r="M2122" s="289" t="s">
        <v>31</v>
      </c>
      <c r="N2122" s="290"/>
      <c r="O2122" s="291"/>
      <c r="P2122" s="289" t="s">
        <v>31</v>
      </c>
      <c r="Q2122" s="290"/>
      <c r="R2122" s="291"/>
      <c r="S2122" s="270"/>
      <c r="T2122" s="283"/>
      <c r="U2122" s="283"/>
      <c r="V2122" s="270"/>
      <c r="W2122" s="270" t="s">
        <v>21</v>
      </c>
    </row>
    <row r="2123" s="253" customFormat="true" ht="25.5" hidden="true" spans="1:23">
      <c r="A2123" s="270">
        <f>MAX(A$2:A2122)+1</f>
        <v>1972</v>
      </c>
      <c r="B2123" s="270">
        <v>310300015</v>
      </c>
      <c r="C2123" s="396" t="s">
        <v>5190</v>
      </c>
      <c r="D2123" s="410" t="s">
        <v>5191</v>
      </c>
      <c r="E2123" s="410" t="s">
        <v>5190</v>
      </c>
      <c r="F2123" s="270"/>
      <c r="G2123" s="270"/>
      <c r="H2123" s="283" t="s">
        <v>39</v>
      </c>
      <c r="I2123" s="283" t="s">
        <v>5151</v>
      </c>
      <c r="J2123" s="289" t="s">
        <v>31</v>
      </c>
      <c r="K2123" s="290"/>
      <c r="L2123" s="291"/>
      <c r="M2123" s="289" t="s">
        <v>31</v>
      </c>
      <c r="N2123" s="290"/>
      <c r="O2123" s="291"/>
      <c r="P2123" s="289" t="s">
        <v>31</v>
      </c>
      <c r="Q2123" s="290"/>
      <c r="R2123" s="291"/>
      <c r="S2123" s="270"/>
      <c r="T2123" s="283"/>
      <c r="U2123" s="283"/>
      <c r="V2123" s="270"/>
      <c r="W2123" s="270" t="s">
        <v>21</v>
      </c>
    </row>
    <row r="2124" s="253" customFormat="true" ht="25.5" hidden="true" spans="1:23">
      <c r="A2124" s="270">
        <f>MAX(A$2:A2123)+1</f>
        <v>1973</v>
      </c>
      <c r="B2124" s="270">
        <v>310300016</v>
      </c>
      <c r="C2124" s="396" t="s">
        <v>5192</v>
      </c>
      <c r="D2124" s="410" t="s">
        <v>5193</v>
      </c>
      <c r="E2124" s="410" t="s">
        <v>5192</v>
      </c>
      <c r="F2124" s="270"/>
      <c r="G2124" s="270"/>
      <c r="H2124" s="283" t="s">
        <v>39</v>
      </c>
      <c r="I2124" s="283" t="s">
        <v>5151</v>
      </c>
      <c r="J2124" s="289" t="s">
        <v>31</v>
      </c>
      <c r="K2124" s="290"/>
      <c r="L2124" s="291"/>
      <c r="M2124" s="289" t="s">
        <v>31</v>
      </c>
      <c r="N2124" s="290"/>
      <c r="O2124" s="291"/>
      <c r="P2124" s="289" t="s">
        <v>31</v>
      </c>
      <c r="Q2124" s="290"/>
      <c r="R2124" s="291"/>
      <c r="S2124" s="270"/>
      <c r="T2124" s="283"/>
      <c r="U2124" s="283"/>
      <c r="V2124" s="270"/>
      <c r="W2124" s="270" t="s">
        <v>21</v>
      </c>
    </row>
    <row r="2125" s="253" customFormat="true" ht="25.5" hidden="true" spans="1:23">
      <c r="A2125" s="270">
        <f>MAX(A$2:A2124)+1</f>
        <v>1974</v>
      </c>
      <c r="B2125" s="270">
        <v>310300017</v>
      </c>
      <c r="C2125" s="396" t="s">
        <v>5194</v>
      </c>
      <c r="D2125" s="410" t="s">
        <v>5195</v>
      </c>
      <c r="E2125" s="410" t="s">
        <v>5194</v>
      </c>
      <c r="F2125" s="270"/>
      <c r="G2125" s="270"/>
      <c r="H2125" s="283" t="s">
        <v>39</v>
      </c>
      <c r="I2125" s="283" t="s">
        <v>5151</v>
      </c>
      <c r="J2125" s="289" t="s">
        <v>31</v>
      </c>
      <c r="K2125" s="290"/>
      <c r="L2125" s="291"/>
      <c r="M2125" s="289" t="s">
        <v>31</v>
      </c>
      <c r="N2125" s="290"/>
      <c r="O2125" s="291"/>
      <c r="P2125" s="289" t="s">
        <v>31</v>
      </c>
      <c r="Q2125" s="290"/>
      <c r="R2125" s="291"/>
      <c r="S2125" s="270"/>
      <c r="T2125" s="283"/>
      <c r="U2125" s="283"/>
      <c r="V2125" s="270"/>
      <c r="W2125" s="270" t="s">
        <v>21</v>
      </c>
    </row>
    <row r="2126" s="253" customFormat="true" ht="38.25" hidden="true" spans="1:23">
      <c r="A2126" s="270">
        <f>MAX(A$2:A2125)+1</f>
        <v>1975</v>
      </c>
      <c r="B2126" s="270">
        <v>310300018</v>
      </c>
      <c r="C2126" s="396" t="s">
        <v>5196</v>
      </c>
      <c r="D2126" s="410" t="s">
        <v>5197</v>
      </c>
      <c r="E2126" s="410" t="s">
        <v>5196</v>
      </c>
      <c r="F2126" s="270" t="s">
        <v>5198</v>
      </c>
      <c r="G2126" s="270"/>
      <c r="H2126" s="283" t="s">
        <v>39</v>
      </c>
      <c r="I2126" s="283" t="s">
        <v>5151</v>
      </c>
      <c r="J2126" s="289" t="s">
        <v>31</v>
      </c>
      <c r="K2126" s="290"/>
      <c r="L2126" s="291"/>
      <c r="M2126" s="289" t="s">
        <v>31</v>
      </c>
      <c r="N2126" s="290"/>
      <c r="O2126" s="291"/>
      <c r="P2126" s="289" t="s">
        <v>31</v>
      </c>
      <c r="Q2126" s="290"/>
      <c r="R2126" s="291"/>
      <c r="S2126" s="270"/>
      <c r="T2126" s="283"/>
      <c r="U2126" s="283"/>
      <c r="V2126" s="270"/>
      <c r="W2126" s="270" t="s">
        <v>21</v>
      </c>
    </row>
    <row r="2127" s="253" customFormat="true" ht="38.25" hidden="true" spans="1:23">
      <c r="A2127" s="270">
        <f>MAX(A$2:A2126)+1</f>
        <v>1976</v>
      </c>
      <c r="B2127" s="270">
        <v>310300019</v>
      </c>
      <c r="C2127" s="396" t="s">
        <v>5199</v>
      </c>
      <c r="D2127" s="410" t="s">
        <v>5200</v>
      </c>
      <c r="E2127" s="410" t="s">
        <v>5199</v>
      </c>
      <c r="F2127" s="270" t="s">
        <v>5201</v>
      </c>
      <c r="G2127" s="270"/>
      <c r="H2127" s="283" t="s">
        <v>29</v>
      </c>
      <c r="I2127" s="283" t="s">
        <v>5151</v>
      </c>
      <c r="J2127" s="289" t="s">
        <v>31</v>
      </c>
      <c r="K2127" s="290"/>
      <c r="L2127" s="291"/>
      <c r="M2127" s="289" t="s">
        <v>31</v>
      </c>
      <c r="N2127" s="290"/>
      <c r="O2127" s="291"/>
      <c r="P2127" s="289" t="s">
        <v>31</v>
      </c>
      <c r="Q2127" s="290"/>
      <c r="R2127" s="291"/>
      <c r="S2127" s="270"/>
      <c r="T2127" s="283"/>
      <c r="U2127" s="283"/>
      <c r="V2127" s="270"/>
      <c r="W2127" s="270" t="s">
        <v>21</v>
      </c>
    </row>
    <row r="2128" s="253" customFormat="true" ht="25.5" hidden="true" spans="1:23">
      <c r="A2128" s="270">
        <f>MAX(A$2:A2127)+1</f>
        <v>1977</v>
      </c>
      <c r="B2128" s="270" t="s">
        <v>5202</v>
      </c>
      <c r="C2128" s="396" t="s">
        <v>5199</v>
      </c>
      <c r="D2128" s="410" t="s">
        <v>5200</v>
      </c>
      <c r="E2128" s="410" t="s">
        <v>5199</v>
      </c>
      <c r="F2128" s="270"/>
      <c r="G2128" s="270"/>
      <c r="H2128" s="283" t="s">
        <v>29</v>
      </c>
      <c r="I2128" s="283" t="s">
        <v>5151</v>
      </c>
      <c r="J2128" s="289" t="s">
        <v>31</v>
      </c>
      <c r="K2128" s="290"/>
      <c r="L2128" s="291"/>
      <c r="M2128" s="289" t="s">
        <v>31</v>
      </c>
      <c r="N2128" s="290"/>
      <c r="O2128" s="291"/>
      <c r="P2128" s="289" t="s">
        <v>31</v>
      </c>
      <c r="Q2128" s="290"/>
      <c r="R2128" s="291"/>
      <c r="S2128" s="270" t="s">
        <v>5203</v>
      </c>
      <c r="T2128" s="283"/>
      <c r="U2128" s="283"/>
      <c r="V2128" s="270"/>
      <c r="W2128" s="270" t="s">
        <v>21</v>
      </c>
    </row>
    <row r="2129" s="253" customFormat="true" ht="38.25" hidden="true" spans="1:23">
      <c r="A2129" s="270">
        <f>MAX(A$2:A2128)+1</f>
        <v>1978</v>
      </c>
      <c r="B2129" s="270">
        <v>310300020</v>
      </c>
      <c r="C2129" s="396" t="s">
        <v>5204</v>
      </c>
      <c r="D2129" s="410" t="s">
        <v>5205</v>
      </c>
      <c r="E2129" s="410" t="s">
        <v>5204</v>
      </c>
      <c r="F2129" s="270" t="s">
        <v>5206</v>
      </c>
      <c r="G2129" s="270"/>
      <c r="H2129" s="283" t="s">
        <v>29</v>
      </c>
      <c r="I2129" s="283" t="s">
        <v>5151</v>
      </c>
      <c r="J2129" s="289" t="s">
        <v>31</v>
      </c>
      <c r="K2129" s="290"/>
      <c r="L2129" s="291"/>
      <c r="M2129" s="289" t="s">
        <v>31</v>
      </c>
      <c r="N2129" s="290"/>
      <c r="O2129" s="291"/>
      <c r="P2129" s="289" t="s">
        <v>31</v>
      </c>
      <c r="Q2129" s="290"/>
      <c r="R2129" s="291"/>
      <c r="S2129" s="270"/>
      <c r="T2129" s="283"/>
      <c r="U2129" s="283"/>
      <c r="V2129" s="270"/>
      <c r="W2129" s="270" t="s">
        <v>21</v>
      </c>
    </row>
    <row r="2130" s="253" customFormat="true" ht="25.5" hidden="true" spans="1:23">
      <c r="A2130" s="270">
        <f>MAX(A$2:A2129)+1</f>
        <v>1979</v>
      </c>
      <c r="B2130" s="270">
        <v>310300021</v>
      </c>
      <c r="C2130" s="396" t="s">
        <v>5207</v>
      </c>
      <c r="D2130" s="410" t="s">
        <v>5208</v>
      </c>
      <c r="E2130" s="410" t="s">
        <v>5207</v>
      </c>
      <c r="F2130" s="270"/>
      <c r="G2130" s="270"/>
      <c r="H2130" s="283" t="s">
        <v>29</v>
      </c>
      <c r="I2130" s="283" t="s">
        <v>5151</v>
      </c>
      <c r="J2130" s="289" t="s">
        <v>31</v>
      </c>
      <c r="K2130" s="290"/>
      <c r="L2130" s="291"/>
      <c r="M2130" s="289" t="s">
        <v>31</v>
      </c>
      <c r="N2130" s="290"/>
      <c r="O2130" s="291"/>
      <c r="P2130" s="289" t="s">
        <v>31</v>
      </c>
      <c r="Q2130" s="290"/>
      <c r="R2130" s="291"/>
      <c r="S2130" s="270"/>
      <c r="T2130" s="283"/>
      <c r="U2130" s="283"/>
      <c r="V2130" s="270"/>
      <c r="W2130" s="270" t="s">
        <v>21</v>
      </c>
    </row>
    <row r="2131" s="253" customFormat="true" ht="25.5" hidden="true" spans="1:23">
      <c r="A2131" s="270">
        <f>MAX(A$2:A2130)+1</f>
        <v>1980</v>
      </c>
      <c r="B2131" s="270">
        <v>310300022</v>
      </c>
      <c r="C2131" s="396" t="s">
        <v>5209</v>
      </c>
      <c r="D2131" s="410" t="s">
        <v>5210</v>
      </c>
      <c r="E2131" s="410" t="s">
        <v>5209</v>
      </c>
      <c r="F2131" s="270" t="s">
        <v>5211</v>
      </c>
      <c r="G2131" s="270"/>
      <c r="H2131" s="283" t="s">
        <v>29</v>
      </c>
      <c r="I2131" s="283" t="s">
        <v>5151</v>
      </c>
      <c r="J2131" s="289" t="s">
        <v>31</v>
      </c>
      <c r="K2131" s="290"/>
      <c r="L2131" s="291"/>
      <c r="M2131" s="289" t="s">
        <v>31</v>
      </c>
      <c r="N2131" s="290"/>
      <c r="O2131" s="291"/>
      <c r="P2131" s="289" t="s">
        <v>31</v>
      </c>
      <c r="Q2131" s="290"/>
      <c r="R2131" s="291"/>
      <c r="S2131" s="270"/>
      <c r="T2131" s="283"/>
      <c r="U2131" s="283"/>
      <c r="V2131" s="270"/>
      <c r="W2131" s="270" t="s">
        <v>21</v>
      </c>
    </row>
    <row r="2132" s="253" customFormat="true" ht="25.5" hidden="true" spans="1:23">
      <c r="A2132" s="270">
        <f>MAX(A$2:A2131)+1</f>
        <v>1981</v>
      </c>
      <c r="B2132" s="270">
        <v>310300023</v>
      </c>
      <c r="C2132" s="396" t="s">
        <v>5212</v>
      </c>
      <c r="D2132" s="410" t="s">
        <v>5213</v>
      </c>
      <c r="E2132" s="410" t="s">
        <v>5212</v>
      </c>
      <c r="F2132" s="270"/>
      <c r="G2132" s="270"/>
      <c r="H2132" s="283" t="s">
        <v>29</v>
      </c>
      <c r="I2132" s="283" t="s">
        <v>5151</v>
      </c>
      <c r="J2132" s="289" t="s">
        <v>31</v>
      </c>
      <c r="K2132" s="290"/>
      <c r="L2132" s="291"/>
      <c r="M2132" s="289" t="s">
        <v>31</v>
      </c>
      <c r="N2132" s="290"/>
      <c r="O2132" s="291"/>
      <c r="P2132" s="289" t="s">
        <v>31</v>
      </c>
      <c r="Q2132" s="290"/>
      <c r="R2132" s="291"/>
      <c r="S2132" s="270"/>
      <c r="T2132" s="283"/>
      <c r="U2132" s="283"/>
      <c r="V2132" s="270"/>
      <c r="W2132" s="270" t="s">
        <v>21</v>
      </c>
    </row>
    <row r="2133" s="253" customFormat="true" ht="25.5" hidden="true" spans="1:23">
      <c r="A2133" s="270">
        <f>MAX(A$2:A2132)+1</f>
        <v>1982</v>
      </c>
      <c r="B2133" s="270">
        <v>310300024</v>
      </c>
      <c r="C2133" s="396" t="s">
        <v>5214</v>
      </c>
      <c r="D2133" s="410" t="s">
        <v>5215</v>
      </c>
      <c r="E2133" s="410" t="s">
        <v>5214</v>
      </c>
      <c r="F2133" s="270"/>
      <c r="G2133" s="270"/>
      <c r="H2133" s="283" t="s">
        <v>29</v>
      </c>
      <c r="I2133" s="283" t="s">
        <v>5151</v>
      </c>
      <c r="J2133" s="289" t="s">
        <v>31</v>
      </c>
      <c r="K2133" s="290"/>
      <c r="L2133" s="291"/>
      <c r="M2133" s="289" t="s">
        <v>31</v>
      </c>
      <c r="N2133" s="290"/>
      <c r="O2133" s="291"/>
      <c r="P2133" s="289" t="s">
        <v>31</v>
      </c>
      <c r="Q2133" s="290"/>
      <c r="R2133" s="291"/>
      <c r="S2133" s="270"/>
      <c r="T2133" s="283"/>
      <c r="U2133" s="283"/>
      <c r="V2133" s="270"/>
      <c r="W2133" s="270" t="s">
        <v>21</v>
      </c>
    </row>
    <row r="2134" s="253" customFormat="true" ht="25.5" hidden="true" spans="1:23">
      <c r="A2134" s="270">
        <f>MAX(A$2:A2133)+1</f>
        <v>1983</v>
      </c>
      <c r="B2134" s="270">
        <v>310300025</v>
      </c>
      <c r="C2134" s="396" t="s">
        <v>5216</v>
      </c>
      <c r="D2134" s="410" t="s">
        <v>5217</v>
      </c>
      <c r="E2134" s="410" t="s">
        <v>5216</v>
      </c>
      <c r="F2134" s="270"/>
      <c r="G2134" s="270"/>
      <c r="H2134" s="283" t="s">
        <v>29</v>
      </c>
      <c r="I2134" s="283" t="s">
        <v>5151</v>
      </c>
      <c r="J2134" s="289" t="s">
        <v>31</v>
      </c>
      <c r="K2134" s="290"/>
      <c r="L2134" s="291"/>
      <c r="M2134" s="289" t="s">
        <v>31</v>
      </c>
      <c r="N2134" s="290"/>
      <c r="O2134" s="291"/>
      <c r="P2134" s="289" t="s">
        <v>31</v>
      </c>
      <c r="Q2134" s="290"/>
      <c r="R2134" s="291"/>
      <c r="S2134" s="270"/>
      <c r="T2134" s="283"/>
      <c r="U2134" s="283"/>
      <c r="V2134" s="270"/>
      <c r="W2134" s="270" t="s">
        <v>21</v>
      </c>
    </row>
    <row r="2135" s="253" customFormat="true" ht="25.5" hidden="true" spans="1:23">
      <c r="A2135" s="270">
        <f>MAX(A$2:A2134)+1</f>
        <v>1984</v>
      </c>
      <c r="B2135" s="270">
        <v>310300026</v>
      </c>
      <c r="C2135" s="396" t="s">
        <v>5218</v>
      </c>
      <c r="D2135" s="410" t="s">
        <v>5219</v>
      </c>
      <c r="E2135" s="410" t="s">
        <v>5218</v>
      </c>
      <c r="F2135" s="270"/>
      <c r="G2135" s="270"/>
      <c r="H2135" s="283" t="s">
        <v>29</v>
      </c>
      <c r="I2135" s="283" t="s">
        <v>5151</v>
      </c>
      <c r="J2135" s="289" t="s">
        <v>31</v>
      </c>
      <c r="K2135" s="290"/>
      <c r="L2135" s="291"/>
      <c r="M2135" s="289" t="s">
        <v>31</v>
      </c>
      <c r="N2135" s="290"/>
      <c r="O2135" s="291"/>
      <c r="P2135" s="289" t="s">
        <v>31</v>
      </c>
      <c r="Q2135" s="290"/>
      <c r="R2135" s="291"/>
      <c r="S2135" s="270"/>
      <c r="T2135" s="283"/>
      <c r="U2135" s="283"/>
      <c r="V2135" s="270"/>
      <c r="W2135" s="270" t="s">
        <v>21</v>
      </c>
    </row>
    <row r="2136" s="253" customFormat="true" ht="51" hidden="true" spans="1:23">
      <c r="A2136" s="270">
        <f>MAX(A$2:A2135)+1</f>
        <v>1985</v>
      </c>
      <c r="B2136" s="270">
        <v>310300027</v>
      </c>
      <c r="C2136" s="396" t="s">
        <v>5220</v>
      </c>
      <c r="D2136" s="410" t="s">
        <v>5221</v>
      </c>
      <c r="E2136" s="410" t="s">
        <v>5220</v>
      </c>
      <c r="F2136" s="270" t="s">
        <v>5222</v>
      </c>
      <c r="G2136" s="270"/>
      <c r="H2136" s="283" t="s">
        <v>39</v>
      </c>
      <c r="I2136" s="283" t="s">
        <v>5151</v>
      </c>
      <c r="J2136" s="289" t="s">
        <v>31</v>
      </c>
      <c r="K2136" s="290"/>
      <c r="L2136" s="291"/>
      <c r="M2136" s="289" t="s">
        <v>31</v>
      </c>
      <c r="N2136" s="290"/>
      <c r="O2136" s="291"/>
      <c r="P2136" s="289" t="s">
        <v>31</v>
      </c>
      <c r="Q2136" s="290"/>
      <c r="R2136" s="291"/>
      <c r="S2136" s="270"/>
      <c r="T2136" s="283"/>
      <c r="U2136" s="283"/>
      <c r="V2136" s="270"/>
      <c r="W2136" s="270" t="s">
        <v>21</v>
      </c>
    </row>
    <row r="2137" s="253" customFormat="true" ht="25.5" hidden="true" spans="1:23">
      <c r="A2137" s="270">
        <f>MAX(A$2:A2136)+1</f>
        <v>1986</v>
      </c>
      <c r="B2137" s="270">
        <v>310300028</v>
      </c>
      <c r="C2137" s="396" t="s">
        <v>5223</v>
      </c>
      <c r="D2137" s="410" t="s">
        <v>5224</v>
      </c>
      <c r="E2137" s="410" t="s">
        <v>5223</v>
      </c>
      <c r="F2137" s="270"/>
      <c r="G2137" s="270"/>
      <c r="H2137" s="283" t="s">
        <v>39</v>
      </c>
      <c r="I2137" s="283" t="s">
        <v>5151</v>
      </c>
      <c r="J2137" s="289" t="s">
        <v>31</v>
      </c>
      <c r="K2137" s="290"/>
      <c r="L2137" s="291"/>
      <c r="M2137" s="289" t="s">
        <v>31</v>
      </c>
      <c r="N2137" s="290"/>
      <c r="O2137" s="291"/>
      <c r="P2137" s="289" t="s">
        <v>31</v>
      </c>
      <c r="Q2137" s="290"/>
      <c r="R2137" s="291"/>
      <c r="S2137" s="270"/>
      <c r="T2137" s="283"/>
      <c r="U2137" s="283"/>
      <c r="V2137" s="270"/>
      <c r="W2137" s="270" t="s">
        <v>21</v>
      </c>
    </row>
    <row r="2138" s="253" customFormat="true" ht="25.5" hidden="true" spans="1:23">
      <c r="A2138" s="270">
        <f>MAX(A$2:A2137)+1</f>
        <v>1987</v>
      </c>
      <c r="B2138" s="270">
        <v>310300029</v>
      </c>
      <c r="C2138" s="396" t="s">
        <v>5225</v>
      </c>
      <c r="D2138" s="410" t="s">
        <v>5226</v>
      </c>
      <c r="E2138" s="410" t="s">
        <v>5225</v>
      </c>
      <c r="F2138" s="270"/>
      <c r="G2138" s="270"/>
      <c r="H2138" s="283" t="s">
        <v>39</v>
      </c>
      <c r="I2138" s="283" t="s">
        <v>5151</v>
      </c>
      <c r="J2138" s="289" t="s">
        <v>31</v>
      </c>
      <c r="K2138" s="290"/>
      <c r="L2138" s="291"/>
      <c r="M2138" s="289" t="s">
        <v>31</v>
      </c>
      <c r="N2138" s="290"/>
      <c r="O2138" s="291"/>
      <c r="P2138" s="289" t="s">
        <v>31</v>
      </c>
      <c r="Q2138" s="290"/>
      <c r="R2138" s="291"/>
      <c r="S2138" s="270"/>
      <c r="T2138" s="283"/>
      <c r="U2138" s="283"/>
      <c r="V2138" s="270"/>
      <c r="W2138" s="270" t="s">
        <v>21</v>
      </c>
    </row>
    <row r="2139" s="253" customFormat="true" ht="25.5" hidden="true" spans="1:23">
      <c r="A2139" s="270">
        <f>MAX(A$2:A2138)+1</f>
        <v>1988</v>
      </c>
      <c r="B2139" s="270">
        <v>310300030</v>
      </c>
      <c r="C2139" s="396" t="s">
        <v>5227</v>
      </c>
      <c r="D2139" s="410" t="s">
        <v>5228</v>
      </c>
      <c r="E2139" s="410" t="s">
        <v>5227</v>
      </c>
      <c r="F2139" s="270" t="s">
        <v>5229</v>
      </c>
      <c r="G2139" s="270"/>
      <c r="H2139" s="283" t="s">
        <v>39</v>
      </c>
      <c r="I2139" s="283" t="s">
        <v>5151</v>
      </c>
      <c r="J2139" s="289" t="s">
        <v>31</v>
      </c>
      <c r="K2139" s="290"/>
      <c r="L2139" s="291"/>
      <c r="M2139" s="289" t="s">
        <v>31</v>
      </c>
      <c r="N2139" s="290"/>
      <c r="O2139" s="291"/>
      <c r="P2139" s="289" t="s">
        <v>31</v>
      </c>
      <c r="Q2139" s="290"/>
      <c r="R2139" s="291"/>
      <c r="S2139" s="270"/>
      <c r="T2139" s="283"/>
      <c r="U2139" s="283"/>
      <c r="V2139" s="270"/>
      <c r="W2139" s="270" t="s">
        <v>21</v>
      </c>
    </row>
    <row r="2140" s="253" customFormat="true" ht="38.25" hidden="true" spans="1:23">
      <c r="A2140" s="270">
        <f>MAX(A$2:A2139)+1</f>
        <v>1989</v>
      </c>
      <c r="B2140" s="270">
        <v>310300031</v>
      </c>
      <c r="C2140" s="396" t="s">
        <v>5230</v>
      </c>
      <c r="D2140" s="410" t="s">
        <v>5231</v>
      </c>
      <c r="E2140" s="410" t="s">
        <v>5230</v>
      </c>
      <c r="F2140" s="270" t="s">
        <v>5232</v>
      </c>
      <c r="G2140" s="270"/>
      <c r="H2140" s="283" t="s">
        <v>39</v>
      </c>
      <c r="I2140" s="283" t="s">
        <v>5151</v>
      </c>
      <c r="J2140" s="289" t="s">
        <v>31</v>
      </c>
      <c r="K2140" s="290"/>
      <c r="L2140" s="291"/>
      <c r="M2140" s="289" t="s">
        <v>31</v>
      </c>
      <c r="N2140" s="290"/>
      <c r="O2140" s="291"/>
      <c r="P2140" s="289" t="s">
        <v>31</v>
      </c>
      <c r="Q2140" s="290"/>
      <c r="R2140" s="291"/>
      <c r="S2140" s="270"/>
      <c r="T2140" s="283"/>
      <c r="U2140" s="283"/>
      <c r="V2140" s="270"/>
      <c r="W2140" s="270" t="s">
        <v>21</v>
      </c>
    </row>
    <row r="2141" s="253" customFormat="true" ht="25.5" hidden="true" spans="1:23">
      <c r="A2141" s="270">
        <f>MAX(A$2:A2140)+1</f>
        <v>1990</v>
      </c>
      <c r="B2141" s="270">
        <v>310300032</v>
      </c>
      <c r="C2141" s="396" t="s">
        <v>5233</v>
      </c>
      <c r="D2141" s="410" t="s">
        <v>5234</v>
      </c>
      <c r="E2141" s="410" t="s">
        <v>5233</v>
      </c>
      <c r="F2141" s="270"/>
      <c r="G2141" s="270"/>
      <c r="H2141" s="283" t="s">
        <v>29</v>
      </c>
      <c r="I2141" s="283" t="s">
        <v>5151</v>
      </c>
      <c r="J2141" s="289" t="s">
        <v>31</v>
      </c>
      <c r="K2141" s="290"/>
      <c r="L2141" s="291"/>
      <c r="M2141" s="289" t="s">
        <v>31</v>
      </c>
      <c r="N2141" s="290"/>
      <c r="O2141" s="291"/>
      <c r="P2141" s="289" t="s">
        <v>31</v>
      </c>
      <c r="Q2141" s="290"/>
      <c r="R2141" s="291"/>
      <c r="S2141" s="270"/>
      <c r="T2141" s="283"/>
      <c r="U2141" s="283"/>
      <c r="V2141" s="270"/>
      <c r="W2141" s="270" t="s">
        <v>21</v>
      </c>
    </row>
    <row r="2142" s="253" customFormat="true" ht="25.5" hidden="true" spans="1:23">
      <c r="A2142" s="270">
        <f>MAX(A$2:A2141)+1</f>
        <v>1991</v>
      </c>
      <c r="B2142" s="270">
        <v>310300033</v>
      </c>
      <c r="C2142" s="396" t="s">
        <v>5235</v>
      </c>
      <c r="D2142" s="410" t="s">
        <v>5236</v>
      </c>
      <c r="E2142" s="410" t="s">
        <v>5235</v>
      </c>
      <c r="F2142" s="270"/>
      <c r="G2142" s="270"/>
      <c r="H2142" s="283" t="s">
        <v>39</v>
      </c>
      <c r="I2142" s="283" t="s">
        <v>5151</v>
      </c>
      <c r="J2142" s="289" t="s">
        <v>31</v>
      </c>
      <c r="K2142" s="290"/>
      <c r="L2142" s="291"/>
      <c r="M2142" s="289" t="s">
        <v>31</v>
      </c>
      <c r="N2142" s="290"/>
      <c r="O2142" s="291"/>
      <c r="P2142" s="289" t="s">
        <v>31</v>
      </c>
      <c r="Q2142" s="290"/>
      <c r="R2142" s="291"/>
      <c r="S2142" s="270"/>
      <c r="T2142" s="283"/>
      <c r="U2142" s="283"/>
      <c r="V2142" s="270"/>
      <c r="W2142" s="270" t="s">
        <v>21</v>
      </c>
    </row>
    <row r="2143" s="253" customFormat="true" ht="25.5" hidden="true" spans="1:23">
      <c r="A2143" s="270">
        <f>MAX(A$2:A2142)+1</f>
        <v>1992</v>
      </c>
      <c r="B2143" s="270">
        <v>310300034</v>
      </c>
      <c r="C2143" s="396" t="s">
        <v>5237</v>
      </c>
      <c r="D2143" s="410" t="s">
        <v>5238</v>
      </c>
      <c r="E2143" s="410" t="s">
        <v>5237</v>
      </c>
      <c r="F2143" s="270"/>
      <c r="G2143" s="270"/>
      <c r="H2143" s="283" t="s">
        <v>39</v>
      </c>
      <c r="I2143" s="283" t="s">
        <v>5151</v>
      </c>
      <c r="J2143" s="289" t="s">
        <v>31</v>
      </c>
      <c r="K2143" s="290"/>
      <c r="L2143" s="291"/>
      <c r="M2143" s="289" t="s">
        <v>31</v>
      </c>
      <c r="N2143" s="290"/>
      <c r="O2143" s="291"/>
      <c r="P2143" s="289" t="s">
        <v>31</v>
      </c>
      <c r="Q2143" s="290"/>
      <c r="R2143" s="291"/>
      <c r="S2143" s="270"/>
      <c r="T2143" s="283"/>
      <c r="U2143" s="283"/>
      <c r="V2143" s="270"/>
      <c r="W2143" s="270" t="s">
        <v>21</v>
      </c>
    </row>
    <row r="2144" s="253" customFormat="true" ht="25.5" hidden="true" spans="1:23">
      <c r="A2144" s="270">
        <f>MAX(A$2:A2143)+1</f>
        <v>1993</v>
      </c>
      <c r="B2144" s="270">
        <v>310300035</v>
      </c>
      <c r="C2144" s="396" t="s">
        <v>5239</v>
      </c>
      <c r="D2144" s="410" t="s">
        <v>5240</v>
      </c>
      <c r="E2144" s="410" t="s">
        <v>5239</v>
      </c>
      <c r="F2144" s="270"/>
      <c r="G2144" s="270" t="s">
        <v>5241</v>
      </c>
      <c r="H2144" s="283" t="s">
        <v>39</v>
      </c>
      <c r="I2144" s="283" t="s">
        <v>5151</v>
      </c>
      <c r="J2144" s="289" t="s">
        <v>31</v>
      </c>
      <c r="K2144" s="290"/>
      <c r="L2144" s="291"/>
      <c r="M2144" s="289" t="s">
        <v>31</v>
      </c>
      <c r="N2144" s="290"/>
      <c r="O2144" s="291"/>
      <c r="P2144" s="289" t="s">
        <v>31</v>
      </c>
      <c r="Q2144" s="290"/>
      <c r="R2144" s="291"/>
      <c r="S2144" s="270"/>
      <c r="T2144" s="283"/>
      <c r="U2144" s="283"/>
      <c r="V2144" s="270"/>
      <c r="W2144" s="270" t="s">
        <v>21</v>
      </c>
    </row>
    <row r="2145" s="253" customFormat="true" ht="25.5" hidden="true" spans="1:23">
      <c r="A2145" s="270">
        <f>MAX(A$2:A2144)+1</f>
        <v>1994</v>
      </c>
      <c r="B2145" s="270">
        <v>310300036</v>
      </c>
      <c r="C2145" s="396" t="s">
        <v>5242</v>
      </c>
      <c r="D2145" s="410" t="s">
        <v>5243</v>
      </c>
      <c r="E2145" s="410" t="s">
        <v>5242</v>
      </c>
      <c r="F2145" s="270"/>
      <c r="G2145" s="270"/>
      <c r="H2145" s="283" t="s">
        <v>39</v>
      </c>
      <c r="I2145" s="283" t="s">
        <v>5151</v>
      </c>
      <c r="J2145" s="289" t="s">
        <v>31</v>
      </c>
      <c r="K2145" s="290"/>
      <c r="L2145" s="291"/>
      <c r="M2145" s="289" t="s">
        <v>31</v>
      </c>
      <c r="N2145" s="290"/>
      <c r="O2145" s="291"/>
      <c r="P2145" s="289" t="s">
        <v>31</v>
      </c>
      <c r="Q2145" s="290"/>
      <c r="R2145" s="291"/>
      <c r="S2145" s="270"/>
      <c r="T2145" s="283"/>
      <c r="U2145" s="283"/>
      <c r="V2145" s="270"/>
      <c r="W2145" s="270" t="s">
        <v>21</v>
      </c>
    </row>
    <row r="2146" s="253" customFormat="true" ht="25.5" hidden="true" spans="1:23">
      <c r="A2146" s="270">
        <f>MAX(A$2:A2145)+1</f>
        <v>1995</v>
      </c>
      <c r="B2146" s="270">
        <v>310300037</v>
      </c>
      <c r="C2146" s="396" t="s">
        <v>5244</v>
      </c>
      <c r="D2146" s="410" t="s">
        <v>5245</v>
      </c>
      <c r="E2146" s="410" t="s">
        <v>5244</v>
      </c>
      <c r="F2146" s="270" t="s">
        <v>5246</v>
      </c>
      <c r="G2146" s="270"/>
      <c r="H2146" s="283" t="s">
        <v>39</v>
      </c>
      <c r="I2146" s="283" t="s">
        <v>5151</v>
      </c>
      <c r="J2146" s="289" t="s">
        <v>31</v>
      </c>
      <c r="K2146" s="290"/>
      <c r="L2146" s="291"/>
      <c r="M2146" s="289" t="s">
        <v>31</v>
      </c>
      <c r="N2146" s="290"/>
      <c r="O2146" s="291"/>
      <c r="P2146" s="289" t="s">
        <v>31</v>
      </c>
      <c r="Q2146" s="290"/>
      <c r="R2146" s="291"/>
      <c r="S2146" s="270"/>
      <c r="T2146" s="283"/>
      <c r="U2146" s="283"/>
      <c r="V2146" s="270"/>
      <c r="W2146" s="270" t="s">
        <v>21</v>
      </c>
    </row>
    <row r="2147" s="253" customFormat="true" ht="25.5" hidden="true" spans="1:23">
      <c r="A2147" s="270">
        <f>MAX(A$2:A2146)+1</f>
        <v>1996</v>
      </c>
      <c r="B2147" s="270">
        <v>310300038</v>
      </c>
      <c r="C2147" s="396" t="s">
        <v>5247</v>
      </c>
      <c r="D2147" s="410" t="s">
        <v>5248</v>
      </c>
      <c r="E2147" s="410" t="s">
        <v>5247</v>
      </c>
      <c r="F2147" s="270"/>
      <c r="G2147" s="270"/>
      <c r="H2147" s="283" t="s">
        <v>39</v>
      </c>
      <c r="I2147" s="283" t="s">
        <v>5151</v>
      </c>
      <c r="J2147" s="289" t="s">
        <v>31</v>
      </c>
      <c r="K2147" s="290"/>
      <c r="L2147" s="291"/>
      <c r="M2147" s="289" t="s">
        <v>31</v>
      </c>
      <c r="N2147" s="290"/>
      <c r="O2147" s="291"/>
      <c r="P2147" s="289" t="s">
        <v>31</v>
      </c>
      <c r="Q2147" s="290"/>
      <c r="R2147" s="291"/>
      <c r="S2147" s="270"/>
      <c r="T2147" s="283"/>
      <c r="U2147" s="283"/>
      <c r="V2147" s="270"/>
      <c r="W2147" s="270" t="s">
        <v>21</v>
      </c>
    </row>
    <row r="2148" s="253" customFormat="true" ht="25.5" hidden="true" spans="1:23">
      <c r="A2148" s="270">
        <f>MAX(A$2:A2147)+1</f>
        <v>1997</v>
      </c>
      <c r="B2148" s="270">
        <v>310300039</v>
      </c>
      <c r="C2148" s="396" t="s">
        <v>5249</v>
      </c>
      <c r="D2148" s="410" t="s">
        <v>5250</v>
      </c>
      <c r="E2148" s="410" t="s">
        <v>5249</v>
      </c>
      <c r="F2148" s="270"/>
      <c r="G2148" s="270"/>
      <c r="H2148" s="283" t="s">
        <v>39</v>
      </c>
      <c r="I2148" s="283" t="s">
        <v>5151</v>
      </c>
      <c r="J2148" s="289" t="s">
        <v>31</v>
      </c>
      <c r="K2148" s="290"/>
      <c r="L2148" s="291"/>
      <c r="M2148" s="289" t="s">
        <v>31</v>
      </c>
      <c r="N2148" s="290"/>
      <c r="O2148" s="291"/>
      <c r="P2148" s="289" t="s">
        <v>31</v>
      </c>
      <c r="Q2148" s="290"/>
      <c r="R2148" s="291"/>
      <c r="S2148" s="270"/>
      <c r="T2148" s="283"/>
      <c r="U2148" s="283"/>
      <c r="V2148" s="270"/>
      <c r="W2148" s="270" t="s">
        <v>21</v>
      </c>
    </row>
    <row r="2149" s="253" customFormat="true" ht="25.5" hidden="true" spans="1:23">
      <c r="A2149" s="270">
        <f>MAX(A$2:A2148)+1</f>
        <v>1998</v>
      </c>
      <c r="B2149" s="270">
        <v>310300040</v>
      </c>
      <c r="C2149" s="396" t="s">
        <v>5251</v>
      </c>
      <c r="D2149" s="410" t="s">
        <v>5252</v>
      </c>
      <c r="E2149" s="410" t="s">
        <v>5251</v>
      </c>
      <c r="F2149" s="270"/>
      <c r="G2149" s="270"/>
      <c r="H2149" s="283" t="s">
        <v>29</v>
      </c>
      <c r="I2149" s="283" t="s">
        <v>5151</v>
      </c>
      <c r="J2149" s="289" t="s">
        <v>31</v>
      </c>
      <c r="K2149" s="290"/>
      <c r="L2149" s="291"/>
      <c r="M2149" s="289" t="s">
        <v>31</v>
      </c>
      <c r="N2149" s="290"/>
      <c r="O2149" s="291"/>
      <c r="P2149" s="289" t="s">
        <v>31</v>
      </c>
      <c r="Q2149" s="290"/>
      <c r="R2149" s="291"/>
      <c r="S2149" s="270"/>
      <c r="T2149" s="283"/>
      <c r="U2149" s="283"/>
      <c r="V2149" s="270"/>
      <c r="W2149" s="270" t="s">
        <v>21</v>
      </c>
    </row>
    <row r="2150" s="253" customFormat="true" ht="25.5" hidden="true" spans="1:23">
      <c r="A2150" s="270">
        <f>MAX(A$2:A2149)+1</f>
        <v>1999</v>
      </c>
      <c r="B2150" s="270">
        <v>310300041</v>
      </c>
      <c r="C2150" s="396" t="s">
        <v>5253</v>
      </c>
      <c r="D2150" s="410" t="s">
        <v>5254</v>
      </c>
      <c r="E2150" s="410" t="s">
        <v>5253</v>
      </c>
      <c r="F2150" s="270"/>
      <c r="G2150" s="270"/>
      <c r="H2150" s="283" t="s">
        <v>44</v>
      </c>
      <c r="I2150" s="283" t="s">
        <v>5151</v>
      </c>
      <c r="J2150" s="289" t="s">
        <v>31</v>
      </c>
      <c r="K2150" s="290"/>
      <c r="L2150" s="291"/>
      <c r="M2150" s="289" t="s">
        <v>31</v>
      </c>
      <c r="N2150" s="290"/>
      <c r="O2150" s="291"/>
      <c r="P2150" s="289" t="s">
        <v>31</v>
      </c>
      <c r="Q2150" s="290"/>
      <c r="R2150" s="291"/>
      <c r="S2150" s="270"/>
      <c r="T2150" s="283"/>
      <c r="U2150" s="283"/>
      <c r="V2150" s="270"/>
      <c r="W2150" s="270" t="s">
        <v>21</v>
      </c>
    </row>
    <row r="2151" s="253" customFormat="true" ht="25.5" hidden="true" spans="1:23">
      <c r="A2151" s="270">
        <f>MAX(A$2:A2150)+1</f>
        <v>2000</v>
      </c>
      <c r="B2151" s="270">
        <v>310300042</v>
      </c>
      <c r="C2151" s="396" t="s">
        <v>5255</v>
      </c>
      <c r="D2151" s="410" t="s">
        <v>5256</v>
      </c>
      <c r="E2151" s="410" t="s">
        <v>5255</v>
      </c>
      <c r="F2151" s="270" t="s">
        <v>5257</v>
      </c>
      <c r="G2151" s="270"/>
      <c r="H2151" s="283" t="s">
        <v>29</v>
      </c>
      <c r="I2151" s="283" t="s">
        <v>5151</v>
      </c>
      <c r="J2151" s="289" t="s">
        <v>31</v>
      </c>
      <c r="K2151" s="290"/>
      <c r="L2151" s="291"/>
      <c r="M2151" s="289" t="s">
        <v>31</v>
      </c>
      <c r="N2151" s="290"/>
      <c r="O2151" s="291"/>
      <c r="P2151" s="289" t="s">
        <v>31</v>
      </c>
      <c r="Q2151" s="290"/>
      <c r="R2151" s="291"/>
      <c r="S2151" s="270"/>
      <c r="T2151" s="283"/>
      <c r="U2151" s="283"/>
      <c r="V2151" s="270"/>
      <c r="W2151" s="270" t="s">
        <v>21</v>
      </c>
    </row>
    <row r="2152" s="253" customFormat="true" ht="25.5" hidden="true" spans="1:23">
      <c r="A2152" s="270">
        <f>MAX(A$2:A2151)+1</f>
        <v>2001</v>
      </c>
      <c r="B2152" s="270">
        <v>310300043</v>
      </c>
      <c r="C2152" s="396" t="s">
        <v>5258</v>
      </c>
      <c r="D2152" s="410" t="s">
        <v>5259</v>
      </c>
      <c r="E2152" s="410" t="s">
        <v>5258</v>
      </c>
      <c r="F2152" s="270"/>
      <c r="G2152" s="270"/>
      <c r="H2152" s="283" t="s">
        <v>39</v>
      </c>
      <c r="I2152" s="283" t="s">
        <v>5151</v>
      </c>
      <c r="J2152" s="289" t="s">
        <v>31</v>
      </c>
      <c r="K2152" s="290"/>
      <c r="L2152" s="291"/>
      <c r="M2152" s="289" t="s">
        <v>31</v>
      </c>
      <c r="N2152" s="290"/>
      <c r="O2152" s="291"/>
      <c r="P2152" s="289" t="s">
        <v>31</v>
      </c>
      <c r="Q2152" s="290"/>
      <c r="R2152" s="291"/>
      <c r="S2152" s="270"/>
      <c r="T2152" s="283"/>
      <c r="U2152" s="283"/>
      <c r="V2152" s="270"/>
      <c r="W2152" s="270" t="s">
        <v>21</v>
      </c>
    </row>
    <row r="2153" s="253" customFormat="true" ht="25.5" hidden="true" spans="1:23">
      <c r="A2153" s="270">
        <f>MAX(A$2:A2152)+1</f>
        <v>2002</v>
      </c>
      <c r="B2153" s="270">
        <v>310300044</v>
      </c>
      <c r="C2153" s="396" t="s">
        <v>5260</v>
      </c>
      <c r="D2153" s="410" t="s">
        <v>5261</v>
      </c>
      <c r="E2153" s="410" t="s">
        <v>5260</v>
      </c>
      <c r="F2153" s="270" t="s">
        <v>5262</v>
      </c>
      <c r="G2153" s="270"/>
      <c r="H2153" s="283" t="s">
        <v>39</v>
      </c>
      <c r="I2153" s="283" t="s">
        <v>5151</v>
      </c>
      <c r="J2153" s="289" t="s">
        <v>31</v>
      </c>
      <c r="K2153" s="290"/>
      <c r="L2153" s="291"/>
      <c r="M2153" s="289" t="s">
        <v>31</v>
      </c>
      <c r="N2153" s="290"/>
      <c r="O2153" s="291"/>
      <c r="P2153" s="289" t="s">
        <v>31</v>
      </c>
      <c r="Q2153" s="290"/>
      <c r="R2153" s="291"/>
      <c r="S2153" s="270"/>
      <c r="T2153" s="283"/>
      <c r="U2153" s="283"/>
      <c r="V2153" s="270"/>
      <c r="W2153" s="270" t="s">
        <v>21</v>
      </c>
    </row>
    <row r="2154" s="253" customFormat="true" ht="25.5" hidden="true" spans="1:23">
      <c r="A2154" s="270">
        <f>MAX(A$2:A2153)+1</f>
        <v>2003</v>
      </c>
      <c r="B2154" s="270">
        <v>310300045</v>
      </c>
      <c r="C2154" s="396" t="s">
        <v>5263</v>
      </c>
      <c r="D2154" s="410" t="s">
        <v>5264</v>
      </c>
      <c r="E2154" s="410" t="s">
        <v>5263</v>
      </c>
      <c r="F2154" s="270"/>
      <c r="G2154" s="270"/>
      <c r="H2154" s="283" t="s">
        <v>39</v>
      </c>
      <c r="I2154" s="283" t="s">
        <v>5151</v>
      </c>
      <c r="J2154" s="289" t="s">
        <v>31</v>
      </c>
      <c r="K2154" s="290"/>
      <c r="L2154" s="291"/>
      <c r="M2154" s="289" t="s">
        <v>31</v>
      </c>
      <c r="N2154" s="290"/>
      <c r="O2154" s="291"/>
      <c r="P2154" s="289" t="s">
        <v>31</v>
      </c>
      <c r="Q2154" s="290"/>
      <c r="R2154" s="291"/>
      <c r="S2154" s="270"/>
      <c r="T2154" s="283"/>
      <c r="U2154" s="283"/>
      <c r="V2154" s="270"/>
      <c r="W2154" s="270" t="s">
        <v>21</v>
      </c>
    </row>
    <row r="2155" s="253" customFormat="true" ht="38.25" hidden="true" spans="1:23">
      <c r="A2155" s="270">
        <f>MAX(A$2:A2154)+1</f>
        <v>2004</v>
      </c>
      <c r="B2155" s="270">
        <v>310300046</v>
      </c>
      <c r="C2155" s="396" t="s">
        <v>5265</v>
      </c>
      <c r="D2155" s="410" t="s">
        <v>5266</v>
      </c>
      <c r="E2155" s="410" t="s">
        <v>5265</v>
      </c>
      <c r="F2155" s="270" t="s">
        <v>5267</v>
      </c>
      <c r="G2155" s="270"/>
      <c r="H2155" s="283" t="s">
        <v>39</v>
      </c>
      <c r="I2155" s="283" t="s">
        <v>5151</v>
      </c>
      <c r="J2155" s="289" t="s">
        <v>31</v>
      </c>
      <c r="K2155" s="290"/>
      <c r="L2155" s="291"/>
      <c r="M2155" s="289" t="s">
        <v>31</v>
      </c>
      <c r="N2155" s="290"/>
      <c r="O2155" s="291"/>
      <c r="P2155" s="289" t="s">
        <v>31</v>
      </c>
      <c r="Q2155" s="290"/>
      <c r="R2155" s="291"/>
      <c r="S2155" s="270"/>
      <c r="T2155" s="283"/>
      <c r="U2155" s="283"/>
      <c r="V2155" s="270"/>
      <c r="W2155" s="270" t="s">
        <v>21</v>
      </c>
    </row>
    <row r="2156" s="253" customFormat="true" ht="25.5" hidden="true" spans="1:23">
      <c r="A2156" s="270">
        <f>MAX(A$2:A2155)+1</f>
        <v>2005</v>
      </c>
      <c r="B2156" s="270">
        <v>310300047</v>
      </c>
      <c r="C2156" s="396" t="s">
        <v>5268</v>
      </c>
      <c r="D2156" s="410" t="s">
        <v>5269</v>
      </c>
      <c r="E2156" s="410" t="s">
        <v>5268</v>
      </c>
      <c r="F2156" s="270"/>
      <c r="G2156" s="270"/>
      <c r="H2156" s="283" t="s">
        <v>29</v>
      </c>
      <c r="I2156" s="283" t="s">
        <v>5151</v>
      </c>
      <c r="J2156" s="289" t="s">
        <v>31</v>
      </c>
      <c r="K2156" s="290"/>
      <c r="L2156" s="291"/>
      <c r="M2156" s="289" t="s">
        <v>31</v>
      </c>
      <c r="N2156" s="290"/>
      <c r="O2156" s="291"/>
      <c r="P2156" s="289" t="s">
        <v>31</v>
      </c>
      <c r="Q2156" s="290"/>
      <c r="R2156" s="291"/>
      <c r="S2156" s="270"/>
      <c r="T2156" s="283"/>
      <c r="U2156" s="283"/>
      <c r="V2156" s="270"/>
      <c r="W2156" s="270" t="s">
        <v>21</v>
      </c>
    </row>
    <row r="2157" s="253" customFormat="true" ht="25.5" hidden="true" spans="1:23">
      <c r="A2157" s="270">
        <f>MAX(A$2:A2156)+1</f>
        <v>2006</v>
      </c>
      <c r="B2157" s="270">
        <v>310300048</v>
      </c>
      <c r="C2157" s="396" t="s">
        <v>5270</v>
      </c>
      <c r="D2157" s="410" t="s">
        <v>5271</v>
      </c>
      <c r="E2157" s="410" t="s">
        <v>5270</v>
      </c>
      <c r="F2157" s="270"/>
      <c r="G2157" s="270"/>
      <c r="H2157" s="283" t="s">
        <v>39</v>
      </c>
      <c r="I2157" s="283" t="s">
        <v>5151</v>
      </c>
      <c r="J2157" s="289" t="s">
        <v>31</v>
      </c>
      <c r="K2157" s="290"/>
      <c r="L2157" s="291"/>
      <c r="M2157" s="289" t="s">
        <v>31</v>
      </c>
      <c r="N2157" s="290"/>
      <c r="O2157" s="291"/>
      <c r="P2157" s="289" t="s">
        <v>31</v>
      </c>
      <c r="Q2157" s="290"/>
      <c r="R2157" s="291"/>
      <c r="S2157" s="270"/>
      <c r="T2157" s="283"/>
      <c r="U2157" s="283"/>
      <c r="V2157" s="270"/>
      <c r="W2157" s="270" t="s">
        <v>21</v>
      </c>
    </row>
    <row r="2158" s="253" customFormat="true" ht="25.5" hidden="true" spans="1:23">
      <c r="A2158" s="270">
        <f>MAX(A$2:A2157)+1</f>
        <v>2007</v>
      </c>
      <c r="B2158" s="270">
        <v>310300049</v>
      </c>
      <c r="C2158" s="396" t="s">
        <v>5272</v>
      </c>
      <c r="D2158" s="410" t="s">
        <v>5273</v>
      </c>
      <c r="E2158" s="410" t="s">
        <v>5272</v>
      </c>
      <c r="F2158" s="270" t="s">
        <v>5274</v>
      </c>
      <c r="G2158" s="270"/>
      <c r="H2158" s="283" t="s">
        <v>39</v>
      </c>
      <c r="I2158" s="283" t="s">
        <v>5151</v>
      </c>
      <c r="J2158" s="289" t="s">
        <v>31</v>
      </c>
      <c r="K2158" s="290"/>
      <c r="L2158" s="291"/>
      <c r="M2158" s="289" t="s">
        <v>31</v>
      </c>
      <c r="N2158" s="290"/>
      <c r="O2158" s="291"/>
      <c r="P2158" s="289" t="s">
        <v>31</v>
      </c>
      <c r="Q2158" s="290"/>
      <c r="R2158" s="291"/>
      <c r="S2158" s="270"/>
      <c r="T2158" s="283"/>
      <c r="U2158" s="283"/>
      <c r="V2158" s="270"/>
      <c r="W2158" s="270" t="s">
        <v>21</v>
      </c>
    </row>
    <row r="2159" s="253" customFormat="true" ht="25.5" hidden="true" spans="1:23">
      <c r="A2159" s="270">
        <f>MAX(A$2:A2158)+1</f>
        <v>2008</v>
      </c>
      <c r="B2159" s="270">
        <v>310300050</v>
      </c>
      <c r="C2159" s="396" t="s">
        <v>5275</v>
      </c>
      <c r="D2159" s="410" t="s">
        <v>5276</v>
      </c>
      <c r="E2159" s="410" t="s">
        <v>5275</v>
      </c>
      <c r="F2159" s="270"/>
      <c r="G2159" s="270"/>
      <c r="H2159" s="283" t="s">
        <v>39</v>
      </c>
      <c r="I2159" s="283" t="s">
        <v>5151</v>
      </c>
      <c r="J2159" s="289" t="s">
        <v>31</v>
      </c>
      <c r="K2159" s="290"/>
      <c r="L2159" s="291"/>
      <c r="M2159" s="289" t="s">
        <v>31</v>
      </c>
      <c r="N2159" s="290"/>
      <c r="O2159" s="291"/>
      <c r="P2159" s="289" t="s">
        <v>31</v>
      </c>
      <c r="Q2159" s="290"/>
      <c r="R2159" s="291"/>
      <c r="S2159" s="270"/>
      <c r="T2159" s="283"/>
      <c r="U2159" s="283"/>
      <c r="V2159" s="270"/>
      <c r="W2159" s="270" t="s">
        <v>21</v>
      </c>
    </row>
    <row r="2160" s="253" customFormat="true" ht="25.5" hidden="true" spans="1:23">
      <c r="A2160" s="270">
        <f>MAX(A$2:A2159)+1</f>
        <v>2009</v>
      </c>
      <c r="B2160" s="270">
        <v>310300051</v>
      </c>
      <c r="C2160" s="396" t="s">
        <v>5277</v>
      </c>
      <c r="D2160" s="410" t="s">
        <v>5278</v>
      </c>
      <c r="E2160" s="410" t="s">
        <v>5277</v>
      </c>
      <c r="F2160" s="270"/>
      <c r="G2160" s="270"/>
      <c r="H2160" s="283" t="s">
        <v>29</v>
      </c>
      <c r="I2160" s="283" t="s">
        <v>5151</v>
      </c>
      <c r="J2160" s="289" t="s">
        <v>31</v>
      </c>
      <c r="K2160" s="290"/>
      <c r="L2160" s="291"/>
      <c r="M2160" s="289" t="s">
        <v>31</v>
      </c>
      <c r="N2160" s="290"/>
      <c r="O2160" s="291"/>
      <c r="P2160" s="289" t="s">
        <v>31</v>
      </c>
      <c r="Q2160" s="290"/>
      <c r="R2160" s="291"/>
      <c r="S2160" s="270"/>
      <c r="T2160" s="283"/>
      <c r="U2160" s="283"/>
      <c r="V2160" s="270"/>
      <c r="W2160" s="270" t="s">
        <v>21</v>
      </c>
    </row>
    <row r="2161" s="253" customFormat="true" ht="25.5" hidden="true" spans="1:23">
      <c r="A2161" s="270">
        <f>MAX(A$2:A2160)+1</f>
        <v>2010</v>
      </c>
      <c r="B2161" s="270">
        <v>310300052</v>
      </c>
      <c r="C2161" s="396" t="s">
        <v>5279</v>
      </c>
      <c r="D2161" s="410" t="s">
        <v>5280</v>
      </c>
      <c r="E2161" s="410" t="s">
        <v>5279</v>
      </c>
      <c r="F2161" s="270"/>
      <c r="G2161" s="270"/>
      <c r="H2161" s="283" t="s">
        <v>29</v>
      </c>
      <c r="I2161" s="283" t="s">
        <v>5151</v>
      </c>
      <c r="J2161" s="289" t="s">
        <v>31</v>
      </c>
      <c r="K2161" s="290"/>
      <c r="L2161" s="291"/>
      <c r="M2161" s="289" t="s">
        <v>31</v>
      </c>
      <c r="N2161" s="290"/>
      <c r="O2161" s="291"/>
      <c r="P2161" s="289" t="s">
        <v>31</v>
      </c>
      <c r="Q2161" s="290"/>
      <c r="R2161" s="291"/>
      <c r="S2161" s="270"/>
      <c r="T2161" s="283"/>
      <c r="U2161" s="283"/>
      <c r="V2161" s="270"/>
      <c r="W2161" s="270" t="s">
        <v>21</v>
      </c>
    </row>
    <row r="2162" s="253" customFormat="true" ht="25.5" hidden="true" spans="1:23">
      <c r="A2162" s="270">
        <f>MAX(A$2:A2161)+1</f>
        <v>2011</v>
      </c>
      <c r="B2162" s="270">
        <v>310300053</v>
      </c>
      <c r="C2162" s="396" t="s">
        <v>5281</v>
      </c>
      <c r="D2162" s="410" t="s">
        <v>5282</v>
      </c>
      <c r="E2162" s="410" t="s">
        <v>5281</v>
      </c>
      <c r="F2162" s="270"/>
      <c r="G2162" s="270"/>
      <c r="H2162" s="283" t="s">
        <v>29</v>
      </c>
      <c r="I2162" s="283" t="s">
        <v>5151</v>
      </c>
      <c r="J2162" s="289" t="s">
        <v>31</v>
      </c>
      <c r="K2162" s="290"/>
      <c r="L2162" s="291"/>
      <c r="M2162" s="289" t="s">
        <v>31</v>
      </c>
      <c r="N2162" s="290"/>
      <c r="O2162" s="291"/>
      <c r="P2162" s="289" t="s">
        <v>31</v>
      </c>
      <c r="Q2162" s="290"/>
      <c r="R2162" s="291"/>
      <c r="S2162" s="270"/>
      <c r="T2162" s="283"/>
      <c r="U2162" s="283"/>
      <c r="V2162" s="270"/>
      <c r="W2162" s="270" t="s">
        <v>21</v>
      </c>
    </row>
    <row r="2163" s="253" customFormat="true" ht="38.25" hidden="true" spans="1:23">
      <c r="A2163" s="270">
        <f>MAX(A$2:A2162)+1</f>
        <v>2012</v>
      </c>
      <c r="B2163" s="270">
        <v>310300054</v>
      </c>
      <c r="C2163" s="396" t="s">
        <v>5283</v>
      </c>
      <c r="D2163" s="410" t="s">
        <v>5284</v>
      </c>
      <c r="E2163" s="410" t="s">
        <v>5283</v>
      </c>
      <c r="F2163" s="270" t="s">
        <v>5285</v>
      </c>
      <c r="G2163" s="270"/>
      <c r="H2163" s="283" t="s">
        <v>44</v>
      </c>
      <c r="I2163" s="283" t="s">
        <v>5151</v>
      </c>
      <c r="J2163" s="289" t="s">
        <v>31</v>
      </c>
      <c r="K2163" s="290"/>
      <c r="L2163" s="291"/>
      <c r="M2163" s="289" t="s">
        <v>31</v>
      </c>
      <c r="N2163" s="290"/>
      <c r="O2163" s="291"/>
      <c r="P2163" s="289" t="s">
        <v>31</v>
      </c>
      <c r="Q2163" s="290"/>
      <c r="R2163" s="291"/>
      <c r="S2163" s="270"/>
      <c r="T2163" s="283"/>
      <c r="U2163" s="283"/>
      <c r="V2163" s="270"/>
      <c r="W2163" s="270" t="s">
        <v>21</v>
      </c>
    </row>
    <row r="2164" s="253" customFormat="true" ht="25.5" hidden="true" spans="1:23">
      <c r="A2164" s="270">
        <f>MAX(A$2:A2163)+1</f>
        <v>2013</v>
      </c>
      <c r="B2164" s="270">
        <v>310300055</v>
      </c>
      <c r="C2164" s="396" t="s">
        <v>5286</v>
      </c>
      <c r="D2164" s="410" t="s">
        <v>5287</v>
      </c>
      <c r="E2164" s="410" t="s">
        <v>5286</v>
      </c>
      <c r="F2164" s="270"/>
      <c r="G2164" s="270"/>
      <c r="H2164" s="283" t="s">
        <v>29</v>
      </c>
      <c r="I2164" s="283" t="s">
        <v>5151</v>
      </c>
      <c r="J2164" s="289" t="s">
        <v>31</v>
      </c>
      <c r="K2164" s="290"/>
      <c r="L2164" s="291"/>
      <c r="M2164" s="289" t="s">
        <v>31</v>
      </c>
      <c r="N2164" s="290"/>
      <c r="O2164" s="291"/>
      <c r="P2164" s="289" t="s">
        <v>31</v>
      </c>
      <c r="Q2164" s="290"/>
      <c r="R2164" s="291"/>
      <c r="S2164" s="270"/>
      <c r="T2164" s="283"/>
      <c r="U2164" s="283"/>
      <c r="V2164" s="270"/>
      <c r="W2164" s="270" t="s">
        <v>21</v>
      </c>
    </row>
    <row r="2165" s="253" customFormat="true" ht="25.5" hidden="true" spans="1:23">
      <c r="A2165" s="270">
        <f>MAX(A$2:A2164)+1</f>
        <v>2014</v>
      </c>
      <c r="B2165" s="270">
        <v>310300056</v>
      </c>
      <c r="C2165" s="396" t="s">
        <v>5288</v>
      </c>
      <c r="D2165" s="410" t="s">
        <v>5289</v>
      </c>
      <c r="E2165" s="410" t="s">
        <v>5288</v>
      </c>
      <c r="F2165" s="270" t="s">
        <v>5290</v>
      </c>
      <c r="G2165" s="270"/>
      <c r="H2165" s="283" t="s">
        <v>39</v>
      </c>
      <c r="I2165" s="283" t="s">
        <v>5151</v>
      </c>
      <c r="J2165" s="289" t="s">
        <v>31</v>
      </c>
      <c r="K2165" s="290"/>
      <c r="L2165" s="291"/>
      <c r="M2165" s="289" t="s">
        <v>31</v>
      </c>
      <c r="N2165" s="290"/>
      <c r="O2165" s="291"/>
      <c r="P2165" s="289" t="s">
        <v>31</v>
      </c>
      <c r="Q2165" s="290"/>
      <c r="R2165" s="291"/>
      <c r="S2165" s="270"/>
      <c r="T2165" s="283"/>
      <c r="U2165" s="283"/>
      <c r="V2165" s="270"/>
      <c r="W2165" s="270" t="s">
        <v>21</v>
      </c>
    </row>
    <row r="2166" s="253" customFormat="true" ht="38.25" hidden="true" spans="1:23">
      <c r="A2166" s="324">
        <f>MAX(A$2:A2165)+1</f>
        <v>2015</v>
      </c>
      <c r="B2166" s="324" t="s">
        <v>5291</v>
      </c>
      <c r="C2166" s="270" t="s">
        <v>5292</v>
      </c>
      <c r="D2166" s="550" t="s">
        <v>5284</v>
      </c>
      <c r="E2166" s="410" t="s">
        <v>5283</v>
      </c>
      <c r="F2166" s="325" t="s">
        <v>5293</v>
      </c>
      <c r="G2166" s="270"/>
      <c r="H2166" s="283" t="s">
        <v>44</v>
      </c>
      <c r="I2166" s="283" t="s">
        <v>5151</v>
      </c>
      <c r="J2166" s="289" t="s">
        <v>31</v>
      </c>
      <c r="K2166" s="290"/>
      <c r="L2166" s="291"/>
      <c r="M2166" s="289" t="s">
        <v>31</v>
      </c>
      <c r="N2166" s="290"/>
      <c r="O2166" s="291"/>
      <c r="P2166" s="298" t="s">
        <v>31</v>
      </c>
      <c r="Q2166" s="305"/>
      <c r="R2166" s="306"/>
      <c r="S2166" s="270"/>
      <c r="T2166" s="283"/>
      <c r="U2166" s="283"/>
      <c r="V2166" s="270"/>
      <c r="W2166" s="270" t="s">
        <v>310</v>
      </c>
    </row>
    <row r="2167" s="253" customFormat="true" ht="25.5" hidden="true" spans="1:23">
      <c r="A2167" s="270">
        <f>MAX(A$2:A2166)+1</f>
        <v>2016</v>
      </c>
      <c r="B2167" s="270">
        <v>310300057</v>
      </c>
      <c r="C2167" s="396" t="s">
        <v>5294</v>
      </c>
      <c r="D2167" s="410" t="s">
        <v>5295</v>
      </c>
      <c r="E2167" s="410" t="s">
        <v>5294</v>
      </c>
      <c r="F2167" s="270"/>
      <c r="G2167" s="270"/>
      <c r="H2167" s="283" t="s">
        <v>29</v>
      </c>
      <c r="I2167" s="283" t="s">
        <v>5151</v>
      </c>
      <c r="J2167" s="289" t="s">
        <v>31</v>
      </c>
      <c r="K2167" s="290"/>
      <c r="L2167" s="291"/>
      <c r="M2167" s="289" t="s">
        <v>31</v>
      </c>
      <c r="N2167" s="290"/>
      <c r="O2167" s="291"/>
      <c r="P2167" s="289" t="s">
        <v>31</v>
      </c>
      <c r="Q2167" s="290"/>
      <c r="R2167" s="291"/>
      <c r="S2167" s="270"/>
      <c r="T2167" s="283"/>
      <c r="U2167" s="283"/>
      <c r="V2167" s="270"/>
      <c r="W2167" s="270" t="s">
        <v>21</v>
      </c>
    </row>
    <row r="2168" s="253" customFormat="true" ht="38.25" hidden="true" spans="1:23">
      <c r="A2168" s="270">
        <f>MAX(A$2:A2167)+1</f>
        <v>2017</v>
      </c>
      <c r="B2168" s="270">
        <v>310300058</v>
      </c>
      <c r="C2168" s="396" t="s">
        <v>5296</v>
      </c>
      <c r="D2168" s="410" t="s">
        <v>5297</v>
      </c>
      <c r="E2168" s="410" t="s">
        <v>5296</v>
      </c>
      <c r="F2168" s="270" t="s">
        <v>5298</v>
      </c>
      <c r="G2168" s="270"/>
      <c r="H2168" s="283" t="s">
        <v>39</v>
      </c>
      <c r="I2168" s="283" t="s">
        <v>5151</v>
      </c>
      <c r="J2168" s="289" t="s">
        <v>31</v>
      </c>
      <c r="K2168" s="290"/>
      <c r="L2168" s="291"/>
      <c r="M2168" s="289" t="s">
        <v>31</v>
      </c>
      <c r="N2168" s="290"/>
      <c r="O2168" s="291"/>
      <c r="P2168" s="289" t="s">
        <v>31</v>
      </c>
      <c r="Q2168" s="290"/>
      <c r="R2168" s="291"/>
      <c r="S2168" s="270"/>
      <c r="T2168" s="283"/>
      <c r="U2168" s="283"/>
      <c r="V2168" s="270"/>
      <c r="W2168" s="270" t="s">
        <v>21</v>
      </c>
    </row>
    <row r="2169" s="253" customFormat="true" ht="25.5" hidden="true" spans="1:23">
      <c r="A2169" s="270">
        <f>MAX(A$2:A2168)+1</f>
        <v>2018</v>
      </c>
      <c r="B2169" s="270">
        <v>310300059</v>
      </c>
      <c r="C2169" s="396" t="s">
        <v>5299</v>
      </c>
      <c r="D2169" s="410" t="s">
        <v>5300</v>
      </c>
      <c r="E2169" s="410" t="s">
        <v>5301</v>
      </c>
      <c r="F2169" s="270"/>
      <c r="G2169" s="270"/>
      <c r="H2169" s="283" t="s">
        <v>29</v>
      </c>
      <c r="I2169" s="283" t="s">
        <v>5151</v>
      </c>
      <c r="J2169" s="289" t="s">
        <v>31</v>
      </c>
      <c r="K2169" s="290"/>
      <c r="L2169" s="291"/>
      <c r="M2169" s="289" t="s">
        <v>31</v>
      </c>
      <c r="N2169" s="290"/>
      <c r="O2169" s="291"/>
      <c r="P2169" s="289" t="s">
        <v>31</v>
      </c>
      <c r="Q2169" s="290"/>
      <c r="R2169" s="291"/>
      <c r="S2169" s="270" t="s">
        <v>5302</v>
      </c>
      <c r="T2169" s="283"/>
      <c r="U2169" s="283"/>
      <c r="V2169" s="270"/>
      <c r="W2169" s="270" t="s">
        <v>21</v>
      </c>
    </row>
    <row r="2170" s="253" customFormat="true" ht="25.5" hidden="true" spans="1:23">
      <c r="A2170" s="270">
        <f>MAX(A$2:A2169)+1</f>
        <v>2019</v>
      </c>
      <c r="B2170" s="270">
        <v>310300060</v>
      </c>
      <c r="C2170" s="396" t="s">
        <v>5303</v>
      </c>
      <c r="D2170" s="410" t="s">
        <v>5304</v>
      </c>
      <c r="E2170" s="410" t="s">
        <v>5303</v>
      </c>
      <c r="F2170" s="270"/>
      <c r="G2170" s="270"/>
      <c r="H2170" s="283" t="s">
        <v>29</v>
      </c>
      <c r="I2170" s="283" t="s">
        <v>5151</v>
      </c>
      <c r="J2170" s="289" t="s">
        <v>31</v>
      </c>
      <c r="K2170" s="290"/>
      <c r="L2170" s="291"/>
      <c r="M2170" s="289" t="s">
        <v>31</v>
      </c>
      <c r="N2170" s="290"/>
      <c r="O2170" s="291"/>
      <c r="P2170" s="289" t="s">
        <v>31</v>
      </c>
      <c r="Q2170" s="290"/>
      <c r="R2170" s="291"/>
      <c r="S2170" s="270"/>
      <c r="T2170" s="283"/>
      <c r="U2170" s="283"/>
      <c r="V2170" s="270"/>
      <c r="W2170" s="270" t="s">
        <v>21</v>
      </c>
    </row>
    <row r="2171" s="253" customFormat="true" ht="25.5" hidden="true" spans="1:23">
      <c r="A2171" s="270">
        <f>MAX(A$2:A2170)+1</f>
        <v>2020</v>
      </c>
      <c r="B2171" s="270">
        <v>310300061</v>
      </c>
      <c r="C2171" s="396" t="s">
        <v>5305</v>
      </c>
      <c r="D2171" s="410" t="s">
        <v>5306</v>
      </c>
      <c r="E2171" s="410" t="s">
        <v>5305</v>
      </c>
      <c r="F2171" s="270"/>
      <c r="G2171" s="270"/>
      <c r="H2171" s="283" t="s">
        <v>29</v>
      </c>
      <c r="I2171" s="283" t="s">
        <v>5151</v>
      </c>
      <c r="J2171" s="289" t="s">
        <v>31</v>
      </c>
      <c r="K2171" s="290"/>
      <c r="L2171" s="291"/>
      <c r="M2171" s="289" t="s">
        <v>31</v>
      </c>
      <c r="N2171" s="290"/>
      <c r="O2171" s="291"/>
      <c r="P2171" s="289" t="s">
        <v>31</v>
      </c>
      <c r="Q2171" s="290"/>
      <c r="R2171" s="291"/>
      <c r="S2171" s="270"/>
      <c r="T2171" s="283"/>
      <c r="U2171" s="283"/>
      <c r="V2171" s="270"/>
      <c r="W2171" s="270" t="s">
        <v>21</v>
      </c>
    </row>
    <row r="2172" s="253" customFormat="true" ht="25.5" hidden="true" spans="1:23">
      <c r="A2172" s="270">
        <f>MAX(A$2:A2171)+1</f>
        <v>2021</v>
      </c>
      <c r="B2172" s="270">
        <v>310300062</v>
      </c>
      <c r="C2172" s="396" t="s">
        <v>5307</v>
      </c>
      <c r="D2172" s="410" t="s">
        <v>5308</v>
      </c>
      <c r="E2172" s="410" t="s">
        <v>5307</v>
      </c>
      <c r="F2172" s="270"/>
      <c r="G2172" s="270"/>
      <c r="H2172" s="283" t="s">
        <v>29</v>
      </c>
      <c r="I2172" s="283" t="s">
        <v>5151</v>
      </c>
      <c r="J2172" s="289" t="s">
        <v>31</v>
      </c>
      <c r="K2172" s="290"/>
      <c r="L2172" s="291"/>
      <c r="M2172" s="289" t="s">
        <v>31</v>
      </c>
      <c r="N2172" s="290"/>
      <c r="O2172" s="291"/>
      <c r="P2172" s="289" t="s">
        <v>31</v>
      </c>
      <c r="Q2172" s="290"/>
      <c r="R2172" s="291"/>
      <c r="S2172" s="270"/>
      <c r="T2172" s="283"/>
      <c r="U2172" s="283"/>
      <c r="V2172" s="270"/>
      <c r="W2172" s="270" t="s">
        <v>21</v>
      </c>
    </row>
    <row r="2173" s="253" customFormat="true" ht="25.5" hidden="true" spans="1:23">
      <c r="A2173" s="270">
        <f>MAX(A$2:A2172)+1</f>
        <v>2022</v>
      </c>
      <c r="B2173" s="270">
        <v>310300063</v>
      </c>
      <c r="C2173" s="396" t="s">
        <v>5309</v>
      </c>
      <c r="D2173" s="410" t="s">
        <v>5310</v>
      </c>
      <c r="E2173" s="410" t="s">
        <v>5309</v>
      </c>
      <c r="F2173" s="270"/>
      <c r="G2173" s="270"/>
      <c r="H2173" s="283" t="s">
        <v>44</v>
      </c>
      <c r="I2173" s="283" t="s">
        <v>5311</v>
      </c>
      <c r="J2173" s="289" t="s">
        <v>31</v>
      </c>
      <c r="K2173" s="290"/>
      <c r="L2173" s="291"/>
      <c r="M2173" s="289" t="s">
        <v>31</v>
      </c>
      <c r="N2173" s="290"/>
      <c r="O2173" s="291"/>
      <c r="P2173" s="289" t="s">
        <v>31</v>
      </c>
      <c r="Q2173" s="290"/>
      <c r="R2173" s="291"/>
      <c r="S2173" s="270"/>
      <c r="T2173" s="283"/>
      <c r="U2173" s="283"/>
      <c r="V2173" s="270"/>
      <c r="W2173" s="270" t="s">
        <v>21</v>
      </c>
    </row>
    <row r="2174" s="253" customFormat="true" ht="25.5" hidden="true" spans="1:23">
      <c r="A2174" s="270">
        <f>MAX(A$2:A2173)+1</f>
        <v>2023</v>
      </c>
      <c r="B2174" s="270">
        <v>310300064</v>
      </c>
      <c r="C2174" s="396" t="s">
        <v>5312</v>
      </c>
      <c r="D2174" s="410" t="s">
        <v>5313</v>
      </c>
      <c r="E2174" s="410" t="s">
        <v>5312</v>
      </c>
      <c r="F2174" s="270" t="s">
        <v>5314</v>
      </c>
      <c r="G2174" s="270"/>
      <c r="H2174" s="283" t="s">
        <v>29</v>
      </c>
      <c r="I2174" s="283" t="s">
        <v>5311</v>
      </c>
      <c r="J2174" s="289" t="s">
        <v>31</v>
      </c>
      <c r="K2174" s="290"/>
      <c r="L2174" s="291"/>
      <c r="M2174" s="289" t="s">
        <v>31</v>
      </c>
      <c r="N2174" s="290"/>
      <c r="O2174" s="291"/>
      <c r="P2174" s="289" t="s">
        <v>31</v>
      </c>
      <c r="Q2174" s="290"/>
      <c r="R2174" s="291"/>
      <c r="S2174" s="270"/>
      <c r="T2174" s="283"/>
      <c r="U2174" s="283"/>
      <c r="V2174" s="270"/>
      <c r="W2174" s="270" t="s">
        <v>21</v>
      </c>
    </row>
    <row r="2175" s="253" customFormat="true" ht="25.5" hidden="true" spans="1:23">
      <c r="A2175" s="270">
        <f>MAX(A$2:A2174)+1</f>
        <v>2024</v>
      </c>
      <c r="B2175" s="270">
        <v>310300065</v>
      </c>
      <c r="C2175" s="396" t="s">
        <v>5315</v>
      </c>
      <c r="D2175" s="410" t="s">
        <v>5316</v>
      </c>
      <c r="E2175" s="410" t="s">
        <v>5315</v>
      </c>
      <c r="F2175" s="270"/>
      <c r="G2175" s="270"/>
      <c r="H2175" s="283" t="s">
        <v>39</v>
      </c>
      <c r="I2175" s="283" t="s">
        <v>5151</v>
      </c>
      <c r="J2175" s="289" t="s">
        <v>31</v>
      </c>
      <c r="K2175" s="290"/>
      <c r="L2175" s="291"/>
      <c r="M2175" s="289" t="s">
        <v>31</v>
      </c>
      <c r="N2175" s="290"/>
      <c r="O2175" s="291"/>
      <c r="P2175" s="289" t="s">
        <v>31</v>
      </c>
      <c r="Q2175" s="290"/>
      <c r="R2175" s="291"/>
      <c r="S2175" s="270"/>
      <c r="T2175" s="283"/>
      <c r="U2175" s="283"/>
      <c r="V2175" s="270"/>
      <c r="W2175" s="270" t="s">
        <v>21</v>
      </c>
    </row>
    <row r="2176" s="253" customFormat="true" ht="25.5" hidden="true" spans="1:23">
      <c r="A2176" s="270">
        <f>MAX(A$2:A2175)+1</f>
        <v>2025</v>
      </c>
      <c r="B2176" s="270">
        <v>310300066</v>
      </c>
      <c r="C2176" s="396" t="s">
        <v>5317</v>
      </c>
      <c r="D2176" s="410" t="s">
        <v>5318</v>
      </c>
      <c r="E2176" s="410" t="s">
        <v>5317</v>
      </c>
      <c r="F2176" s="270"/>
      <c r="G2176" s="270"/>
      <c r="H2176" s="283" t="s">
        <v>39</v>
      </c>
      <c r="I2176" s="283" t="s">
        <v>5151</v>
      </c>
      <c r="J2176" s="289" t="s">
        <v>31</v>
      </c>
      <c r="K2176" s="290"/>
      <c r="L2176" s="291"/>
      <c r="M2176" s="289" t="s">
        <v>31</v>
      </c>
      <c r="N2176" s="290"/>
      <c r="O2176" s="291"/>
      <c r="P2176" s="289" t="s">
        <v>31</v>
      </c>
      <c r="Q2176" s="290"/>
      <c r="R2176" s="291"/>
      <c r="S2176" s="270"/>
      <c r="T2176" s="283"/>
      <c r="U2176" s="283"/>
      <c r="V2176" s="270"/>
      <c r="W2176" s="270" t="s">
        <v>21</v>
      </c>
    </row>
    <row r="2177" s="253" customFormat="true" ht="25.5" hidden="true" spans="1:23">
      <c r="A2177" s="270">
        <f>MAX(A$2:A2176)+1</f>
        <v>2026</v>
      </c>
      <c r="B2177" s="270">
        <v>310300067</v>
      </c>
      <c r="C2177" s="396" t="s">
        <v>5319</v>
      </c>
      <c r="D2177" s="410" t="s">
        <v>5320</v>
      </c>
      <c r="E2177" s="410" t="s">
        <v>5319</v>
      </c>
      <c r="F2177" s="270" t="s">
        <v>5321</v>
      </c>
      <c r="G2177" s="270"/>
      <c r="H2177" s="283" t="s">
        <v>39</v>
      </c>
      <c r="I2177" s="283" t="s">
        <v>5151</v>
      </c>
      <c r="J2177" s="289" t="s">
        <v>31</v>
      </c>
      <c r="K2177" s="290"/>
      <c r="L2177" s="291"/>
      <c r="M2177" s="289" t="s">
        <v>31</v>
      </c>
      <c r="N2177" s="290"/>
      <c r="O2177" s="291"/>
      <c r="P2177" s="289" t="s">
        <v>31</v>
      </c>
      <c r="Q2177" s="290"/>
      <c r="R2177" s="291"/>
      <c r="S2177" s="270"/>
      <c r="T2177" s="283"/>
      <c r="U2177" s="283"/>
      <c r="V2177" s="270"/>
      <c r="W2177" s="270" t="s">
        <v>21</v>
      </c>
    </row>
    <row r="2178" s="253" customFormat="true" ht="25.5" hidden="true" spans="1:23">
      <c r="A2178" s="270">
        <f>MAX(A$2:A2177)+1</f>
        <v>2027</v>
      </c>
      <c r="B2178" s="270">
        <v>310300068</v>
      </c>
      <c r="C2178" s="396" t="s">
        <v>5322</v>
      </c>
      <c r="D2178" s="410" t="s">
        <v>5323</v>
      </c>
      <c r="E2178" s="410" t="s">
        <v>5322</v>
      </c>
      <c r="F2178" s="270" t="s">
        <v>5324</v>
      </c>
      <c r="G2178" s="270"/>
      <c r="H2178" s="283" t="s">
        <v>39</v>
      </c>
      <c r="I2178" s="283" t="s">
        <v>5151</v>
      </c>
      <c r="J2178" s="289" t="s">
        <v>31</v>
      </c>
      <c r="K2178" s="290"/>
      <c r="L2178" s="291"/>
      <c r="M2178" s="289" t="s">
        <v>31</v>
      </c>
      <c r="N2178" s="290"/>
      <c r="O2178" s="291"/>
      <c r="P2178" s="289" t="s">
        <v>31</v>
      </c>
      <c r="Q2178" s="290"/>
      <c r="R2178" s="291"/>
      <c r="S2178" s="270"/>
      <c r="T2178" s="283"/>
      <c r="U2178" s="283"/>
      <c r="V2178" s="270"/>
      <c r="W2178" s="270" t="s">
        <v>21</v>
      </c>
    </row>
    <row r="2179" s="253" customFormat="true" ht="25.5" hidden="true" spans="1:23">
      <c r="A2179" s="270">
        <f>MAX(A$2:A2178)+1</f>
        <v>2028</v>
      </c>
      <c r="B2179" s="270" t="s">
        <v>5325</v>
      </c>
      <c r="C2179" s="270" t="s">
        <v>5326</v>
      </c>
      <c r="D2179" s="410" t="s">
        <v>5327</v>
      </c>
      <c r="E2179" s="410" t="s">
        <v>5326</v>
      </c>
      <c r="F2179" s="325" t="s">
        <v>389</v>
      </c>
      <c r="G2179" s="270"/>
      <c r="H2179" s="283" t="s">
        <v>39</v>
      </c>
      <c r="I2179" s="283" t="s">
        <v>5151</v>
      </c>
      <c r="J2179" s="289" t="s">
        <v>31</v>
      </c>
      <c r="K2179" s="290"/>
      <c r="L2179" s="291"/>
      <c r="M2179" s="289" t="s">
        <v>31</v>
      </c>
      <c r="N2179" s="290"/>
      <c r="O2179" s="291"/>
      <c r="P2179" s="298" t="s">
        <v>31</v>
      </c>
      <c r="Q2179" s="305"/>
      <c r="R2179" s="306"/>
      <c r="S2179" s="270"/>
      <c r="T2179" s="283"/>
      <c r="U2179" s="283"/>
      <c r="V2179" s="270"/>
      <c r="W2179" s="270" t="s">
        <v>310</v>
      </c>
    </row>
    <row r="2180" s="253" customFormat="true" ht="25.5" hidden="true" spans="1:23">
      <c r="A2180" s="270">
        <f>MAX(A$2:A2179)+1</f>
        <v>2029</v>
      </c>
      <c r="B2180" s="270">
        <v>310300069</v>
      </c>
      <c r="C2180" s="396" t="s">
        <v>5328</v>
      </c>
      <c r="D2180" s="410" t="s">
        <v>5329</v>
      </c>
      <c r="E2180" s="410" t="s">
        <v>5328</v>
      </c>
      <c r="F2180" s="270" t="s">
        <v>5330</v>
      </c>
      <c r="G2180" s="270"/>
      <c r="H2180" s="283" t="s">
        <v>39</v>
      </c>
      <c r="I2180" s="283" t="s">
        <v>5151</v>
      </c>
      <c r="J2180" s="289" t="s">
        <v>31</v>
      </c>
      <c r="K2180" s="290"/>
      <c r="L2180" s="291"/>
      <c r="M2180" s="289" t="s">
        <v>31</v>
      </c>
      <c r="N2180" s="290"/>
      <c r="O2180" s="291"/>
      <c r="P2180" s="289" t="s">
        <v>31</v>
      </c>
      <c r="Q2180" s="290"/>
      <c r="R2180" s="291"/>
      <c r="S2180" s="270"/>
      <c r="T2180" s="283"/>
      <c r="U2180" s="283"/>
      <c r="V2180" s="270"/>
      <c r="W2180" s="270" t="s">
        <v>21</v>
      </c>
    </row>
    <row r="2181" s="253" customFormat="true" ht="25.5" hidden="true" spans="1:23">
      <c r="A2181" s="270">
        <f>MAX(A$2:A2180)+1</f>
        <v>2030</v>
      </c>
      <c r="B2181" s="270">
        <v>310300070</v>
      </c>
      <c r="C2181" s="396" t="s">
        <v>5331</v>
      </c>
      <c r="D2181" s="410" t="s">
        <v>5332</v>
      </c>
      <c r="E2181" s="410" t="s">
        <v>5331</v>
      </c>
      <c r="F2181" s="270"/>
      <c r="G2181" s="270"/>
      <c r="H2181" s="283" t="s">
        <v>39</v>
      </c>
      <c r="I2181" s="283" t="s">
        <v>5151</v>
      </c>
      <c r="J2181" s="289" t="s">
        <v>31</v>
      </c>
      <c r="K2181" s="290"/>
      <c r="L2181" s="291"/>
      <c r="M2181" s="289" t="s">
        <v>31</v>
      </c>
      <c r="N2181" s="290"/>
      <c r="O2181" s="291"/>
      <c r="P2181" s="289" t="s">
        <v>31</v>
      </c>
      <c r="Q2181" s="290"/>
      <c r="R2181" s="291"/>
      <c r="S2181" s="270"/>
      <c r="T2181" s="283"/>
      <c r="U2181" s="283"/>
      <c r="V2181" s="270"/>
      <c r="W2181" s="270" t="s">
        <v>21</v>
      </c>
    </row>
    <row r="2182" s="253" customFormat="true" ht="25.5" hidden="true" spans="1:23">
      <c r="A2182" s="270">
        <f>MAX(A$2:A2181)+1</f>
        <v>2031</v>
      </c>
      <c r="B2182" s="270">
        <v>310300071</v>
      </c>
      <c r="C2182" s="396" t="s">
        <v>5333</v>
      </c>
      <c r="D2182" s="410" t="s">
        <v>5334</v>
      </c>
      <c r="E2182" s="410" t="s">
        <v>5333</v>
      </c>
      <c r="F2182" s="270"/>
      <c r="G2182" s="270"/>
      <c r="H2182" s="283" t="s">
        <v>39</v>
      </c>
      <c r="I2182" s="283" t="s">
        <v>5151</v>
      </c>
      <c r="J2182" s="289" t="s">
        <v>31</v>
      </c>
      <c r="K2182" s="290"/>
      <c r="L2182" s="291"/>
      <c r="M2182" s="289" t="s">
        <v>31</v>
      </c>
      <c r="N2182" s="290"/>
      <c r="O2182" s="291"/>
      <c r="P2182" s="289" t="s">
        <v>31</v>
      </c>
      <c r="Q2182" s="290"/>
      <c r="R2182" s="291"/>
      <c r="S2182" s="270"/>
      <c r="T2182" s="283"/>
      <c r="U2182" s="283"/>
      <c r="V2182" s="270"/>
      <c r="W2182" s="270" t="s">
        <v>21</v>
      </c>
    </row>
    <row r="2183" s="253" customFormat="true" ht="25.5" hidden="true" spans="1:23">
      <c r="A2183" s="270">
        <f>MAX(A$2:A2182)+1</f>
        <v>2032</v>
      </c>
      <c r="B2183" s="270">
        <v>310300072</v>
      </c>
      <c r="C2183" s="396" t="s">
        <v>5335</v>
      </c>
      <c r="D2183" s="410" t="s">
        <v>5336</v>
      </c>
      <c r="E2183" s="410" t="s">
        <v>5335</v>
      </c>
      <c r="F2183" s="270"/>
      <c r="G2183" s="270"/>
      <c r="H2183" s="283" t="s">
        <v>39</v>
      </c>
      <c r="I2183" s="283" t="s">
        <v>5151</v>
      </c>
      <c r="J2183" s="289" t="s">
        <v>31</v>
      </c>
      <c r="K2183" s="290"/>
      <c r="L2183" s="291"/>
      <c r="M2183" s="289" t="s">
        <v>31</v>
      </c>
      <c r="N2183" s="290"/>
      <c r="O2183" s="291"/>
      <c r="P2183" s="289" t="s">
        <v>31</v>
      </c>
      <c r="Q2183" s="290"/>
      <c r="R2183" s="291"/>
      <c r="S2183" s="270"/>
      <c r="T2183" s="283"/>
      <c r="U2183" s="283"/>
      <c r="V2183" s="270"/>
      <c r="W2183" s="270" t="s">
        <v>21</v>
      </c>
    </row>
    <row r="2184" s="253" customFormat="true" ht="25.5" hidden="true" spans="1:23">
      <c r="A2184" s="270">
        <f>MAX(A$2:A2183)+1</f>
        <v>2033</v>
      </c>
      <c r="B2184" s="270">
        <v>310300073</v>
      </c>
      <c r="C2184" s="396" t="s">
        <v>5337</v>
      </c>
      <c r="D2184" s="410" t="s">
        <v>5338</v>
      </c>
      <c r="E2184" s="410" t="s">
        <v>5337</v>
      </c>
      <c r="F2184" s="270" t="s">
        <v>5339</v>
      </c>
      <c r="G2184" s="270"/>
      <c r="H2184" s="283" t="s">
        <v>39</v>
      </c>
      <c r="I2184" s="283" t="s">
        <v>5151</v>
      </c>
      <c r="J2184" s="289" t="s">
        <v>31</v>
      </c>
      <c r="K2184" s="290"/>
      <c r="L2184" s="291"/>
      <c r="M2184" s="289" t="s">
        <v>31</v>
      </c>
      <c r="N2184" s="290"/>
      <c r="O2184" s="291"/>
      <c r="P2184" s="289" t="s">
        <v>31</v>
      </c>
      <c r="Q2184" s="290"/>
      <c r="R2184" s="291"/>
      <c r="S2184" s="270"/>
      <c r="T2184" s="283"/>
      <c r="U2184" s="283"/>
      <c r="V2184" s="270"/>
      <c r="W2184" s="270" t="s">
        <v>21</v>
      </c>
    </row>
    <row r="2185" s="253" customFormat="true" ht="25.5" hidden="true" spans="1:23">
      <c r="A2185" s="270">
        <f>MAX(A$2:A2184)+1</f>
        <v>2034</v>
      </c>
      <c r="B2185" s="270">
        <v>310300074</v>
      </c>
      <c r="C2185" s="396" t="s">
        <v>5340</v>
      </c>
      <c r="D2185" s="410" t="s">
        <v>5341</v>
      </c>
      <c r="E2185" s="410" t="s">
        <v>5340</v>
      </c>
      <c r="F2185" s="270"/>
      <c r="G2185" s="270"/>
      <c r="H2185" s="283" t="s">
        <v>39</v>
      </c>
      <c r="I2185" s="283" t="s">
        <v>5151</v>
      </c>
      <c r="J2185" s="289" t="s">
        <v>31</v>
      </c>
      <c r="K2185" s="290"/>
      <c r="L2185" s="291"/>
      <c r="M2185" s="289" t="s">
        <v>31</v>
      </c>
      <c r="N2185" s="290"/>
      <c r="O2185" s="291"/>
      <c r="P2185" s="289" t="s">
        <v>31</v>
      </c>
      <c r="Q2185" s="290"/>
      <c r="R2185" s="291"/>
      <c r="S2185" s="270"/>
      <c r="T2185" s="283"/>
      <c r="U2185" s="283"/>
      <c r="V2185" s="270"/>
      <c r="W2185" s="270" t="s">
        <v>21</v>
      </c>
    </row>
    <row r="2186" s="253" customFormat="true" ht="25.5" hidden="true" spans="1:23">
      <c r="A2186" s="270">
        <f>MAX(A$2:A2185)+1</f>
        <v>2035</v>
      </c>
      <c r="B2186" s="270">
        <v>310300075</v>
      </c>
      <c r="C2186" s="396" t="s">
        <v>5342</v>
      </c>
      <c r="D2186" s="410" t="s">
        <v>5343</v>
      </c>
      <c r="E2186" s="410" t="s">
        <v>5342</v>
      </c>
      <c r="F2186" s="270"/>
      <c r="G2186" s="270"/>
      <c r="H2186" s="283" t="s">
        <v>39</v>
      </c>
      <c r="I2186" s="283" t="s">
        <v>5151</v>
      </c>
      <c r="J2186" s="289" t="s">
        <v>31</v>
      </c>
      <c r="K2186" s="290"/>
      <c r="L2186" s="291"/>
      <c r="M2186" s="289" t="s">
        <v>31</v>
      </c>
      <c r="N2186" s="290"/>
      <c r="O2186" s="291"/>
      <c r="P2186" s="289" t="s">
        <v>31</v>
      </c>
      <c r="Q2186" s="290"/>
      <c r="R2186" s="291"/>
      <c r="S2186" s="270"/>
      <c r="T2186" s="283"/>
      <c r="U2186" s="283"/>
      <c r="V2186" s="270"/>
      <c r="W2186" s="270" t="s">
        <v>21</v>
      </c>
    </row>
    <row r="2187" s="253" customFormat="true" ht="25.5" hidden="true" spans="1:23">
      <c r="A2187" s="270">
        <f>MAX(A$2:A2186)+1</f>
        <v>2036</v>
      </c>
      <c r="B2187" s="270">
        <v>310300076</v>
      </c>
      <c r="C2187" s="396" t="s">
        <v>5344</v>
      </c>
      <c r="D2187" s="410" t="s">
        <v>5345</v>
      </c>
      <c r="E2187" s="410" t="s">
        <v>5344</v>
      </c>
      <c r="F2187" s="270" t="s">
        <v>5346</v>
      </c>
      <c r="G2187" s="270"/>
      <c r="H2187" s="283" t="s">
        <v>39</v>
      </c>
      <c r="I2187" s="283" t="s">
        <v>5151</v>
      </c>
      <c r="J2187" s="289" t="s">
        <v>31</v>
      </c>
      <c r="K2187" s="290"/>
      <c r="L2187" s="291"/>
      <c r="M2187" s="289" t="s">
        <v>31</v>
      </c>
      <c r="N2187" s="290"/>
      <c r="O2187" s="291"/>
      <c r="P2187" s="289" t="s">
        <v>31</v>
      </c>
      <c r="Q2187" s="290"/>
      <c r="R2187" s="291"/>
      <c r="S2187" s="270"/>
      <c r="T2187" s="283"/>
      <c r="U2187" s="283"/>
      <c r="V2187" s="270"/>
      <c r="W2187" s="270" t="s">
        <v>21</v>
      </c>
    </row>
    <row r="2188" s="253" customFormat="true" ht="25.5" hidden="true" spans="1:23">
      <c r="A2188" s="270">
        <f>MAX(A$2:A2187)+1</f>
        <v>2037</v>
      </c>
      <c r="B2188" s="270">
        <v>310300077</v>
      </c>
      <c r="C2188" s="396" t="s">
        <v>5347</v>
      </c>
      <c r="D2188" s="410" t="s">
        <v>5348</v>
      </c>
      <c r="E2188" s="410" t="s">
        <v>5347</v>
      </c>
      <c r="F2188" s="270" t="s">
        <v>5346</v>
      </c>
      <c r="G2188" s="270"/>
      <c r="H2188" s="283" t="s">
        <v>39</v>
      </c>
      <c r="I2188" s="283" t="s">
        <v>5151</v>
      </c>
      <c r="J2188" s="289" t="s">
        <v>31</v>
      </c>
      <c r="K2188" s="290"/>
      <c r="L2188" s="291"/>
      <c r="M2188" s="289" t="s">
        <v>31</v>
      </c>
      <c r="N2188" s="290"/>
      <c r="O2188" s="291"/>
      <c r="P2188" s="289" t="s">
        <v>31</v>
      </c>
      <c r="Q2188" s="290"/>
      <c r="R2188" s="291"/>
      <c r="S2188" s="270"/>
      <c r="T2188" s="283"/>
      <c r="U2188" s="283"/>
      <c r="V2188" s="270"/>
      <c r="W2188" s="270" t="s">
        <v>21</v>
      </c>
    </row>
    <row r="2189" s="253" customFormat="true" ht="38.25" hidden="true" spans="1:23">
      <c r="A2189" s="270">
        <f>MAX(A$2:A2188)+1</f>
        <v>2038</v>
      </c>
      <c r="B2189" s="270">
        <v>310300078</v>
      </c>
      <c r="C2189" s="270" t="s">
        <v>5349</v>
      </c>
      <c r="D2189" s="410" t="s">
        <v>5350</v>
      </c>
      <c r="E2189" s="410" t="s">
        <v>5349</v>
      </c>
      <c r="F2189" s="270" t="s">
        <v>5351</v>
      </c>
      <c r="G2189" s="270"/>
      <c r="H2189" s="283" t="s">
        <v>29</v>
      </c>
      <c r="I2189" s="283" t="s">
        <v>5352</v>
      </c>
      <c r="J2189" s="289" t="s">
        <v>70</v>
      </c>
      <c r="K2189" s="290"/>
      <c r="L2189" s="291"/>
      <c r="M2189" s="289" t="s">
        <v>70</v>
      </c>
      <c r="N2189" s="290"/>
      <c r="O2189" s="291"/>
      <c r="P2189" s="298" t="s">
        <v>70</v>
      </c>
      <c r="Q2189" s="305"/>
      <c r="R2189" s="306"/>
      <c r="S2189" s="270" t="s">
        <v>5353</v>
      </c>
      <c r="T2189" s="283"/>
      <c r="U2189" s="283"/>
      <c r="V2189" s="270"/>
      <c r="W2189" s="270" t="s">
        <v>21</v>
      </c>
    </row>
    <row r="2190" s="253" customFormat="true" ht="25.5" hidden="true" spans="1:23">
      <c r="A2190" s="270">
        <f>MAX(A$2:A2189)+1</f>
        <v>2039</v>
      </c>
      <c r="B2190" s="270" t="s">
        <v>5354</v>
      </c>
      <c r="C2190" s="270" t="s">
        <v>5355</v>
      </c>
      <c r="D2190" s="410" t="s">
        <v>5356</v>
      </c>
      <c r="E2190" s="410" t="s">
        <v>5357</v>
      </c>
      <c r="F2190" s="270"/>
      <c r="G2190" s="270"/>
      <c r="H2190" s="283" t="s">
        <v>29</v>
      </c>
      <c r="I2190" s="283" t="s">
        <v>40</v>
      </c>
      <c r="J2190" s="289" t="s">
        <v>31</v>
      </c>
      <c r="K2190" s="290"/>
      <c r="L2190" s="291"/>
      <c r="M2190" s="289" t="s">
        <v>31</v>
      </c>
      <c r="N2190" s="290"/>
      <c r="O2190" s="291"/>
      <c r="P2190" s="289" t="s">
        <v>31</v>
      </c>
      <c r="Q2190" s="290"/>
      <c r="R2190" s="291"/>
      <c r="S2190" s="270"/>
      <c r="T2190" s="283"/>
      <c r="U2190" s="283"/>
      <c r="V2190" s="270"/>
      <c r="W2190" s="270" t="s">
        <v>21</v>
      </c>
    </row>
    <row r="2191" s="253" customFormat="true" ht="38.25" hidden="true" spans="1:23">
      <c r="A2191" s="270">
        <f>MAX(A$2:A2190)+1</f>
        <v>2040</v>
      </c>
      <c r="B2191" s="270" t="s">
        <v>5358</v>
      </c>
      <c r="C2191" s="270" t="s">
        <v>5359</v>
      </c>
      <c r="D2191" s="410" t="s">
        <v>5350</v>
      </c>
      <c r="E2191" s="410" t="s">
        <v>5349</v>
      </c>
      <c r="F2191" s="270"/>
      <c r="G2191" s="270"/>
      <c r="H2191" s="283" t="s">
        <v>29</v>
      </c>
      <c r="I2191" s="283" t="s">
        <v>40</v>
      </c>
      <c r="J2191" s="289" t="s">
        <v>31</v>
      </c>
      <c r="K2191" s="290"/>
      <c r="L2191" s="291"/>
      <c r="M2191" s="289" t="s">
        <v>31</v>
      </c>
      <c r="N2191" s="290"/>
      <c r="O2191" s="291"/>
      <c r="P2191" s="289" t="s">
        <v>31</v>
      </c>
      <c r="Q2191" s="290"/>
      <c r="R2191" s="291"/>
      <c r="S2191" s="270"/>
      <c r="T2191" s="283"/>
      <c r="U2191" s="283"/>
      <c r="V2191" s="270"/>
      <c r="W2191" s="270" t="s">
        <v>21</v>
      </c>
    </row>
    <row r="2192" s="253" customFormat="true" ht="25.5" hidden="true" spans="1:23">
      <c r="A2192" s="270">
        <f>MAX(A$2:A2191)+1</f>
        <v>2041</v>
      </c>
      <c r="B2192" s="270">
        <v>310300079</v>
      </c>
      <c r="C2192" s="270" t="s">
        <v>5357</v>
      </c>
      <c r="D2192" s="410" t="s">
        <v>5356</v>
      </c>
      <c r="E2192" s="410" t="s">
        <v>5357</v>
      </c>
      <c r="F2192" s="270"/>
      <c r="G2192" s="270"/>
      <c r="H2192" s="283" t="s">
        <v>29</v>
      </c>
      <c r="I2192" s="283" t="s">
        <v>5352</v>
      </c>
      <c r="J2192" s="289" t="s">
        <v>70</v>
      </c>
      <c r="K2192" s="290"/>
      <c r="L2192" s="291"/>
      <c r="M2192" s="289" t="s">
        <v>70</v>
      </c>
      <c r="N2192" s="290"/>
      <c r="O2192" s="291"/>
      <c r="P2192" s="298" t="s">
        <v>70</v>
      </c>
      <c r="Q2192" s="305"/>
      <c r="R2192" s="306"/>
      <c r="S2192" s="270" t="s">
        <v>5353</v>
      </c>
      <c r="T2192" s="283"/>
      <c r="U2192" s="283"/>
      <c r="V2192" s="270"/>
      <c r="W2192" s="270" t="s">
        <v>21</v>
      </c>
    </row>
    <row r="2193" s="253" customFormat="true" ht="38.25" hidden="true" spans="1:23">
      <c r="A2193" s="270">
        <f>MAX(A$2:A2192)+1</f>
        <v>2042</v>
      </c>
      <c r="B2193" s="270">
        <v>310300080</v>
      </c>
      <c r="C2193" s="270" t="s">
        <v>5360</v>
      </c>
      <c r="D2193" s="410" t="s">
        <v>5361</v>
      </c>
      <c r="E2193" s="410" t="s">
        <v>5362</v>
      </c>
      <c r="F2193" s="270"/>
      <c r="G2193" s="270"/>
      <c r="H2193" s="283" t="s">
        <v>44</v>
      </c>
      <c r="I2193" s="283" t="s">
        <v>5352</v>
      </c>
      <c r="J2193" s="289" t="s">
        <v>31</v>
      </c>
      <c r="K2193" s="290"/>
      <c r="L2193" s="291"/>
      <c r="M2193" s="289" t="s">
        <v>31</v>
      </c>
      <c r="N2193" s="290"/>
      <c r="O2193" s="291"/>
      <c r="P2193" s="289" t="s">
        <v>31</v>
      </c>
      <c r="Q2193" s="290"/>
      <c r="R2193" s="291"/>
      <c r="S2193" s="270"/>
      <c r="T2193" s="283"/>
      <c r="U2193" s="283"/>
      <c r="V2193" s="270"/>
      <c r="W2193" s="270" t="s">
        <v>21</v>
      </c>
    </row>
    <row r="2194" s="253" customFormat="true" ht="38.25" hidden="true" spans="1:23">
      <c r="A2194" s="270">
        <f>MAX(A$2:A2193)+1</f>
        <v>2043</v>
      </c>
      <c r="B2194" s="270">
        <v>310300081</v>
      </c>
      <c r="C2194" s="270" t="s">
        <v>5363</v>
      </c>
      <c r="D2194" s="410" t="s">
        <v>5364</v>
      </c>
      <c r="E2194" s="410" t="s">
        <v>5363</v>
      </c>
      <c r="F2194" s="270" t="s">
        <v>5365</v>
      </c>
      <c r="G2194" s="270"/>
      <c r="H2194" s="283" t="s">
        <v>44</v>
      </c>
      <c r="I2194" s="283" t="s">
        <v>40</v>
      </c>
      <c r="J2194" s="289" t="s">
        <v>31</v>
      </c>
      <c r="K2194" s="290"/>
      <c r="L2194" s="291"/>
      <c r="M2194" s="289" t="s">
        <v>31</v>
      </c>
      <c r="N2194" s="290"/>
      <c r="O2194" s="291"/>
      <c r="P2194" s="289" t="s">
        <v>31</v>
      </c>
      <c r="Q2194" s="290"/>
      <c r="R2194" s="291"/>
      <c r="S2194" s="270"/>
      <c r="T2194" s="283"/>
      <c r="U2194" s="283"/>
      <c r="V2194" s="270"/>
      <c r="W2194" s="270" t="s">
        <v>21</v>
      </c>
    </row>
    <row r="2195" s="253" customFormat="true" ht="38.25" hidden="true" spans="1:23">
      <c r="A2195" s="270">
        <f>MAX(A$2:A2194)+1</f>
        <v>2044</v>
      </c>
      <c r="B2195" s="270">
        <v>310300082</v>
      </c>
      <c r="C2195" s="270" t="s">
        <v>5366</v>
      </c>
      <c r="D2195" s="410" t="s">
        <v>5367</v>
      </c>
      <c r="E2195" s="410" t="s">
        <v>5366</v>
      </c>
      <c r="F2195" s="270" t="s">
        <v>5368</v>
      </c>
      <c r="G2195" s="270"/>
      <c r="H2195" s="283" t="s">
        <v>44</v>
      </c>
      <c r="I2195" s="283" t="s">
        <v>40</v>
      </c>
      <c r="J2195" s="289" t="s">
        <v>31</v>
      </c>
      <c r="K2195" s="290"/>
      <c r="L2195" s="291"/>
      <c r="M2195" s="289" t="s">
        <v>31</v>
      </c>
      <c r="N2195" s="290"/>
      <c r="O2195" s="291"/>
      <c r="P2195" s="289" t="s">
        <v>31</v>
      </c>
      <c r="Q2195" s="290"/>
      <c r="R2195" s="291"/>
      <c r="S2195" s="270"/>
      <c r="T2195" s="283"/>
      <c r="U2195" s="283"/>
      <c r="V2195" s="270"/>
      <c r="W2195" s="270" t="s">
        <v>21</v>
      </c>
    </row>
    <row r="2196" s="253" customFormat="true" ht="25.5" hidden="true" spans="1:23">
      <c r="A2196" s="270">
        <f>MAX(A$2:A2195)+1</f>
        <v>2045</v>
      </c>
      <c r="B2196" s="270">
        <v>310300083</v>
      </c>
      <c r="C2196" s="270" t="s">
        <v>5369</v>
      </c>
      <c r="D2196" s="410" t="s">
        <v>5370</v>
      </c>
      <c r="E2196" s="410" t="s">
        <v>5369</v>
      </c>
      <c r="F2196" s="270"/>
      <c r="G2196" s="270"/>
      <c r="H2196" s="283" t="s">
        <v>44</v>
      </c>
      <c r="I2196" s="283" t="s">
        <v>40</v>
      </c>
      <c r="J2196" s="289" t="s">
        <v>31</v>
      </c>
      <c r="K2196" s="290"/>
      <c r="L2196" s="291"/>
      <c r="M2196" s="289" t="s">
        <v>31</v>
      </c>
      <c r="N2196" s="290"/>
      <c r="O2196" s="291"/>
      <c r="P2196" s="289" t="s">
        <v>31</v>
      </c>
      <c r="Q2196" s="290"/>
      <c r="R2196" s="291"/>
      <c r="S2196" s="270"/>
      <c r="T2196" s="283"/>
      <c r="U2196" s="283"/>
      <c r="V2196" s="270"/>
      <c r="W2196" s="270" t="s">
        <v>21</v>
      </c>
    </row>
    <row r="2197" s="253" customFormat="true" ht="25.5" hidden="true" spans="1:23">
      <c r="A2197" s="270">
        <f>MAX(A$2:A2196)+1</f>
        <v>2046</v>
      </c>
      <c r="B2197" s="270">
        <v>310300084</v>
      </c>
      <c r="C2197" s="270" t="s">
        <v>5371</v>
      </c>
      <c r="D2197" s="410" t="s">
        <v>5372</v>
      </c>
      <c r="E2197" s="410" t="s">
        <v>5371</v>
      </c>
      <c r="F2197" s="270"/>
      <c r="G2197" s="270"/>
      <c r="H2197" s="283" t="s">
        <v>29</v>
      </c>
      <c r="I2197" s="283" t="s">
        <v>40</v>
      </c>
      <c r="J2197" s="289" t="s">
        <v>31</v>
      </c>
      <c r="K2197" s="290"/>
      <c r="L2197" s="291"/>
      <c r="M2197" s="289" t="s">
        <v>31</v>
      </c>
      <c r="N2197" s="290"/>
      <c r="O2197" s="291"/>
      <c r="P2197" s="289" t="s">
        <v>31</v>
      </c>
      <c r="Q2197" s="290"/>
      <c r="R2197" s="291"/>
      <c r="S2197" s="270"/>
      <c r="T2197" s="283"/>
      <c r="U2197" s="283"/>
      <c r="V2197" s="270"/>
      <c r="W2197" s="270" t="s">
        <v>21</v>
      </c>
    </row>
    <row r="2198" s="253" customFormat="true" ht="25.5" hidden="true" spans="1:23">
      <c r="A2198" s="270">
        <f>MAX(A$2:A2197)+1</f>
        <v>2047</v>
      </c>
      <c r="B2198" s="270">
        <v>310300085</v>
      </c>
      <c r="C2198" s="270" t="s">
        <v>5373</v>
      </c>
      <c r="D2198" s="410" t="s">
        <v>5374</v>
      </c>
      <c r="E2198" s="410" t="s">
        <v>5373</v>
      </c>
      <c r="F2198" s="270" t="s">
        <v>5375</v>
      </c>
      <c r="G2198" s="270"/>
      <c r="H2198" s="283" t="s">
        <v>39</v>
      </c>
      <c r="I2198" s="283" t="s">
        <v>40</v>
      </c>
      <c r="J2198" s="289" t="s">
        <v>31</v>
      </c>
      <c r="K2198" s="290"/>
      <c r="L2198" s="291"/>
      <c r="M2198" s="289" t="s">
        <v>31</v>
      </c>
      <c r="N2198" s="290"/>
      <c r="O2198" s="291"/>
      <c r="P2198" s="289" t="s">
        <v>31</v>
      </c>
      <c r="Q2198" s="290"/>
      <c r="R2198" s="291"/>
      <c r="S2198" s="270"/>
      <c r="T2198" s="283"/>
      <c r="U2198" s="283"/>
      <c r="V2198" s="270"/>
      <c r="W2198" s="270" t="s">
        <v>21</v>
      </c>
    </row>
    <row r="2199" s="253" customFormat="true" ht="25.5" hidden="true" spans="1:23">
      <c r="A2199" s="270">
        <f>MAX(A$2:A2198)+1</f>
        <v>2048</v>
      </c>
      <c r="B2199" s="270">
        <v>310300086</v>
      </c>
      <c r="C2199" s="270" t="s">
        <v>5376</v>
      </c>
      <c r="D2199" s="410" t="s">
        <v>5377</v>
      </c>
      <c r="E2199" s="410" t="s">
        <v>5378</v>
      </c>
      <c r="F2199" s="270" t="s">
        <v>5379</v>
      </c>
      <c r="G2199" s="270" t="s">
        <v>5380</v>
      </c>
      <c r="H2199" s="283" t="s">
        <v>44</v>
      </c>
      <c r="I2199" s="283" t="s">
        <v>40</v>
      </c>
      <c r="J2199" s="289" t="s">
        <v>31</v>
      </c>
      <c r="K2199" s="290"/>
      <c r="L2199" s="291"/>
      <c r="M2199" s="289" t="s">
        <v>31</v>
      </c>
      <c r="N2199" s="290"/>
      <c r="O2199" s="291"/>
      <c r="P2199" s="289" t="s">
        <v>31</v>
      </c>
      <c r="Q2199" s="290"/>
      <c r="R2199" s="291"/>
      <c r="S2199" s="270"/>
      <c r="T2199" s="283"/>
      <c r="U2199" s="283"/>
      <c r="V2199" s="270"/>
      <c r="W2199" s="270" t="s">
        <v>21</v>
      </c>
    </row>
    <row r="2200" s="253" customFormat="true" ht="25.5" hidden="true" spans="1:23">
      <c r="A2200" s="270">
        <f>MAX(A$2:A2199)+1</f>
        <v>2049</v>
      </c>
      <c r="B2200" s="270">
        <v>310300087</v>
      </c>
      <c r="C2200" s="270" t="s">
        <v>5381</v>
      </c>
      <c r="D2200" s="410" t="s">
        <v>5382</v>
      </c>
      <c r="E2200" s="410" t="s">
        <v>5381</v>
      </c>
      <c r="F2200" s="270"/>
      <c r="G2200" s="270"/>
      <c r="H2200" s="283" t="s">
        <v>29</v>
      </c>
      <c r="I2200" s="283" t="s">
        <v>40</v>
      </c>
      <c r="J2200" s="289" t="s">
        <v>31</v>
      </c>
      <c r="K2200" s="290"/>
      <c r="L2200" s="291"/>
      <c r="M2200" s="289" t="s">
        <v>31</v>
      </c>
      <c r="N2200" s="290"/>
      <c r="O2200" s="291"/>
      <c r="P2200" s="289" t="s">
        <v>31</v>
      </c>
      <c r="Q2200" s="290"/>
      <c r="R2200" s="291"/>
      <c r="S2200" s="270"/>
      <c r="T2200" s="283"/>
      <c r="U2200" s="283"/>
      <c r="V2200" s="270"/>
      <c r="W2200" s="270" t="s">
        <v>21</v>
      </c>
    </row>
    <row r="2201" s="253" customFormat="true" ht="25.5" hidden="true" spans="1:23">
      <c r="A2201" s="270">
        <f>MAX(A$2:A2200)+1</f>
        <v>2050</v>
      </c>
      <c r="B2201" s="270">
        <v>310300088</v>
      </c>
      <c r="C2201" s="270" t="s">
        <v>5383</v>
      </c>
      <c r="D2201" s="410" t="s">
        <v>5384</v>
      </c>
      <c r="E2201" s="410" t="s">
        <v>5383</v>
      </c>
      <c r="F2201" s="270"/>
      <c r="G2201" s="270"/>
      <c r="H2201" s="283" t="s">
        <v>39</v>
      </c>
      <c r="I2201" s="283" t="s">
        <v>40</v>
      </c>
      <c r="J2201" s="289" t="s">
        <v>31</v>
      </c>
      <c r="K2201" s="290"/>
      <c r="L2201" s="291"/>
      <c r="M2201" s="289" t="s">
        <v>31</v>
      </c>
      <c r="N2201" s="290"/>
      <c r="O2201" s="291"/>
      <c r="P2201" s="289" t="s">
        <v>31</v>
      </c>
      <c r="Q2201" s="290"/>
      <c r="R2201" s="291"/>
      <c r="S2201" s="270"/>
      <c r="T2201" s="283"/>
      <c r="U2201" s="283"/>
      <c r="V2201" s="270"/>
      <c r="W2201" s="270" t="s">
        <v>21</v>
      </c>
    </row>
    <row r="2202" s="253" customFormat="true" ht="25.5" hidden="true" spans="1:23">
      <c r="A2202" s="270">
        <f>MAX(A$2:A2201)+1</f>
        <v>2051</v>
      </c>
      <c r="B2202" s="270">
        <v>310300089</v>
      </c>
      <c r="C2202" s="270" t="s">
        <v>5385</v>
      </c>
      <c r="D2202" s="410" t="s">
        <v>5386</v>
      </c>
      <c r="E2202" s="410" t="s">
        <v>5385</v>
      </c>
      <c r="F2202" s="270"/>
      <c r="G2202" s="270"/>
      <c r="H2202" s="283" t="s">
        <v>39</v>
      </c>
      <c r="I2202" s="283" t="s">
        <v>40</v>
      </c>
      <c r="J2202" s="289" t="s">
        <v>31</v>
      </c>
      <c r="K2202" s="290"/>
      <c r="L2202" s="291"/>
      <c r="M2202" s="289" t="s">
        <v>31</v>
      </c>
      <c r="N2202" s="290"/>
      <c r="O2202" s="291"/>
      <c r="P2202" s="289" t="s">
        <v>31</v>
      </c>
      <c r="Q2202" s="290"/>
      <c r="R2202" s="291"/>
      <c r="S2202" s="270"/>
      <c r="T2202" s="283"/>
      <c r="U2202" s="283"/>
      <c r="V2202" s="270"/>
      <c r="W2202" s="270" t="s">
        <v>21</v>
      </c>
    </row>
    <row r="2203" s="253" customFormat="true" ht="25.5" hidden="true" spans="1:23">
      <c r="A2203" s="270">
        <f>MAX(A$2:A2202)+1</f>
        <v>2052</v>
      </c>
      <c r="B2203" s="270">
        <v>310300090</v>
      </c>
      <c r="C2203" s="270" t="s">
        <v>5387</v>
      </c>
      <c r="D2203" s="410" t="s">
        <v>5388</v>
      </c>
      <c r="E2203" s="410" t="s">
        <v>5387</v>
      </c>
      <c r="F2203" s="270"/>
      <c r="G2203" s="270"/>
      <c r="H2203" s="283" t="s">
        <v>39</v>
      </c>
      <c r="I2203" s="283" t="s">
        <v>40</v>
      </c>
      <c r="J2203" s="289" t="s">
        <v>31</v>
      </c>
      <c r="K2203" s="290"/>
      <c r="L2203" s="291"/>
      <c r="M2203" s="289" t="s">
        <v>31</v>
      </c>
      <c r="N2203" s="290"/>
      <c r="O2203" s="291"/>
      <c r="P2203" s="289" t="s">
        <v>31</v>
      </c>
      <c r="Q2203" s="290"/>
      <c r="R2203" s="291"/>
      <c r="S2203" s="270"/>
      <c r="T2203" s="283"/>
      <c r="U2203" s="283"/>
      <c r="V2203" s="270"/>
      <c r="W2203" s="270" t="s">
        <v>21</v>
      </c>
    </row>
    <row r="2204" s="253" customFormat="true" ht="25.5" hidden="true" spans="1:23">
      <c r="A2204" s="270">
        <f>MAX(A$2:A2203)+1</f>
        <v>2053</v>
      </c>
      <c r="B2204" s="270" t="s">
        <v>5389</v>
      </c>
      <c r="C2204" s="270" t="s">
        <v>5387</v>
      </c>
      <c r="D2204" s="410" t="s">
        <v>5388</v>
      </c>
      <c r="E2204" s="410" t="s">
        <v>5387</v>
      </c>
      <c r="F2204" s="270"/>
      <c r="G2204" s="270"/>
      <c r="H2204" s="283" t="s">
        <v>39</v>
      </c>
      <c r="I2204" s="283" t="s">
        <v>40</v>
      </c>
      <c r="J2204" s="289" t="s">
        <v>31</v>
      </c>
      <c r="K2204" s="290"/>
      <c r="L2204" s="291"/>
      <c r="M2204" s="289" t="s">
        <v>31</v>
      </c>
      <c r="N2204" s="290"/>
      <c r="O2204" s="291"/>
      <c r="P2204" s="289" t="s">
        <v>31</v>
      </c>
      <c r="Q2204" s="290"/>
      <c r="R2204" s="291"/>
      <c r="S2204" s="270" t="s">
        <v>5390</v>
      </c>
      <c r="T2204" s="283"/>
      <c r="U2204" s="283"/>
      <c r="V2204" s="270"/>
      <c r="W2204" s="270" t="s">
        <v>21</v>
      </c>
    </row>
    <row r="2205" s="253" customFormat="true" ht="25.5" hidden="true" spans="1:23">
      <c r="A2205" s="270">
        <f>MAX(A$2:A2204)+1</f>
        <v>2054</v>
      </c>
      <c r="B2205" s="270">
        <v>310300091</v>
      </c>
      <c r="C2205" s="396" t="s">
        <v>5391</v>
      </c>
      <c r="D2205" s="410" t="s">
        <v>5392</v>
      </c>
      <c r="E2205" s="410" t="s">
        <v>5391</v>
      </c>
      <c r="F2205" s="270"/>
      <c r="G2205" s="270"/>
      <c r="H2205" s="283" t="s">
        <v>39</v>
      </c>
      <c r="I2205" s="283" t="s">
        <v>40</v>
      </c>
      <c r="J2205" s="289" t="s">
        <v>31</v>
      </c>
      <c r="K2205" s="290"/>
      <c r="L2205" s="291"/>
      <c r="M2205" s="289" t="s">
        <v>31</v>
      </c>
      <c r="N2205" s="290"/>
      <c r="O2205" s="291"/>
      <c r="P2205" s="289" t="s">
        <v>31</v>
      </c>
      <c r="Q2205" s="290"/>
      <c r="R2205" s="291"/>
      <c r="S2205" s="270"/>
      <c r="T2205" s="283"/>
      <c r="U2205" s="283"/>
      <c r="V2205" s="270"/>
      <c r="W2205" s="270" t="s">
        <v>21</v>
      </c>
    </row>
    <row r="2206" s="253" customFormat="true" ht="25.5" hidden="true" spans="1:23">
      <c r="A2206" s="270">
        <f>MAX(A$2:A2205)+1</f>
        <v>2055</v>
      </c>
      <c r="B2206" s="270">
        <v>310300092</v>
      </c>
      <c r="C2206" s="396" t="s">
        <v>5393</v>
      </c>
      <c r="D2206" s="410" t="s">
        <v>5394</v>
      </c>
      <c r="E2206" s="410" t="s">
        <v>5393</v>
      </c>
      <c r="F2206" s="270"/>
      <c r="G2206" s="270"/>
      <c r="H2206" s="283" t="s">
        <v>39</v>
      </c>
      <c r="I2206" s="283" t="s">
        <v>40</v>
      </c>
      <c r="J2206" s="289" t="s">
        <v>31</v>
      </c>
      <c r="K2206" s="290"/>
      <c r="L2206" s="291"/>
      <c r="M2206" s="289" t="s">
        <v>31</v>
      </c>
      <c r="N2206" s="290"/>
      <c r="O2206" s="291"/>
      <c r="P2206" s="289" t="s">
        <v>31</v>
      </c>
      <c r="Q2206" s="290"/>
      <c r="R2206" s="291"/>
      <c r="S2206" s="270"/>
      <c r="T2206" s="283"/>
      <c r="U2206" s="283"/>
      <c r="V2206" s="270"/>
      <c r="W2206" s="270" t="s">
        <v>21</v>
      </c>
    </row>
    <row r="2207" s="253" customFormat="true" ht="25.5" hidden="true" spans="1:23">
      <c r="A2207" s="270">
        <f>MAX(A$2:A2206)+1</f>
        <v>2056</v>
      </c>
      <c r="B2207" s="270">
        <v>310300093</v>
      </c>
      <c r="C2207" s="396" t="s">
        <v>5395</v>
      </c>
      <c r="D2207" s="410" t="s">
        <v>5396</v>
      </c>
      <c r="E2207" s="410" t="s">
        <v>5395</v>
      </c>
      <c r="F2207" s="270" t="s">
        <v>5397</v>
      </c>
      <c r="G2207" s="270"/>
      <c r="H2207" s="283" t="s">
        <v>39</v>
      </c>
      <c r="I2207" s="283" t="s">
        <v>40</v>
      </c>
      <c r="J2207" s="289" t="s">
        <v>31</v>
      </c>
      <c r="K2207" s="290"/>
      <c r="L2207" s="291"/>
      <c r="M2207" s="289" t="s">
        <v>31</v>
      </c>
      <c r="N2207" s="290"/>
      <c r="O2207" s="291"/>
      <c r="P2207" s="289" t="s">
        <v>31</v>
      </c>
      <c r="Q2207" s="290"/>
      <c r="R2207" s="291"/>
      <c r="S2207" s="270"/>
      <c r="T2207" s="283"/>
      <c r="U2207" s="283"/>
      <c r="V2207" s="270"/>
      <c r="W2207" s="270" t="s">
        <v>21</v>
      </c>
    </row>
    <row r="2208" s="253" customFormat="true" ht="25.5" hidden="true" spans="1:23">
      <c r="A2208" s="270">
        <f>MAX(A$2:A2207)+1</f>
        <v>2057</v>
      </c>
      <c r="B2208" s="270">
        <v>310300094</v>
      </c>
      <c r="C2208" s="396" t="s">
        <v>5398</v>
      </c>
      <c r="D2208" s="410" t="s">
        <v>5399</v>
      </c>
      <c r="E2208" s="410" t="s">
        <v>5398</v>
      </c>
      <c r="F2208" s="270"/>
      <c r="G2208" s="270"/>
      <c r="H2208" s="283" t="s">
        <v>39</v>
      </c>
      <c r="I2208" s="283" t="s">
        <v>40</v>
      </c>
      <c r="J2208" s="289" t="s">
        <v>31</v>
      </c>
      <c r="K2208" s="290"/>
      <c r="L2208" s="291"/>
      <c r="M2208" s="289" t="s">
        <v>31</v>
      </c>
      <c r="N2208" s="290"/>
      <c r="O2208" s="291"/>
      <c r="P2208" s="289" t="s">
        <v>31</v>
      </c>
      <c r="Q2208" s="290"/>
      <c r="R2208" s="291"/>
      <c r="S2208" s="270"/>
      <c r="T2208" s="283"/>
      <c r="U2208" s="283"/>
      <c r="V2208" s="270"/>
      <c r="W2208" s="270" t="s">
        <v>21</v>
      </c>
    </row>
    <row r="2209" s="253" customFormat="true" ht="25.5" hidden="true" spans="1:23">
      <c r="A2209" s="270">
        <f>MAX(A$2:A2208)+1</f>
        <v>2058</v>
      </c>
      <c r="B2209" s="270">
        <v>310300095</v>
      </c>
      <c r="C2209" s="396" t="s">
        <v>5400</v>
      </c>
      <c r="D2209" s="410" t="s">
        <v>5401</v>
      </c>
      <c r="E2209" s="410" t="s">
        <v>5400</v>
      </c>
      <c r="F2209" s="270" t="s">
        <v>5402</v>
      </c>
      <c r="G2209" s="270"/>
      <c r="H2209" s="283" t="s">
        <v>39</v>
      </c>
      <c r="I2209" s="283" t="s">
        <v>40</v>
      </c>
      <c r="J2209" s="289" t="s">
        <v>31</v>
      </c>
      <c r="K2209" s="290"/>
      <c r="L2209" s="291"/>
      <c r="M2209" s="289" t="s">
        <v>31</v>
      </c>
      <c r="N2209" s="290"/>
      <c r="O2209" s="291"/>
      <c r="P2209" s="289" t="s">
        <v>31</v>
      </c>
      <c r="Q2209" s="290"/>
      <c r="R2209" s="291"/>
      <c r="S2209" s="270"/>
      <c r="T2209" s="283"/>
      <c r="U2209" s="283"/>
      <c r="V2209" s="270"/>
      <c r="W2209" s="270" t="s">
        <v>21</v>
      </c>
    </row>
    <row r="2210" s="253" customFormat="true" ht="25.5" hidden="true" spans="1:23">
      <c r="A2210" s="270">
        <f>MAX(A$2:A2209)+1</f>
        <v>2059</v>
      </c>
      <c r="B2210" s="270">
        <v>310300096</v>
      </c>
      <c r="C2210" s="396" t="s">
        <v>5403</v>
      </c>
      <c r="D2210" s="410" t="s">
        <v>5404</v>
      </c>
      <c r="E2210" s="410" t="s">
        <v>5403</v>
      </c>
      <c r="F2210" s="270"/>
      <c r="G2210" s="270"/>
      <c r="H2210" s="283" t="s">
        <v>39</v>
      </c>
      <c r="I2210" s="283" t="s">
        <v>40</v>
      </c>
      <c r="J2210" s="289" t="s">
        <v>31</v>
      </c>
      <c r="K2210" s="290"/>
      <c r="L2210" s="291"/>
      <c r="M2210" s="289" t="s">
        <v>31</v>
      </c>
      <c r="N2210" s="290"/>
      <c r="O2210" s="291"/>
      <c r="P2210" s="289" t="s">
        <v>31</v>
      </c>
      <c r="Q2210" s="290"/>
      <c r="R2210" s="291"/>
      <c r="S2210" s="270"/>
      <c r="T2210" s="283"/>
      <c r="U2210" s="283"/>
      <c r="V2210" s="270"/>
      <c r="W2210" s="270" t="s">
        <v>21</v>
      </c>
    </row>
    <row r="2211" s="253" customFormat="true" ht="38.25" hidden="true" spans="1:23">
      <c r="A2211" s="270">
        <f>MAX(A$2:A2210)+1</f>
        <v>2060</v>
      </c>
      <c r="B2211" s="270">
        <v>310300097</v>
      </c>
      <c r="C2211" s="396" t="s">
        <v>5405</v>
      </c>
      <c r="D2211" s="410" t="s">
        <v>5406</v>
      </c>
      <c r="E2211" s="410" t="s">
        <v>5405</v>
      </c>
      <c r="F2211" s="270" t="s">
        <v>5407</v>
      </c>
      <c r="G2211" s="270"/>
      <c r="H2211" s="283" t="s">
        <v>39</v>
      </c>
      <c r="I2211" s="283" t="s">
        <v>40</v>
      </c>
      <c r="J2211" s="289" t="s">
        <v>31</v>
      </c>
      <c r="K2211" s="290"/>
      <c r="L2211" s="291"/>
      <c r="M2211" s="289" t="s">
        <v>31</v>
      </c>
      <c r="N2211" s="290"/>
      <c r="O2211" s="291"/>
      <c r="P2211" s="289" t="s">
        <v>31</v>
      </c>
      <c r="Q2211" s="290"/>
      <c r="R2211" s="291"/>
      <c r="S2211" s="270"/>
      <c r="T2211" s="283"/>
      <c r="U2211" s="283"/>
      <c r="V2211" s="270"/>
      <c r="W2211" s="270" t="s">
        <v>21</v>
      </c>
    </row>
    <row r="2212" s="253" customFormat="true" ht="25.5" hidden="true" spans="1:23">
      <c r="A2212" s="270">
        <f>MAX(A$2:A2211)+1</f>
        <v>2061</v>
      </c>
      <c r="B2212" s="270">
        <v>310300098</v>
      </c>
      <c r="C2212" s="396" t="s">
        <v>5408</v>
      </c>
      <c r="D2212" s="410" t="s">
        <v>5409</v>
      </c>
      <c r="E2212" s="410" t="s">
        <v>5408</v>
      </c>
      <c r="F2212" s="270"/>
      <c r="G2212" s="270"/>
      <c r="H2212" s="283" t="s">
        <v>29</v>
      </c>
      <c r="I2212" s="283" t="s">
        <v>40</v>
      </c>
      <c r="J2212" s="289" t="s">
        <v>31</v>
      </c>
      <c r="K2212" s="290"/>
      <c r="L2212" s="291"/>
      <c r="M2212" s="289" t="s">
        <v>31</v>
      </c>
      <c r="N2212" s="290"/>
      <c r="O2212" s="291"/>
      <c r="P2212" s="289" t="s">
        <v>31</v>
      </c>
      <c r="Q2212" s="290"/>
      <c r="R2212" s="291"/>
      <c r="S2212" s="270"/>
      <c r="T2212" s="283"/>
      <c r="U2212" s="283"/>
      <c r="V2212" s="270"/>
      <c r="W2212" s="270" t="s">
        <v>21</v>
      </c>
    </row>
    <row r="2213" s="253" customFormat="true" ht="25.5" hidden="true" spans="1:23">
      <c r="A2213" s="270">
        <f>MAX(A$2:A2212)+1</f>
        <v>2062</v>
      </c>
      <c r="B2213" s="270">
        <v>310300099</v>
      </c>
      <c r="C2213" s="396" t="s">
        <v>5410</v>
      </c>
      <c r="D2213" s="410" t="s">
        <v>5411</v>
      </c>
      <c r="E2213" s="410" t="s">
        <v>5410</v>
      </c>
      <c r="F2213" s="270"/>
      <c r="G2213" s="270"/>
      <c r="H2213" s="283" t="s">
        <v>29</v>
      </c>
      <c r="I2213" s="283" t="s">
        <v>40</v>
      </c>
      <c r="J2213" s="289" t="s">
        <v>31</v>
      </c>
      <c r="K2213" s="290"/>
      <c r="L2213" s="291"/>
      <c r="M2213" s="289" t="s">
        <v>31</v>
      </c>
      <c r="N2213" s="290"/>
      <c r="O2213" s="291"/>
      <c r="P2213" s="289" t="s">
        <v>31</v>
      </c>
      <c r="Q2213" s="290"/>
      <c r="R2213" s="291"/>
      <c r="S2213" s="270"/>
      <c r="T2213" s="283"/>
      <c r="U2213" s="283"/>
      <c r="V2213" s="270"/>
      <c r="W2213" s="270" t="s">
        <v>21</v>
      </c>
    </row>
    <row r="2214" s="253" customFormat="true" ht="25.5" hidden="true" spans="1:23">
      <c r="A2214" s="270">
        <f>MAX(A$2:A2213)+1</f>
        <v>2063</v>
      </c>
      <c r="B2214" s="270">
        <v>310300100</v>
      </c>
      <c r="C2214" s="396" t="s">
        <v>5412</v>
      </c>
      <c r="D2214" s="410" t="s">
        <v>5413</v>
      </c>
      <c r="E2214" s="410" t="s">
        <v>5412</v>
      </c>
      <c r="F2214" s="270" t="s">
        <v>5414</v>
      </c>
      <c r="G2214" s="272"/>
      <c r="H2214" s="283" t="s">
        <v>39</v>
      </c>
      <c r="I2214" s="283" t="s">
        <v>40</v>
      </c>
      <c r="J2214" s="289" t="s">
        <v>31</v>
      </c>
      <c r="K2214" s="290"/>
      <c r="L2214" s="291"/>
      <c r="M2214" s="289" t="s">
        <v>31</v>
      </c>
      <c r="N2214" s="290"/>
      <c r="O2214" s="291"/>
      <c r="P2214" s="289" t="s">
        <v>31</v>
      </c>
      <c r="Q2214" s="290"/>
      <c r="R2214" s="291"/>
      <c r="S2214" s="430" t="s">
        <v>345</v>
      </c>
      <c r="T2214" s="283"/>
      <c r="U2214" s="283"/>
      <c r="V2214" s="270"/>
      <c r="W2214" s="270" t="s">
        <v>21</v>
      </c>
    </row>
    <row r="2215" s="253" customFormat="true" ht="25.5" hidden="true" spans="1:23">
      <c r="A2215" s="270">
        <f>MAX(A$2:A2214)+1</f>
        <v>2064</v>
      </c>
      <c r="B2215" s="270">
        <v>310300101</v>
      </c>
      <c r="C2215" s="396" t="s">
        <v>5415</v>
      </c>
      <c r="D2215" s="410" t="s">
        <v>5416</v>
      </c>
      <c r="E2215" s="410" t="s">
        <v>5415</v>
      </c>
      <c r="F2215" s="270" t="s">
        <v>5417</v>
      </c>
      <c r="G2215" s="270"/>
      <c r="H2215" s="283" t="s">
        <v>39</v>
      </c>
      <c r="I2215" s="283" t="s">
        <v>40</v>
      </c>
      <c r="J2215" s="289" t="s">
        <v>31</v>
      </c>
      <c r="K2215" s="290"/>
      <c r="L2215" s="291"/>
      <c r="M2215" s="289" t="s">
        <v>31</v>
      </c>
      <c r="N2215" s="290"/>
      <c r="O2215" s="291"/>
      <c r="P2215" s="289" t="s">
        <v>31</v>
      </c>
      <c r="Q2215" s="290"/>
      <c r="R2215" s="291"/>
      <c r="S2215" s="270"/>
      <c r="T2215" s="283"/>
      <c r="U2215" s="283"/>
      <c r="V2215" s="270"/>
      <c r="W2215" s="270" t="s">
        <v>21</v>
      </c>
    </row>
    <row r="2216" s="253" customFormat="true" ht="25.5" hidden="true" spans="1:23">
      <c r="A2216" s="270">
        <f>MAX(A$2:A2215)+1</f>
        <v>2065</v>
      </c>
      <c r="B2216" s="270">
        <v>310300102</v>
      </c>
      <c r="C2216" s="396" t="s">
        <v>5418</v>
      </c>
      <c r="D2216" s="410" t="s">
        <v>5419</v>
      </c>
      <c r="E2216" s="410" t="s">
        <v>5418</v>
      </c>
      <c r="F2216" s="270"/>
      <c r="G2216" s="270"/>
      <c r="H2216" s="283" t="s">
        <v>39</v>
      </c>
      <c r="I2216" s="283" t="s">
        <v>40</v>
      </c>
      <c r="J2216" s="289" t="s">
        <v>31</v>
      </c>
      <c r="K2216" s="290"/>
      <c r="L2216" s="291"/>
      <c r="M2216" s="289" t="s">
        <v>31</v>
      </c>
      <c r="N2216" s="290"/>
      <c r="O2216" s="291"/>
      <c r="P2216" s="289" t="s">
        <v>31</v>
      </c>
      <c r="Q2216" s="290"/>
      <c r="R2216" s="291"/>
      <c r="S2216" s="270"/>
      <c r="T2216" s="283"/>
      <c r="U2216" s="283"/>
      <c r="V2216" s="270"/>
      <c r="W2216" s="270" t="s">
        <v>21</v>
      </c>
    </row>
    <row r="2217" s="253" customFormat="true" ht="25.5" hidden="true" spans="1:23">
      <c r="A2217" s="270">
        <f>MAX(A$2:A2216)+1</f>
        <v>2066</v>
      </c>
      <c r="B2217" s="270">
        <v>310300103</v>
      </c>
      <c r="C2217" s="396" t="s">
        <v>5420</v>
      </c>
      <c r="D2217" s="410" t="s">
        <v>5421</v>
      </c>
      <c r="E2217" s="410" t="s">
        <v>5420</v>
      </c>
      <c r="F2217" s="270"/>
      <c r="G2217" s="270"/>
      <c r="H2217" s="283" t="s">
        <v>39</v>
      </c>
      <c r="I2217" s="283" t="s">
        <v>40</v>
      </c>
      <c r="J2217" s="289" t="s">
        <v>31</v>
      </c>
      <c r="K2217" s="290"/>
      <c r="L2217" s="291"/>
      <c r="M2217" s="289" t="s">
        <v>31</v>
      </c>
      <c r="N2217" s="290"/>
      <c r="O2217" s="291"/>
      <c r="P2217" s="289" t="s">
        <v>31</v>
      </c>
      <c r="Q2217" s="290"/>
      <c r="R2217" s="291"/>
      <c r="S2217" s="270"/>
      <c r="T2217" s="283"/>
      <c r="U2217" s="283"/>
      <c r="V2217" s="270"/>
      <c r="W2217" s="270" t="s">
        <v>21</v>
      </c>
    </row>
    <row r="2218" s="253" customFormat="true" ht="38.25" hidden="true" spans="1:23">
      <c r="A2218" s="270">
        <f>MAX(A$2:A2217)+1</f>
        <v>2067</v>
      </c>
      <c r="B2218" s="270">
        <v>310300104</v>
      </c>
      <c r="C2218" s="396" t="s">
        <v>5422</v>
      </c>
      <c r="D2218" s="410" t="s">
        <v>5423</v>
      </c>
      <c r="E2218" s="410" t="s">
        <v>5422</v>
      </c>
      <c r="F2218" s="270" t="s">
        <v>5424</v>
      </c>
      <c r="G2218" s="270"/>
      <c r="H2218" s="283" t="s">
        <v>39</v>
      </c>
      <c r="I2218" s="283" t="s">
        <v>40</v>
      </c>
      <c r="J2218" s="289" t="s">
        <v>31</v>
      </c>
      <c r="K2218" s="290"/>
      <c r="L2218" s="291"/>
      <c r="M2218" s="289" t="s">
        <v>31</v>
      </c>
      <c r="N2218" s="290"/>
      <c r="O2218" s="291"/>
      <c r="P2218" s="289" t="s">
        <v>31</v>
      </c>
      <c r="Q2218" s="290"/>
      <c r="R2218" s="291"/>
      <c r="S2218" s="270"/>
      <c r="T2218" s="283"/>
      <c r="U2218" s="283"/>
      <c r="V2218" s="270"/>
      <c r="W2218" s="270" t="s">
        <v>21</v>
      </c>
    </row>
    <row r="2219" s="253" customFormat="true" ht="25.5" hidden="true" spans="1:23">
      <c r="A2219" s="270">
        <f>MAX(A$2:A2218)+1</f>
        <v>2068</v>
      </c>
      <c r="B2219" s="270">
        <v>310300105</v>
      </c>
      <c r="C2219" s="396" t="s">
        <v>5425</v>
      </c>
      <c r="D2219" s="410" t="s">
        <v>5426</v>
      </c>
      <c r="E2219" s="410" t="s">
        <v>5425</v>
      </c>
      <c r="F2219" s="270"/>
      <c r="G2219" s="270"/>
      <c r="H2219" s="283" t="s">
        <v>39</v>
      </c>
      <c r="I2219" s="283" t="s">
        <v>40</v>
      </c>
      <c r="J2219" s="289" t="s">
        <v>31</v>
      </c>
      <c r="K2219" s="290"/>
      <c r="L2219" s="291"/>
      <c r="M2219" s="289" t="s">
        <v>31</v>
      </c>
      <c r="N2219" s="290"/>
      <c r="O2219" s="291"/>
      <c r="P2219" s="289" t="s">
        <v>31</v>
      </c>
      <c r="Q2219" s="290"/>
      <c r="R2219" s="291"/>
      <c r="S2219" s="270"/>
      <c r="T2219" s="283"/>
      <c r="U2219" s="283"/>
      <c r="V2219" s="270"/>
      <c r="W2219" s="270" t="s">
        <v>21</v>
      </c>
    </row>
    <row r="2220" s="253" customFormat="true" ht="25.5" hidden="true" spans="1:23">
      <c r="A2220" s="270">
        <f>MAX(A$2:A2219)+1</f>
        <v>2069</v>
      </c>
      <c r="B2220" s="270">
        <v>310300106</v>
      </c>
      <c r="C2220" s="396" t="s">
        <v>5427</v>
      </c>
      <c r="D2220" s="410" t="s">
        <v>5428</v>
      </c>
      <c r="E2220" s="410" t="s">
        <v>5427</v>
      </c>
      <c r="F2220" s="270"/>
      <c r="G2220" s="270"/>
      <c r="H2220" s="283" t="s">
        <v>39</v>
      </c>
      <c r="I2220" s="283" t="s">
        <v>40</v>
      </c>
      <c r="J2220" s="289" t="s">
        <v>31</v>
      </c>
      <c r="K2220" s="290"/>
      <c r="L2220" s="291"/>
      <c r="M2220" s="289" t="s">
        <v>31</v>
      </c>
      <c r="N2220" s="290"/>
      <c r="O2220" s="291"/>
      <c r="P2220" s="289" t="s">
        <v>31</v>
      </c>
      <c r="Q2220" s="290"/>
      <c r="R2220" s="291"/>
      <c r="S2220" s="270"/>
      <c r="T2220" s="283"/>
      <c r="U2220" s="283"/>
      <c r="V2220" s="270"/>
      <c r="W2220" s="270" t="s">
        <v>21</v>
      </c>
    </row>
    <row r="2221" s="253" customFormat="true" ht="25.5" hidden="true" spans="1:23">
      <c r="A2221" s="270">
        <f>MAX(A$2:A2220)+1</f>
        <v>2070</v>
      </c>
      <c r="B2221" s="270" t="s">
        <v>5429</v>
      </c>
      <c r="C2221" s="396" t="s">
        <v>5427</v>
      </c>
      <c r="D2221" s="410" t="s">
        <v>5428</v>
      </c>
      <c r="E2221" s="410" t="s">
        <v>5427</v>
      </c>
      <c r="F2221" s="270"/>
      <c r="G2221" s="270"/>
      <c r="H2221" s="283" t="s">
        <v>39</v>
      </c>
      <c r="I2221" s="283" t="s">
        <v>40</v>
      </c>
      <c r="J2221" s="289" t="s">
        <v>31</v>
      </c>
      <c r="K2221" s="290"/>
      <c r="L2221" s="291"/>
      <c r="M2221" s="289" t="s">
        <v>31</v>
      </c>
      <c r="N2221" s="290"/>
      <c r="O2221" s="291"/>
      <c r="P2221" s="289" t="s">
        <v>31</v>
      </c>
      <c r="Q2221" s="290"/>
      <c r="R2221" s="291"/>
      <c r="S2221" s="270" t="s">
        <v>5390</v>
      </c>
      <c r="T2221" s="283"/>
      <c r="U2221" s="283"/>
      <c r="V2221" s="270"/>
      <c r="W2221" s="270" t="s">
        <v>21</v>
      </c>
    </row>
    <row r="2222" s="253" customFormat="true" ht="25.5" hidden="true" spans="1:23">
      <c r="A2222" s="270">
        <f>MAX(A$2:A2221)+1</f>
        <v>2071</v>
      </c>
      <c r="B2222" s="270">
        <v>310300107</v>
      </c>
      <c r="C2222" s="396" t="s">
        <v>5430</v>
      </c>
      <c r="D2222" s="410" t="s">
        <v>5431</v>
      </c>
      <c r="E2222" s="410" t="s">
        <v>5430</v>
      </c>
      <c r="F2222" s="270" t="s">
        <v>5432</v>
      </c>
      <c r="G2222" s="270"/>
      <c r="H2222" s="283" t="s">
        <v>29</v>
      </c>
      <c r="I2222" s="283" t="s">
        <v>40</v>
      </c>
      <c r="J2222" s="289" t="s">
        <v>31</v>
      </c>
      <c r="K2222" s="290"/>
      <c r="L2222" s="291"/>
      <c r="M2222" s="289" t="s">
        <v>31</v>
      </c>
      <c r="N2222" s="290"/>
      <c r="O2222" s="291"/>
      <c r="P2222" s="289" t="s">
        <v>31</v>
      </c>
      <c r="Q2222" s="290"/>
      <c r="R2222" s="291"/>
      <c r="S2222" s="270"/>
      <c r="T2222" s="283"/>
      <c r="U2222" s="283"/>
      <c r="V2222" s="270"/>
      <c r="W2222" s="270" t="s">
        <v>21</v>
      </c>
    </row>
    <row r="2223" s="253" customFormat="true" ht="25.5" hidden="true" spans="1:23">
      <c r="A2223" s="270">
        <f>MAX(A$2:A2222)+1</f>
        <v>2072</v>
      </c>
      <c r="B2223" s="270">
        <v>310300108</v>
      </c>
      <c r="C2223" s="396" t="s">
        <v>5433</v>
      </c>
      <c r="D2223" s="410" t="s">
        <v>5434</v>
      </c>
      <c r="E2223" s="410" t="s">
        <v>5433</v>
      </c>
      <c r="F2223" s="270"/>
      <c r="G2223" s="270"/>
      <c r="H2223" s="283" t="s">
        <v>29</v>
      </c>
      <c r="I2223" s="283" t="s">
        <v>40</v>
      </c>
      <c r="J2223" s="289" t="s">
        <v>31</v>
      </c>
      <c r="K2223" s="290"/>
      <c r="L2223" s="291"/>
      <c r="M2223" s="289" t="s">
        <v>31</v>
      </c>
      <c r="N2223" s="290"/>
      <c r="O2223" s="291"/>
      <c r="P2223" s="289" t="s">
        <v>31</v>
      </c>
      <c r="Q2223" s="290"/>
      <c r="R2223" s="291"/>
      <c r="S2223" s="270"/>
      <c r="T2223" s="283"/>
      <c r="U2223" s="283"/>
      <c r="V2223" s="270"/>
      <c r="W2223" s="270" t="s">
        <v>21</v>
      </c>
    </row>
    <row r="2224" s="253" customFormat="true" ht="25.5" hidden="true" spans="1:23">
      <c r="A2224" s="270">
        <f>MAX(A$2:A2223)+1</f>
        <v>2073</v>
      </c>
      <c r="B2224" s="270">
        <v>310300109</v>
      </c>
      <c r="C2224" s="396" t="s">
        <v>5435</v>
      </c>
      <c r="D2224" s="410" t="s">
        <v>5289</v>
      </c>
      <c r="E2224" s="410" t="s">
        <v>5288</v>
      </c>
      <c r="F2224" s="270" t="s">
        <v>5436</v>
      </c>
      <c r="G2224" s="270"/>
      <c r="H2224" s="283" t="s">
        <v>44</v>
      </c>
      <c r="I2224" s="283" t="s">
        <v>5311</v>
      </c>
      <c r="J2224" s="289" t="s">
        <v>31</v>
      </c>
      <c r="K2224" s="290"/>
      <c r="L2224" s="291"/>
      <c r="M2224" s="289" t="s">
        <v>31</v>
      </c>
      <c r="N2224" s="290"/>
      <c r="O2224" s="291"/>
      <c r="P2224" s="289" t="s">
        <v>31</v>
      </c>
      <c r="Q2224" s="290"/>
      <c r="R2224" s="291"/>
      <c r="S2224" s="270"/>
      <c r="T2224" s="283"/>
      <c r="U2224" s="283"/>
      <c r="V2224" s="270"/>
      <c r="W2224" s="270" t="s">
        <v>21</v>
      </c>
    </row>
    <row r="2225" s="253" customFormat="true" ht="25.5" hidden="true" spans="1:23">
      <c r="A2225" s="270">
        <f>MAX(A$2:A2224)+1</f>
        <v>2074</v>
      </c>
      <c r="B2225" s="270">
        <v>310300110</v>
      </c>
      <c r="C2225" s="396" t="s">
        <v>5437</v>
      </c>
      <c r="D2225" s="410" t="s">
        <v>5438</v>
      </c>
      <c r="E2225" s="410" t="s">
        <v>5439</v>
      </c>
      <c r="F2225" s="270" t="s">
        <v>5440</v>
      </c>
      <c r="G2225" s="270"/>
      <c r="H2225" s="283" t="s">
        <v>39</v>
      </c>
      <c r="I2225" s="283" t="s">
        <v>5311</v>
      </c>
      <c r="J2225" s="289" t="s">
        <v>31</v>
      </c>
      <c r="K2225" s="290"/>
      <c r="L2225" s="291"/>
      <c r="M2225" s="289" t="s">
        <v>31</v>
      </c>
      <c r="N2225" s="290"/>
      <c r="O2225" s="291"/>
      <c r="P2225" s="289" t="s">
        <v>31</v>
      </c>
      <c r="Q2225" s="290"/>
      <c r="R2225" s="291"/>
      <c r="S2225" s="270"/>
      <c r="T2225" s="283"/>
      <c r="U2225" s="283"/>
      <c r="V2225" s="270"/>
      <c r="W2225" s="270" t="s">
        <v>21</v>
      </c>
    </row>
    <row r="2226" s="253" customFormat="true" ht="25.5" hidden="true" spans="1:23">
      <c r="A2226" s="322">
        <f>MAX(A$2:A2225)+1</f>
        <v>2075</v>
      </c>
      <c r="B2226" s="321">
        <v>310300114</v>
      </c>
      <c r="C2226" s="433" t="s">
        <v>5441</v>
      </c>
      <c r="D2226" s="336" t="s">
        <v>5442</v>
      </c>
      <c r="E2226" s="336" t="s">
        <v>5441</v>
      </c>
      <c r="F2226" s="324" t="s">
        <v>5443</v>
      </c>
      <c r="G2226" s="399"/>
      <c r="H2226" s="287" t="s">
        <v>29</v>
      </c>
      <c r="I2226" s="330" t="s">
        <v>5151</v>
      </c>
      <c r="J2226" s="289" t="s">
        <v>70</v>
      </c>
      <c r="K2226" s="290"/>
      <c r="L2226" s="291"/>
      <c r="M2226" s="289" t="s">
        <v>70</v>
      </c>
      <c r="N2226" s="290"/>
      <c r="O2226" s="291"/>
      <c r="P2226" s="289" t="s">
        <v>70</v>
      </c>
      <c r="Q2226" s="290"/>
      <c r="R2226" s="291"/>
      <c r="S2226" s="347"/>
      <c r="T2226" s="283"/>
      <c r="U2226" s="283"/>
      <c r="V2226" s="270"/>
      <c r="W2226" s="270" t="s">
        <v>535</v>
      </c>
    </row>
    <row r="2227" s="252" customFormat="true" ht="25.5" hidden="true" spans="1:23">
      <c r="A2227" s="270"/>
      <c r="B2227" s="270">
        <v>3104</v>
      </c>
      <c r="C2227" s="270" t="s">
        <v>5444</v>
      </c>
      <c r="D2227" s="410"/>
      <c r="E2227" s="410"/>
      <c r="F2227" s="270"/>
      <c r="G2227" s="270"/>
      <c r="H2227" s="283"/>
      <c r="I2227" s="283"/>
      <c r="J2227" s="289"/>
      <c r="K2227" s="290"/>
      <c r="L2227" s="291"/>
      <c r="M2227" s="289"/>
      <c r="N2227" s="290"/>
      <c r="O2227" s="291"/>
      <c r="P2227" s="289"/>
      <c r="Q2227" s="290"/>
      <c r="R2227" s="291"/>
      <c r="S2227" s="270"/>
      <c r="T2227" s="283"/>
      <c r="U2227" s="283"/>
      <c r="V2227" s="270"/>
      <c r="W2227" s="270" t="s">
        <v>21</v>
      </c>
    </row>
    <row r="2228" s="252" customFormat="true" ht="25.5" hidden="true" spans="1:23">
      <c r="A2228" s="270"/>
      <c r="B2228" s="270">
        <v>310401</v>
      </c>
      <c r="C2228" s="270" t="s">
        <v>5445</v>
      </c>
      <c r="D2228" s="410"/>
      <c r="E2228" s="410"/>
      <c r="F2228" s="270"/>
      <c r="G2228" s="270"/>
      <c r="H2228" s="283"/>
      <c r="I2228" s="283"/>
      <c r="J2228" s="289"/>
      <c r="K2228" s="290"/>
      <c r="L2228" s="291"/>
      <c r="M2228" s="289"/>
      <c r="N2228" s="290"/>
      <c r="O2228" s="291"/>
      <c r="P2228" s="289"/>
      <c r="Q2228" s="290"/>
      <c r="R2228" s="291"/>
      <c r="S2228" s="270"/>
      <c r="T2228" s="283"/>
      <c r="U2228" s="283"/>
      <c r="V2228" s="270"/>
      <c r="W2228" s="270" t="s">
        <v>21</v>
      </c>
    </row>
    <row r="2229" s="253" customFormat="true" ht="25.5" hidden="true" spans="1:23">
      <c r="A2229" s="270">
        <f>MAX(A$2:A2228)+1</f>
        <v>2076</v>
      </c>
      <c r="B2229" s="270">
        <v>310401001</v>
      </c>
      <c r="C2229" s="396" t="s">
        <v>5446</v>
      </c>
      <c r="D2229" s="410" t="s">
        <v>5447</v>
      </c>
      <c r="E2229" s="410" t="s">
        <v>5446</v>
      </c>
      <c r="F2229" s="270"/>
      <c r="G2229" s="270"/>
      <c r="H2229" s="283" t="s">
        <v>39</v>
      </c>
      <c r="I2229" s="283" t="s">
        <v>40</v>
      </c>
      <c r="J2229" s="289">
        <v>91</v>
      </c>
      <c r="K2229" s="290"/>
      <c r="L2229" s="291"/>
      <c r="M2229" s="289">
        <v>91</v>
      </c>
      <c r="N2229" s="290"/>
      <c r="O2229" s="291"/>
      <c r="P2229" s="289" t="s">
        <v>31</v>
      </c>
      <c r="Q2229" s="290"/>
      <c r="R2229" s="291"/>
      <c r="S2229" s="270"/>
      <c r="T2229" s="283"/>
      <c r="U2229" s="283"/>
      <c r="V2229" s="270"/>
      <c r="W2229" s="270" t="s">
        <v>21</v>
      </c>
    </row>
    <row r="2230" s="253" customFormat="true" ht="25.5" hidden="true" spans="1:23">
      <c r="A2230" s="270">
        <f>MAX(A$2:A2229)+1</f>
        <v>2077</v>
      </c>
      <c r="B2230" s="270">
        <v>310401002</v>
      </c>
      <c r="C2230" s="396" t="s">
        <v>5448</v>
      </c>
      <c r="D2230" s="410" t="s">
        <v>5449</v>
      </c>
      <c r="E2230" s="410" t="s">
        <v>5448</v>
      </c>
      <c r="F2230" s="270" t="s">
        <v>5450</v>
      </c>
      <c r="G2230" s="270"/>
      <c r="H2230" s="283" t="s">
        <v>39</v>
      </c>
      <c r="I2230" s="283" t="s">
        <v>40</v>
      </c>
      <c r="J2230" s="297">
        <v>45</v>
      </c>
      <c r="K2230" s="303"/>
      <c r="L2230" s="304"/>
      <c r="M2230" s="297">
        <v>45</v>
      </c>
      <c r="N2230" s="303"/>
      <c r="O2230" s="304"/>
      <c r="P2230" s="289" t="s">
        <v>31</v>
      </c>
      <c r="Q2230" s="290"/>
      <c r="R2230" s="291"/>
      <c r="S2230" s="270"/>
      <c r="T2230" s="377"/>
      <c r="U2230" s="377"/>
      <c r="V2230" s="270"/>
      <c r="W2230" s="270" t="s">
        <v>938</v>
      </c>
    </row>
    <row r="2231" s="253" customFormat="true" ht="25.5" hidden="true" spans="1:23">
      <c r="A2231" s="270">
        <f>MAX(A$2:A2230)+1</f>
        <v>2078</v>
      </c>
      <c r="B2231" s="270">
        <v>310401003</v>
      </c>
      <c r="C2231" s="396" t="s">
        <v>5451</v>
      </c>
      <c r="D2231" s="410" t="s">
        <v>5452</v>
      </c>
      <c r="E2231" s="410" t="s">
        <v>5451</v>
      </c>
      <c r="F2231" s="270"/>
      <c r="G2231" s="270"/>
      <c r="H2231" s="283" t="s">
        <v>39</v>
      </c>
      <c r="I2231" s="283" t="s">
        <v>40</v>
      </c>
      <c r="J2231" s="289">
        <v>39</v>
      </c>
      <c r="K2231" s="290"/>
      <c r="L2231" s="291"/>
      <c r="M2231" s="289">
        <v>39</v>
      </c>
      <c r="N2231" s="290"/>
      <c r="O2231" s="291"/>
      <c r="P2231" s="289" t="s">
        <v>31</v>
      </c>
      <c r="Q2231" s="290"/>
      <c r="R2231" s="291"/>
      <c r="S2231" s="270"/>
      <c r="T2231" s="283"/>
      <c r="U2231" s="283"/>
      <c r="V2231" s="270"/>
      <c r="W2231" s="270" t="s">
        <v>21</v>
      </c>
    </row>
    <row r="2232" s="253" customFormat="true" ht="25.5" hidden="true" spans="1:23">
      <c r="A2232" s="270">
        <f>MAX(A$2:A2231)+1</f>
        <v>2079</v>
      </c>
      <c r="B2232" s="270">
        <v>310401004</v>
      </c>
      <c r="C2232" s="396" t="s">
        <v>5453</v>
      </c>
      <c r="D2232" s="410" t="s">
        <v>5454</v>
      </c>
      <c r="E2232" s="410" t="s">
        <v>5453</v>
      </c>
      <c r="F2232" s="270"/>
      <c r="G2232" s="270"/>
      <c r="H2232" s="283" t="s">
        <v>39</v>
      </c>
      <c r="I2232" s="283" t="s">
        <v>40</v>
      </c>
      <c r="J2232" s="289">
        <v>39</v>
      </c>
      <c r="K2232" s="290"/>
      <c r="L2232" s="291"/>
      <c r="M2232" s="289">
        <v>39</v>
      </c>
      <c r="N2232" s="290"/>
      <c r="O2232" s="291"/>
      <c r="P2232" s="289" t="s">
        <v>31</v>
      </c>
      <c r="Q2232" s="290"/>
      <c r="R2232" s="291"/>
      <c r="S2232" s="270"/>
      <c r="T2232" s="283"/>
      <c r="U2232" s="283"/>
      <c r="V2232" s="270"/>
      <c r="W2232" s="270" t="s">
        <v>21</v>
      </c>
    </row>
    <row r="2233" s="253" customFormat="true" ht="25.5" hidden="true" spans="1:23">
      <c r="A2233" s="270">
        <f>MAX(A$2:A2232)+1</f>
        <v>2080</v>
      </c>
      <c r="B2233" s="270">
        <v>310401005</v>
      </c>
      <c r="C2233" s="396" t="s">
        <v>5455</v>
      </c>
      <c r="D2233" s="410" t="s">
        <v>5456</v>
      </c>
      <c r="E2233" s="410" t="s">
        <v>5455</v>
      </c>
      <c r="F2233" s="270"/>
      <c r="G2233" s="270"/>
      <c r="H2233" s="283" t="s">
        <v>39</v>
      </c>
      <c r="I2233" s="283" t="s">
        <v>40</v>
      </c>
      <c r="J2233" s="289">
        <v>13</v>
      </c>
      <c r="K2233" s="290"/>
      <c r="L2233" s="291"/>
      <c r="M2233" s="289">
        <v>13</v>
      </c>
      <c r="N2233" s="290"/>
      <c r="O2233" s="291"/>
      <c r="P2233" s="289" t="s">
        <v>31</v>
      </c>
      <c r="Q2233" s="290"/>
      <c r="R2233" s="291"/>
      <c r="S2233" s="270"/>
      <c r="T2233" s="283"/>
      <c r="U2233" s="283"/>
      <c r="V2233" s="270"/>
      <c r="W2233" s="270" t="s">
        <v>21</v>
      </c>
    </row>
    <row r="2234" s="253" customFormat="true" ht="25.5" hidden="true" spans="1:23">
      <c r="A2234" s="270">
        <f>MAX(A$2:A2233)+1</f>
        <v>2081</v>
      </c>
      <c r="B2234" s="270">
        <v>310401006</v>
      </c>
      <c r="C2234" s="396" t="s">
        <v>5457</v>
      </c>
      <c r="D2234" s="410" t="s">
        <v>5458</v>
      </c>
      <c r="E2234" s="410" t="s">
        <v>5457</v>
      </c>
      <c r="F2234" s="270" t="s">
        <v>5459</v>
      </c>
      <c r="G2234" s="270"/>
      <c r="H2234" s="283" t="s">
        <v>39</v>
      </c>
      <c r="I2234" s="283" t="s">
        <v>40</v>
      </c>
      <c r="J2234" s="289">
        <v>20</v>
      </c>
      <c r="K2234" s="290"/>
      <c r="L2234" s="291"/>
      <c r="M2234" s="289">
        <v>20</v>
      </c>
      <c r="N2234" s="290"/>
      <c r="O2234" s="291"/>
      <c r="P2234" s="289" t="s">
        <v>31</v>
      </c>
      <c r="Q2234" s="290"/>
      <c r="R2234" s="291"/>
      <c r="S2234" s="270"/>
      <c r="T2234" s="283"/>
      <c r="U2234" s="283"/>
      <c r="V2234" s="270"/>
      <c r="W2234" s="270" t="s">
        <v>21</v>
      </c>
    </row>
    <row r="2235" s="253" customFormat="true" ht="25.5" hidden="true" spans="1:23">
      <c r="A2235" s="270">
        <f>MAX(A$2:A2234)+1</f>
        <v>2082</v>
      </c>
      <c r="B2235" s="270">
        <v>310401007</v>
      </c>
      <c r="C2235" s="396" t="s">
        <v>5460</v>
      </c>
      <c r="D2235" s="410" t="s">
        <v>5461</v>
      </c>
      <c r="E2235" s="410" t="s">
        <v>5460</v>
      </c>
      <c r="F2235" s="270"/>
      <c r="G2235" s="270"/>
      <c r="H2235" s="283" t="s">
        <v>39</v>
      </c>
      <c r="I2235" s="283" t="s">
        <v>40</v>
      </c>
      <c r="J2235" s="289">
        <v>20</v>
      </c>
      <c r="K2235" s="290"/>
      <c r="L2235" s="291"/>
      <c r="M2235" s="289">
        <v>20</v>
      </c>
      <c r="N2235" s="290"/>
      <c r="O2235" s="291"/>
      <c r="P2235" s="289" t="s">
        <v>31</v>
      </c>
      <c r="Q2235" s="290"/>
      <c r="R2235" s="291"/>
      <c r="S2235" s="270"/>
      <c r="T2235" s="283"/>
      <c r="U2235" s="283"/>
      <c r="V2235" s="270"/>
      <c r="W2235" s="270" t="s">
        <v>21</v>
      </c>
    </row>
    <row r="2236" s="253" customFormat="true" ht="25.5" hidden="true" spans="1:23">
      <c r="A2236" s="270">
        <f>MAX(A$2:A2235)+1</f>
        <v>2083</v>
      </c>
      <c r="B2236" s="270">
        <v>310401008</v>
      </c>
      <c r="C2236" s="396" t="s">
        <v>5462</v>
      </c>
      <c r="D2236" s="410" t="s">
        <v>5463</v>
      </c>
      <c r="E2236" s="410" t="s">
        <v>5462</v>
      </c>
      <c r="F2236" s="270"/>
      <c r="G2236" s="270"/>
      <c r="H2236" s="283" t="s">
        <v>39</v>
      </c>
      <c r="I2236" s="283" t="s">
        <v>40</v>
      </c>
      <c r="J2236" s="289">
        <v>20</v>
      </c>
      <c r="K2236" s="290"/>
      <c r="L2236" s="291"/>
      <c r="M2236" s="289">
        <v>20</v>
      </c>
      <c r="N2236" s="290"/>
      <c r="O2236" s="291"/>
      <c r="P2236" s="289" t="s">
        <v>31</v>
      </c>
      <c r="Q2236" s="290"/>
      <c r="R2236" s="291"/>
      <c r="S2236" s="270"/>
      <c r="T2236" s="283"/>
      <c r="U2236" s="283"/>
      <c r="V2236" s="270"/>
      <c r="W2236" s="270" t="s">
        <v>21</v>
      </c>
    </row>
    <row r="2237" s="253" customFormat="true" ht="63.75" hidden="true" spans="1:23">
      <c r="A2237" s="270">
        <f>MAX(A$2:A2236)+1</f>
        <v>2084</v>
      </c>
      <c r="B2237" s="270">
        <v>310401009</v>
      </c>
      <c r="C2237" s="396" t="s">
        <v>5464</v>
      </c>
      <c r="D2237" s="410" t="s">
        <v>5465</v>
      </c>
      <c r="E2237" s="410" t="s">
        <v>5464</v>
      </c>
      <c r="F2237" s="270" t="s">
        <v>5466</v>
      </c>
      <c r="G2237" s="270"/>
      <c r="H2237" s="283" t="s">
        <v>39</v>
      </c>
      <c r="I2237" s="283" t="s">
        <v>40</v>
      </c>
      <c r="J2237" s="289">
        <v>39</v>
      </c>
      <c r="K2237" s="290"/>
      <c r="L2237" s="291"/>
      <c r="M2237" s="289">
        <v>39</v>
      </c>
      <c r="N2237" s="290"/>
      <c r="O2237" s="291"/>
      <c r="P2237" s="289" t="s">
        <v>31</v>
      </c>
      <c r="Q2237" s="290"/>
      <c r="R2237" s="291"/>
      <c r="S2237" s="270"/>
      <c r="T2237" s="283"/>
      <c r="U2237" s="283"/>
      <c r="V2237" s="270"/>
      <c r="W2237" s="270" t="s">
        <v>21</v>
      </c>
    </row>
    <row r="2238" s="253" customFormat="true" ht="25.5" hidden="true" spans="1:23">
      <c r="A2238" s="270">
        <f>MAX(A$2:A2237)+1</f>
        <v>2085</v>
      </c>
      <c r="B2238" s="270">
        <v>310401010</v>
      </c>
      <c r="C2238" s="396" t="s">
        <v>5467</v>
      </c>
      <c r="D2238" s="410" t="s">
        <v>5468</v>
      </c>
      <c r="E2238" s="410" t="s">
        <v>5467</v>
      </c>
      <c r="F2238" s="270" t="s">
        <v>5469</v>
      </c>
      <c r="G2238" s="270"/>
      <c r="H2238" s="283" t="s">
        <v>39</v>
      </c>
      <c r="I2238" s="283" t="s">
        <v>40</v>
      </c>
      <c r="J2238" s="289">
        <v>65</v>
      </c>
      <c r="K2238" s="290"/>
      <c r="L2238" s="291"/>
      <c r="M2238" s="289">
        <v>65</v>
      </c>
      <c r="N2238" s="290"/>
      <c r="O2238" s="291"/>
      <c r="P2238" s="289" t="s">
        <v>31</v>
      </c>
      <c r="Q2238" s="290"/>
      <c r="R2238" s="291"/>
      <c r="S2238" s="270"/>
      <c r="T2238" s="283"/>
      <c r="U2238" s="283"/>
      <c r="V2238" s="270"/>
      <c r="W2238" s="270" t="s">
        <v>21</v>
      </c>
    </row>
    <row r="2239" s="253" customFormat="true" ht="25.5" hidden="true" spans="1:23">
      <c r="A2239" s="270">
        <f>MAX(A$2:A2238)+1</f>
        <v>2086</v>
      </c>
      <c r="B2239" s="270" t="s">
        <v>5470</v>
      </c>
      <c r="C2239" s="270" t="s">
        <v>5467</v>
      </c>
      <c r="D2239" s="410" t="s">
        <v>5468</v>
      </c>
      <c r="E2239" s="410" t="s">
        <v>5467</v>
      </c>
      <c r="F2239" s="270"/>
      <c r="G2239" s="270"/>
      <c r="H2239" s="283" t="s">
        <v>39</v>
      </c>
      <c r="I2239" s="283" t="s">
        <v>40</v>
      </c>
      <c r="J2239" s="289">
        <v>91</v>
      </c>
      <c r="K2239" s="290"/>
      <c r="L2239" s="291"/>
      <c r="M2239" s="289">
        <v>91</v>
      </c>
      <c r="N2239" s="290"/>
      <c r="O2239" s="291"/>
      <c r="P2239" s="289" t="s">
        <v>31</v>
      </c>
      <c r="Q2239" s="290"/>
      <c r="R2239" s="291"/>
      <c r="S2239" s="270" t="s">
        <v>5471</v>
      </c>
      <c r="T2239" s="283"/>
      <c r="U2239" s="283"/>
      <c r="V2239" s="270"/>
      <c r="W2239" s="270" t="s">
        <v>21</v>
      </c>
    </row>
    <row r="2240" s="253" customFormat="true" ht="25.5" hidden="true" spans="1:23">
      <c r="A2240" s="270">
        <f>MAX(A$2:A2239)+1</f>
        <v>2087</v>
      </c>
      <c r="B2240" s="270">
        <v>310401011</v>
      </c>
      <c r="C2240" s="270" t="s">
        <v>5472</v>
      </c>
      <c r="D2240" s="410" t="s">
        <v>5473</v>
      </c>
      <c r="E2240" s="410" t="s">
        <v>5472</v>
      </c>
      <c r="F2240" s="270"/>
      <c r="G2240" s="270"/>
      <c r="H2240" s="283" t="s">
        <v>39</v>
      </c>
      <c r="I2240" s="283" t="s">
        <v>40</v>
      </c>
      <c r="J2240" s="289">
        <v>33</v>
      </c>
      <c r="K2240" s="290"/>
      <c r="L2240" s="291"/>
      <c r="M2240" s="289">
        <v>33</v>
      </c>
      <c r="N2240" s="290"/>
      <c r="O2240" s="291"/>
      <c r="P2240" s="289" t="s">
        <v>31</v>
      </c>
      <c r="Q2240" s="290"/>
      <c r="R2240" s="291"/>
      <c r="S2240" s="270"/>
      <c r="T2240" s="283"/>
      <c r="U2240" s="283"/>
      <c r="V2240" s="270"/>
      <c r="W2240" s="270" t="s">
        <v>21</v>
      </c>
    </row>
    <row r="2241" s="253" customFormat="true" ht="25.5" hidden="true" spans="1:23">
      <c r="A2241" s="270">
        <f>MAX(A$2:A2240)+1</f>
        <v>2088</v>
      </c>
      <c r="B2241" s="270">
        <v>310401012</v>
      </c>
      <c r="C2241" s="270" t="s">
        <v>5474</v>
      </c>
      <c r="D2241" s="410" t="s">
        <v>5475</v>
      </c>
      <c r="E2241" s="410" t="s">
        <v>5474</v>
      </c>
      <c r="F2241" s="270" t="s">
        <v>5476</v>
      </c>
      <c r="G2241" s="270"/>
      <c r="H2241" s="283" t="s">
        <v>39</v>
      </c>
      <c r="I2241" s="283" t="s">
        <v>40</v>
      </c>
      <c r="J2241" s="289">
        <v>33</v>
      </c>
      <c r="K2241" s="290"/>
      <c r="L2241" s="291"/>
      <c r="M2241" s="289">
        <v>33</v>
      </c>
      <c r="N2241" s="290"/>
      <c r="O2241" s="291"/>
      <c r="P2241" s="289" t="s">
        <v>31</v>
      </c>
      <c r="Q2241" s="290"/>
      <c r="R2241" s="291"/>
      <c r="S2241" s="270"/>
      <c r="T2241" s="283"/>
      <c r="U2241" s="283"/>
      <c r="V2241" s="270"/>
      <c r="W2241" s="270" t="s">
        <v>21</v>
      </c>
    </row>
    <row r="2242" s="253" customFormat="true" ht="25.5" hidden="true" spans="1:23">
      <c r="A2242" s="270">
        <f>MAX(A$2:A2241)+1</f>
        <v>2089</v>
      </c>
      <c r="B2242" s="270">
        <v>310401013</v>
      </c>
      <c r="C2242" s="270" t="s">
        <v>5477</v>
      </c>
      <c r="D2242" s="410" t="s">
        <v>5478</v>
      </c>
      <c r="E2242" s="410" t="s">
        <v>5477</v>
      </c>
      <c r="F2242" s="270" t="s">
        <v>5479</v>
      </c>
      <c r="G2242" s="270"/>
      <c r="H2242" s="283" t="s">
        <v>39</v>
      </c>
      <c r="I2242" s="283" t="s">
        <v>40</v>
      </c>
      <c r="J2242" s="289">
        <v>33</v>
      </c>
      <c r="K2242" s="290"/>
      <c r="L2242" s="291"/>
      <c r="M2242" s="289">
        <v>33</v>
      </c>
      <c r="N2242" s="290"/>
      <c r="O2242" s="291"/>
      <c r="P2242" s="289" t="s">
        <v>31</v>
      </c>
      <c r="Q2242" s="290"/>
      <c r="R2242" s="291"/>
      <c r="S2242" s="270"/>
      <c r="T2242" s="283"/>
      <c r="U2242" s="283"/>
      <c r="V2242" s="270"/>
      <c r="W2242" s="270" t="s">
        <v>21</v>
      </c>
    </row>
    <row r="2243" s="253" customFormat="true" ht="25.5" hidden="true" spans="1:23">
      <c r="A2243" s="270">
        <f>MAX(A$2:A2242)+1</f>
        <v>2090</v>
      </c>
      <c r="B2243" s="270">
        <v>310401014</v>
      </c>
      <c r="C2243" s="270" t="s">
        <v>5480</v>
      </c>
      <c r="D2243" s="410" t="s">
        <v>5481</v>
      </c>
      <c r="E2243" s="410" t="s">
        <v>5480</v>
      </c>
      <c r="F2243" s="270"/>
      <c r="G2243" s="270"/>
      <c r="H2243" s="283" t="s">
        <v>44</v>
      </c>
      <c r="I2243" s="283" t="s">
        <v>40</v>
      </c>
      <c r="J2243" s="289">
        <v>78</v>
      </c>
      <c r="K2243" s="290"/>
      <c r="L2243" s="291"/>
      <c r="M2243" s="289">
        <v>78</v>
      </c>
      <c r="N2243" s="290"/>
      <c r="O2243" s="291"/>
      <c r="P2243" s="289" t="s">
        <v>31</v>
      </c>
      <c r="Q2243" s="290"/>
      <c r="R2243" s="291"/>
      <c r="S2243" s="270"/>
      <c r="T2243" s="283"/>
      <c r="U2243" s="283"/>
      <c r="V2243" s="270"/>
      <c r="W2243" s="270" t="s">
        <v>21</v>
      </c>
    </row>
    <row r="2244" s="253" customFormat="true" ht="25.5" hidden="true" spans="1:23">
      <c r="A2244" s="270">
        <f>MAX(A$2:A2243)+1</f>
        <v>2091</v>
      </c>
      <c r="B2244" s="270">
        <v>310401015</v>
      </c>
      <c r="C2244" s="270" t="s">
        <v>5482</v>
      </c>
      <c r="D2244" s="410" t="s">
        <v>5483</v>
      </c>
      <c r="E2244" s="410" t="s">
        <v>5482</v>
      </c>
      <c r="F2244" s="270" t="s">
        <v>5484</v>
      </c>
      <c r="G2244" s="270"/>
      <c r="H2244" s="283" t="s">
        <v>39</v>
      </c>
      <c r="I2244" s="283" t="s">
        <v>40</v>
      </c>
      <c r="J2244" s="289">
        <v>130</v>
      </c>
      <c r="K2244" s="290"/>
      <c r="L2244" s="291"/>
      <c r="M2244" s="289">
        <v>130</v>
      </c>
      <c r="N2244" s="290"/>
      <c r="O2244" s="291"/>
      <c r="P2244" s="289" t="s">
        <v>31</v>
      </c>
      <c r="Q2244" s="290"/>
      <c r="R2244" s="291"/>
      <c r="S2244" s="270"/>
      <c r="T2244" s="283"/>
      <c r="U2244" s="283"/>
      <c r="V2244" s="270"/>
      <c r="W2244" s="270" t="s">
        <v>21</v>
      </c>
    </row>
    <row r="2245" s="253" customFormat="true" ht="25.5" hidden="true" spans="1:23">
      <c r="A2245" s="270">
        <f>MAX(A$2:A2244)+1</f>
        <v>2092</v>
      </c>
      <c r="B2245" s="270">
        <v>310401016</v>
      </c>
      <c r="C2245" s="270" t="s">
        <v>5485</v>
      </c>
      <c r="D2245" s="410" t="s">
        <v>5486</v>
      </c>
      <c r="E2245" s="410" t="s">
        <v>5485</v>
      </c>
      <c r="F2245" s="270"/>
      <c r="G2245" s="270"/>
      <c r="H2245" s="283" t="s">
        <v>39</v>
      </c>
      <c r="I2245" s="283" t="s">
        <v>40</v>
      </c>
      <c r="J2245" s="289">
        <v>78</v>
      </c>
      <c r="K2245" s="290"/>
      <c r="L2245" s="291"/>
      <c r="M2245" s="289">
        <v>78</v>
      </c>
      <c r="N2245" s="290"/>
      <c r="O2245" s="291"/>
      <c r="P2245" s="289" t="s">
        <v>31</v>
      </c>
      <c r="Q2245" s="290"/>
      <c r="R2245" s="291"/>
      <c r="S2245" s="270"/>
      <c r="T2245" s="283"/>
      <c r="U2245" s="283"/>
      <c r="V2245" s="270"/>
      <c r="W2245" s="270" t="s">
        <v>21</v>
      </c>
    </row>
    <row r="2246" s="253" customFormat="true" ht="25.5" hidden="true" spans="1:23">
      <c r="A2246" s="270">
        <f>MAX(A$2:A2245)+1</f>
        <v>2093</v>
      </c>
      <c r="B2246" s="270">
        <v>310401017</v>
      </c>
      <c r="C2246" s="270" t="s">
        <v>5487</v>
      </c>
      <c r="D2246" s="410" t="s">
        <v>5488</v>
      </c>
      <c r="E2246" s="410" t="s">
        <v>5487</v>
      </c>
      <c r="F2246" s="270"/>
      <c r="G2246" s="270"/>
      <c r="H2246" s="283" t="s">
        <v>39</v>
      </c>
      <c r="I2246" s="283" t="s">
        <v>40</v>
      </c>
      <c r="J2246" s="289">
        <v>78</v>
      </c>
      <c r="K2246" s="290"/>
      <c r="L2246" s="291"/>
      <c r="M2246" s="289">
        <v>78</v>
      </c>
      <c r="N2246" s="290"/>
      <c r="O2246" s="291"/>
      <c r="P2246" s="289" t="s">
        <v>31</v>
      </c>
      <c r="Q2246" s="290"/>
      <c r="R2246" s="291"/>
      <c r="S2246" s="270"/>
      <c r="T2246" s="283"/>
      <c r="U2246" s="283"/>
      <c r="V2246" s="270"/>
      <c r="W2246" s="270" t="s">
        <v>21</v>
      </c>
    </row>
    <row r="2247" s="253" customFormat="true" ht="25.5" hidden="true" spans="1:23">
      <c r="A2247" s="270">
        <f>MAX(A$2:A2246)+1</f>
        <v>2094</v>
      </c>
      <c r="B2247" s="270">
        <v>310401018</v>
      </c>
      <c r="C2247" s="270" t="s">
        <v>5489</v>
      </c>
      <c r="D2247" s="410" t="s">
        <v>5490</v>
      </c>
      <c r="E2247" s="410" t="s">
        <v>5489</v>
      </c>
      <c r="F2247" s="270"/>
      <c r="G2247" s="270"/>
      <c r="H2247" s="283" t="s">
        <v>39</v>
      </c>
      <c r="I2247" s="283" t="s">
        <v>40</v>
      </c>
      <c r="J2247" s="289">
        <v>65</v>
      </c>
      <c r="K2247" s="290"/>
      <c r="L2247" s="291"/>
      <c r="M2247" s="289">
        <v>65</v>
      </c>
      <c r="N2247" s="290"/>
      <c r="O2247" s="291"/>
      <c r="P2247" s="289" t="s">
        <v>31</v>
      </c>
      <c r="Q2247" s="290"/>
      <c r="R2247" s="291"/>
      <c r="S2247" s="270"/>
      <c r="T2247" s="283"/>
      <c r="U2247" s="283"/>
      <c r="V2247" s="270"/>
      <c r="W2247" s="270" t="s">
        <v>21</v>
      </c>
    </row>
    <row r="2248" s="253" customFormat="true" ht="25.5" hidden="true" spans="1:23">
      <c r="A2248" s="270">
        <f>MAX(A$2:A2247)+1</f>
        <v>2095</v>
      </c>
      <c r="B2248" s="270">
        <v>310401019</v>
      </c>
      <c r="C2248" s="270" t="s">
        <v>5491</v>
      </c>
      <c r="D2248" s="410" t="s">
        <v>5492</v>
      </c>
      <c r="E2248" s="410" t="s">
        <v>5491</v>
      </c>
      <c r="F2248" s="270"/>
      <c r="G2248" s="270"/>
      <c r="H2248" s="283" t="s">
        <v>44</v>
      </c>
      <c r="I2248" s="283" t="s">
        <v>40</v>
      </c>
      <c r="J2248" s="289" t="s">
        <v>31</v>
      </c>
      <c r="K2248" s="290"/>
      <c r="L2248" s="291"/>
      <c r="M2248" s="289" t="s">
        <v>31</v>
      </c>
      <c r="N2248" s="290"/>
      <c r="O2248" s="291"/>
      <c r="P2248" s="289" t="s">
        <v>31</v>
      </c>
      <c r="Q2248" s="290"/>
      <c r="R2248" s="291"/>
      <c r="S2248" s="270"/>
      <c r="T2248" s="283"/>
      <c r="U2248" s="283"/>
      <c r="V2248" s="270"/>
      <c r="W2248" s="270" t="s">
        <v>21</v>
      </c>
    </row>
    <row r="2249" s="253" customFormat="true" ht="25.5" hidden="true" spans="1:23">
      <c r="A2249" s="270">
        <f>MAX(A$2:A2248)+1</f>
        <v>2096</v>
      </c>
      <c r="B2249" s="270">
        <v>310401020</v>
      </c>
      <c r="C2249" s="270" t="s">
        <v>5493</v>
      </c>
      <c r="D2249" s="410" t="s">
        <v>5494</v>
      </c>
      <c r="E2249" s="410" t="s">
        <v>5493</v>
      </c>
      <c r="F2249" s="270"/>
      <c r="G2249" s="270"/>
      <c r="H2249" s="283" t="s">
        <v>39</v>
      </c>
      <c r="I2249" s="283" t="s">
        <v>40</v>
      </c>
      <c r="J2249" s="289">
        <v>52</v>
      </c>
      <c r="K2249" s="290"/>
      <c r="L2249" s="291"/>
      <c r="M2249" s="289">
        <v>52</v>
      </c>
      <c r="N2249" s="290"/>
      <c r="O2249" s="291"/>
      <c r="P2249" s="289" t="s">
        <v>31</v>
      </c>
      <c r="Q2249" s="290"/>
      <c r="R2249" s="291"/>
      <c r="S2249" s="270"/>
      <c r="T2249" s="283"/>
      <c r="U2249" s="283"/>
      <c r="V2249" s="270"/>
      <c r="W2249" s="270" t="s">
        <v>21</v>
      </c>
    </row>
    <row r="2250" s="253" customFormat="true" ht="25.5" hidden="true" spans="1:23">
      <c r="A2250" s="270">
        <f>MAX(A$2:A2249)+1</f>
        <v>2097</v>
      </c>
      <c r="B2250" s="270">
        <v>310401021</v>
      </c>
      <c r="C2250" s="270" t="s">
        <v>4961</v>
      </c>
      <c r="D2250" s="410" t="s">
        <v>4960</v>
      </c>
      <c r="E2250" s="410" t="s">
        <v>4961</v>
      </c>
      <c r="F2250" s="270" t="s">
        <v>5495</v>
      </c>
      <c r="G2250" s="270"/>
      <c r="H2250" s="283" t="s">
        <v>39</v>
      </c>
      <c r="I2250" s="283" t="s">
        <v>40</v>
      </c>
      <c r="J2250" s="289">
        <v>130</v>
      </c>
      <c r="K2250" s="290"/>
      <c r="L2250" s="291"/>
      <c r="M2250" s="289">
        <v>130</v>
      </c>
      <c r="N2250" s="290"/>
      <c r="O2250" s="291"/>
      <c r="P2250" s="289" t="s">
        <v>31</v>
      </c>
      <c r="Q2250" s="290"/>
      <c r="R2250" s="291"/>
      <c r="S2250" s="270"/>
      <c r="T2250" s="283"/>
      <c r="U2250" s="283"/>
      <c r="V2250" s="270"/>
      <c r="W2250" s="270" t="s">
        <v>21</v>
      </c>
    </row>
    <row r="2251" s="253" customFormat="true" ht="38.25" hidden="true" spans="1:23">
      <c r="A2251" s="270">
        <f>MAX(A$2:A2250)+1</f>
        <v>2098</v>
      </c>
      <c r="B2251" s="270">
        <v>310401022</v>
      </c>
      <c r="C2251" s="270" t="s">
        <v>5496</v>
      </c>
      <c r="D2251" s="410" t="s">
        <v>5497</v>
      </c>
      <c r="E2251" s="410" t="s">
        <v>5496</v>
      </c>
      <c r="F2251" s="270" t="s">
        <v>5498</v>
      </c>
      <c r="G2251" s="270"/>
      <c r="H2251" s="283" t="s">
        <v>39</v>
      </c>
      <c r="I2251" s="283" t="s">
        <v>40</v>
      </c>
      <c r="J2251" s="289">
        <v>78</v>
      </c>
      <c r="K2251" s="290"/>
      <c r="L2251" s="291"/>
      <c r="M2251" s="289">
        <v>78</v>
      </c>
      <c r="N2251" s="290"/>
      <c r="O2251" s="291"/>
      <c r="P2251" s="289" t="s">
        <v>31</v>
      </c>
      <c r="Q2251" s="290"/>
      <c r="R2251" s="291"/>
      <c r="S2251" s="270"/>
      <c r="T2251" s="283"/>
      <c r="U2251" s="283"/>
      <c r="V2251" s="270"/>
      <c r="W2251" s="270" t="s">
        <v>21</v>
      </c>
    </row>
    <row r="2252" s="253" customFormat="true" ht="25.5" hidden="true" spans="1:23">
      <c r="A2252" s="270">
        <f>MAX(A$2:A2251)+1</f>
        <v>2099</v>
      </c>
      <c r="B2252" s="270">
        <v>310401023</v>
      </c>
      <c r="C2252" s="270" t="s">
        <v>5499</v>
      </c>
      <c r="D2252" s="410" t="s">
        <v>5500</v>
      </c>
      <c r="E2252" s="410" t="s">
        <v>5499</v>
      </c>
      <c r="F2252" s="270"/>
      <c r="G2252" s="270"/>
      <c r="H2252" s="283" t="s">
        <v>39</v>
      </c>
      <c r="I2252" s="283" t="s">
        <v>40</v>
      </c>
      <c r="J2252" s="289">
        <v>26</v>
      </c>
      <c r="K2252" s="290"/>
      <c r="L2252" s="291"/>
      <c r="M2252" s="289">
        <v>26</v>
      </c>
      <c r="N2252" s="290"/>
      <c r="O2252" s="291"/>
      <c r="P2252" s="289" t="s">
        <v>31</v>
      </c>
      <c r="Q2252" s="290"/>
      <c r="R2252" s="291"/>
      <c r="S2252" s="270"/>
      <c r="T2252" s="283"/>
      <c r="U2252" s="283"/>
      <c r="V2252" s="270"/>
      <c r="W2252" s="270" t="s">
        <v>21</v>
      </c>
    </row>
    <row r="2253" s="253" customFormat="true" ht="25.5" hidden="true" spans="1:23">
      <c r="A2253" s="270">
        <f>MAX(A$2:A2252)+1</f>
        <v>2100</v>
      </c>
      <c r="B2253" s="270">
        <v>310401024</v>
      </c>
      <c r="C2253" s="270" t="s">
        <v>5501</v>
      </c>
      <c r="D2253" s="410" t="s">
        <v>5502</v>
      </c>
      <c r="E2253" s="410" t="s">
        <v>5501</v>
      </c>
      <c r="F2253" s="270"/>
      <c r="G2253" s="270"/>
      <c r="H2253" s="283" t="s">
        <v>44</v>
      </c>
      <c r="I2253" s="283" t="s">
        <v>40</v>
      </c>
      <c r="J2253" s="289" t="s">
        <v>31</v>
      </c>
      <c r="K2253" s="290"/>
      <c r="L2253" s="291"/>
      <c r="M2253" s="289" t="s">
        <v>31</v>
      </c>
      <c r="N2253" s="290"/>
      <c r="O2253" s="291"/>
      <c r="P2253" s="289" t="s">
        <v>31</v>
      </c>
      <c r="Q2253" s="290"/>
      <c r="R2253" s="291"/>
      <c r="S2253" s="270"/>
      <c r="T2253" s="283"/>
      <c r="U2253" s="283"/>
      <c r="V2253" s="270"/>
      <c r="W2253" s="270" t="s">
        <v>21</v>
      </c>
    </row>
    <row r="2254" s="253" customFormat="true" ht="25.5" hidden="true" spans="1:23">
      <c r="A2254" s="270">
        <f>MAX(A$2:A2253)+1</f>
        <v>2101</v>
      </c>
      <c r="B2254" s="270">
        <v>310401025</v>
      </c>
      <c r="C2254" s="270" t="s">
        <v>5503</v>
      </c>
      <c r="D2254" s="410" t="s">
        <v>5504</v>
      </c>
      <c r="E2254" s="410" t="s">
        <v>5503</v>
      </c>
      <c r="F2254" s="270" t="s">
        <v>5505</v>
      </c>
      <c r="G2254" s="270"/>
      <c r="H2254" s="283" t="s">
        <v>39</v>
      </c>
      <c r="I2254" s="283" t="s">
        <v>40</v>
      </c>
      <c r="J2254" s="289">
        <v>65</v>
      </c>
      <c r="K2254" s="290"/>
      <c r="L2254" s="291"/>
      <c r="M2254" s="289">
        <v>65</v>
      </c>
      <c r="N2254" s="290"/>
      <c r="O2254" s="291"/>
      <c r="P2254" s="289" t="s">
        <v>31</v>
      </c>
      <c r="Q2254" s="290"/>
      <c r="R2254" s="291"/>
      <c r="S2254" s="270"/>
      <c r="T2254" s="283"/>
      <c r="U2254" s="283"/>
      <c r="V2254" s="270"/>
      <c r="W2254" s="270" t="s">
        <v>21</v>
      </c>
    </row>
    <row r="2255" s="253" customFormat="true" ht="38.25" hidden="true" spans="1:23">
      <c r="A2255" s="270">
        <f>MAX(A$2:A2254)+1</f>
        <v>2102</v>
      </c>
      <c r="B2255" s="270">
        <v>310401026</v>
      </c>
      <c r="C2255" s="270" t="s">
        <v>5506</v>
      </c>
      <c r="D2255" s="410" t="s">
        <v>5507</v>
      </c>
      <c r="E2255" s="410" t="s">
        <v>5506</v>
      </c>
      <c r="F2255" s="270" t="s">
        <v>5508</v>
      </c>
      <c r="G2255" s="270"/>
      <c r="H2255" s="283" t="s">
        <v>39</v>
      </c>
      <c r="I2255" s="283" t="s">
        <v>40</v>
      </c>
      <c r="J2255" s="289">
        <v>59</v>
      </c>
      <c r="K2255" s="290"/>
      <c r="L2255" s="291"/>
      <c r="M2255" s="289">
        <v>59</v>
      </c>
      <c r="N2255" s="290"/>
      <c r="O2255" s="291"/>
      <c r="P2255" s="289" t="s">
        <v>31</v>
      </c>
      <c r="Q2255" s="290"/>
      <c r="R2255" s="291"/>
      <c r="S2255" s="270"/>
      <c r="T2255" s="283"/>
      <c r="U2255" s="283"/>
      <c r="V2255" s="270"/>
      <c r="W2255" s="270" t="s">
        <v>21</v>
      </c>
    </row>
    <row r="2256" s="253" customFormat="true" ht="38.25" hidden="true" spans="1:23">
      <c r="A2256" s="270">
        <f>MAX(A$2:A2255)+1</f>
        <v>2103</v>
      </c>
      <c r="B2256" s="270">
        <v>310401027</v>
      </c>
      <c r="C2256" s="270" t="s">
        <v>5509</v>
      </c>
      <c r="D2256" s="410" t="s">
        <v>5510</v>
      </c>
      <c r="E2256" s="410" t="s">
        <v>5509</v>
      </c>
      <c r="F2256" s="270" t="s">
        <v>5511</v>
      </c>
      <c r="G2256" s="270"/>
      <c r="H2256" s="283" t="s">
        <v>44</v>
      </c>
      <c r="I2256" s="283" t="s">
        <v>40</v>
      </c>
      <c r="J2256" s="289">
        <v>39</v>
      </c>
      <c r="K2256" s="290"/>
      <c r="L2256" s="291"/>
      <c r="M2256" s="289">
        <v>39</v>
      </c>
      <c r="N2256" s="290"/>
      <c r="O2256" s="291"/>
      <c r="P2256" s="289" t="s">
        <v>31</v>
      </c>
      <c r="Q2256" s="290"/>
      <c r="R2256" s="291"/>
      <c r="S2256" s="270" t="s">
        <v>5512</v>
      </c>
      <c r="T2256" s="283"/>
      <c r="U2256" s="283"/>
      <c r="V2256" s="270"/>
      <c r="W2256" s="270" t="s">
        <v>5513</v>
      </c>
    </row>
    <row r="2257" s="253" customFormat="true" ht="51" hidden="true" spans="1:23">
      <c r="A2257" s="270">
        <f>MAX(A$2:A2256)+1</f>
        <v>2104</v>
      </c>
      <c r="B2257" s="270">
        <v>310401028</v>
      </c>
      <c r="C2257" s="270" t="s">
        <v>5514</v>
      </c>
      <c r="D2257" s="410" t="s">
        <v>5515</v>
      </c>
      <c r="E2257" s="410" t="s">
        <v>5514</v>
      </c>
      <c r="F2257" s="270" t="s">
        <v>5516</v>
      </c>
      <c r="G2257" s="270"/>
      <c r="H2257" s="283" t="s">
        <v>44</v>
      </c>
      <c r="I2257" s="283" t="s">
        <v>40</v>
      </c>
      <c r="J2257" s="289">
        <v>46</v>
      </c>
      <c r="K2257" s="290"/>
      <c r="L2257" s="291"/>
      <c r="M2257" s="289">
        <v>46</v>
      </c>
      <c r="N2257" s="290"/>
      <c r="O2257" s="291"/>
      <c r="P2257" s="289" t="s">
        <v>31</v>
      </c>
      <c r="Q2257" s="290"/>
      <c r="R2257" s="291"/>
      <c r="S2257" s="270" t="s">
        <v>5517</v>
      </c>
      <c r="T2257" s="283"/>
      <c r="U2257" s="283"/>
      <c r="V2257" s="270"/>
      <c r="W2257" s="270" t="s">
        <v>5513</v>
      </c>
    </row>
    <row r="2258" s="253" customFormat="true" ht="76.5" hidden="true" spans="1:23">
      <c r="A2258" s="270">
        <f>MAX(A$2:A2257)+1</f>
        <v>2105</v>
      </c>
      <c r="B2258" s="270">
        <v>310401029</v>
      </c>
      <c r="C2258" s="270" t="s">
        <v>5518</v>
      </c>
      <c r="D2258" s="410" t="s">
        <v>5519</v>
      </c>
      <c r="E2258" s="410" t="s">
        <v>5518</v>
      </c>
      <c r="F2258" s="270"/>
      <c r="G2258" s="270"/>
      <c r="H2258" s="283" t="s">
        <v>44</v>
      </c>
      <c r="I2258" s="283" t="s">
        <v>40</v>
      </c>
      <c r="J2258" s="289">
        <v>78</v>
      </c>
      <c r="K2258" s="290"/>
      <c r="L2258" s="291"/>
      <c r="M2258" s="289">
        <v>78</v>
      </c>
      <c r="N2258" s="290"/>
      <c r="O2258" s="291"/>
      <c r="P2258" s="289" t="s">
        <v>31</v>
      </c>
      <c r="Q2258" s="290"/>
      <c r="R2258" s="291"/>
      <c r="S2258" s="270" t="s">
        <v>5520</v>
      </c>
      <c r="T2258" s="283"/>
      <c r="U2258" s="283"/>
      <c r="V2258" s="270"/>
      <c r="W2258" s="270" t="s">
        <v>5513</v>
      </c>
    </row>
    <row r="2259" s="253" customFormat="true" ht="51" hidden="true" spans="1:23">
      <c r="A2259" s="270">
        <f>MAX(A$2:A2258)+1</f>
        <v>2106</v>
      </c>
      <c r="B2259" s="270">
        <v>310401030</v>
      </c>
      <c r="C2259" s="270" t="s">
        <v>5521</v>
      </c>
      <c r="D2259" s="410" t="s">
        <v>5522</v>
      </c>
      <c r="E2259" s="410" t="s">
        <v>5521</v>
      </c>
      <c r="F2259" s="270"/>
      <c r="G2259" s="270"/>
      <c r="H2259" s="283" t="s">
        <v>44</v>
      </c>
      <c r="I2259" s="283" t="s">
        <v>40</v>
      </c>
      <c r="J2259" s="289">
        <v>39</v>
      </c>
      <c r="K2259" s="290"/>
      <c r="L2259" s="291"/>
      <c r="M2259" s="289">
        <v>39</v>
      </c>
      <c r="N2259" s="290"/>
      <c r="O2259" s="291"/>
      <c r="P2259" s="289" t="s">
        <v>31</v>
      </c>
      <c r="Q2259" s="290"/>
      <c r="R2259" s="291"/>
      <c r="S2259" s="270" t="s">
        <v>5523</v>
      </c>
      <c r="T2259" s="283"/>
      <c r="U2259" s="283"/>
      <c r="V2259" s="270"/>
      <c r="W2259" s="270" t="s">
        <v>5513</v>
      </c>
    </row>
    <row r="2260" s="253" customFormat="true" ht="25.5" hidden="true" spans="1:23">
      <c r="A2260" s="270">
        <f>MAX(A$2:A2259)+1</f>
        <v>2107</v>
      </c>
      <c r="B2260" s="270">
        <v>310401031</v>
      </c>
      <c r="C2260" s="270" t="s">
        <v>5524</v>
      </c>
      <c r="D2260" s="410" t="s">
        <v>5525</v>
      </c>
      <c r="E2260" s="410" t="s">
        <v>5524</v>
      </c>
      <c r="F2260" s="270"/>
      <c r="G2260" s="270"/>
      <c r="H2260" s="283" t="s">
        <v>39</v>
      </c>
      <c r="I2260" s="283" t="s">
        <v>40</v>
      </c>
      <c r="J2260" s="289">
        <v>13</v>
      </c>
      <c r="K2260" s="290"/>
      <c r="L2260" s="291"/>
      <c r="M2260" s="289">
        <v>13</v>
      </c>
      <c r="N2260" s="290"/>
      <c r="O2260" s="291"/>
      <c r="P2260" s="289" t="s">
        <v>31</v>
      </c>
      <c r="Q2260" s="290"/>
      <c r="R2260" s="291"/>
      <c r="S2260" s="270"/>
      <c r="T2260" s="283"/>
      <c r="U2260" s="283"/>
      <c r="V2260" s="270"/>
      <c r="W2260" s="270" t="s">
        <v>21</v>
      </c>
    </row>
    <row r="2261" s="253" customFormat="true" ht="25.5" hidden="true" spans="1:23">
      <c r="A2261" s="270">
        <f>MAX(A$2:A2260)+1</f>
        <v>2108</v>
      </c>
      <c r="B2261" s="270">
        <v>310401032</v>
      </c>
      <c r="C2261" s="270" t="s">
        <v>5526</v>
      </c>
      <c r="D2261" s="410" t="s">
        <v>5527</v>
      </c>
      <c r="E2261" s="410" t="s">
        <v>5526</v>
      </c>
      <c r="F2261" s="270" t="s">
        <v>5528</v>
      </c>
      <c r="G2261" s="270"/>
      <c r="H2261" s="283" t="s">
        <v>39</v>
      </c>
      <c r="I2261" s="283" t="s">
        <v>40</v>
      </c>
      <c r="J2261" s="289">
        <v>26</v>
      </c>
      <c r="K2261" s="290"/>
      <c r="L2261" s="291"/>
      <c r="M2261" s="289">
        <v>26</v>
      </c>
      <c r="N2261" s="290"/>
      <c r="O2261" s="291"/>
      <c r="P2261" s="289" t="s">
        <v>31</v>
      </c>
      <c r="Q2261" s="290"/>
      <c r="R2261" s="291"/>
      <c r="S2261" s="270"/>
      <c r="T2261" s="283"/>
      <c r="U2261" s="283"/>
      <c r="V2261" s="270"/>
      <c r="W2261" s="270" t="s">
        <v>21</v>
      </c>
    </row>
    <row r="2262" s="253" customFormat="true" ht="25.5" hidden="true" spans="1:23">
      <c r="A2262" s="270">
        <f>MAX(A$2:A2261)+1</f>
        <v>2109</v>
      </c>
      <c r="B2262" s="270">
        <v>310401033</v>
      </c>
      <c r="C2262" s="270" t="s">
        <v>5529</v>
      </c>
      <c r="D2262" s="410" t="s">
        <v>5530</v>
      </c>
      <c r="E2262" s="410" t="s">
        <v>5529</v>
      </c>
      <c r="F2262" s="270"/>
      <c r="G2262" s="270"/>
      <c r="H2262" s="283" t="s">
        <v>39</v>
      </c>
      <c r="I2262" s="283" t="s">
        <v>40</v>
      </c>
      <c r="J2262" s="289">
        <v>26</v>
      </c>
      <c r="K2262" s="290"/>
      <c r="L2262" s="291"/>
      <c r="M2262" s="289">
        <v>26</v>
      </c>
      <c r="N2262" s="290"/>
      <c r="O2262" s="291"/>
      <c r="P2262" s="289" t="s">
        <v>31</v>
      </c>
      <c r="Q2262" s="290"/>
      <c r="R2262" s="291"/>
      <c r="S2262" s="270"/>
      <c r="T2262" s="283"/>
      <c r="U2262" s="283"/>
      <c r="V2262" s="270"/>
      <c r="W2262" s="270" t="s">
        <v>21</v>
      </c>
    </row>
    <row r="2263" s="253" customFormat="true" ht="38.25" hidden="true" spans="1:23">
      <c r="A2263" s="270">
        <f>MAX(A$2:A2262)+1</f>
        <v>2110</v>
      </c>
      <c r="B2263" s="270">
        <v>310401034</v>
      </c>
      <c r="C2263" s="270" t="s">
        <v>5531</v>
      </c>
      <c r="D2263" s="410" t="s">
        <v>5532</v>
      </c>
      <c r="E2263" s="410" t="s">
        <v>5531</v>
      </c>
      <c r="F2263" s="270" t="s">
        <v>5533</v>
      </c>
      <c r="G2263" s="270"/>
      <c r="H2263" s="283" t="s">
        <v>39</v>
      </c>
      <c r="I2263" s="283" t="s">
        <v>40</v>
      </c>
      <c r="J2263" s="297">
        <v>75</v>
      </c>
      <c r="K2263" s="303"/>
      <c r="L2263" s="304"/>
      <c r="M2263" s="297">
        <v>75</v>
      </c>
      <c r="N2263" s="303"/>
      <c r="O2263" s="304"/>
      <c r="P2263" s="289" t="s">
        <v>31</v>
      </c>
      <c r="Q2263" s="290"/>
      <c r="R2263" s="291"/>
      <c r="S2263" s="270"/>
      <c r="T2263" s="377"/>
      <c r="U2263" s="377"/>
      <c r="V2263" s="270"/>
      <c r="W2263" s="270" t="s">
        <v>938</v>
      </c>
    </row>
    <row r="2264" s="253" customFormat="true" ht="25.5" hidden="true" spans="1:23">
      <c r="A2264" s="270">
        <f>MAX(A$2:A2263)+1</f>
        <v>2111</v>
      </c>
      <c r="B2264" s="270">
        <v>310401035</v>
      </c>
      <c r="C2264" s="270" t="s">
        <v>5534</v>
      </c>
      <c r="D2264" s="410" t="s">
        <v>5535</v>
      </c>
      <c r="E2264" s="410" t="s">
        <v>5534</v>
      </c>
      <c r="F2264" s="270"/>
      <c r="G2264" s="270"/>
      <c r="H2264" s="283" t="s">
        <v>39</v>
      </c>
      <c r="I2264" s="283" t="s">
        <v>40</v>
      </c>
      <c r="J2264" s="297">
        <v>30</v>
      </c>
      <c r="K2264" s="303"/>
      <c r="L2264" s="304"/>
      <c r="M2264" s="297">
        <v>30</v>
      </c>
      <c r="N2264" s="303"/>
      <c r="O2264" s="304"/>
      <c r="P2264" s="289" t="s">
        <v>31</v>
      </c>
      <c r="Q2264" s="290"/>
      <c r="R2264" s="291"/>
      <c r="S2264" s="270"/>
      <c r="T2264" s="377"/>
      <c r="U2264" s="377"/>
      <c r="V2264" s="270"/>
      <c r="W2264" s="270" t="s">
        <v>938</v>
      </c>
    </row>
    <row r="2265" s="253" customFormat="true" ht="25.5" hidden="true" spans="1:23">
      <c r="A2265" s="270">
        <f>MAX(A$2:A2264)+1</f>
        <v>2112</v>
      </c>
      <c r="B2265" s="270">
        <v>310401036</v>
      </c>
      <c r="C2265" s="270" t="s">
        <v>5536</v>
      </c>
      <c r="D2265" s="410" t="s">
        <v>5537</v>
      </c>
      <c r="E2265" s="410" t="s">
        <v>5536</v>
      </c>
      <c r="F2265" s="270"/>
      <c r="G2265" s="270"/>
      <c r="H2265" s="283" t="s">
        <v>39</v>
      </c>
      <c r="I2265" s="283" t="s">
        <v>40</v>
      </c>
      <c r="J2265" s="289">
        <v>2.6</v>
      </c>
      <c r="K2265" s="290"/>
      <c r="L2265" s="291"/>
      <c r="M2265" s="289">
        <v>2.6</v>
      </c>
      <c r="N2265" s="290"/>
      <c r="O2265" s="291"/>
      <c r="P2265" s="289" t="s">
        <v>31</v>
      </c>
      <c r="Q2265" s="290"/>
      <c r="R2265" s="291"/>
      <c r="S2265" s="270"/>
      <c r="T2265" s="283"/>
      <c r="U2265" s="283"/>
      <c r="V2265" s="270"/>
      <c r="W2265" s="270" t="s">
        <v>21</v>
      </c>
    </row>
    <row r="2266" s="253" customFormat="true" ht="25.5" hidden="true" spans="1:23">
      <c r="A2266" s="270">
        <f>MAX(A$2:A2265)+1</f>
        <v>2113</v>
      </c>
      <c r="B2266" s="270">
        <v>310401037</v>
      </c>
      <c r="C2266" s="270" t="s">
        <v>5538</v>
      </c>
      <c r="D2266" s="410" t="s">
        <v>5539</v>
      </c>
      <c r="E2266" s="410" t="s">
        <v>5538</v>
      </c>
      <c r="F2266" s="270"/>
      <c r="G2266" s="270"/>
      <c r="H2266" s="283" t="s">
        <v>39</v>
      </c>
      <c r="I2266" s="283" t="s">
        <v>40</v>
      </c>
      <c r="J2266" s="289">
        <v>13</v>
      </c>
      <c r="K2266" s="290"/>
      <c r="L2266" s="291"/>
      <c r="M2266" s="289">
        <v>13</v>
      </c>
      <c r="N2266" s="290"/>
      <c r="O2266" s="291"/>
      <c r="P2266" s="289" t="s">
        <v>31</v>
      </c>
      <c r="Q2266" s="290"/>
      <c r="R2266" s="291"/>
      <c r="S2266" s="270"/>
      <c r="T2266" s="283"/>
      <c r="U2266" s="283"/>
      <c r="V2266" s="270"/>
      <c r="W2266" s="270" t="s">
        <v>21</v>
      </c>
    </row>
    <row r="2267" s="253" customFormat="true" ht="25.5" hidden="true" spans="1:23">
      <c r="A2267" s="270">
        <f>MAX(A$2:A2266)+1</f>
        <v>2114</v>
      </c>
      <c r="B2267" s="270">
        <v>310401038</v>
      </c>
      <c r="C2267" s="270" t="s">
        <v>5540</v>
      </c>
      <c r="D2267" s="410" t="s">
        <v>5541</v>
      </c>
      <c r="E2267" s="410" t="s">
        <v>5540</v>
      </c>
      <c r="F2267" s="270" t="s">
        <v>5542</v>
      </c>
      <c r="G2267" s="270"/>
      <c r="H2267" s="283" t="s">
        <v>39</v>
      </c>
      <c r="I2267" s="283" t="s">
        <v>40</v>
      </c>
      <c r="J2267" s="289">
        <v>3.9</v>
      </c>
      <c r="K2267" s="290"/>
      <c r="L2267" s="291"/>
      <c r="M2267" s="289">
        <v>3.9</v>
      </c>
      <c r="N2267" s="290"/>
      <c r="O2267" s="291"/>
      <c r="P2267" s="289" t="s">
        <v>31</v>
      </c>
      <c r="Q2267" s="290"/>
      <c r="R2267" s="291"/>
      <c r="S2267" s="270"/>
      <c r="T2267" s="283"/>
      <c r="U2267" s="283"/>
      <c r="V2267" s="270"/>
      <c r="W2267" s="270" t="s">
        <v>21</v>
      </c>
    </row>
    <row r="2268" s="253" customFormat="true" ht="25.5" hidden="true" spans="1:23">
      <c r="A2268" s="270">
        <f>MAX(A$2:A2267)+1</f>
        <v>2115</v>
      </c>
      <c r="B2268" s="270">
        <v>310401039</v>
      </c>
      <c r="C2268" s="270" t="s">
        <v>5543</v>
      </c>
      <c r="D2268" s="410" t="s">
        <v>5544</v>
      </c>
      <c r="E2268" s="410" t="s">
        <v>5543</v>
      </c>
      <c r="F2268" s="270"/>
      <c r="G2268" s="270"/>
      <c r="H2268" s="283" t="s">
        <v>39</v>
      </c>
      <c r="I2268" s="283" t="s">
        <v>40</v>
      </c>
      <c r="J2268" s="289">
        <v>20</v>
      </c>
      <c r="K2268" s="290"/>
      <c r="L2268" s="291"/>
      <c r="M2268" s="289">
        <v>20</v>
      </c>
      <c r="N2268" s="290"/>
      <c r="O2268" s="291"/>
      <c r="P2268" s="289" t="s">
        <v>31</v>
      </c>
      <c r="Q2268" s="290"/>
      <c r="R2268" s="291"/>
      <c r="S2268" s="270"/>
      <c r="T2268" s="283"/>
      <c r="U2268" s="283"/>
      <c r="V2268" s="270"/>
      <c r="W2268" s="270" t="s">
        <v>21</v>
      </c>
    </row>
    <row r="2269" s="253" customFormat="true" ht="25.5" hidden="true" spans="1:23">
      <c r="A2269" s="270">
        <f>MAX(A$2:A2268)+1</f>
        <v>2116</v>
      </c>
      <c r="B2269" s="270">
        <v>310401040</v>
      </c>
      <c r="C2269" s="270" t="s">
        <v>5545</v>
      </c>
      <c r="D2269" s="410" t="s">
        <v>5546</v>
      </c>
      <c r="E2269" s="410" t="s">
        <v>5545</v>
      </c>
      <c r="F2269" s="270" t="s">
        <v>5547</v>
      </c>
      <c r="G2269" s="272"/>
      <c r="H2269" s="283" t="s">
        <v>39</v>
      </c>
      <c r="I2269" s="283" t="s">
        <v>40</v>
      </c>
      <c r="J2269" s="297">
        <v>59</v>
      </c>
      <c r="K2269" s="303"/>
      <c r="L2269" s="304"/>
      <c r="M2269" s="297">
        <v>59</v>
      </c>
      <c r="N2269" s="303"/>
      <c r="O2269" s="304"/>
      <c r="P2269" s="289" t="s">
        <v>31</v>
      </c>
      <c r="Q2269" s="290"/>
      <c r="R2269" s="291"/>
      <c r="S2269" s="430" t="s">
        <v>345</v>
      </c>
      <c r="T2269" s="377"/>
      <c r="U2269" s="377"/>
      <c r="V2269" s="270"/>
      <c r="W2269" s="270" t="s">
        <v>938</v>
      </c>
    </row>
    <row r="2270" s="253" customFormat="true" ht="25.5" hidden="true" spans="1:23">
      <c r="A2270" s="270">
        <f>MAX(A$2:A2269)+1</f>
        <v>2117</v>
      </c>
      <c r="B2270" s="270">
        <v>310401041</v>
      </c>
      <c r="C2270" s="270" t="s">
        <v>5548</v>
      </c>
      <c r="D2270" s="410" t="s">
        <v>5549</v>
      </c>
      <c r="E2270" s="410" t="s">
        <v>5548</v>
      </c>
      <c r="F2270" s="270"/>
      <c r="G2270" s="270"/>
      <c r="H2270" s="283" t="s">
        <v>39</v>
      </c>
      <c r="I2270" s="283" t="s">
        <v>40</v>
      </c>
      <c r="J2270" s="289">
        <v>3.9</v>
      </c>
      <c r="K2270" s="290"/>
      <c r="L2270" s="291"/>
      <c r="M2270" s="289">
        <v>3.9</v>
      </c>
      <c r="N2270" s="290"/>
      <c r="O2270" s="291"/>
      <c r="P2270" s="289" t="s">
        <v>31</v>
      </c>
      <c r="Q2270" s="290"/>
      <c r="R2270" s="291"/>
      <c r="S2270" s="270"/>
      <c r="T2270" s="283"/>
      <c r="U2270" s="283"/>
      <c r="V2270" s="270"/>
      <c r="W2270" s="270" t="s">
        <v>21</v>
      </c>
    </row>
    <row r="2271" s="253" customFormat="true" ht="25.5" hidden="true" spans="1:23">
      <c r="A2271" s="270">
        <f>MAX(A$2:A2270)+1</f>
        <v>2118</v>
      </c>
      <c r="B2271" s="270" t="s">
        <v>5550</v>
      </c>
      <c r="C2271" s="270" t="s">
        <v>5551</v>
      </c>
      <c r="D2271" s="410" t="s">
        <v>5549</v>
      </c>
      <c r="E2271" s="410" t="s">
        <v>5548</v>
      </c>
      <c r="F2271" s="270"/>
      <c r="G2271" s="270"/>
      <c r="H2271" s="283" t="s">
        <v>39</v>
      </c>
      <c r="I2271" s="283" t="s">
        <v>5552</v>
      </c>
      <c r="J2271" s="289">
        <v>13</v>
      </c>
      <c r="K2271" s="290"/>
      <c r="L2271" s="291"/>
      <c r="M2271" s="289">
        <v>13</v>
      </c>
      <c r="N2271" s="290"/>
      <c r="O2271" s="291"/>
      <c r="P2271" s="289" t="s">
        <v>31</v>
      </c>
      <c r="Q2271" s="290"/>
      <c r="R2271" s="291"/>
      <c r="S2271" s="270"/>
      <c r="T2271" s="283"/>
      <c r="U2271" s="283"/>
      <c r="V2271" s="270"/>
      <c r="W2271" s="270" t="s">
        <v>21</v>
      </c>
    </row>
    <row r="2272" s="253" customFormat="true" ht="25.5" hidden="true" spans="1:23">
      <c r="A2272" s="270">
        <f>MAX(A$2:A2271)+1</f>
        <v>2119</v>
      </c>
      <c r="B2272" s="270">
        <v>310401042</v>
      </c>
      <c r="C2272" s="270" t="s">
        <v>5553</v>
      </c>
      <c r="D2272" s="410" t="s">
        <v>5554</v>
      </c>
      <c r="E2272" s="410" t="s">
        <v>5553</v>
      </c>
      <c r="F2272" s="270"/>
      <c r="G2272" s="270"/>
      <c r="H2272" s="283" t="s">
        <v>39</v>
      </c>
      <c r="I2272" s="283" t="s">
        <v>40</v>
      </c>
      <c r="J2272" s="289">
        <v>13</v>
      </c>
      <c r="K2272" s="290"/>
      <c r="L2272" s="291"/>
      <c r="M2272" s="289">
        <v>13</v>
      </c>
      <c r="N2272" s="290"/>
      <c r="O2272" s="291"/>
      <c r="P2272" s="289" t="s">
        <v>31</v>
      </c>
      <c r="Q2272" s="290"/>
      <c r="R2272" s="291"/>
      <c r="S2272" s="270"/>
      <c r="T2272" s="283"/>
      <c r="U2272" s="283"/>
      <c r="V2272" s="270"/>
      <c r="W2272" s="270" t="s">
        <v>21</v>
      </c>
    </row>
    <row r="2273" s="253" customFormat="true" ht="25.5" hidden="true" spans="1:23">
      <c r="A2273" s="270">
        <f>MAX(A$2:A2272)+1</f>
        <v>2120</v>
      </c>
      <c r="B2273" s="270">
        <v>310401043</v>
      </c>
      <c r="C2273" s="270" t="s">
        <v>5555</v>
      </c>
      <c r="D2273" s="410" t="s">
        <v>5556</v>
      </c>
      <c r="E2273" s="410" t="s">
        <v>5555</v>
      </c>
      <c r="F2273" s="270"/>
      <c r="G2273" s="270"/>
      <c r="H2273" s="283" t="s">
        <v>39</v>
      </c>
      <c r="I2273" s="283" t="s">
        <v>40</v>
      </c>
      <c r="J2273" s="289">
        <v>3.9</v>
      </c>
      <c r="K2273" s="290"/>
      <c r="L2273" s="291"/>
      <c r="M2273" s="289">
        <v>3.9</v>
      </c>
      <c r="N2273" s="290"/>
      <c r="O2273" s="291"/>
      <c r="P2273" s="289" t="s">
        <v>31</v>
      </c>
      <c r="Q2273" s="290"/>
      <c r="R2273" s="291"/>
      <c r="S2273" s="270"/>
      <c r="T2273" s="283"/>
      <c r="U2273" s="283"/>
      <c r="V2273" s="270"/>
      <c r="W2273" s="270" t="s">
        <v>21</v>
      </c>
    </row>
    <row r="2274" s="253" customFormat="true" ht="25.5" hidden="true" spans="1:23">
      <c r="A2274" s="270">
        <f>MAX(A$2:A2273)+1</f>
        <v>2121</v>
      </c>
      <c r="B2274" s="270">
        <v>310401044</v>
      </c>
      <c r="C2274" s="270" t="s">
        <v>5557</v>
      </c>
      <c r="D2274" s="410" t="s">
        <v>5558</v>
      </c>
      <c r="E2274" s="410" t="s">
        <v>5557</v>
      </c>
      <c r="F2274" s="270"/>
      <c r="G2274" s="270"/>
      <c r="H2274" s="283" t="s">
        <v>39</v>
      </c>
      <c r="I2274" s="283" t="s">
        <v>40</v>
      </c>
      <c r="J2274" s="289">
        <v>6.5</v>
      </c>
      <c r="K2274" s="290"/>
      <c r="L2274" s="291"/>
      <c r="M2274" s="289">
        <v>6.5</v>
      </c>
      <c r="N2274" s="290"/>
      <c r="O2274" s="291"/>
      <c r="P2274" s="289" t="s">
        <v>31</v>
      </c>
      <c r="Q2274" s="290"/>
      <c r="R2274" s="291"/>
      <c r="S2274" s="270"/>
      <c r="T2274" s="283"/>
      <c r="U2274" s="283"/>
      <c r="V2274" s="270"/>
      <c r="W2274" s="270" t="s">
        <v>21</v>
      </c>
    </row>
    <row r="2275" s="253" customFormat="true" ht="25.5" hidden="true" spans="1:23">
      <c r="A2275" s="270">
        <f>MAX(A$2:A2274)+1</f>
        <v>2122</v>
      </c>
      <c r="B2275" s="270">
        <v>310401045</v>
      </c>
      <c r="C2275" s="270" t="s">
        <v>5559</v>
      </c>
      <c r="D2275" s="410" t="s">
        <v>5560</v>
      </c>
      <c r="E2275" s="410" t="s">
        <v>5559</v>
      </c>
      <c r="F2275" s="270"/>
      <c r="G2275" s="270"/>
      <c r="H2275" s="283" t="s">
        <v>39</v>
      </c>
      <c r="I2275" s="283" t="s">
        <v>40</v>
      </c>
      <c r="J2275" s="289">
        <v>3.9</v>
      </c>
      <c r="K2275" s="290"/>
      <c r="L2275" s="291"/>
      <c r="M2275" s="289">
        <v>3.9</v>
      </c>
      <c r="N2275" s="290"/>
      <c r="O2275" s="291"/>
      <c r="P2275" s="289" t="s">
        <v>31</v>
      </c>
      <c r="Q2275" s="290"/>
      <c r="R2275" s="291"/>
      <c r="S2275" s="270"/>
      <c r="T2275" s="283"/>
      <c r="U2275" s="283"/>
      <c r="V2275" s="270"/>
      <c r="W2275" s="270" t="s">
        <v>21</v>
      </c>
    </row>
    <row r="2276" s="253" customFormat="true" ht="25.5" hidden="true" spans="1:23">
      <c r="A2276" s="270">
        <f>MAX(A$2:A2275)+1</f>
        <v>2123</v>
      </c>
      <c r="B2276" s="270">
        <v>310401046</v>
      </c>
      <c r="C2276" s="270" t="s">
        <v>5561</v>
      </c>
      <c r="D2276" s="410" t="s">
        <v>5562</v>
      </c>
      <c r="E2276" s="410" t="s">
        <v>5563</v>
      </c>
      <c r="F2276" s="270" t="s">
        <v>5564</v>
      </c>
      <c r="G2276" s="270"/>
      <c r="H2276" s="283" t="s">
        <v>39</v>
      </c>
      <c r="I2276" s="283" t="s">
        <v>40</v>
      </c>
      <c r="J2276" s="289">
        <v>39</v>
      </c>
      <c r="K2276" s="290"/>
      <c r="L2276" s="291"/>
      <c r="M2276" s="289">
        <v>39</v>
      </c>
      <c r="N2276" s="290"/>
      <c r="O2276" s="291"/>
      <c r="P2276" s="289" t="s">
        <v>31</v>
      </c>
      <c r="Q2276" s="290"/>
      <c r="R2276" s="291"/>
      <c r="S2276" s="270"/>
      <c r="T2276" s="283"/>
      <c r="U2276" s="283"/>
      <c r="V2276" s="270"/>
      <c r="W2276" s="270" t="s">
        <v>21</v>
      </c>
    </row>
    <row r="2277" s="253" customFormat="true" ht="25.5" hidden="true" spans="1:23">
      <c r="A2277" s="270">
        <f>MAX(A$2:A2276)+1</f>
        <v>2124</v>
      </c>
      <c r="B2277" s="270">
        <v>310401047</v>
      </c>
      <c r="C2277" s="270" t="s">
        <v>5565</v>
      </c>
      <c r="D2277" s="410" t="s">
        <v>5566</v>
      </c>
      <c r="E2277" s="410" t="s">
        <v>5565</v>
      </c>
      <c r="F2277" s="270"/>
      <c r="G2277" s="270"/>
      <c r="H2277" s="283" t="s">
        <v>39</v>
      </c>
      <c r="I2277" s="283" t="s">
        <v>40</v>
      </c>
      <c r="J2277" s="289">
        <v>39</v>
      </c>
      <c r="K2277" s="290"/>
      <c r="L2277" s="291"/>
      <c r="M2277" s="289">
        <v>39</v>
      </c>
      <c r="N2277" s="290"/>
      <c r="O2277" s="291"/>
      <c r="P2277" s="289" t="s">
        <v>31</v>
      </c>
      <c r="Q2277" s="290"/>
      <c r="R2277" s="291"/>
      <c r="S2277" s="270"/>
      <c r="T2277" s="283"/>
      <c r="U2277" s="283"/>
      <c r="V2277" s="270"/>
      <c r="W2277" s="270" t="s">
        <v>21</v>
      </c>
    </row>
    <row r="2278" s="253" customFormat="true" ht="38.25" hidden="true" spans="1:23">
      <c r="A2278" s="270">
        <f>MAX(A$2:A2277)+1</f>
        <v>2125</v>
      </c>
      <c r="B2278" s="270">
        <v>310401048</v>
      </c>
      <c r="C2278" s="270" t="s">
        <v>5567</v>
      </c>
      <c r="D2278" s="410" t="s">
        <v>5568</v>
      </c>
      <c r="E2278" s="410" t="s">
        <v>5567</v>
      </c>
      <c r="F2278" s="270" t="s">
        <v>5569</v>
      </c>
      <c r="G2278" s="270"/>
      <c r="H2278" s="283" t="s">
        <v>39</v>
      </c>
      <c r="I2278" s="283" t="s">
        <v>40</v>
      </c>
      <c r="J2278" s="289">
        <v>39</v>
      </c>
      <c r="K2278" s="290"/>
      <c r="L2278" s="291"/>
      <c r="M2278" s="289">
        <v>39</v>
      </c>
      <c r="N2278" s="290"/>
      <c r="O2278" s="291"/>
      <c r="P2278" s="289" t="s">
        <v>31</v>
      </c>
      <c r="Q2278" s="290"/>
      <c r="R2278" s="291"/>
      <c r="S2278" s="430" t="s">
        <v>345</v>
      </c>
      <c r="T2278" s="283"/>
      <c r="U2278" s="283"/>
      <c r="V2278" s="270"/>
      <c r="W2278" s="270" t="s">
        <v>21</v>
      </c>
    </row>
    <row r="2279" s="253" customFormat="true" ht="25.5" hidden="true" spans="1:23">
      <c r="A2279" s="270">
        <f>MAX(A$2:A2278)+1</f>
        <v>2126</v>
      </c>
      <c r="B2279" s="270">
        <v>310401049</v>
      </c>
      <c r="C2279" s="270" t="s">
        <v>5570</v>
      </c>
      <c r="D2279" s="410" t="s">
        <v>5571</v>
      </c>
      <c r="E2279" s="410" t="s">
        <v>5570</v>
      </c>
      <c r="F2279" s="270"/>
      <c r="G2279" s="270"/>
      <c r="H2279" s="283" t="s">
        <v>44</v>
      </c>
      <c r="I2279" s="283" t="s">
        <v>40</v>
      </c>
      <c r="J2279" s="297">
        <v>62</v>
      </c>
      <c r="K2279" s="303"/>
      <c r="L2279" s="304"/>
      <c r="M2279" s="297">
        <v>62</v>
      </c>
      <c r="N2279" s="303"/>
      <c r="O2279" s="304"/>
      <c r="P2279" s="289" t="s">
        <v>31</v>
      </c>
      <c r="Q2279" s="290"/>
      <c r="R2279" s="291"/>
      <c r="S2279" s="270" t="s">
        <v>5572</v>
      </c>
      <c r="T2279" s="377"/>
      <c r="U2279" s="377"/>
      <c r="V2279" s="270"/>
      <c r="W2279" s="270" t="s">
        <v>938</v>
      </c>
    </row>
    <row r="2280" s="253" customFormat="true" ht="191.25" hidden="true" spans="1:23">
      <c r="A2280" s="322">
        <f>MAX(A$2:A2279)+1</f>
        <v>2127</v>
      </c>
      <c r="B2280" s="322">
        <v>310401051</v>
      </c>
      <c r="C2280" s="270" t="s">
        <v>5573</v>
      </c>
      <c r="D2280" s="410" t="s">
        <v>5574</v>
      </c>
      <c r="E2280" s="410" t="s">
        <v>5575</v>
      </c>
      <c r="F2280" s="325" t="s">
        <v>5576</v>
      </c>
      <c r="G2280" s="270"/>
      <c r="H2280" s="283" t="s">
        <v>44</v>
      </c>
      <c r="I2280" s="283" t="s">
        <v>3288</v>
      </c>
      <c r="J2280" s="289">
        <v>120</v>
      </c>
      <c r="K2280" s="290"/>
      <c r="L2280" s="291"/>
      <c r="M2280" s="289">
        <v>120</v>
      </c>
      <c r="N2280" s="290"/>
      <c r="O2280" s="291"/>
      <c r="P2280" s="298" t="s">
        <v>31</v>
      </c>
      <c r="Q2280" s="305"/>
      <c r="R2280" s="306"/>
      <c r="S2280" s="270" t="s">
        <v>5577</v>
      </c>
      <c r="T2280" s="283"/>
      <c r="U2280" s="283"/>
      <c r="V2280" s="270"/>
      <c r="W2280" s="270" t="s">
        <v>310</v>
      </c>
    </row>
    <row r="2281" s="253" customFormat="true" ht="76.5" hidden="true" spans="1:23">
      <c r="A2281" s="322">
        <f>MAX(A$2:A2280)+1</f>
        <v>2128</v>
      </c>
      <c r="B2281" s="322">
        <v>310401052</v>
      </c>
      <c r="C2281" s="322" t="s">
        <v>5578</v>
      </c>
      <c r="D2281" s="410" t="s">
        <v>5571</v>
      </c>
      <c r="E2281" s="410" t="s">
        <v>5570</v>
      </c>
      <c r="F2281" s="322" t="s">
        <v>5579</v>
      </c>
      <c r="G2281" s="322"/>
      <c r="H2281" s="283" t="s">
        <v>29</v>
      </c>
      <c r="I2281" s="330" t="s">
        <v>40</v>
      </c>
      <c r="J2281" s="289" t="s">
        <v>70</v>
      </c>
      <c r="K2281" s="290"/>
      <c r="L2281" s="291"/>
      <c r="M2281" s="289" t="s">
        <v>70</v>
      </c>
      <c r="N2281" s="290"/>
      <c r="O2281" s="291"/>
      <c r="P2281" s="298" t="s">
        <v>70</v>
      </c>
      <c r="Q2281" s="305"/>
      <c r="R2281" s="306"/>
      <c r="S2281" s="322"/>
      <c r="T2281" s="283"/>
      <c r="U2281" s="283"/>
      <c r="V2281" s="434"/>
      <c r="W2281" s="322" t="s">
        <v>120</v>
      </c>
    </row>
    <row r="2282" s="252" customFormat="true" ht="25.5" hidden="true" spans="1:23">
      <c r="A2282" s="270"/>
      <c r="B2282" s="270">
        <v>310402</v>
      </c>
      <c r="C2282" s="270" t="s">
        <v>5580</v>
      </c>
      <c r="D2282" s="410"/>
      <c r="E2282" s="410"/>
      <c r="F2282" s="270"/>
      <c r="G2282" s="270" t="s">
        <v>5581</v>
      </c>
      <c r="H2282" s="283"/>
      <c r="I2282" s="283"/>
      <c r="J2282" s="289"/>
      <c r="K2282" s="290"/>
      <c r="L2282" s="291"/>
      <c r="M2282" s="289"/>
      <c r="N2282" s="290"/>
      <c r="O2282" s="291"/>
      <c r="P2282" s="289"/>
      <c r="Q2282" s="290"/>
      <c r="R2282" s="291"/>
      <c r="S2282" s="270"/>
      <c r="T2282" s="283"/>
      <c r="U2282" s="283"/>
      <c r="V2282" s="270"/>
      <c r="W2282" s="270" t="s">
        <v>21</v>
      </c>
    </row>
    <row r="2283" s="253" customFormat="true" ht="25.5" hidden="true" spans="1:23">
      <c r="A2283" s="270">
        <f>MAX(A$2:A2282)+1</f>
        <v>2129</v>
      </c>
      <c r="B2283" s="270">
        <v>310402001</v>
      </c>
      <c r="C2283" s="270" t="s">
        <v>5582</v>
      </c>
      <c r="D2283" s="410" t="s">
        <v>5583</v>
      </c>
      <c r="E2283" s="410" t="s">
        <v>5582</v>
      </c>
      <c r="F2283" s="270"/>
      <c r="G2283" s="270"/>
      <c r="H2283" s="283" t="s">
        <v>39</v>
      </c>
      <c r="I2283" s="283" t="s">
        <v>40</v>
      </c>
      <c r="J2283" s="289">
        <v>6.5</v>
      </c>
      <c r="K2283" s="290"/>
      <c r="L2283" s="291"/>
      <c r="M2283" s="289">
        <v>6.5</v>
      </c>
      <c r="N2283" s="290"/>
      <c r="O2283" s="291"/>
      <c r="P2283" s="289" t="s">
        <v>31</v>
      </c>
      <c r="Q2283" s="290"/>
      <c r="R2283" s="291"/>
      <c r="S2283" s="270"/>
      <c r="T2283" s="283"/>
      <c r="U2283" s="283"/>
      <c r="V2283" s="270"/>
      <c r="W2283" s="270" t="s">
        <v>21</v>
      </c>
    </row>
    <row r="2284" s="253" customFormat="true" ht="25.5" hidden="true" spans="1:23">
      <c r="A2284" s="270">
        <f>MAX(A$2:A2283)+1</f>
        <v>2130</v>
      </c>
      <c r="B2284" s="270">
        <v>310402002</v>
      </c>
      <c r="C2284" s="270" t="s">
        <v>5584</v>
      </c>
      <c r="D2284" s="410" t="s">
        <v>5585</v>
      </c>
      <c r="E2284" s="410" t="s">
        <v>5584</v>
      </c>
      <c r="F2284" s="270"/>
      <c r="G2284" s="270"/>
      <c r="H2284" s="283" t="s">
        <v>39</v>
      </c>
      <c r="I2284" s="283" t="s">
        <v>40</v>
      </c>
      <c r="J2284" s="289">
        <v>3.9</v>
      </c>
      <c r="K2284" s="290"/>
      <c r="L2284" s="291"/>
      <c r="M2284" s="289">
        <v>3.9</v>
      </c>
      <c r="N2284" s="290"/>
      <c r="O2284" s="291"/>
      <c r="P2284" s="289" t="s">
        <v>31</v>
      </c>
      <c r="Q2284" s="290"/>
      <c r="R2284" s="291"/>
      <c r="S2284" s="270"/>
      <c r="T2284" s="283"/>
      <c r="U2284" s="283"/>
      <c r="V2284" s="270"/>
      <c r="W2284" s="270" t="s">
        <v>21</v>
      </c>
    </row>
    <row r="2285" s="253" customFormat="true" ht="25.5" hidden="true" spans="1:23">
      <c r="A2285" s="270">
        <f>MAX(A$2:A2284)+1</f>
        <v>2131</v>
      </c>
      <c r="B2285" s="270">
        <v>310402003</v>
      </c>
      <c r="C2285" s="270" t="s">
        <v>5586</v>
      </c>
      <c r="D2285" s="410" t="s">
        <v>5587</v>
      </c>
      <c r="E2285" s="410" t="s">
        <v>5586</v>
      </c>
      <c r="F2285" s="270"/>
      <c r="G2285" s="270"/>
      <c r="H2285" s="283" t="s">
        <v>39</v>
      </c>
      <c r="I2285" s="283" t="s">
        <v>40</v>
      </c>
      <c r="J2285" s="289">
        <v>6.5</v>
      </c>
      <c r="K2285" s="290"/>
      <c r="L2285" s="291"/>
      <c r="M2285" s="289">
        <v>6.5</v>
      </c>
      <c r="N2285" s="290"/>
      <c r="O2285" s="291"/>
      <c r="P2285" s="289" t="s">
        <v>31</v>
      </c>
      <c r="Q2285" s="290"/>
      <c r="R2285" s="291"/>
      <c r="S2285" s="270"/>
      <c r="T2285" s="283"/>
      <c r="U2285" s="283"/>
      <c r="V2285" s="270"/>
      <c r="W2285" s="270" t="s">
        <v>21</v>
      </c>
    </row>
    <row r="2286" s="253" customFormat="true" ht="25.5" hidden="true" spans="1:23">
      <c r="A2286" s="270">
        <f>MAX(A$2:A2285)+1</f>
        <v>2132</v>
      </c>
      <c r="B2286" s="270">
        <v>310402004</v>
      </c>
      <c r="C2286" s="270" t="s">
        <v>5588</v>
      </c>
      <c r="D2286" s="410" t="s">
        <v>5589</v>
      </c>
      <c r="E2286" s="410" t="s">
        <v>5588</v>
      </c>
      <c r="F2286" s="270" t="s">
        <v>5590</v>
      </c>
      <c r="G2286" s="270"/>
      <c r="H2286" s="283" t="s">
        <v>39</v>
      </c>
      <c r="I2286" s="283" t="s">
        <v>40</v>
      </c>
      <c r="J2286" s="289">
        <v>65</v>
      </c>
      <c r="K2286" s="290"/>
      <c r="L2286" s="291"/>
      <c r="M2286" s="289">
        <v>65</v>
      </c>
      <c r="N2286" s="290"/>
      <c r="O2286" s="291"/>
      <c r="P2286" s="289" t="s">
        <v>31</v>
      </c>
      <c r="Q2286" s="290"/>
      <c r="R2286" s="291"/>
      <c r="S2286" s="270"/>
      <c r="T2286" s="283"/>
      <c r="U2286" s="283"/>
      <c r="V2286" s="270"/>
      <c r="W2286" s="270" t="s">
        <v>21</v>
      </c>
    </row>
    <row r="2287" s="253" customFormat="true" ht="25.5" hidden="true" spans="1:23">
      <c r="A2287" s="270">
        <f>MAX(A$2:A2286)+1</f>
        <v>2133</v>
      </c>
      <c r="B2287" s="270">
        <v>310402005</v>
      </c>
      <c r="C2287" s="270" t="s">
        <v>5591</v>
      </c>
      <c r="D2287" s="410" t="s">
        <v>5592</v>
      </c>
      <c r="E2287" s="410" t="s">
        <v>5591</v>
      </c>
      <c r="F2287" s="270"/>
      <c r="G2287" s="270"/>
      <c r="H2287" s="283" t="s">
        <v>39</v>
      </c>
      <c r="I2287" s="283" t="s">
        <v>40</v>
      </c>
      <c r="J2287" s="289">
        <v>7.8</v>
      </c>
      <c r="K2287" s="290"/>
      <c r="L2287" s="291"/>
      <c r="M2287" s="289">
        <v>7.8</v>
      </c>
      <c r="N2287" s="290"/>
      <c r="O2287" s="291"/>
      <c r="P2287" s="289" t="s">
        <v>31</v>
      </c>
      <c r="Q2287" s="290"/>
      <c r="R2287" s="291"/>
      <c r="S2287" s="270"/>
      <c r="T2287" s="283"/>
      <c r="U2287" s="283"/>
      <c r="V2287" s="270"/>
      <c r="W2287" s="270" t="s">
        <v>21</v>
      </c>
    </row>
    <row r="2288" s="253" customFormat="true" ht="25.5" hidden="true" spans="1:23">
      <c r="A2288" s="270">
        <f>MAX(A$2:A2287)+1</f>
        <v>2134</v>
      </c>
      <c r="B2288" s="270">
        <v>310402006</v>
      </c>
      <c r="C2288" s="270" t="s">
        <v>5593</v>
      </c>
      <c r="D2288" s="410" t="s">
        <v>5594</v>
      </c>
      <c r="E2288" s="410" t="s">
        <v>5593</v>
      </c>
      <c r="F2288" s="270" t="s">
        <v>5595</v>
      </c>
      <c r="G2288" s="270"/>
      <c r="H2288" s="283" t="s">
        <v>39</v>
      </c>
      <c r="I2288" s="283" t="s">
        <v>40</v>
      </c>
      <c r="J2288" s="289">
        <v>16</v>
      </c>
      <c r="K2288" s="290"/>
      <c r="L2288" s="291"/>
      <c r="M2288" s="289">
        <v>16</v>
      </c>
      <c r="N2288" s="290"/>
      <c r="O2288" s="291"/>
      <c r="P2288" s="289" t="s">
        <v>31</v>
      </c>
      <c r="Q2288" s="290"/>
      <c r="R2288" s="291"/>
      <c r="S2288" s="270"/>
      <c r="T2288" s="283"/>
      <c r="U2288" s="283"/>
      <c r="V2288" s="270"/>
      <c r="W2288" s="270" t="s">
        <v>21</v>
      </c>
    </row>
    <row r="2289" s="253" customFormat="true" ht="25.5" hidden="true" spans="1:23">
      <c r="A2289" s="270">
        <f>MAX(A$2:A2288)+1</f>
        <v>2135</v>
      </c>
      <c r="B2289" s="270">
        <v>310402007</v>
      </c>
      <c r="C2289" s="270" t="s">
        <v>4946</v>
      </c>
      <c r="D2289" s="410" t="s">
        <v>4945</v>
      </c>
      <c r="E2289" s="410" t="s">
        <v>4946</v>
      </c>
      <c r="F2289" s="270"/>
      <c r="G2289" s="270"/>
      <c r="H2289" s="283" t="s">
        <v>39</v>
      </c>
      <c r="I2289" s="283" t="s">
        <v>40</v>
      </c>
      <c r="J2289" s="289">
        <v>20</v>
      </c>
      <c r="K2289" s="290"/>
      <c r="L2289" s="291"/>
      <c r="M2289" s="289">
        <v>20</v>
      </c>
      <c r="N2289" s="290"/>
      <c r="O2289" s="291"/>
      <c r="P2289" s="289" t="s">
        <v>31</v>
      </c>
      <c r="Q2289" s="290"/>
      <c r="R2289" s="291"/>
      <c r="S2289" s="270"/>
      <c r="T2289" s="283"/>
      <c r="U2289" s="283"/>
      <c r="V2289" s="270"/>
      <c r="W2289" s="270" t="s">
        <v>21</v>
      </c>
    </row>
    <row r="2290" s="253" customFormat="true" ht="25.5" hidden="true" spans="1:23">
      <c r="A2290" s="270">
        <f>MAX(A$2:A2289)+1</f>
        <v>2136</v>
      </c>
      <c r="B2290" s="270">
        <v>310402008</v>
      </c>
      <c r="C2290" s="270" t="s">
        <v>5596</v>
      </c>
      <c r="D2290" s="410" t="s">
        <v>5597</v>
      </c>
      <c r="E2290" s="410" t="s">
        <v>5596</v>
      </c>
      <c r="F2290" s="270"/>
      <c r="G2290" s="270"/>
      <c r="H2290" s="283" t="s">
        <v>39</v>
      </c>
      <c r="I2290" s="283" t="s">
        <v>40</v>
      </c>
      <c r="J2290" s="289">
        <v>26</v>
      </c>
      <c r="K2290" s="290"/>
      <c r="L2290" s="291"/>
      <c r="M2290" s="289">
        <v>26</v>
      </c>
      <c r="N2290" s="290"/>
      <c r="O2290" s="291"/>
      <c r="P2290" s="289" t="s">
        <v>31</v>
      </c>
      <c r="Q2290" s="290"/>
      <c r="R2290" s="291"/>
      <c r="S2290" s="270"/>
      <c r="T2290" s="283"/>
      <c r="U2290" s="283"/>
      <c r="V2290" s="270"/>
      <c r="W2290" s="270" t="s">
        <v>21</v>
      </c>
    </row>
    <row r="2291" s="253" customFormat="true" ht="25.5" hidden="true" spans="1:23">
      <c r="A2291" s="270">
        <f>MAX(A$2:A2290)+1</f>
        <v>2137</v>
      </c>
      <c r="B2291" s="270">
        <v>310402009</v>
      </c>
      <c r="C2291" s="270" t="s">
        <v>5598</v>
      </c>
      <c r="D2291" s="410" t="s">
        <v>5599</v>
      </c>
      <c r="E2291" s="410" t="s">
        <v>5598</v>
      </c>
      <c r="F2291" s="270"/>
      <c r="G2291" s="270"/>
      <c r="H2291" s="283" t="s">
        <v>44</v>
      </c>
      <c r="I2291" s="283" t="s">
        <v>40</v>
      </c>
      <c r="J2291" s="289">
        <v>26</v>
      </c>
      <c r="K2291" s="290"/>
      <c r="L2291" s="291"/>
      <c r="M2291" s="289">
        <v>26</v>
      </c>
      <c r="N2291" s="290"/>
      <c r="O2291" s="291"/>
      <c r="P2291" s="289" t="s">
        <v>31</v>
      </c>
      <c r="Q2291" s="290"/>
      <c r="R2291" s="291"/>
      <c r="S2291" s="270"/>
      <c r="T2291" s="283"/>
      <c r="U2291" s="283"/>
      <c r="V2291" s="270"/>
      <c r="W2291" s="270" t="s">
        <v>21</v>
      </c>
    </row>
    <row r="2292" s="253" customFormat="true" ht="25.5" hidden="true" spans="1:23">
      <c r="A2292" s="270">
        <f>MAX(A$2:A2291)+1</f>
        <v>2138</v>
      </c>
      <c r="B2292" s="270">
        <v>310402010</v>
      </c>
      <c r="C2292" s="270" t="s">
        <v>5600</v>
      </c>
      <c r="D2292" s="410" t="s">
        <v>5601</v>
      </c>
      <c r="E2292" s="410" t="s">
        <v>5600</v>
      </c>
      <c r="F2292" s="270"/>
      <c r="G2292" s="270"/>
      <c r="H2292" s="283" t="s">
        <v>39</v>
      </c>
      <c r="I2292" s="283" t="s">
        <v>40</v>
      </c>
      <c r="J2292" s="289">
        <v>20</v>
      </c>
      <c r="K2292" s="290"/>
      <c r="L2292" s="291"/>
      <c r="M2292" s="289">
        <v>20</v>
      </c>
      <c r="N2292" s="290"/>
      <c r="O2292" s="291"/>
      <c r="P2292" s="289" t="s">
        <v>31</v>
      </c>
      <c r="Q2292" s="290"/>
      <c r="R2292" s="291"/>
      <c r="S2292" s="270" t="s">
        <v>5602</v>
      </c>
      <c r="T2292" s="283"/>
      <c r="U2292" s="283"/>
      <c r="V2292" s="270"/>
      <c r="W2292" s="270" t="s">
        <v>21</v>
      </c>
    </row>
    <row r="2293" s="253" customFormat="true" ht="25.5" hidden="true" spans="1:23">
      <c r="A2293" s="270">
        <f>MAX(A$2:A2292)+1</f>
        <v>2139</v>
      </c>
      <c r="B2293" s="270">
        <v>310402011</v>
      </c>
      <c r="C2293" s="270" t="s">
        <v>5603</v>
      </c>
      <c r="D2293" s="410" t="s">
        <v>5604</v>
      </c>
      <c r="E2293" s="410" t="s">
        <v>5603</v>
      </c>
      <c r="F2293" s="270"/>
      <c r="G2293" s="270"/>
      <c r="H2293" s="283" t="s">
        <v>39</v>
      </c>
      <c r="I2293" s="283" t="s">
        <v>40</v>
      </c>
      <c r="J2293" s="289">
        <v>65</v>
      </c>
      <c r="K2293" s="290"/>
      <c r="L2293" s="291"/>
      <c r="M2293" s="289">
        <v>65</v>
      </c>
      <c r="N2293" s="290"/>
      <c r="O2293" s="291"/>
      <c r="P2293" s="289" t="s">
        <v>31</v>
      </c>
      <c r="Q2293" s="290"/>
      <c r="R2293" s="291"/>
      <c r="S2293" s="430" t="s">
        <v>345</v>
      </c>
      <c r="T2293" s="283"/>
      <c r="U2293" s="283"/>
      <c r="V2293" s="270"/>
      <c r="W2293" s="270" t="s">
        <v>21</v>
      </c>
    </row>
    <row r="2294" s="253" customFormat="true" ht="25.5" hidden="true" spans="1:23">
      <c r="A2294" s="270">
        <f>MAX(A$2:A2293)+1</f>
        <v>2140</v>
      </c>
      <c r="B2294" s="270">
        <v>310402012</v>
      </c>
      <c r="C2294" s="270" t="s">
        <v>5605</v>
      </c>
      <c r="D2294" s="410" t="s">
        <v>5606</v>
      </c>
      <c r="E2294" s="410" t="s">
        <v>5605</v>
      </c>
      <c r="F2294" s="270"/>
      <c r="G2294" s="270"/>
      <c r="H2294" s="283" t="s">
        <v>39</v>
      </c>
      <c r="I2294" s="283" t="s">
        <v>40</v>
      </c>
      <c r="J2294" s="289">
        <v>20</v>
      </c>
      <c r="K2294" s="290"/>
      <c r="L2294" s="291"/>
      <c r="M2294" s="289">
        <v>20</v>
      </c>
      <c r="N2294" s="290"/>
      <c r="O2294" s="291"/>
      <c r="P2294" s="289" t="s">
        <v>31</v>
      </c>
      <c r="Q2294" s="290"/>
      <c r="R2294" s="291"/>
      <c r="S2294" s="430"/>
      <c r="T2294" s="283"/>
      <c r="U2294" s="283"/>
      <c r="V2294" s="270"/>
      <c r="W2294" s="270" t="s">
        <v>21</v>
      </c>
    </row>
    <row r="2295" s="253" customFormat="true" ht="25.5" hidden="true" spans="1:23">
      <c r="A2295" s="270">
        <f>MAX(A$2:A2294)+1</f>
        <v>2141</v>
      </c>
      <c r="B2295" s="270">
        <v>310402013</v>
      </c>
      <c r="C2295" s="270" t="s">
        <v>5607</v>
      </c>
      <c r="D2295" s="410" t="s">
        <v>5608</v>
      </c>
      <c r="E2295" s="410" t="s">
        <v>5607</v>
      </c>
      <c r="F2295" s="270"/>
      <c r="G2295" s="270"/>
      <c r="H2295" s="283" t="s">
        <v>39</v>
      </c>
      <c r="I2295" s="283" t="s">
        <v>40</v>
      </c>
      <c r="J2295" s="289">
        <v>39</v>
      </c>
      <c r="K2295" s="290"/>
      <c r="L2295" s="291"/>
      <c r="M2295" s="289">
        <v>39</v>
      </c>
      <c r="N2295" s="290"/>
      <c r="O2295" s="291"/>
      <c r="P2295" s="289" t="s">
        <v>31</v>
      </c>
      <c r="Q2295" s="290"/>
      <c r="R2295" s="291"/>
      <c r="S2295" s="430" t="s">
        <v>345</v>
      </c>
      <c r="T2295" s="283"/>
      <c r="U2295" s="283"/>
      <c r="V2295" s="270"/>
      <c r="W2295" s="270" t="s">
        <v>21</v>
      </c>
    </row>
    <row r="2296" s="253" customFormat="true" ht="25.5" hidden="true" spans="1:23">
      <c r="A2296" s="270">
        <f>MAX(A$2:A2295)+1</f>
        <v>2142</v>
      </c>
      <c r="B2296" s="270">
        <v>310402014</v>
      </c>
      <c r="C2296" s="270" t="s">
        <v>5609</v>
      </c>
      <c r="D2296" s="410" t="s">
        <v>5610</v>
      </c>
      <c r="E2296" s="410" t="s">
        <v>5609</v>
      </c>
      <c r="F2296" s="270"/>
      <c r="G2296" s="270"/>
      <c r="H2296" s="283" t="s">
        <v>39</v>
      </c>
      <c r="I2296" s="283" t="s">
        <v>40</v>
      </c>
      <c r="J2296" s="289">
        <v>39</v>
      </c>
      <c r="K2296" s="290"/>
      <c r="L2296" s="291"/>
      <c r="M2296" s="289">
        <v>39</v>
      </c>
      <c r="N2296" s="290"/>
      <c r="O2296" s="291"/>
      <c r="P2296" s="289" t="s">
        <v>31</v>
      </c>
      <c r="Q2296" s="290"/>
      <c r="R2296" s="291"/>
      <c r="S2296" s="430" t="s">
        <v>345</v>
      </c>
      <c r="T2296" s="283"/>
      <c r="U2296" s="283"/>
      <c r="V2296" s="270"/>
      <c r="W2296" s="270" t="s">
        <v>21</v>
      </c>
    </row>
    <row r="2297" s="253" customFormat="true" ht="25.5" hidden="true" spans="1:23">
      <c r="A2297" s="270">
        <f>MAX(A$2:A2296)+1</f>
        <v>2143</v>
      </c>
      <c r="B2297" s="270">
        <v>310402015</v>
      </c>
      <c r="C2297" s="270" t="s">
        <v>5611</v>
      </c>
      <c r="D2297" s="410" t="s">
        <v>5612</v>
      </c>
      <c r="E2297" s="410" t="s">
        <v>5611</v>
      </c>
      <c r="F2297" s="270"/>
      <c r="G2297" s="270"/>
      <c r="H2297" s="283" t="s">
        <v>39</v>
      </c>
      <c r="I2297" s="283" t="s">
        <v>40</v>
      </c>
      <c r="J2297" s="289">
        <v>26</v>
      </c>
      <c r="K2297" s="290"/>
      <c r="L2297" s="291"/>
      <c r="M2297" s="289">
        <v>26</v>
      </c>
      <c r="N2297" s="290"/>
      <c r="O2297" s="291"/>
      <c r="P2297" s="289" t="s">
        <v>31</v>
      </c>
      <c r="Q2297" s="290"/>
      <c r="R2297" s="291"/>
      <c r="S2297" s="430"/>
      <c r="T2297" s="283"/>
      <c r="U2297" s="283"/>
      <c r="V2297" s="270"/>
      <c r="W2297" s="270" t="s">
        <v>21</v>
      </c>
    </row>
    <row r="2298" s="253" customFormat="true" ht="25.5" hidden="true" spans="1:23">
      <c r="A2298" s="270">
        <f>MAX(A$2:A2297)+1</f>
        <v>2144</v>
      </c>
      <c r="B2298" s="270">
        <v>310402016</v>
      </c>
      <c r="C2298" s="270" t="s">
        <v>5613</v>
      </c>
      <c r="D2298" s="410" t="s">
        <v>5614</v>
      </c>
      <c r="E2298" s="410" t="s">
        <v>5613</v>
      </c>
      <c r="F2298" s="270"/>
      <c r="G2298" s="270"/>
      <c r="H2298" s="283" t="s">
        <v>39</v>
      </c>
      <c r="I2298" s="283" t="s">
        <v>40</v>
      </c>
      <c r="J2298" s="297">
        <v>98</v>
      </c>
      <c r="K2298" s="303"/>
      <c r="L2298" s="304"/>
      <c r="M2298" s="297">
        <v>98</v>
      </c>
      <c r="N2298" s="303"/>
      <c r="O2298" s="304"/>
      <c r="P2298" s="289" t="s">
        <v>31</v>
      </c>
      <c r="Q2298" s="290"/>
      <c r="R2298" s="291"/>
      <c r="S2298" s="430" t="s">
        <v>345</v>
      </c>
      <c r="T2298" s="377"/>
      <c r="U2298" s="377"/>
      <c r="V2298" s="270"/>
      <c r="W2298" s="270" t="s">
        <v>938</v>
      </c>
    </row>
    <row r="2299" s="253" customFormat="true" ht="25.5" hidden="true" spans="1:23">
      <c r="A2299" s="270">
        <f>MAX(A$2:A2298)+1</f>
        <v>2145</v>
      </c>
      <c r="B2299" s="270">
        <v>310402017</v>
      </c>
      <c r="C2299" s="270" t="s">
        <v>5615</v>
      </c>
      <c r="D2299" s="410" t="s">
        <v>5616</v>
      </c>
      <c r="E2299" s="410" t="s">
        <v>5615</v>
      </c>
      <c r="F2299" s="270" t="s">
        <v>5617</v>
      </c>
      <c r="G2299" s="270"/>
      <c r="H2299" s="283" t="s">
        <v>39</v>
      </c>
      <c r="I2299" s="283" t="s">
        <v>40</v>
      </c>
      <c r="J2299" s="289">
        <v>26</v>
      </c>
      <c r="K2299" s="290"/>
      <c r="L2299" s="291"/>
      <c r="M2299" s="289">
        <v>26</v>
      </c>
      <c r="N2299" s="290"/>
      <c r="O2299" s="291"/>
      <c r="P2299" s="289" t="s">
        <v>31</v>
      </c>
      <c r="Q2299" s="290"/>
      <c r="R2299" s="291"/>
      <c r="S2299" s="270"/>
      <c r="T2299" s="283"/>
      <c r="U2299" s="283"/>
      <c r="V2299" s="270"/>
      <c r="W2299" s="270" t="s">
        <v>21</v>
      </c>
    </row>
    <row r="2300" s="253" customFormat="true" ht="25.5" hidden="true" spans="1:23">
      <c r="A2300" s="270">
        <f>MAX(A$2:A2299)+1</f>
        <v>2146</v>
      </c>
      <c r="B2300" s="270">
        <v>310402018</v>
      </c>
      <c r="C2300" s="270" t="s">
        <v>5618</v>
      </c>
      <c r="D2300" s="410" t="s">
        <v>5619</v>
      </c>
      <c r="E2300" s="410" t="s">
        <v>5618</v>
      </c>
      <c r="F2300" s="270"/>
      <c r="G2300" s="270"/>
      <c r="H2300" s="283" t="s">
        <v>39</v>
      </c>
      <c r="I2300" s="283" t="s">
        <v>40</v>
      </c>
      <c r="J2300" s="289">
        <v>39</v>
      </c>
      <c r="K2300" s="290"/>
      <c r="L2300" s="291"/>
      <c r="M2300" s="289">
        <v>39</v>
      </c>
      <c r="N2300" s="290"/>
      <c r="O2300" s="291"/>
      <c r="P2300" s="289" t="s">
        <v>31</v>
      </c>
      <c r="Q2300" s="290"/>
      <c r="R2300" s="291"/>
      <c r="S2300" s="270"/>
      <c r="T2300" s="283"/>
      <c r="U2300" s="283"/>
      <c r="V2300" s="270"/>
      <c r="W2300" s="270" t="s">
        <v>21</v>
      </c>
    </row>
    <row r="2301" s="253" customFormat="true" ht="25.5" hidden="true" spans="1:23">
      <c r="A2301" s="270">
        <f>MAX(A$2:A2300)+1</f>
        <v>2147</v>
      </c>
      <c r="B2301" s="270">
        <v>310402019</v>
      </c>
      <c r="C2301" s="270" t="s">
        <v>5620</v>
      </c>
      <c r="D2301" s="410" t="s">
        <v>5621</v>
      </c>
      <c r="E2301" s="410" t="s">
        <v>5620</v>
      </c>
      <c r="F2301" s="270"/>
      <c r="G2301" s="270"/>
      <c r="H2301" s="283" t="s">
        <v>39</v>
      </c>
      <c r="I2301" s="283" t="s">
        <v>40</v>
      </c>
      <c r="J2301" s="289">
        <v>13</v>
      </c>
      <c r="K2301" s="290"/>
      <c r="L2301" s="291"/>
      <c r="M2301" s="289">
        <v>13</v>
      </c>
      <c r="N2301" s="290"/>
      <c r="O2301" s="291"/>
      <c r="P2301" s="289" t="s">
        <v>31</v>
      </c>
      <c r="Q2301" s="290"/>
      <c r="R2301" s="291"/>
      <c r="S2301" s="270"/>
      <c r="T2301" s="283"/>
      <c r="U2301" s="283"/>
      <c r="V2301" s="270"/>
      <c r="W2301" s="270" t="s">
        <v>21</v>
      </c>
    </row>
    <row r="2302" s="253" customFormat="true" ht="25.5" hidden="true" spans="1:23">
      <c r="A2302" s="270">
        <f>MAX(A$2:A2301)+1</f>
        <v>2148</v>
      </c>
      <c r="B2302" s="270">
        <v>310402020</v>
      </c>
      <c r="C2302" s="270" t="s">
        <v>5622</v>
      </c>
      <c r="D2302" s="410" t="s">
        <v>5623</v>
      </c>
      <c r="E2302" s="410" t="s">
        <v>5622</v>
      </c>
      <c r="F2302" s="270"/>
      <c r="G2302" s="270"/>
      <c r="H2302" s="283" t="s">
        <v>39</v>
      </c>
      <c r="I2302" s="283" t="s">
        <v>40</v>
      </c>
      <c r="J2302" s="297">
        <v>42</v>
      </c>
      <c r="K2302" s="303"/>
      <c r="L2302" s="304"/>
      <c r="M2302" s="297">
        <v>42</v>
      </c>
      <c r="N2302" s="303"/>
      <c r="O2302" s="304"/>
      <c r="P2302" s="289" t="s">
        <v>31</v>
      </c>
      <c r="Q2302" s="290"/>
      <c r="R2302" s="291"/>
      <c r="S2302" s="270"/>
      <c r="T2302" s="377"/>
      <c r="U2302" s="377"/>
      <c r="V2302" s="270"/>
      <c r="W2302" s="270" t="s">
        <v>938</v>
      </c>
    </row>
    <row r="2303" s="253" customFormat="true" ht="25.5" hidden="true" spans="1:23">
      <c r="A2303" s="270">
        <f>MAX(A$2:A2302)+1</f>
        <v>2149</v>
      </c>
      <c r="B2303" s="270">
        <v>310402021</v>
      </c>
      <c r="C2303" s="270" t="s">
        <v>5624</v>
      </c>
      <c r="D2303" s="410" t="s">
        <v>5625</v>
      </c>
      <c r="E2303" s="410" t="s">
        <v>5624</v>
      </c>
      <c r="F2303" s="270"/>
      <c r="G2303" s="270"/>
      <c r="H2303" s="283" t="s">
        <v>39</v>
      </c>
      <c r="I2303" s="283" t="s">
        <v>40</v>
      </c>
      <c r="J2303" s="289">
        <v>13</v>
      </c>
      <c r="K2303" s="290"/>
      <c r="L2303" s="291"/>
      <c r="M2303" s="289">
        <v>13</v>
      </c>
      <c r="N2303" s="290"/>
      <c r="O2303" s="291"/>
      <c r="P2303" s="289" t="s">
        <v>31</v>
      </c>
      <c r="Q2303" s="290"/>
      <c r="R2303" s="291"/>
      <c r="S2303" s="270"/>
      <c r="T2303" s="283"/>
      <c r="U2303" s="283"/>
      <c r="V2303" s="270"/>
      <c r="W2303" s="270" t="s">
        <v>21</v>
      </c>
    </row>
    <row r="2304" s="253" customFormat="true" ht="25.5" hidden="true" spans="1:23">
      <c r="A2304" s="270">
        <f>MAX(A$2:A2303)+1</f>
        <v>2150</v>
      </c>
      <c r="B2304" s="270">
        <v>310402022</v>
      </c>
      <c r="C2304" s="270" t="s">
        <v>5626</v>
      </c>
      <c r="D2304" s="410" t="s">
        <v>5627</v>
      </c>
      <c r="E2304" s="410" t="s">
        <v>5626</v>
      </c>
      <c r="F2304" s="270"/>
      <c r="G2304" s="270"/>
      <c r="H2304" s="283" t="s">
        <v>39</v>
      </c>
      <c r="I2304" s="283" t="s">
        <v>40</v>
      </c>
      <c r="J2304" s="289">
        <v>33</v>
      </c>
      <c r="K2304" s="290"/>
      <c r="L2304" s="291"/>
      <c r="M2304" s="289">
        <v>33</v>
      </c>
      <c r="N2304" s="290"/>
      <c r="O2304" s="291"/>
      <c r="P2304" s="289" t="s">
        <v>31</v>
      </c>
      <c r="Q2304" s="290"/>
      <c r="R2304" s="291"/>
      <c r="S2304" s="270"/>
      <c r="T2304" s="283"/>
      <c r="U2304" s="283"/>
      <c r="V2304" s="270"/>
      <c r="W2304" s="270" t="s">
        <v>21</v>
      </c>
    </row>
    <row r="2305" s="253" customFormat="true" ht="25.5" hidden="true" spans="1:23">
      <c r="A2305" s="270">
        <f>MAX(A$2:A2304)+1</f>
        <v>2151</v>
      </c>
      <c r="B2305" s="270">
        <v>310402023</v>
      </c>
      <c r="C2305" s="270" t="s">
        <v>5628</v>
      </c>
      <c r="D2305" s="410" t="s">
        <v>5629</v>
      </c>
      <c r="E2305" s="410" t="s">
        <v>5628</v>
      </c>
      <c r="F2305" s="270"/>
      <c r="G2305" s="270"/>
      <c r="H2305" s="283" t="s">
        <v>39</v>
      </c>
      <c r="I2305" s="283" t="s">
        <v>40</v>
      </c>
      <c r="J2305" s="289">
        <v>39</v>
      </c>
      <c r="K2305" s="290"/>
      <c r="L2305" s="291"/>
      <c r="M2305" s="289">
        <v>39</v>
      </c>
      <c r="N2305" s="290"/>
      <c r="O2305" s="291"/>
      <c r="P2305" s="289" t="s">
        <v>31</v>
      </c>
      <c r="Q2305" s="290"/>
      <c r="R2305" s="291"/>
      <c r="S2305" s="270"/>
      <c r="T2305" s="283"/>
      <c r="U2305" s="283"/>
      <c r="V2305" s="270"/>
      <c r="W2305" s="270" t="s">
        <v>21</v>
      </c>
    </row>
    <row r="2306" s="253" customFormat="true" ht="25.5" hidden="true" spans="1:23">
      <c r="A2306" s="270">
        <f>MAX(A$2:A2305)+1</f>
        <v>2152</v>
      </c>
      <c r="B2306" s="270">
        <v>310402024</v>
      </c>
      <c r="C2306" s="336" t="s">
        <v>5630</v>
      </c>
      <c r="D2306" s="410" t="s">
        <v>5631</v>
      </c>
      <c r="E2306" s="410" t="s">
        <v>5630</v>
      </c>
      <c r="F2306" s="336" t="s">
        <v>5632</v>
      </c>
      <c r="G2306" s="336"/>
      <c r="H2306" s="283" t="s">
        <v>39</v>
      </c>
      <c r="I2306" s="377" t="s">
        <v>40</v>
      </c>
      <c r="J2306" s="289">
        <v>20</v>
      </c>
      <c r="K2306" s="290"/>
      <c r="L2306" s="291"/>
      <c r="M2306" s="289">
        <v>20</v>
      </c>
      <c r="N2306" s="290"/>
      <c r="O2306" s="291"/>
      <c r="P2306" s="289" t="s">
        <v>31</v>
      </c>
      <c r="Q2306" s="290"/>
      <c r="R2306" s="291"/>
      <c r="S2306" s="336"/>
      <c r="T2306" s="283"/>
      <c r="U2306" s="377"/>
      <c r="V2306" s="283"/>
      <c r="W2306" s="270" t="s">
        <v>1123</v>
      </c>
    </row>
    <row r="2307" s="253" customFormat="true" ht="25.5" hidden="true" spans="1:23">
      <c r="A2307" s="270">
        <f>MAX(A$2:A2306)+1</f>
        <v>2153</v>
      </c>
      <c r="B2307" s="270">
        <v>310402025</v>
      </c>
      <c r="C2307" s="270" t="s">
        <v>5633</v>
      </c>
      <c r="D2307" s="410" t="s">
        <v>5634</v>
      </c>
      <c r="E2307" s="410" t="s">
        <v>5633</v>
      </c>
      <c r="F2307" s="270"/>
      <c r="G2307" s="270"/>
      <c r="H2307" s="283" t="s">
        <v>44</v>
      </c>
      <c r="I2307" s="283" t="s">
        <v>40</v>
      </c>
      <c r="J2307" s="289">
        <v>33</v>
      </c>
      <c r="K2307" s="290"/>
      <c r="L2307" s="291"/>
      <c r="M2307" s="289">
        <v>33</v>
      </c>
      <c r="N2307" s="290"/>
      <c r="O2307" s="291"/>
      <c r="P2307" s="289" t="s">
        <v>31</v>
      </c>
      <c r="Q2307" s="290"/>
      <c r="R2307" s="291"/>
      <c r="S2307" s="270" t="s">
        <v>5635</v>
      </c>
      <c r="T2307" s="283"/>
      <c r="U2307" s="283"/>
      <c r="V2307" s="270"/>
      <c r="W2307" s="270" t="s">
        <v>21</v>
      </c>
    </row>
    <row r="2308" s="253" customFormat="true" ht="25.5" hidden="true" spans="1:23">
      <c r="A2308" s="270">
        <f>MAX(A$2:A2307)+1</f>
        <v>2154</v>
      </c>
      <c r="B2308" s="270" t="s">
        <v>5636</v>
      </c>
      <c r="C2308" s="270" t="s">
        <v>5637</v>
      </c>
      <c r="D2308" s="410" t="s">
        <v>5634</v>
      </c>
      <c r="E2308" s="410" t="s">
        <v>5633</v>
      </c>
      <c r="F2308" s="270"/>
      <c r="G2308" s="270"/>
      <c r="H2308" s="283" t="s">
        <v>39</v>
      </c>
      <c r="I2308" s="283" t="s">
        <v>40</v>
      </c>
      <c r="J2308" s="289">
        <v>13</v>
      </c>
      <c r="K2308" s="290"/>
      <c r="L2308" s="291"/>
      <c r="M2308" s="289">
        <v>13</v>
      </c>
      <c r="N2308" s="290"/>
      <c r="O2308" s="291"/>
      <c r="P2308" s="289" t="s">
        <v>31</v>
      </c>
      <c r="Q2308" s="290"/>
      <c r="R2308" s="291"/>
      <c r="S2308" s="270"/>
      <c r="T2308" s="283"/>
      <c r="U2308" s="283"/>
      <c r="V2308" s="270"/>
      <c r="W2308" s="270" t="s">
        <v>21</v>
      </c>
    </row>
    <row r="2309" s="252" customFormat="true" ht="25.5" hidden="true" spans="1:23">
      <c r="A2309" s="270"/>
      <c r="B2309" s="270">
        <v>310403</v>
      </c>
      <c r="C2309" s="270" t="s">
        <v>5638</v>
      </c>
      <c r="D2309" s="410"/>
      <c r="E2309" s="410"/>
      <c r="F2309" s="270"/>
      <c r="G2309" s="270"/>
      <c r="H2309" s="283"/>
      <c r="I2309" s="283"/>
      <c r="J2309" s="289"/>
      <c r="K2309" s="290"/>
      <c r="L2309" s="291"/>
      <c r="M2309" s="289"/>
      <c r="N2309" s="290"/>
      <c r="O2309" s="291"/>
      <c r="P2309" s="289"/>
      <c r="Q2309" s="290"/>
      <c r="R2309" s="291"/>
      <c r="S2309" s="270"/>
      <c r="T2309" s="283"/>
      <c r="U2309" s="283"/>
      <c r="V2309" s="270"/>
      <c r="W2309" s="270" t="s">
        <v>21</v>
      </c>
    </row>
    <row r="2310" s="253" customFormat="true" ht="25.5" hidden="true" spans="1:23">
      <c r="A2310" s="270">
        <f>MAX(A$2:A2309)+1</f>
        <v>2155</v>
      </c>
      <c r="B2310" s="270">
        <v>310403001</v>
      </c>
      <c r="C2310" s="396" t="s">
        <v>5639</v>
      </c>
      <c r="D2310" s="410" t="s">
        <v>5640</v>
      </c>
      <c r="E2310" s="410" t="s">
        <v>5639</v>
      </c>
      <c r="F2310" s="270" t="s">
        <v>5641</v>
      </c>
      <c r="G2310" s="270"/>
      <c r="H2310" s="283" t="s">
        <v>39</v>
      </c>
      <c r="I2310" s="283" t="s">
        <v>40</v>
      </c>
      <c r="J2310" s="289">
        <v>39</v>
      </c>
      <c r="K2310" s="290"/>
      <c r="L2310" s="291"/>
      <c r="M2310" s="289">
        <v>39</v>
      </c>
      <c r="N2310" s="290"/>
      <c r="O2310" s="291"/>
      <c r="P2310" s="289" t="s">
        <v>31</v>
      </c>
      <c r="Q2310" s="290"/>
      <c r="R2310" s="291"/>
      <c r="S2310" s="270"/>
      <c r="T2310" s="283"/>
      <c r="U2310" s="283"/>
      <c r="V2310" s="270"/>
      <c r="W2310" s="270" t="s">
        <v>21</v>
      </c>
    </row>
    <row r="2311" s="253" customFormat="true" ht="25.5" hidden="true" spans="1:23">
      <c r="A2311" s="270">
        <f>MAX(A$2:A2310)+1</f>
        <v>2156</v>
      </c>
      <c r="B2311" s="270">
        <v>310403002</v>
      </c>
      <c r="C2311" s="396" t="s">
        <v>5642</v>
      </c>
      <c r="D2311" s="410" t="s">
        <v>5643</v>
      </c>
      <c r="E2311" s="410" t="s">
        <v>5642</v>
      </c>
      <c r="F2311" s="270"/>
      <c r="G2311" s="270"/>
      <c r="H2311" s="283" t="s">
        <v>39</v>
      </c>
      <c r="I2311" s="283" t="s">
        <v>40</v>
      </c>
      <c r="J2311" s="289">
        <v>59</v>
      </c>
      <c r="K2311" s="290"/>
      <c r="L2311" s="291"/>
      <c r="M2311" s="289">
        <v>59</v>
      </c>
      <c r="N2311" s="290"/>
      <c r="O2311" s="291"/>
      <c r="P2311" s="289" t="s">
        <v>31</v>
      </c>
      <c r="Q2311" s="290"/>
      <c r="R2311" s="291"/>
      <c r="S2311" s="270"/>
      <c r="T2311" s="283"/>
      <c r="U2311" s="283"/>
      <c r="V2311" s="270"/>
      <c r="W2311" s="270" t="s">
        <v>21</v>
      </c>
    </row>
    <row r="2312" s="253" customFormat="true" ht="25.5" hidden="true" spans="1:23">
      <c r="A2312" s="270">
        <f>MAX(A$2:A2311)+1</f>
        <v>2157</v>
      </c>
      <c r="B2312" s="270">
        <v>310403003</v>
      </c>
      <c r="C2312" s="396" t="s">
        <v>5644</v>
      </c>
      <c r="D2312" s="410" t="s">
        <v>5645</v>
      </c>
      <c r="E2312" s="410" t="s">
        <v>5644</v>
      </c>
      <c r="F2312" s="270"/>
      <c r="G2312" s="270"/>
      <c r="H2312" s="283" t="s">
        <v>39</v>
      </c>
      <c r="I2312" s="283" t="s">
        <v>40</v>
      </c>
      <c r="J2312" s="289">
        <v>59</v>
      </c>
      <c r="K2312" s="290"/>
      <c r="L2312" s="291"/>
      <c r="M2312" s="289">
        <v>59</v>
      </c>
      <c r="N2312" s="290"/>
      <c r="O2312" s="291"/>
      <c r="P2312" s="289" t="s">
        <v>31</v>
      </c>
      <c r="Q2312" s="290"/>
      <c r="R2312" s="291"/>
      <c r="S2312" s="270"/>
      <c r="T2312" s="283"/>
      <c r="U2312" s="283"/>
      <c r="V2312" s="270"/>
      <c r="W2312" s="270" t="s">
        <v>21</v>
      </c>
    </row>
    <row r="2313" s="253" customFormat="true" ht="25.5" hidden="true" spans="1:23">
      <c r="A2313" s="270">
        <f>MAX(A$2:A2312)+1</f>
        <v>2158</v>
      </c>
      <c r="B2313" s="270">
        <v>310403004</v>
      </c>
      <c r="C2313" s="396" t="s">
        <v>5646</v>
      </c>
      <c r="D2313" s="410" t="s">
        <v>5647</v>
      </c>
      <c r="E2313" s="410" t="s">
        <v>5646</v>
      </c>
      <c r="F2313" s="270"/>
      <c r="G2313" s="270"/>
      <c r="H2313" s="283" t="s">
        <v>44</v>
      </c>
      <c r="I2313" s="283" t="s">
        <v>40</v>
      </c>
      <c r="J2313" s="289">
        <v>39</v>
      </c>
      <c r="K2313" s="290"/>
      <c r="L2313" s="291"/>
      <c r="M2313" s="289">
        <v>39</v>
      </c>
      <c r="N2313" s="290"/>
      <c r="O2313" s="291"/>
      <c r="P2313" s="289" t="s">
        <v>31</v>
      </c>
      <c r="Q2313" s="290"/>
      <c r="R2313" s="291"/>
      <c r="S2313" s="270"/>
      <c r="T2313" s="283"/>
      <c r="U2313" s="283"/>
      <c r="V2313" s="270"/>
      <c r="W2313" s="270" t="s">
        <v>21</v>
      </c>
    </row>
    <row r="2314" s="253" customFormat="true" ht="25.5" hidden="true" spans="1:23">
      <c r="A2314" s="270">
        <f>MAX(A$2:A2313)+1</f>
        <v>2159</v>
      </c>
      <c r="B2314" s="270">
        <v>310403005</v>
      </c>
      <c r="C2314" s="396" t="s">
        <v>5648</v>
      </c>
      <c r="D2314" s="410" t="s">
        <v>5649</v>
      </c>
      <c r="E2314" s="410" t="s">
        <v>5648</v>
      </c>
      <c r="F2314" s="270"/>
      <c r="G2314" s="270"/>
      <c r="H2314" s="283" t="s">
        <v>44</v>
      </c>
      <c r="I2314" s="283" t="s">
        <v>40</v>
      </c>
      <c r="J2314" s="289">
        <v>91</v>
      </c>
      <c r="K2314" s="290"/>
      <c r="L2314" s="291"/>
      <c r="M2314" s="289">
        <v>91</v>
      </c>
      <c r="N2314" s="290"/>
      <c r="O2314" s="291"/>
      <c r="P2314" s="289" t="s">
        <v>31</v>
      </c>
      <c r="Q2314" s="290"/>
      <c r="R2314" s="291"/>
      <c r="S2314" s="270"/>
      <c r="T2314" s="283"/>
      <c r="U2314" s="283"/>
      <c r="V2314" s="270"/>
      <c r="W2314" s="270" t="s">
        <v>21</v>
      </c>
    </row>
    <row r="2315" s="253" customFormat="true" ht="25.5" hidden="true" spans="1:23">
      <c r="A2315" s="270">
        <f>MAX(A$2:A2314)+1</f>
        <v>2160</v>
      </c>
      <c r="B2315" s="270">
        <v>310403006</v>
      </c>
      <c r="C2315" s="396" t="s">
        <v>5650</v>
      </c>
      <c r="D2315" s="410" t="s">
        <v>5651</v>
      </c>
      <c r="E2315" s="410" t="s">
        <v>5650</v>
      </c>
      <c r="F2315" s="270"/>
      <c r="G2315" s="270"/>
      <c r="H2315" s="283" t="s">
        <v>39</v>
      </c>
      <c r="I2315" s="283" t="s">
        <v>40</v>
      </c>
      <c r="J2315" s="297">
        <v>142</v>
      </c>
      <c r="K2315" s="303"/>
      <c r="L2315" s="304"/>
      <c r="M2315" s="297">
        <v>142</v>
      </c>
      <c r="N2315" s="303"/>
      <c r="O2315" s="304"/>
      <c r="P2315" s="289" t="s">
        <v>31</v>
      </c>
      <c r="Q2315" s="290"/>
      <c r="R2315" s="291"/>
      <c r="S2315" s="270"/>
      <c r="T2315" s="377"/>
      <c r="U2315" s="377"/>
      <c r="V2315" s="270"/>
      <c r="W2315" s="270" t="s">
        <v>938</v>
      </c>
    </row>
    <row r="2316" s="253" customFormat="true" ht="25.5" hidden="true" spans="1:23">
      <c r="A2316" s="270">
        <f>MAX(A$2:A2315)+1</f>
        <v>2161</v>
      </c>
      <c r="B2316" s="270">
        <v>310403007</v>
      </c>
      <c r="C2316" s="396" t="s">
        <v>5652</v>
      </c>
      <c r="D2316" s="410" t="s">
        <v>5653</v>
      </c>
      <c r="E2316" s="410" t="s">
        <v>5652</v>
      </c>
      <c r="F2316" s="270"/>
      <c r="G2316" s="270"/>
      <c r="H2316" s="283" t="s">
        <v>39</v>
      </c>
      <c r="I2316" s="283" t="s">
        <v>40</v>
      </c>
      <c r="J2316" s="289">
        <v>20</v>
      </c>
      <c r="K2316" s="290"/>
      <c r="L2316" s="291"/>
      <c r="M2316" s="289">
        <v>20</v>
      </c>
      <c r="N2316" s="290"/>
      <c r="O2316" s="291"/>
      <c r="P2316" s="289" t="s">
        <v>31</v>
      </c>
      <c r="Q2316" s="290"/>
      <c r="R2316" s="291"/>
      <c r="S2316" s="270"/>
      <c r="T2316" s="283"/>
      <c r="U2316" s="283"/>
      <c r="V2316" s="270"/>
      <c r="W2316" s="270" t="s">
        <v>21</v>
      </c>
    </row>
    <row r="2317" s="253" customFormat="true" ht="25.5" hidden="true" spans="1:23">
      <c r="A2317" s="270">
        <f>MAX(A$2:A2316)+1</f>
        <v>2162</v>
      </c>
      <c r="B2317" s="270" t="s">
        <v>5654</v>
      </c>
      <c r="C2317" s="396" t="s">
        <v>5652</v>
      </c>
      <c r="D2317" s="410" t="s">
        <v>5653</v>
      </c>
      <c r="E2317" s="410" t="s">
        <v>5652</v>
      </c>
      <c r="F2317" s="270"/>
      <c r="G2317" s="270"/>
      <c r="H2317" s="283" t="s">
        <v>39</v>
      </c>
      <c r="I2317" s="283" t="s">
        <v>40</v>
      </c>
      <c r="J2317" s="289">
        <v>46</v>
      </c>
      <c r="K2317" s="290"/>
      <c r="L2317" s="291"/>
      <c r="M2317" s="289">
        <v>46</v>
      </c>
      <c r="N2317" s="290"/>
      <c r="O2317" s="291"/>
      <c r="P2317" s="289" t="s">
        <v>31</v>
      </c>
      <c r="Q2317" s="290"/>
      <c r="R2317" s="291"/>
      <c r="S2317" s="270" t="s">
        <v>5655</v>
      </c>
      <c r="T2317" s="283"/>
      <c r="U2317" s="283"/>
      <c r="V2317" s="270"/>
      <c r="W2317" s="270" t="s">
        <v>21</v>
      </c>
    </row>
    <row r="2318" s="253" customFormat="true" ht="25.5" hidden="true" spans="1:23">
      <c r="A2318" s="270">
        <f>MAX(A$2:A2317)+1</f>
        <v>2163</v>
      </c>
      <c r="B2318" s="270">
        <v>310403008</v>
      </c>
      <c r="C2318" s="396" t="s">
        <v>5656</v>
      </c>
      <c r="D2318" s="410" t="s">
        <v>5657</v>
      </c>
      <c r="E2318" s="410" t="s">
        <v>5656</v>
      </c>
      <c r="F2318" s="270"/>
      <c r="G2318" s="270"/>
      <c r="H2318" s="283" t="s">
        <v>39</v>
      </c>
      <c r="I2318" s="283" t="s">
        <v>40</v>
      </c>
      <c r="J2318" s="297">
        <v>69</v>
      </c>
      <c r="K2318" s="303"/>
      <c r="L2318" s="304"/>
      <c r="M2318" s="297">
        <v>69</v>
      </c>
      <c r="N2318" s="303"/>
      <c r="O2318" s="304"/>
      <c r="P2318" s="289" t="s">
        <v>31</v>
      </c>
      <c r="Q2318" s="290"/>
      <c r="R2318" s="291"/>
      <c r="S2318" s="270"/>
      <c r="T2318" s="377"/>
      <c r="U2318" s="377"/>
      <c r="V2318" s="270"/>
      <c r="W2318" s="270" t="s">
        <v>938</v>
      </c>
    </row>
    <row r="2319" s="253" customFormat="true" ht="25.5" hidden="true" spans="1:23">
      <c r="A2319" s="270">
        <f>MAX(A$2:A2318)+1</f>
        <v>2164</v>
      </c>
      <c r="B2319" s="270">
        <v>310403009</v>
      </c>
      <c r="C2319" s="396" t="s">
        <v>5658</v>
      </c>
      <c r="D2319" s="410" t="s">
        <v>5659</v>
      </c>
      <c r="E2319" s="410" t="s">
        <v>5658</v>
      </c>
      <c r="F2319" s="270"/>
      <c r="G2319" s="270"/>
      <c r="H2319" s="283" t="s">
        <v>39</v>
      </c>
      <c r="I2319" s="283" t="s">
        <v>40</v>
      </c>
      <c r="J2319" s="297">
        <v>150</v>
      </c>
      <c r="K2319" s="303"/>
      <c r="L2319" s="304"/>
      <c r="M2319" s="297">
        <v>150</v>
      </c>
      <c r="N2319" s="303"/>
      <c r="O2319" s="304"/>
      <c r="P2319" s="289" t="s">
        <v>31</v>
      </c>
      <c r="Q2319" s="290"/>
      <c r="R2319" s="291"/>
      <c r="S2319" s="270" t="s">
        <v>3233</v>
      </c>
      <c r="T2319" s="377"/>
      <c r="U2319" s="377"/>
      <c r="V2319" s="270"/>
      <c r="W2319" s="270" t="s">
        <v>938</v>
      </c>
    </row>
    <row r="2320" s="253" customFormat="true" ht="25.5" hidden="true" spans="1:23">
      <c r="A2320" s="270">
        <f>MAX(A$2:A2319)+1</f>
        <v>2165</v>
      </c>
      <c r="B2320" s="270" t="s">
        <v>5660</v>
      </c>
      <c r="C2320" s="396" t="s">
        <v>5658</v>
      </c>
      <c r="D2320" s="410" t="s">
        <v>5659</v>
      </c>
      <c r="E2320" s="410" t="s">
        <v>5658</v>
      </c>
      <c r="F2320" s="270"/>
      <c r="G2320" s="270"/>
      <c r="H2320" s="283" t="s">
        <v>44</v>
      </c>
      <c r="I2320" s="283" t="s">
        <v>40</v>
      </c>
      <c r="J2320" s="297">
        <v>188</v>
      </c>
      <c r="K2320" s="303"/>
      <c r="L2320" s="304"/>
      <c r="M2320" s="297">
        <v>188</v>
      </c>
      <c r="N2320" s="303"/>
      <c r="O2320" s="304"/>
      <c r="P2320" s="289" t="s">
        <v>31</v>
      </c>
      <c r="Q2320" s="290"/>
      <c r="R2320" s="291"/>
      <c r="S2320" s="270" t="s">
        <v>5655</v>
      </c>
      <c r="T2320" s="377"/>
      <c r="U2320" s="377"/>
      <c r="V2320" s="270"/>
      <c r="W2320" s="270" t="s">
        <v>938</v>
      </c>
    </row>
    <row r="2321" s="253" customFormat="true" ht="25.5" hidden="true" spans="1:23">
      <c r="A2321" s="270">
        <f>MAX(A$2:A2320)+1</f>
        <v>2166</v>
      </c>
      <c r="B2321" s="270">
        <v>310403010</v>
      </c>
      <c r="C2321" s="396" t="s">
        <v>5661</v>
      </c>
      <c r="D2321" s="410" t="s">
        <v>5662</v>
      </c>
      <c r="E2321" s="410" t="s">
        <v>5661</v>
      </c>
      <c r="F2321" s="270"/>
      <c r="G2321" s="270"/>
      <c r="H2321" s="283" t="s">
        <v>39</v>
      </c>
      <c r="I2321" s="283" t="s">
        <v>40</v>
      </c>
      <c r="J2321" s="297">
        <v>237</v>
      </c>
      <c r="K2321" s="303"/>
      <c r="L2321" s="304"/>
      <c r="M2321" s="297">
        <v>237</v>
      </c>
      <c r="N2321" s="303"/>
      <c r="O2321" s="304"/>
      <c r="P2321" s="289" t="s">
        <v>31</v>
      </c>
      <c r="Q2321" s="290"/>
      <c r="R2321" s="291"/>
      <c r="S2321" s="270"/>
      <c r="T2321" s="377"/>
      <c r="U2321" s="377"/>
      <c r="V2321" s="270"/>
      <c r="W2321" s="270" t="s">
        <v>938</v>
      </c>
    </row>
    <row r="2322" s="253" customFormat="true" ht="25.5" hidden="true" spans="1:23">
      <c r="A2322" s="270">
        <f>MAX(A$2:A2321)+1</f>
        <v>2167</v>
      </c>
      <c r="B2322" s="270">
        <v>310403011</v>
      </c>
      <c r="C2322" s="396" t="s">
        <v>5663</v>
      </c>
      <c r="D2322" s="410" t="s">
        <v>5664</v>
      </c>
      <c r="E2322" s="410" t="s">
        <v>5663</v>
      </c>
      <c r="F2322" s="270" t="s">
        <v>5665</v>
      </c>
      <c r="G2322" s="270"/>
      <c r="H2322" s="283" t="s">
        <v>39</v>
      </c>
      <c r="I2322" s="283" t="s">
        <v>40</v>
      </c>
      <c r="J2322" s="289">
        <v>13</v>
      </c>
      <c r="K2322" s="290"/>
      <c r="L2322" s="291"/>
      <c r="M2322" s="289">
        <v>13</v>
      </c>
      <c r="N2322" s="290"/>
      <c r="O2322" s="291"/>
      <c r="P2322" s="289" t="s">
        <v>31</v>
      </c>
      <c r="Q2322" s="290"/>
      <c r="R2322" s="291"/>
      <c r="S2322" s="270"/>
      <c r="T2322" s="283"/>
      <c r="U2322" s="283"/>
      <c r="V2322" s="270"/>
      <c r="W2322" s="270" t="s">
        <v>21</v>
      </c>
    </row>
    <row r="2323" s="253" customFormat="true" ht="25.5" hidden="true" spans="1:23">
      <c r="A2323" s="270">
        <f>MAX(A$2:A2322)+1</f>
        <v>2168</v>
      </c>
      <c r="B2323" s="270">
        <v>310403012</v>
      </c>
      <c r="C2323" s="396" t="s">
        <v>5666</v>
      </c>
      <c r="D2323" s="410" t="s">
        <v>5667</v>
      </c>
      <c r="E2323" s="410" t="s">
        <v>5666</v>
      </c>
      <c r="F2323" s="270"/>
      <c r="G2323" s="270"/>
      <c r="H2323" s="283" t="s">
        <v>39</v>
      </c>
      <c r="I2323" s="283" t="s">
        <v>40</v>
      </c>
      <c r="J2323" s="289">
        <v>7.8</v>
      </c>
      <c r="K2323" s="290"/>
      <c r="L2323" s="291"/>
      <c r="M2323" s="289">
        <v>7.8</v>
      </c>
      <c r="N2323" s="290"/>
      <c r="O2323" s="291"/>
      <c r="P2323" s="289" t="s">
        <v>31</v>
      </c>
      <c r="Q2323" s="290"/>
      <c r="R2323" s="291"/>
      <c r="S2323" s="270"/>
      <c r="T2323" s="283"/>
      <c r="U2323" s="283"/>
      <c r="V2323" s="270"/>
      <c r="W2323" s="270" t="s">
        <v>21</v>
      </c>
    </row>
    <row r="2324" s="253" customFormat="true" ht="25.5" hidden="true" spans="1:23">
      <c r="A2324" s="270">
        <f>MAX(A$2:A2323)+1</f>
        <v>2169</v>
      </c>
      <c r="B2324" s="270">
        <v>310403013</v>
      </c>
      <c r="C2324" s="396" t="s">
        <v>5668</v>
      </c>
      <c r="D2324" s="410" t="s">
        <v>5669</v>
      </c>
      <c r="E2324" s="410" t="s">
        <v>5668</v>
      </c>
      <c r="F2324" s="270"/>
      <c r="G2324" s="270"/>
      <c r="H2324" s="283" t="s">
        <v>39</v>
      </c>
      <c r="I2324" s="283" t="s">
        <v>40</v>
      </c>
      <c r="J2324" s="289">
        <v>65</v>
      </c>
      <c r="K2324" s="290"/>
      <c r="L2324" s="291"/>
      <c r="M2324" s="289">
        <v>65</v>
      </c>
      <c r="N2324" s="290"/>
      <c r="O2324" s="291"/>
      <c r="P2324" s="289" t="s">
        <v>31</v>
      </c>
      <c r="Q2324" s="290"/>
      <c r="R2324" s="291"/>
      <c r="S2324" s="270"/>
      <c r="T2324" s="283"/>
      <c r="U2324" s="283"/>
      <c r="V2324" s="270"/>
      <c r="W2324" s="270" t="s">
        <v>21</v>
      </c>
    </row>
    <row r="2325" s="253" customFormat="true" ht="25.5" hidden="true" spans="1:23">
      <c r="A2325" s="270">
        <f>MAX(A$2:A2324)+1</f>
        <v>2170</v>
      </c>
      <c r="B2325" s="270">
        <v>310403014</v>
      </c>
      <c r="C2325" s="396" t="s">
        <v>5670</v>
      </c>
      <c r="D2325" s="410" t="s">
        <v>5671</v>
      </c>
      <c r="E2325" s="410" t="s">
        <v>5670</v>
      </c>
      <c r="F2325" s="270"/>
      <c r="G2325" s="270"/>
      <c r="H2325" s="283" t="s">
        <v>39</v>
      </c>
      <c r="I2325" s="283" t="s">
        <v>40</v>
      </c>
      <c r="J2325" s="289">
        <v>26</v>
      </c>
      <c r="K2325" s="290"/>
      <c r="L2325" s="291"/>
      <c r="M2325" s="289">
        <v>26</v>
      </c>
      <c r="N2325" s="290"/>
      <c r="O2325" s="291"/>
      <c r="P2325" s="289" t="s">
        <v>31</v>
      </c>
      <c r="Q2325" s="290"/>
      <c r="R2325" s="291"/>
      <c r="S2325" s="270"/>
      <c r="T2325" s="283"/>
      <c r="U2325" s="283"/>
      <c r="V2325" s="270"/>
      <c r="W2325" s="270" t="s">
        <v>21</v>
      </c>
    </row>
    <row r="2326" s="253" customFormat="true" ht="25.5" hidden="true" spans="1:23">
      <c r="A2326" s="270">
        <f>MAX(A$2:A2325)+1</f>
        <v>2171</v>
      </c>
      <c r="B2326" s="270">
        <v>310403015</v>
      </c>
      <c r="C2326" s="396" t="s">
        <v>5672</v>
      </c>
      <c r="D2326" s="410" t="s">
        <v>5673</v>
      </c>
      <c r="E2326" s="410" t="s">
        <v>5672</v>
      </c>
      <c r="F2326" s="270"/>
      <c r="G2326" s="270"/>
      <c r="H2326" s="283" t="s">
        <v>39</v>
      </c>
      <c r="I2326" s="283" t="s">
        <v>40</v>
      </c>
      <c r="J2326" s="289">
        <v>26</v>
      </c>
      <c r="K2326" s="290"/>
      <c r="L2326" s="291"/>
      <c r="M2326" s="289">
        <v>26</v>
      </c>
      <c r="N2326" s="290"/>
      <c r="O2326" s="291"/>
      <c r="P2326" s="289" t="s">
        <v>31</v>
      </c>
      <c r="Q2326" s="290"/>
      <c r="R2326" s="291"/>
      <c r="S2326" s="270"/>
      <c r="T2326" s="283"/>
      <c r="U2326" s="283"/>
      <c r="V2326" s="270"/>
      <c r="W2326" s="270" t="s">
        <v>21</v>
      </c>
    </row>
    <row r="2327" s="253" customFormat="true" ht="51" hidden="true" spans="1:23">
      <c r="A2327" s="270">
        <f>MAX(A$2:A2326)+1</f>
        <v>2172</v>
      </c>
      <c r="B2327" s="270">
        <v>310403016</v>
      </c>
      <c r="C2327" s="396" t="s">
        <v>5674</v>
      </c>
      <c r="D2327" s="410" t="s">
        <v>5675</v>
      </c>
      <c r="E2327" s="410" t="s">
        <v>5674</v>
      </c>
      <c r="F2327" s="270"/>
      <c r="G2327" s="270" t="s">
        <v>5676</v>
      </c>
      <c r="H2327" s="283" t="s">
        <v>44</v>
      </c>
      <c r="I2327" s="283" t="s">
        <v>40</v>
      </c>
      <c r="J2327" s="289">
        <v>33</v>
      </c>
      <c r="K2327" s="290"/>
      <c r="L2327" s="291"/>
      <c r="M2327" s="289">
        <v>33</v>
      </c>
      <c r="N2327" s="290"/>
      <c r="O2327" s="291"/>
      <c r="P2327" s="289" t="s">
        <v>31</v>
      </c>
      <c r="Q2327" s="290"/>
      <c r="R2327" s="291"/>
      <c r="S2327" s="396" t="s">
        <v>5572</v>
      </c>
      <c r="T2327" s="283"/>
      <c r="U2327" s="283"/>
      <c r="V2327" s="270"/>
      <c r="W2327" s="270" t="s">
        <v>21</v>
      </c>
    </row>
    <row r="2328" s="253" customFormat="true" ht="25.5" hidden="true" spans="1:23">
      <c r="A2328" s="270">
        <f>MAX(A$2:A2327)+1</f>
        <v>2173</v>
      </c>
      <c r="B2328" s="270" t="s">
        <v>5677</v>
      </c>
      <c r="C2328" s="396" t="s">
        <v>5674</v>
      </c>
      <c r="D2328" s="410" t="s">
        <v>5675</v>
      </c>
      <c r="E2328" s="410" t="s">
        <v>5674</v>
      </c>
      <c r="F2328" s="270"/>
      <c r="G2328" s="270"/>
      <c r="H2328" s="283" t="s">
        <v>44</v>
      </c>
      <c r="I2328" s="283" t="s">
        <v>40</v>
      </c>
      <c r="J2328" s="289">
        <v>65</v>
      </c>
      <c r="K2328" s="290"/>
      <c r="L2328" s="291"/>
      <c r="M2328" s="289">
        <v>65</v>
      </c>
      <c r="N2328" s="290"/>
      <c r="O2328" s="291"/>
      <c r="P2328" s="289" t="s">
        <v>31</v>
      </c>
      <c r="Q2328" s="290"/>
      <c r="R2328" s="291"/>
      <c r="S2328" s="396" t="s">
        <v>5678</v>
      </c>
      <c r="T2328" s="283"/>
      <c r="U2328" s="283"/>
      <c r="V2328" s="270"/>
      <c r="W2328" s="270" t="s">
        <v>21</v>
      </c>
    </row>
    <row r="2329" s="253" customFormat="true" ht="25.5" hidden="true" spans="1:23">
      <c r="A2329" s="270">
        <f>MAX(A$2:A2328)+1</f>
        <v>2174</v>
      </c>
      <c r="B2329" s="270" t="s">
        <v>5679</v>
      </c>
      <c r="C2329" s="177" t="s">
        <v>5674</v>
      </c>
      <c r="D2329" s="410" t="s">
        <v>5675</v>
      </c>
      <c r="E2329" s="410" t="s">
        <v>5674</v>
      </c>
      <c r="F2329" s="270"/>
      <c r="G2329" s="270"/>
      <c r="H2329" s="283" t="s">
        <v>39</v>
      </c>
      <c r="I2329" s="283" t="s">
        <v>40</v>
      </c>
      <c r="J2329" s="289">
        <v>13</v>
      </c>
      <c r="K2329" s="290"/>
      <c r="L2329" s="291"/>
      <c r="M2329" s="289">
        <v>13</v>
      </c>
      <c r="N2329" s="290"/>
      <c r="O2329" s="291"/>
      <c r="P2329" s="289" t="s">
        <v>31</v>
      </c>
      <c r="Q2329" s="290"/>
      <c r="R2329" s="291"/>
      <c r="S2329" s="177" t="s">
        <v>5680</v>
      </c>
      <c r="T2329" s="283"/>
      <c r="U2329" s="283"/>
      <c r="V2329" s="270"/>
      <c r="W2329" s="270" t="s">
        <v>21</v>
      </c>
    </row>
    <row r="2330" s="253" customFormat="true" ht="25.5" hidden="true" spans="1:23">
      <c r="A2330" s="270">
        <f>MAX(A$2:A2329)+1</f>
        <v>2175</v>
      </c>
      <c r="B2330" s="270" t="s">
        <v>5681</v>
      </c>
      <c r="C2330" s="177" t="s">
        <v>5674</v>
      </c>
      <c r="D2330" s="410" t="s">
        <v>5675</v>
      </c>
      <c r="E2330" s="410" t="s">
        <v>5674</v>
      </c>
      <c r="F2330" s="270"/>
      <c r="G2330" s="270"/>
      <c r="H2330" s="283" t="s">
        <v>39</v>
      </c>
      <c r="I2330" s="283" t="s">
        <v>40</v>
      </c>
      <c r="J2330" s="289">
        <v>39</v>
      </c>
      <c r="K2330" s="290"/>
      <c r="L2330" s="291"/>
      <c r="M2330" s="289">
        <v>39</v>
      </c>
      <c r="N2330" s="290"/>
      <c r="O2330" s="291"/>
      <c r="P2330" s="289" t="s">
        <v>31</v>
      </c>
      <c r="Q2330" s="290"/>
      <c r="R2330" s="291"/>
      <c r="S2330" s="177" t="s">
        <v>5682</v>
      </c>
      <c r="T2330" s="283"/>
      <c r="U2330" s="283"/>
      <c r="V2330" s="270"/>
      <c r="W2330" s="270" t="s">
        <v>21</v>
      </c>
    </row>
    <row r="2331" s="253" customFormat="true" ht="25.5" hidden="true" spans="1:23">
      <c r="A2331" s="270">
        <f>MAX(A$2:A2330)+1</f>
        <v>2176</v>
      </c>
      <c r="B2331" s="270" t="s">
        <v>5683</v>
      </c>
      <c r="C2331" s="177" t="s">
        <v>5684</v>
      </c>
      <c r="D2331" s="410" t="s">
        <v>5685</v>
      </c>
      <c r="E2331" s="410" t="s">
        <v>5686</v>
      </c>
      <c r="F2331" s="270" t="s">
        <v>5687</v>
      </c>
      <c r="G2331" s="270"/>
      <c r="H2331" s="283" t="s">
        <v>39</v>
      </c>
      <c r="I2331" s="283" t="s">
        <v>40</v>
      </c>
      <c r="J2331" s="289">
        <v>39</v>
      </c>
      <c r="K2331" s="290"/>
      <c r="L2331" s="291"/>
      <c r="M2331" s="289">
        <v>39</v>
      </c>
      <c r="N2331" s="290"/>
      <c r="O2331" s="291"/>
      <c r="P2331" s="289" t="s">
        <v>31</v>
      </c>
      <c r="Q2331" s="290"/>
      <c r="R2331" s="291"/>
      <c r="S2331" s="270"/>
      <c r="T2331" s="283"/>
      <c r="U2331" s="283"/>
      <c r="V2331" s="270"/>
      <c r="W2331" s="270" t="s">
        <v>21</v>
      </c>
    </row>
    <row r="2332" s="252" customFormat="true" ht="51" hidden="true" spans="1:23">
      <c r="A2332" s="270"/>
      <c r="B2332" s="270">
        <v>3105</v>
      </c>
      <c r="C2332" s="270" t="s">
        <v>5688</v>
      </c>
      <c r="D2332" s="410"/>
      <c r="E2332" s="410"/>
      <c r="F2332" s="270"/>
      <c r="G2332" s="270" t="s">
        <v>5689</v>
      </c>
      <c r="H2332" s="283"/>
      <c r="I2332" s="283"/>
      <c r="J2332" s="289" t="s">
        <v>31</v>
      </c>
      <c r="K2332" s="290"/>
      <c r="L2332" s="291"/>
      <c r="M2332" s="289" t="s">
        <v>31</v>
      </c>
      <c r="N2332" s="290"/>
      <c r="O2332" s="291"/>
      <c r="P2332" s="289" t="s">
        <v>31</v>
      </c>
      <c r="Q2332" s="290"/>
      <c r="R2332" s="291"/>
      <c r="S2332" s="435" t="s">
        <v>5690</v>
      </c>
      <c r="T2332" s="283"/>
      <c r="U2332" s="283"/>
      <c r="V2332" s="270"/>
      <c r="W2332" s="270" t="s">
        <v>21</v>
      </c>
    </row>
    <row r="2333" s="252" customFormat="true" ht="25.5" hidden="true" spans="1:23">
      <c r="A2333" s="270"/>
      <c r="B2333" s="270">
        <v>310501</v>
      </c>
      <c r="C2333" s="270" t="s">
        <v>5691</v>
      </c>
      <c r="D2333" s="410"/>
      <c r="E2333" s="410"/>
      <c r="F2333" s="270"/>
      <c r="G2333" s="270"/>
      <c r="H2333" s="283"/>
      <c r="I2333" s="283"/>
      <c r="J2333" s="289" t="s">
        <v>31</v>
      </c>
      <c r="K2333" s="290"/>
      <c r="L2333" s="291"/>
      <c r="M2333" s="289" t="s">
        <v>31</v>
      </c>
      <c r="N2333" s="290"/>
      <c r="O2333" s="291"/>
      <c r="P2333" s="289" t="s">
        <v>31</v>
      </c>
      <c r="Q2333" s="290"/>
      <c r="R2333" s="291"/>
      <c r="S2333" s="270"/>
      <c r="T2333" s="283"/>
      <c r="U2333" s="283"/>
      <c r="V2333" s="270"/>
      <c r="W2333" s="270" t="s">
        <v>21</v>
      </c>
    </row>
    <row r="2334" s="253" customFormat="true" ht="38.25" hidden="true" spans="1:23">
      <c r="A2334" s="270">
        <f>MAX(A$2:A2333)+1</f>
        <v>2177</v>
      </c>
      <c r="B2334" s="270">
        <v>310501001</v>
      </c>
      <c r="C2334" s="432" t="s">
        <v>5692</v>
      </c>
      <c r="D2334" s="410" t="s">
        <v>5693</v>
      </c>
      <c r="E2334" s="410" t="s">
        <v>5692</v>
      </c>
      <c r="F2334" s="435" t="s">
        <v>5694</v>
      </c>
      <c r="G2334" s="435"/>
      <c r="H2334" s="283" t="s">
        <v>39</v>
      </c>
      <c r="I2334" s="283" t="s">
        <v>40</v>
      </c>
      <c r="J2334" s="289" t="s">
        <v>31</v>
      </c>
      <c r="K2334" s="290"/>
      <c r="L2334" s="291"/>
      <c r="M2334" s="289" t="s">
        <v>31</v>
      </c>
      <c r="N2334" s="290"/>
      <c r="O2334" s="291"/>
      <c r="P2334" s="289" t="s">
        <v>31</v>
      </c>
      <c r="Q2334" s="290"/>
      <c r="R2334" s="291"/>
      <c r="S2334" s="270"/>
      <c r="T2334" s="283"/>
      <c r="U2334" s="283"/>
      <c r="V2334" s="270"/>
      <c r="W2334" s="270" t="s">
        <v>21</v>
      </c>
    </row>
    <row r="2335" s="253" customFormat="true" ht="38.25" hidden="true" spans="1:23">
      <c r="A2335" s="270">
        <f>MAX(A$2:A2334)+1</f>
        <v>2178</v>
      </c>
      <c r="B2335" s="270" t="s">
        <v>5695</v>
      </c>
      <c r="C2335" s="435" t="s">
        <v>5696</v>
      </c>
      <c r="D2335" s="410" t="s">
        <v>5697</v>
      </c>
      <c r="E2335" s="410" t="s">
        <v>5698</v>
      </c>
      <c r="F2335" s="435"/>
      <c r="G2335" s="435"/>
      <c r="H2335" s="283" t="s">
        <v>39</v>
      </c>
      <c r="I2335" s="283" t="s">
        <v>40</v>
      </c>
      <c r="J2335" s="289" t="s">
        <v>31</v>
      </c>
      <c r="K2335" s="290"/>
      <c r="L2335" s="291"/>
      <c r="M2335" s="289" t="s">
        <v>31</v>
      </c>
      <c r="N2335" s="290"/>
      <c r="O2335" s="291"/>
      <c r="P2335" s="289" t="s">
        <v>31</v>
      </c>
      <c r="Q2335" s="290"/>
      <c r="R2335" s="291"/>
      <c r="S2335" s="435" t="s">
        <v>5696</v>
      </c>
      <c r="T2335" s="283"/>
      <c r="U2335" s="283"/>
      <c r="V2335" s="270"/>
      <c r="W2335" s="270" t="s">
        <v>21</v>
      </c>
    </row>
    <row r="2336" s="253" customFormat="true" ht="25.5" hidden="true" spans="1:23">
      <c r="A2336" s="270">
        <f>MAX(A$2:A2335)+1</f>
        <v>2179</v>
      </c>
      <c r="B2336" s="270" t="s">
        <v>5699</v>
      </c>
      <c r="C2336" s="432" t="s">
        <v>5692</v>
      </c>
      <c r="D2336" s="410" t="s">
        <v>5693</v>
      </c>
      <c r="E2336" s="410" t="s">
        <v>5692</v>
      </c>
      <c r="F2336" s="435" t="s">
        <v>5700</v>
      </c>
      <c r="G2336" s="435"/>
      <c r="H2336" s="283" t="s">
        <v>29</v>
      </c>
      <c r="I2336" s="283" t="s">
        <v>3288</v>
      </c>
      <c r="J2336" s="289" t="s">
        <v>31</v>
      </c>
      <c r="K2336" s="290"/>
      <c r="L2336" s="291"/>
      <c r="M2336" s="289" t="s">
        <v>31</v>
      </c>
      <c r="N2336" s="290"/>
      <c r="O2336" s="291"/>
      <c r="P2336" s="289" t="s">
        <v>31</v>
      </c>
      <c r="Q2336" s="290"/>
      <c r="R2336" s="291"/>
      <c r="S2336" s="435" t="s">
        <v>5701</v>
      </c>
      <c r="T2336" s="283"/>
      <c r="U2336" s="283"/>
      <c r="V2336" s="270"/>
      <c r="W2336" s="270" t="s">
        <v>21</v>
      </c>
    </row>
    <row r="2337" s="253" customFormat="true" ht="25.5" hidden="true" spans="1:23">
      <c r="A2337" s="270">
        <f>MAX(A$2:A2336)+1</f>
        <v>2180</v>
      </c>
      <c r="B2337" s="270">
        <v>310501002</v>
      </c>
      <c r="C2337" s="432" t="s">
        <v>5702</v>
      </c>
      <c r="D2337" s="410" t="s">
        <v>5703</v>
      </c>
      <c r="E2337" s="410" t="s">
        <v>5702</v>
      </c>
      <c r="F2337" s="435" t="s">
        <v>5704</v>
      </c>
      <c r="G2337" s="435"/>
      <c r="H2337" s="283" t="s">
        <v>39</v>
      </c>
      <c r="I2337" s="283" t="s">
        <v>40</v>
      </c>
      <c r="J2337" s="289" t="s">
        <v>31</v>
      </c>
      <c r="K2337" s="290"/>
      <c r="L2337" s="291"/>
      <c r="M2337" s="289" t="s">
        <v>31</v>
      </c>
      <c r="N2337" s="290"/>
      <c r="O2337" s="291"/>
      <c r="P2337" s="289" t="s">
        <v>31</v>
      </c>
      <c r="Q2337" s="290"/>
      <c r="R2337" s="291"/>
      <c r="S2337" s="270"/>
      <c r="T2337" s="283"/>
      <c r="U2337" s="283"/>
      <c r="V2337" s="270"/>
      <c r="W2337" s="270" t="s">
        <v>21</v>
      </c>
    </row>
    <row r="2338" s="253" customFormat="true" ht="25.5" hidden="true" spans="1:23">
      <c r="A2338" s="270">
        <f>MAX(A$2:A2337)+1</f>
        <v>2181</v>
      </c>
      <c r="B2338" s="270">
        <v>310501003</v>
      </c>
      <c r="C2338" s="432" t="s">
        <v>5705</v>
      </c>
      <c r="D2338" s="410" t="s">
        <v>5706</v>
      </c>
      <c r="E2338" s="437" t="s">
        <v>5707</v>
      </c>
      <c r="F2338" s="435"/>
      <c r="G2338" s="435"/>
      <c r="H2338" s="283" t="s">
        <v>39</v>
      </c>
      <c r="I2338" s="283" t="s">
        <v>40</v>
      </c>
      <c r="J2338" s="289" t="s">
        <v>31</v>
      </c>
      <c r="K2338" s="290"/>
      <c r="L2338" s="291"/>
      <c r="M2338" s="289" t="s">
        <v>31</v>
      </c>
      <c r="N2338" s="290"/>
      <c r="O2338" s="291"/>
      <c r="P2338" s="289" t="s">
        <v>31</v>
      </c>
      <c r="Q2338" s="290"/>
      <c r="R2338" s="291"/>
      <c r="S2338" s="270"/>
      <c r="T2338" s="283"/>
      <c r="U2338" s="283"/>
      <c r="V2338" s="270"/>
      <c r="W2338" s="270" t="s">
        <v>21</v>
      </c>
    </row>
    <row r="2339" s="253" customFormat="true" ht="25.5" hidden="true" spans="1:23">
      <c r="A2339" s="270">
        <f>MAX(A$2:A2338)+1</f>
        <v>2182</v>
      </c>
      <c r="B2339" s="270">
        <v>310501004</v>
      </c>
      <c r="C2339" s="432" t="s">
        <v>5708</v>
      </c>
      <c r="D2339" s="410" t="s">
        <v>5709</v>
      </c>
      <c r="E2339" s="410" t="s">
        <v>5708</v>
      </c>
      <c r="F2339" s="435"/>
      <c r="G2339" s="435"/>
      <c r="H2339" s="283" t="s">
        <v>39</v>
      </c>
      <c r="I2339" s="283" t="s">
        <v>40</v>
      </c>
      <c r="J2339" s="289" t="s">
        <v>31</v>
      </c>
      <c r="K2339" s="290"/>
      <c r="L2339" s="291"/>
      <c r="M2339" s="289" t="s">
        <v>31</v>
      </c>
      <c r="N2339" s="290"/>
      <c r="O2339" s="291"/>
      <c r="P2339" s="289" t="s">
        <v>31</v>
      </c>
      <c r="Q2339" s="290"/>
      <c r="R2339" s="291"/>
      <c r="S2339" s="270"/>
      <c r="T2339" s="283"/>
      <c r="U2339" s="283"/>
      <c r="V2339" s="270"/>
      <c r="W2339" s="270" t="s">
        <v>21</v>
      </c>
    </row>
    <row r="2340" s="253" customFormat="true" ht="25.5" hidden="true" spans="1:23">
      <c r="A2340" s="270">
        <f>MAX(A$2:A2339)+1</f>
        <v>2183</v>
      </c>
      <c r="B2340" s="270">
        <v>310501005</v>
      </c>
      <c r="C2340" s="432" t="s">
        <v>5710</v>
      </c>
      <c r="D2340" s="410" t="s">
        <v>5711</v>
      </c>
      <c r="E2340" s="410" t="s">
        <v>5710</v>
      </c>
      <c r="F2340" s="435" t="s">
        <v>5712</v>
      </c>
      <c r="G2340" s="435"/>
      <c r="H2340" s="283" t="s">
        <v>39</v>
      </c>
      <c r="I2340" s="283" t="s">
        <v>40</v>
      </c>
      <c r="J2340" s="289" t="s">
        <v>31</v>
      </c>
      <c r="K2340" s="290"/>
      <c r="L2340" s="291"/>
      <c r="M2340" s="289" t="s">
        <v>31</v>
      </c>
      <c r="N2340" s="290"/>
      <c r="O2340" s="291"/>
      <c r="P2340" s="289" t="s">
        <v>31</v>
      </c>
      <c r="Q2340" s="290"/>
      <c r="R2340" s="291"/>
      <c r="S2340" s="270"/>
      <c r="T2340" s="283"/>
      <c r="U2340" s="283"/>
      <c r="V2340" s="270"/>
      <c r="W2340" s="270" t="s">
        <v>21</v>
      </c>
    </row>
    <row r="2341" s="253" customFormat="true" ht="25.5" hidden="true" spans="1:23">
      <c r="A2341" s="270">
        <f>MAX(A$2:A2340)+1</f>
        <v>2184</v>
      </c>
      <c r="B2341" s="270">
        <v>310501006</v>
      </c>
      <c r="C2341" s="432" t="s">
        <v>5713</v>
      </c>
      <c r="D2341" s="410" t="s">
        <v>5714</v>
      </c>
      <c r="E2341" s="410" t="s">
        <v>5713</v>
      </c>
      <c r="F2341" s="435" t="s">
        <v>5715</v>
      </c>
      <c r="G2341" s="435"/>
      <c r="H2341" s="283" t="s">
        <v>39</v>
      </c>
      <c r="I2341" s="283" t="s">
        <v>40</v>
      </c>
      <c r="J2341" s="289" t="s">
        <v>31</v>
      </c>
      <c r="K2341" s="290"/>
      <c r="L2341" s="291"/>
      <c r="M2341" s="289" t="s">
        <v>31</v>
      </c>
      <c r="N2341" s="290"/>
      <c r="O2341" s="291"/>
      <c r="P2341" s="289" t="s">
        <v>31</v>
      </c>
      <c r="Q2341" s="290"/>
      <c r="R2341" s="291"/>
      <c r="S2341" s="270"/>
      <c r="T2341" s="283"/>
      <c r="U2341" s="283"/>
      <c r="V2341" s="270"/>
      <c r="W2341" s="270" t="s">
        <v>21</v>
      </c>
    </row>
    <row r="2342" s="253" customFormat="true" ht="51" hidden="true" spans="1:23">
      <c r="A2342" s="270">
        <f>MAX(A$2:A2341)+1</f>
        <v>2185</v>
      </c>
      <c r="B2342" s="270">
        <v>310501007</v>
      </c>
      <c r="C2342" s="432" t="s">
        <v>5716</v>
      </c>
      <c r="D2342" s="410" t="s">
        <v>5717</v>
      </c>
      <c r="E2342" s="410" t="s">
        <v>5716</v>
      </c>
      <c r="F2342" s="435" t="s">
        <v>5718</v>
      </c>
      <c r="G2342" s="435" t="s">
        <v>5719</v>
      </c>
      <c r="H2342" s="283" t="s">
        <v>29</v>
      </c>
      <c r="I2342" s="283" t="s">
        <v>5720</v>
      </c>
      <c r="J2342" s="289" t="s">
        <v>31</v>
      </c>
      <c r="K2342" s="290"/>
      <c r="L2342" s="291"/>
      <c r="M2342" s="289" t="s">
        <v>31</v>
      </c>
      <c r="N2342" s="290"/>
      <c r="O2342" s="291"/>
      <c r="P2342" s="289" t="s">
        <v>31</v>
      </c>
      <c r="Q2342" s="290"/>
      <c r="R2342" s="291"/>
      <c r="S2342" s="270"/>
      <c r="T2342" s="283"/>
      <c r="U2342" s="283"/>
      <c r="V2342" s="270"/>
      <c r="W2342" s="270" t="s">
        <v>21</v>
      </c>
    </row>
    <row r="2343" s="253" customFormat="true" ht="38.25" hidden="true" spans="1:23">
      <c r="A2343" s="270">
        <f>MAX(A$2:A2342)+1</f>
        <v>2186</v>
      </c>
      <c r="B2343" s="270" t="s">
        <v>5721</v>
      </c>
      <c r="C2343" s="270" t="s">
        <v>5722</v>
      </c>
      <c r="D2343" s="410" t="s">
        <v>5723</v>
      </c>
      <c r="E2343" s="410" t="s">
        <v>5722</v>
      </c>
      <c r="F2343" s="325" t="s">
        <v>5724</v>
      </c>
      <c r="G2343" s="270"/>
      <c r="H2343" s="283" t="s">
        <v>29</v>
      </c>
      <c r="I2343" s="283" t="s">
        <v>5720</v>
      </c>
      <c r="J2343" s="289" t="s">
        <v>31</v>
      </c>
      <c r="K2343" s="290"/>
      <c r="L2343" s="291"/>
      <c r="M2343" s="289" t="s">
        <v>31</v>
      </c>
      <c r="N2343" s="290"/>
      <c r="O2343" s="291"/>
      <c r="P2343" s="298" t="s">
        <v>31</v>
      </c>
      <c r="Q2343" s="305"/>
      <c r="R2343" s="306"/>
      <c r="S2343" s="270"/>
      <c r="T2343" s="283"/>
      <c r="U2343" s="283"/>
      <c r="V2343" s="270"/>
      <c r="W2343" s="270" t="s">
        <v>310</v>
      </c>
    </row>
    <row r="2344" s="253" customFormat="true" ht="38.25" hidden="true" spans="1:23">
      <c r="A2344" s="270">
        <f>MAX(A$2:A2343)+1</f>
        <v>2187</v>
      </c>
      <c r="B2344" s="270">
        <v>310501008</v>
      </c>
      <c r="C2344" s="432" t="s">
        <v>5725</v>
      </c>
      <c r="D2344" s="410" t="s">
        <v>5726</v>
      </c>
      <c r="E2344" s="410" t="s">
        <v>5725</v>
      </c>
      <c r="F2344" s="435" t="s">
        <v>5727</v>
      </c>
      <c r="G2344" s="435" t="s">
        <v>5719</v>
      </c>
      <c r="H2344" s="283" t="s">
        <v>29</v>
      </c>
      <c r="I2344" s="283" t="s">
        <v>5720</v>
      </c>
      <c r="J2344" s="289" t="s">
        <v>31</v>
      </c>
      <c r="K2344" s="290"/>
      <c r="L2344" s="291"/>
      <c r="M2344" s="289" t="s">
        <v>31</v>
      </c>
      <c r="N2344" s="290"/>
      <c r="O2344" s="291"/>
      <c r="P2344" s="289" t="s">
        <v>31</v>
      </c>
      <c r="Q2344" s="290"/>
      <c r="R2344" s="291"/>
      <c r="S2344" s="270"/>
      <c r="T2344" s="283"/>
      <c r="U2344" s="283"/>
      <c r="V2344" s="270"/>
      <c r="W2344" s="270" t="s">
        <v>21</v>
      </c>
    </row>
    <row r="2345" s="253" customFormat="true" ht="51" hidden="true" spans="1:23">
      <c r="A2345" s="270">
        <f>MAX(A$2:A2344)+1</f>
        <v>2188</v>
      </c>
      <c r="B2345" s="270">
        <v>310501009</v>
      </c>
      <c r="C2345" s="432" t="s">
        <v>5728</v>
      </c>
      <c r="D2345" s="410" t="s">
        <v>5729</v>
      </c>
      <c r="E2345" s="410" t="s">
        <v>5728</v>
      </c>
      <c r="F2345" s="435" t="s">
        <v>5730</v>
      </c>
      <c r="G2345" s="435" t="s">
        <v>5731</v>
      </c>
      <c r="H2345" s="283" t="s">
        <v>29</v>
      </c>
      <c r="I2345" s="283" t="s">
        <v>40</v>
      </c>
      <c r="J2345" s="289" t="s">
        <v>31</v>
      </c>
      <c r="K2345" s="290"/>
      <c r="L2345" s="291"/>
      <c r="M2345" s="289" t="s">
        <v>31</v>
      </c>
      <c r="N2345" s="290"/>
      <c r="O2345" s="291"/>
      <c r="P2345" s="289" t="s">
        <v>31</v>
      </c>
      <c r="Q2345" s="290"/>
      <c r="R2345" s="291"/>
      <c r="S2345" s="270" t="s">
        <v>3233</v>
      </c>
      <c r="T2345" s="283"/>
      <c r="U2345" s="283"/>
      <c r="V2345" s="270"/>
      <c r="W2345" s="270" t="s">
        <v>21</v>
      </c>
    </row>
    <row r="2346" s="253" customFormat="true" ht="38.25" hidden="true" spans="1:23">
      <c r="A2346" s="270">
        <f>MAX(A$2:A2345)+1</f>
        <v>2189</v>
      </c>
      <c r="B2346" s="270">
        <v>310501010</v>
      </c>
      <c r="C2346" s="432" t="s">
        <v>5732</v>
      </c>
      <c r="D2346" s="410" t="s">
        <v>5733</v>
      </c>
      <c r="E2346" s="410" t="s">
        <v>5734</v>
      </c>
      <c r="F2346" s="435" t="s">
        <v>5735</v>
      </c>
      <c r="G2346" s="435"/>
      <c r="H2346" s="283" t="s">
        <v>29</v>
      </c>
      <c r="I2346" s="283" t="s">
        <v>5736</v>
      </c>
      <c r="J2346" s="289" t="s">
        <v>31</v>
      </c>
      <c r="K2346" s="290"/>
      <c r="L2346" s="291"/>
      <c r="M2346" s="289" t="s">
        <v>31</v>
      </c>
      <c r="N2346" s="290"/>
      <c r="O2346" s="291"/>
      <c r="P2346" s="289" t="s">
        <v>31</v>
      </c>
      <c r="Q2346" s="290"/>
      <c r="R2346" s="291"/>
      <c r="S2346" s="270"/>
      <c r="T2346" s="283"/>
      <c r="U2346" s="283"/>
      <c r="V2346" s="270"/>
      <c r="W2346" s="270" t="s">
        <v>21</v>
      </c>
    </row>
    <row r="2347" s="253" customFormat="true" ht="25.5" hidden="true" spans="1:23">
      <c r="A2347" s="270">
        <f>MAX(A$2:A2346)+1</f>
        <v>2190</v>
      </c>
      <c r="B2347" s="270">
        <v>310501011</v>
      </c>
      <c r="C2347" s="432" t="s">
        <v>5737</v>
      </c>
      <c r="D2347" s="410" t="s">
        <v>5738</v>
      </c>
      <c r="E2347" s="410" t="s">
        <v>5737</v>
      </c>
      <c r="F2347" s="270"/>
      <c r="G2347" s="270"/>
      <c r="H2347" s="283" t="s">
        <v>39</v>
      </c>
      <c r="I2347" s="283" t="s">
        <v>5739</v>
      </c>
      <c r="J2347" s="289" t="s">
        <v>31</v>
      </c>
      <c r="K2347" s="290"/>
      <c r="L2347" s="291"/>
      <c r="M2347" s="289" t="s">
        <v>31</v>
      </c>
      <c r="N2347" s="290"/>
      <c r="O2347" s="291"/>
      <c r="P2347" s="289" t="s">
        <v>31</v>
      </c>
      <c r="Q2347" s="290"/>
      <c r="R2347" s="291"/>
      <c r="S2347" s="270"/>
      <c r="T2347" s="283"/>
      <c r="U2347" s="283"/>
      <c r="V2347" s="270"/>
      <c r="W2347" s="270" t="s">
        <v>21</v>
      </c>
    </row>
    <row r="2348" s="252" customFormat="true" ht="25.5" hidden="true" spans="1:23">
      <c r="A2348" s="270"/>
      <c r="B2348" s="270">
        <v>310502</v>
      </c>
      <c r="C2348" s="270" t="s">
        <v>5740</v>
      </c>
      <c r="D2348" s="410"/>
      <c r="E2348" s="410"/>
      <c r="F2348" s="270"/>
      <c r="G2348" s="270"/>
      <c r="H2348" s="283"/>
      <c r="I2348" s="283"/>
      <c r="J2348" s="289" t="s">
        <v>31</v>
      </c>
      <c r="K2348" s="290"/>
      <c r="L2348" s="291"/>
      <c r="M2348" s="289" t="s">
        <v>31</v>
      </c>
      <c r="N2348" s="290"/>
      <c r="O2348" s="291"/>
      <c r="P2348" s="289" t="s">
        <v>31</v>
      </c>
      <c r="Q2348" s="290"/>
      <c r="R2348" s="291"/>
      <c r="S2348" s="270"/>
      <c r="T2348" s="283"/>
      <c r="U2348" s="283"/>
      <c r="V2348" s="270"/>
      <c r="W2348" s="270" t="s">
        <v>21</v>
      </c>
    </row>
    <row r="2349" s="253" customFormat="true" ht="25.5" hidden="true" spans="1:23">
      <c r="A2349" s="270">
        <f>MAX(A$2:A2348)+1</f>
        <v>2191</v>
      </c>
      <c r="B2349" s="270">
        <v>310502001</v>
      </c>
      <c r="C2349" s="270" t="s">
        <v>5741</v>
      </c>
      <c r="D2349" s="410" t="s">
        <v>5742</v>
      </c>
      <c r="E2349" s="410" t="s">
        <v>5741</v>
      </c>
      <c r="F2349" s="270" t="s">
        <v>5743</v>
      </c>
      <c r="G2349" s="270"/>
      <c r="H2349" s="283" t="s">
        <v>39</v>
      </c>
      <c r="I2349" s="283" t="s">
        <v>5739</v>
      </c>
      <c r="J2349" s="289" t="s">
        <v>31</v>
      </c>
      <c r="K2349" s="290"/>
      <c r="L2349" s="291"/>
      <c r="M2349" s="289" t="s">
        <v>31</v>
      </c>
      <c r="N2349" s="290"/>
      <c r="O2349" s="291"/>
      <c r="P2349" s="289" t="s">
        <v>31</v>
      </c>
      <c r="Q2349" s="290"/>
      <c r="R2349" s="291"/>
      <c r="S2349" s="270"/>
      <c r="T2349" s="283"/>
      <c r="U2349" s="283"/>
      <c r="V2349" s="270"/>
      <c r="W2349" s="270" t="s">
        <v>21</v>
      </c>
    </row>
    <row r="2350" s="253" customFormat="true" ht="38.25" hidden="true" spans="1:23">
      <c r="A2350" s="270">
        <f>MAX(A$2:A2349)+1</f>
        <v>2192</v>
      </c>
      <c r="B2350" s="270">
        <v>310502002</v>
      </c>
      <c r="C2350" s="270" t="s">
        <v>5744</v>
      </c>
      <c r="D2350" s="410" t="s">
        <v>5745</v>
      </c>
      <c r="E2350" s="410" t="s">
        <v>5744</v>
      </c>
      <c r="F2350" s="270" t="s">
        <v>5746</v>
      </c>
      <c r="G2350" s="270"/>
      <c r="H2350" s="283" t="s">
        <v>39</v>
      </c>
      <c r="I2350" s="283" t="s">
        <v>5747</v>
      </c>
      <c r="J2350" s="289" t="s">
        <v>31</v>
      </c>
      <c r="K2350" s="290"/>
      <c r="L2350" s="291"/>
      <c r="M2350" s="289" t="s">
        <v>31</v>
      </c>
      <c r="N2350" s="290"/>
      <c r="O2350" s="291"/>
      <c r="P2350" s="289" t="s">
        <v>31</v>
      </c>
      <c r="Q2350" s="290"/>
      <c r="R2350" s="291"/>
      <c r="S2350" s="270"/>
      <c r="T2350" s="283"/>
      <c r="U2350" s="283"/>
      <c r="V2350" s="270"/>
      <c r="W2350" s="270" t="s">
        <v>21</v>
      </c>
    </row>
    <row r="2351" s="255" customFormat="true" ht="25.5" spans="1:23">
      <c r="A2351" s="350">
        <f>MAX(A$2:A2350)+1</f>
        <v>2193</v>
      </c>
      <c r="B2351" s="350">
        <v>310502003</v>
      </c>
      <c r="C2351" s="350" t="s">
        <v>5748</v>
      </c>
      <c r="D2351" s="436" t="s">
        <v>5749</v>
      </c>
      <c r="E2351" s="436" t="s">
        <v>5748</v>
      </c>
      <c r="F2351" s="350"/>
      <c r="G2351" s="350"/>
      <c r="H2351" s="359" t="s">
        <v>39</v>
      </c>
      <c r="I2351" s="359" t="s">
        <v>5739</v>
      </c>
      <c r="J2351" s="362" t="s">
        <v>31</v>
      </c>
      <c r="K2351" s="363"/>
      <c r="L2351" s="364"/>
      <c r="M2351" s="362" t="s">
        <v>31</v>
      </c>
      <c r="N2351" s="363"/>
      <c r="O2351" s="364"/>
      <c r="P2351" s="362" t="s">
        <v>31</v>
      </c>
      <c r="Q2351" s="363"/>
      <c r="R2351" s="364"/>
      <c r="S2351" s="350" t="s">
        <v>2508</v>
      </c>
      <c r="T2351" s="359" t="s">
        <v>760</v>
      </c>
      <c r="U2351" s="359"/>
      <c r="V2351" s="350" t="s">
        <v>761</v>
      </c>
      <c r="W2351" s="350" t="s">
        <v>21</v>
      </c>
    </row>
    <row r="2352" s="252" customFormat="true" ht="25.5" hidden="true" spans="1:23">
      <c r="A2352" s="270"/>
      <c r="B2352" s="270">
        <v>310503</v>
      </c>
      <c r="C2352" s="270" t="s">
        <v>5750</v>
      </c>
      <c r="D2352" s="410"/>
      <c r="E2352" s="410"/>
      <c r="F2352" s="270"/>
      <c r="G2352" s="270"/>
      <c r="H2352" s="283"/>
      <c r="I2352" s="283"/>
      <c r="J2352" s="289" t="s">
        <v>31</v>
      </c>
      <c r="K2352" s="290"/>
      <c r="L2352" s="291"/>
      <c r="M2352" s="289" t="s">
        <v>31</v>
      </c>
      <c r="N2352" s="290"/>
      <c r="O2352" s="291"/>
      <c r="P2352" s="289" t="s">
        <v>31</v>
      </c>
      <c r="Q2352" s="290"/>
      <c r="R2352" s="291"/>
      <c r="S2352" s="270"/>
      <c r="T2352" s="283"/>
      <c r="U2352" s="283"/>
      <c r="V2352" s="270"/>
      <c r="W2352" s="270" t="s">
        <v>21</v>
      </c>
    </row>
    <row r="2353" s="253" customFormat="true" ht="51" hidden="true" spans="1:23">
      <c r="A2353" s="270">
        <f>MAX(A$2:A2352)+1</f>
        <v>2194</v>
      </c>
      <c r="B2353" s="270">
        <v>310503001</v>
      </c>
      <c r="C2353" s="270" t="s">
        <v>5751</v>
      </c>
      <c r="D2353" s="410" t="s">
        <v>5752</v>
      </c>
      <c r="E2353" s="410" t="s">
        <v>5751</v>
      </c>
      <c r="F2353" s="270" t="s">
        <v>5753</v>
      </c>
      <c r="G2353" s="270"/>
      <c r="H2353" s="283" t="s">
        <v>44</v>
      </c>
      <c r="I2353" s="283" t="s">
        <v>40</v>
      </c>
      <c r="J2353" s="289" t="s">
        <v>31</v>
      </c>
      <c r="K2353" s="290"/>
      <c r="L2353" s="291"/>
      <c r="M2353" s="289" t="s">
        <v>31</v>
      </c>
      <c r="N2353" s="290"/>
      <c r="O2353" s="291"/>
      <c r="P2353" s="289" t="s">
        <v>31</v>
      </c>
      <c r="Q2353" s="290"/>
      <c r="R2353" s="291"/>
      <c r="S2353" s="270"/>
      <c r="T2353" s="283"/>
      <c r="U2353" s="283"/>
      <c r="V2353" s="270"/>
      <c r="W2353" s="270" t="s">
        <v>21</v>
      </c>
    </row>
    <row r="2354" s="253" customFormat="true" ht="25.5" hidden="true" spans="1:23">
      <c r="A2354" s="270">
        <f>MAX(A$2:A2353)+1</f>
        <v>2195</v>
      </c>
      <c r="B2354" s="270">
        <v>310503002</v>
      </c>
      <c r="C2354" s="270" t="s">
        <v>5754</v>
      </c>
      <c r="D2354" s="410" t="s">
        <v>5755</v>
      </c>
      <c r="E2354" s="410" t="s">
        <v>5754</v>
      </c>
      <c r="F2354" s="270" t="s">
        <v>5756</v>
      </c>
      <c r="G2354" s="270"/>
      <c r="H2354" s="283" t="s">
        <v>44</v>
      </c>
      <c r="I2354" s="283" t="s">
        <v>5757</v>
      </c>
      <c r="J2354" s="289" t="s">
        <v>31</v>
      </c>
      <c r="K2354" s="290"/>
      <c r="L2354" s="291"/>
      <c r="M2354" s="289" t="s">
        <v>31</v>
      </c>
      <c r="N2354" s="290"/>
      <c r="O2354" s="291"/>
      <c r="P2354" s="289" t="s">
        <v>31</v>
      </c>
      <c r="Q2354" s="290"/>
      <c r="R2354" s="291"/>
      <c r="S2354" s="270"/>
      <c r="T2354" s="283"/>
      <c r="U2354" s="283"/>
      <c r="V2354" s="270"/>
      <c r="W2354" s="270" t="s">
        <v>21</v>
      </c>
    </row>
    <row r="2355" s="253" customFormat="true" ht="25.5" hidden="true" spans="1:23">
      <c r="A2355" s="270">
        <f>MAX(A$2:A2354)+1</f>
        <v>2196</v>
      </c>
      <c r="B2355" s="270">
        <v>310503003</v>
      </c>
      <c r="C2355" s="270" t="s">
        <v>5758</v>
      </c>
      <c r="D2355" s="410" t="s">
        <v>5759</v>
      </c>
      <c r="E2355" s="410" t="s">
        <v>5758</v>
      </c>
      <c r="F2355" s="270"/>
      <c r="G2355" s="270"/>
      <c r="H2355" s="283" t="s">
        <v>39</v>
      </c>
      <c r="I2355" s="283" t="s">
        <v>40</v>
      </c>
      <c r="J2355" s="289" t="s">
        <v>31</v>
      </c>
      <c r="K2355" s="290"/>
      <c r="L2355" s="291"/>
      <c r="M2355" s="289" t="s">
        <v>31</v>
      </c>
      <c r="N2355" s="290"/>
      <c r="O2355" s="291"/>
      <c r="P2355" s="289" t="s">
        <v>31</v>
      </c>
      <c r="Q2355" s="290"/>
      <c r="R2355" s="291"/>
      <c r="S2355" s="270"/>
      <c r="T2355" s="283"/>
      <c r="U2355" s="283"/>
      <c r="V2355" s="270"/>
      <c r="W2355" s="270" t="s">
        <v>21</v>
      </c>
    </row>
    <row r="2356" s="253" customFormat="true" ht="25.5" hidden="true" spans="1:23">
      <c r="A2356" s="270">
        <f>MAX(A$2:A2355)+1</f>
        <v>2197</v>
      </c>
      <c r="B2356" s="270">
        <v>310503004</v>
      </c>
      <c r="C2356" s="270" t="s">
        <v>5760</v>
      </c>
      <c r="D2356" s="410" t="s">
        <v>5761</v>
      </c>
      <c r="E2356" s="410" t="s">
        <v>5760</v>
      </c>
      <c r="F2356" s="270" t="s">
        <v>5762</v>
      </c>
      <c r="G2356" s="270"/>
      <c r="H2356" s="283" t="s">
        <v>39</v>
      </c>
      <c r="I2356" s="283" t="s">
        <v>40</v>
      </c>
      <c r="J2356" s="289" t="s">
        <v>31</v>
      </c>
      <c r="K2356" s="290"/>
      <c r="L2356" s="291"/>
      <c r="M2356" s="289" t="s">
        <v>31</v>
      </c>
      <c r="N2356" s="290"/>
      <c r="O2356" s="291"/>
      <c r="P2356" s="289" t="s">
        <v>31</v>
      </c>
      <c r="Q2356" s="290"/>
      <c r="R2356" s="291"/>
      <c r="S2356" s="270"/>
      <c r="T2356" s="283"/>
      <c r="U2356" s="283"/>
      <c r="V2356" s="270"/>
      <c r="W2356" s="270" t="s">
        <v>21</v>
      </c>
    </row>
    <row r="2357" s="253" customFormat="true" ht="51" hidden="true" spans="1:23">
      <c r="A2357" s="270">
        <f>MAX(A$2:A2356)+1</f>
        <v>2198</v>
      </c>
      <c r="B2357" s="270">
        <v>310503005</v>
      </c>
      <c r="C2357" s="270" t="s">
        <v>5763</v>
      </c>
      <c r="D2357" s="410" t="s">
        <v>5764</v>
      </c>
      <c r="E2357" s="410" t="s">
        <v>5763</v>
      </c>
      <c r="F2357" s="270" t="s">
        <v>5765</v>
      </c>
      <c r="G2357" s="270" t="s">
        <v>5766</v>
      </c>
      <c r="H2357" s="283" t="s">
        <v>29</v>
      </c>
      <c r="I2357" s="283" t="s">
        <v>40</v>
      </c>
      <c r="J2357" s="289" t="s">
        <v>31</v>
      </c>
      <c r="K2357" s="290"/>
      <c r="L2357" s="291"/>
      <c r="M2357" s="289" t="s">
        <v>31</v>
      </c>
      <c r="N2357" s="290"/>
      <c r="O2357" s="291"/>
      <c r="P2357" s="289" t="s">
        <v>31</v>
      </c>
      <c r="Q2357" s="290"/>
      <c r="R2357" s="291"/>
      <c r="S2357" s="270"/>
      <c r="T2357" s="283"/>
      <c r="U2357" s="283"/>
      <c r="V2357" s="270"/>
      <c r="W2357" s="270" t="s">
        <v>21</v>
      </c>
    </row>
    <row r="2358" s="252" customFormat="true" ht="25.5" hidden="true" spans="1:23">
      <c r="A2358" s="270"/>
      <c r="B2358" s="270">
        <v>310504</v>
      </c>
      <c r="C2358" s="270" t="s">
        <v>5767</v>
      </c>
      <c r="D2358" s="410"/>
      <c r="E2358" s="410"/>
      <c r="F2358" s="270"/>
      <c r="G2358" s="270"/>
      <c r="H2358" s="283"/>
      <c r="I2358" s="283"/>
      <c r="J2358" s="289" t="s">
        <v>31</v>
      </c>
      <c r="K2358" s="290"/>
      <c r="L2358" s="291"/>
      <c r="M2358" s="289" t="s">
        <v>31</v>
      </c>
      <c r="N2358" s="290"/>
      <c r="O2358" s="291"/>
      <c r="P2358" s="289" t="s">
        <v>31</v>
      </c>
      <c r="Q2358" s="290"/>
      <c r="R2358" s="291"/>
      <c r="S2358" s="270"/>
      <c r="T2358" s="283"/>
      <c r="U2358" s="283"/>
      <c r="V2358" s="270"/>
      <c r="W2358" s="270" t="s">
        <v>21</v>
      </c>
    </row>
    <row r="2359" s="253" customFormat="true" ht="38.25" hidden="true" spans="1:23">
      <c r="A2359" s="270">
        <f>MAX(A$2:A2358)+1</f>
        <v>2199</v>
      </c>
      <c r="B2359" s="270">
        <v>310504001</v>
      </c>
      <c r="C2359" s="270" t="s">
        <v>5768</v>
      </c>
      <c r="D2359" s="410" t="s">
        <v>5769</v>
      </c>
      <c r="E2359" s="410" t="s">
        <v>5768</v>
      </c>
      <c r="F2359" s="270" t="s">
        <v>5770</v>
      </c>
      <c r="G2359" s="270"/>
      <c r="H2359" s="283" t="s">
        <v>39</v>
      </c>
      <c r="I2359" s="283" t="s">
        <v>40</v>
      </c>
      <c r="J2359" s="289" t="s">
        <v>31</v>
      </c>
      <c r="K2359" s="290"/>
      <c r="L2359" s="291"/>
      <c r="M2359" s="289" t="s">
        <v>31</v>
      </c>
      <c r="N2359" s="290"/>
      <c r="O2359" s="291"/>
      <c r="P2359" s="289" t="s">
        <v>31</v>
      </c>
      <c r="Q2359" s="290"/>
      <c r="R2359" s="291"/>
      <c r="S2359" s="270"/>
      <c r="T2359" s="283"/>
      <c r="U2359" s="283"/>
      <c r="V2359" s="270"/>
      <c r="W2359" s="270" t="s">
        <v>21</v>
      </c>
    </row>
    <row r="2360" s="253" customFormat="true" ht="38.25" hidden="true" spans="1:23">
      <c r="A2360" s="270">
        <f>MAX(A$2:A2359)+1</f>
        <v>2200</v>
      </c>
      <c r="B2360" s="270">
        <v>310504002</v>
      </c>
      <c r="C2360" s="270" t="s">
        <v>5771</v>
      </c>
      <c r="D2360" s="410" t="s">
        <v>5772</v>
      </c>
      <c r="E2360" s="410" t="s">
        <v>5771</v>
      </c>
      <c r="F2360" s="270" t="s">
        <v>5773</v>
      </c>
      <c r="G2360" s="270"/>
      <c r="H2360" s="283" t="s">
        <v>44</v>
      </c>
      <c r="I2360" s="283" t="s">
        <v>40</v>
      </c>
      <c r="J2360" s="289" t="s">
        <v>31</v>
      </c>
      <c r="K2360" s="290"/>
      <c r="L2360" s="291"/>
      <c r="M2360" s="289" t="s">
        <v>31</v>
      </c>
      <c r="N2360" s="290"/>
      <c r="O2360" s="291"/>
      <c r="P2360" s="289" t="s">
        <v>31</v>
      </c>
      <c r="Q2360" s="290"/>
      <c r="R2360" s="291"/>
      <c r="S2360" s="270"/>
      <c r="T2360" s="283"/>
      <c r="U2360" s="283"/>
      <c r="V2360" s="270"/>
      <c r="W2360" s="270" t="s">
        <v>21</v>
      </c>
    </row>
    <row r="2361" s="253" customFormat="true" ht="38.25" hidden="true" spans="1:23">
      <c r="A2361" s="270">
        <f>MAX(A$2:A2360)+1</f>
        <v>2201</v>
      </c>
      <c r="B2361" s="270">
        <v>310504003</v>
      </c>
      <c r="C2361" s="270" t="s">
        <v>5774</v>
      </c>
      <c r="D2361" s="410" t="s">
        <v>5775</v>
      </c>
      <c r="E2361" s="410" t="s">
        <v>5774</v>
      </c>
      <c r="F2361" s="270" t="s">
        <v>5776</v>
      </c>
      <c r="G2361" s="270"/>
      <c r="H2361" s="283" t="s">
        <v>39</v>
      </c>
      <c r="I2361" s="283" t="s">
        <v>5777</v>
      </c>
      <c r="J2361" s="289" t="s">
        <v>31</v>
      </c>
      <c r="K2361" s="290"/>
      <c r="L2361" s="291"/>
      <c r="M2361" s="289" t="s">
        <v>31</v>
      </c>
      <c r="N2361" s="290"/>
      <c r="O2361" s="291"/>
      <c r="P2361" s="289" t="s">
        <v>31</v>
      </c>
      <c r="Q2361" s="290"/>
      <c r="R2361" s="291"/>
      <c r="S2361" s="270"/>
      <c r="T2361" s="283"/>
      <c r="U2361" s="283"/>
      <c r="V2361" s="270"/>
      <c r="W2361" s="270" t="s">
        <v>21</v>
      </c>
    </row>
    <row r="2362" s="253" customFormat="true" ht="51" hidden="true" spans="1:23">
      <c r="A2362" s="270">
        <f>MAX(A$2:A2361)+1</f>
        <v>2202</v>
      </c>
      <c r="B2362" s="270">
        <v>310504004</v>
      </c>
      <c r="C2362" s="270" t="s">
        <v>5778</v>
      </c>
      <c r="D2362" s="410" t="s">
        <v>5779</v>
      </c>
      <c r="E2362" s="410" t="s">
        <v>5778</v>
      </c>
      <c r="F2362" s="270" t="s">
        <v>5780</v>
      </c>
      <c r="G2362" s="270"/>
      <c r="H2362" s="283" t="s">
        <v>39</v>
      </c>
      <c r="I2362" s="283" t="s">
        <v>40</v>
      </c>
      <c r="J2362" s="289" t="s">
        <v>31</v>
      </c>
      <c r="K2362" s="290"/>
      <c r="L2362" s="291"/>
      <c r="M2362" s="289" t="s">
        <v>31</v>
      </c>
      <c r="N2362" s="290"/>
      <c r="O2362" s="291"/>
      <c r="P2362" s="289" t="s">
        <v>31</v>
      </c>
      <c r="Q2362" s="290"/>
      <c r="R2362" s="291"/>
      <c r="S2362" s="270"/>
      <c r="T2362" s="283"/>
      <c r="U2362" s="283"/>
      <c r="V2362" s="270"/>
      <c r="W2362" s="270" t="s">
        <v>21</v>
      </c>
    </row>
    <row r="2363" s="252" customFormat="true" ht="25.5" hidden="true" spans="1:23">
      <c r="A2363" s="270"/>
      <c r="B2363" s="270">
        <v>310505</v>
      </c>
      <c r="C2363" s="270" t="s">
        <v>5781</v>
      </c>
      <c r="D2363" s="410"/>
      <c r="E2363" s="410"/>
      <c r="F2363" s="270"/>
      <c r="G2363" s="270"/>
      <c r="H2363" s="283"/>
      <c r="I2363" s="283"/>
      <c r="J2363" s="289" t="s">
        <v>31</v>
      </c>
      <c r="K2363" s="290"/>
      <c r="L2363" s="291"/>
      <c r="M2363" s="289" t="s">
        <v>31</v>
      </c>
      <c r="N2363" s="290"/>
      <c r="O2363" s="291"/>
      <c r="P2363" s="289" t="s">
        <v>31</v>
      </c>
      <c r="Q2363" s="290"/>
      <c r="R2363" s="291"/>
      <c r="S2363" s="270"/>
      <c r="T2363" s="283"/>
      <c r="U2363" s="283"/>
      <c r="V2363" s="270"/>
      <c r="W2363" s="270" t="s">
        <v>21</v>
      </c>
    </row>
    <row r="2364" s="253" customFormat="true" ht="102" hidden="true" spans="1:23">
      <c r="A2364" s="270">
        <f>MAX(A$2:A2363)+1</f>
        <v>2203</v>
      </c>
      <c r="B2364" s="270">
        <v>310505001</v>
      </c>
      <c r="C2364" s="432" t="s">
        <v>5782</v>
      </c>
      <c r="D2364" s="410" t="s">
        <v>5783</v>
      </c>
      <c r="E2364" s="410" t="s">
        <v>5782</v>
      </c>
      <c r="F2364" s="435" t="s">
        <v>5784</v>
      </c>
      <c r="G2364" s="435" t="s">
        <v>5785</v>
      </c>
      <c r="H2364" s="283" t="s">
        <v>29</v>
      </c>
      <c r="I2364" s="283" t="s">
        <v>40</v>
      </c>
      <c r="J2364" s="289" t="s">
        <v>31</v>
      </c>
      <c r="K2364" s="290"/>
      <c r="L2364" s="291"/>
      <c r="M2364" s="289" t="s">
        <v>31</v>
      </c>
      <c r="N2364" s="290"/>
      <c r="O2364" s="291"/>
      <c r="P2364" s="289" t="s">
        <v>31</v>
      </c>
      <c r="Q2364" s="290"/>
      <c r="R2364" s="291"/>
      <c r="S2364" s="270"/>
      <c r="T2364" s="283"/>
      <c r="U2364" s="283"/>
      <c r="V2364" s="270"/>
      <c r="W2364" s="270" t="s">
        <v>21</v>
      </c>
    </row>
    <row r="2365" s="253" customFormat="true" ht="38.25" hidden="true" spans="1:23">
      <c r="A2365" s="270">
        <f>MAX(A$2:A2364)+1</f>
        <v>2204</v>
      </c>
      <c r="B2365" s="270">
        <v>310505002</v>
      </c>
      <c r="C2365" s="432" t="s">
        <v>5786</v>
      </c>
      <c r="D2365" s="410" t="s">
        <v>5787</v>
      </c>
      <c r="E2365" s="410" t="s">
        <v>5786</v>
      </c>
      <c r="F2365" s="435" t="s">
        <v>5788</v>
      </c>
      <c r="G2365" s="435" t="s">
        <v>5789</v>
      </c>
      <c r="H2365" s="283" t="s">
        <v>29</v>
      </c>
      <c r="I2365" s="283" t="s">
        <v>40</v>
      </c>
      <c r="J2365" s="289" t="s">
        <v>31</v>
      </c>
      <c r="K2365" s="290"/>
      <c r="L2365" s="291"/>
      <c r="M2365" s="289" t="s">
        <v>31</v>
      </c>
      <c r="N2365" s="290"/>
      <c r="O2365" s="291"/>
      <c r="P2365" s="289" t="s">
        <v>31</v>
      </c>
      <c r="Q2365" s="290"/>
      <c r="R2365" s="291"/>
      <c r="S2365" s="270"/>
      <c r="T2365" s="283"/>
      <c r="U2365" s="283"/>
      <c r="V2365" s="270"/>
      <c r="W2365" s="270" t="s">
        <v>21</v>
      </c>
    </row>
    <row r="2366" s="253" customFormat="true" ht="38.25" hidden="true" spans="1:23">
      <c r="A2366" s="270">
        <f>MAX(A$2:A2365)+1</f>
        <v>2205</v>
      </c>
      <c r="B2366" s="270">
        <v>310505003</v>
      </c>
      <c r="C2366" s="432" t="s">
        <v>5790</v>
      </c>
      <c r="D2366" s="410" t="s">
        <v>5791</v>
      </c>
      <c r="E2366" s="410" t="s">
        <v>5790</v>
      </c>
      <c r="F2366" s="435" t="s">
        <v>5792</v>
      </c>
      <c r="G2366" s="435" t="s">
        <v>5793</v>
      </c>
      <c r="H2366" s="283" t="s">
        <v>29</v>
      </c>
      <c r="I2366" s="283" t="s">
        <v>40</v>
      </c>
      <c r="J2366" s="289" t="s">
        <v>31</v>
      </c>
      <c r="K2366" s="290"/>
      <c r="L2366" s="291"/>
      <c r="M2366" s="289" t="s">
        <v>31</v>
      </c>
      <c r="N2366" s="290"/>
      <c r="O2366" s="291"/>
      <c r="P2366" s="289" t="s">
        <v>31</v>
      </c>
      <c r="Q2366" s="290"/>
      <c r="R2366" s="291"/>
      <c r="S2366" s="270"/>
      <c r="T2366" s="283"/>
      <c r="U2366" s="283"/>
      <c r="V2366" s="270"/>
      <c r="W2366" s="270" t="s">
        <v>21</v>
      </c>
    </row>
    <row r="2367" s="253" customFormat="true" ht="51" hidden="true" spans="1:23">
      <c r="A2367" s="270">
        <f>MAX(A$2:A2366)+1</f>
        <v>2206</v>
      </c>
      <c r="B2367" s="270">
        <v>310505004</v>
      </c>
      <c r="C2367" s="432" t="s">
        <v>5794</v>
      </c>
      <c r="D2367" s="410" t="s">
        <v>5795</v>
      </c>
      <c r="E2367" s="410" t="s">
        <v>5794</v>
      </c>
      <c r="F2367" s="435" t="s">
        <v>5796</v>
      </c>
      <c r="G2367" s="435" t="s">
        <v>5797</v>
      </c>
      <c r="H2367" s="283" t="s">
        <v>29</v>
      </c>
      <c r="I2367" s="283" t="s">
        <v>5798</v>
      </c>
      <c r="J2367" s="289" t="s">
        <v>31</v>
      </c>
      <c r="K2367" s="290"/>
      <c r="L2367" s="291"/>
      <c r="M2367" s="289" t="s">
        <v>31</v>
      </c>
      <c r="N2367" s="290"/>
      <c r="O2367" s="291"/>
      <c r="P2367" s="289" t="s">
        <v>31</v>
      </c>
      <c r="Q2367" s="290"/>
      <c r="R2367" s="291"/>
      <c r="S2367" s="270"/>
      <c r="T2367" s="283"/>
      <c r="U2367" s="283"/>
      <c r="V2367" s="270"/>
      <c r="W2367" s="270" t="s">
        <v>21</v>
      </c>
    </row>
    <row r="2368" s="253" customFormat="true" ht="51" hidden="true" spans="1:23">
      <c r="A2368" s="270">
        <f>MAX(A$2:A2367)+1</f>
        <v>2207</v>
      </c>
      <c r="B2368" s="270">
        <v>310505005</v>
      </c>
      <c r="C2368" s="432" t="s">
        <v>5799</v>
      </c>
      <c r="D2368" s="410" t="s">
        <v>5800</v>
      </c>
      <c r="E2368" s="410" t="s">
        <v>5799</v>
      </c>
      <c r="F2368" s="435" t="s">
        <v>5801</v>
      </c>
      <c r="G2368" s="435" t="s">
        <v>5802</v>
      </c>
      <c r="H2368" s="283" t="s">
        <v>29</v>
      </c>
      <c r="I2368" s="283" t="s">
        <v>5803</v>
      </c>
      <c r="J2368" s="289" t="s">
        <v>31</v>
      </c>
      <c r="K2368" s="290"/>
      <c r="L2368" s="291"/>
      <c r="M2368" s="289" t="s">
        <v>31</v>
      </c>
      <c r="N2368" s="290"/>
      <c r="O2368" s="291"/>
      <c r="P2368" s="289" t="s">
        <v>31</v>
      </c>
      <c r="Q2368" s="290"/>
      <c r="R2368" s="291"/>
      <c r="S2368" s="270"/>
      <c r="T2368" s="283"/>
      <c r="U2368" s="283"/>
      <c r="V2368" s="270"/>
      <c r="W2368" s="270" t="s">
        <v>21</v>
      </c>
    </row>
    <row r="2369" s="253" customFormat="true" ht="51" hidden="true" spans="1:23">
      <c r="A2369" s="270">
        <f>MAX(A$2:A2368)+1</f>
        <v>2208</v>
      </c>
      <c r="B2369" s="270">
        <v>310505006</v>
      </c>
      <c r="C2369" s="432" t="s">
        <v>5804</v>
      </c>
      <c r="D2369" s="410" t="s">
        <v>5805</v>
      </c>
      <c r="E2369" s="437" t="s">
        <v>5806</v>
      </c>
      <c r="F2369" s="435" t="s">
        <v>5807</v>
      </c>
      <c r="G2369" s="435"/>
      <c r="H2369" s="283" t="s">
        <v>29</v>
      </c>
      <c r="I2369" s="283" t="s">
        <v>5798</v>
      </c>
      <c r="J2369" s="289" t="s">
        <v>31</v>
      </c>
      <c r="K2369" s="290"/>
      <c r="L2369" s="291"/>
      <c r="M2369" s="289" t="s">
        <v>31</v>
      </c>
      <c r="N2369" s="290"/>
      <c r="O2369" s="291"/>
      <c r="P2369" s="289" t="s">
        <v>31</v>
      </c>
      <c r="Q2369" s="290"/>
      <c r="R2369" s="291"/>
      <c r="S2369" s="270" t="s">
        <v>3233</v>
      </c>
      <c r="T2369" s="283"/>
      <c r="U2369" s="283"/>
      <c r="V2369" s="270"/>
      <c r="W2369" s="270" t="s">
        <v>21</v>
      </c>
    </row>
    <row r="2370" s="253" customFormat="true" ht="25.5" hidden="true" spans="1:23">
      <c r="A2370" s="270">
        <f>MAX(A$2:A2369)+1</f>
        <v>2209</v>
      </c>
      <c r="B2370" s="270">
        <v>310505007</v>
      </c>
      <c r="C2370" s="270" t="s">
        <v>5808</v>
      </c>
      <c r="D2370" s="410" t="s">
        <v>5787</v>
      </c>
      <c r="E2370" s="410" t="s">
        <v>5786</v>
      </c>
      <c r="F2370" s="325"/>
      <c r="G2370" s="270" t="s">
        <v>5809</v>
      </c>
      <c r="H2370" s="283" t="s">
        <v>29</v>
      </c>
      <c r="I2370" s="283" t="s">
        <v>5810</v>
      </c>
      <c r="J2370" s="289" t="s">
        <v>31</v>
      </c>
      <c r="K2370" s="290"/>
      <c r="L2370" s="291"/>
      <c r="M2370" s="289" t="s">
        <v>31</v>
      </c>
      <c r="N2370" s="290"/>
      <c r="O2370" s="291"/>
      <c r="P2370" s="298" t="s">
        <v>31</v>
      </c>
      <c r="Q2370" s="305"/>
      <c r="R2370" s="306"/>
      <c r="S2370" s="270"/>
      <c r="T2370" s="283"/>
      <c r="U2370" s="283"/>
      <c r="V2370" s="270"/>
      <c r="W2370" s="270" t="s">
        <v>310</v>
      </c>
    </row>
    <row r="2371" s="252" customFormat="true" ht="25.5" hidden="true" spans="1:23">
      <c r="A2371" s="270"/>
      <c r="B2371" s="270">
        <v>310506</v>
      </c>
      <c r="C2371" s="270" t="s">
        <v>5811</v>
      </c>
      <c r="D2371" s="410"/>
      <c r="E2371" s="410"/>
      <c r="F2371" s="270"/>
      <c r="G2371" s="270"/>
      <c r="H2371" s="283"/>
      <c r="I2371" s="283"/>
      <c r="J2371" s="289" t="s">
        <v>31</v>
      </c>
      <c r="K2371" s="290"/>
      <c r="L2371" s="291"/>
      <c r="M2371" s="289" t="s">
        <v>31</v>
      </c>
      <c r="N2371" s="290"/>
      <c r="O2371" s="291"/>
      <c r="P2371" s="289" t="s">
        <v>31</v>
      </c>
      <c r="Q2371" s="290"/>
      <c r="R2371" s="291"/>
      <c r="S2371" s="270"/>
      <c r="T2371" s="283"/>
      <c r="U2371" s="283"/>
      <c r="V2371" s="270"/>
      <c r="W2371" s="270" t="s">
        <v>21</v>
      </c>
    </row>
    <row r="2372" s="253" customFormat="true" ht="51" hidden="true" spans="1:23">
      <c r="A2372" s="270">
        <f>MAX(A$2:A2371)+1</f>
        <v>2210</v>
      </c>
      <c r="B2372" s="270">
        <v>310506001</v>
      </c>
      <c r="C2372" s="270" t="s">
        <v>5812</v>
      </c>
      <c r="D2372" s="410" t="s">
        <v>5813</v>
      </c>
      <c r="E2372" s="410" t="s">
        <v>5812</v>
      </c>
      <c r="F2372" s="270" t="s">
        <v>5814</v>
      </c>
      <c r="G2372" s="270"/>
      <c r="H2372" s="283" t="s">
        <v>39</v>
      </c>
      <c r="I2372" s="283" t="s">
        <v>5815</v>
      </c>
      <c r="J2372" s="289" t="s">
        <v>31</v>
      </c>
      <c r="K2372" s="290"/>
      <c r="L2372" s="291"/>
      <c r="M2372" s="289" t="s">
        <v>31</v>
      </c>
      <c r="N2372" s="290"/>
      <c r="O2372" s="291"/>
      <c r="P2372" s="289" t="s">
        <v>31</v>
      </c>
      <c r="Q2372" s="290"/>
      <c r="R2372" s="291"/>
      <c r="S2372" s="270" t="s">
        <v>3233</v>
      </c>
      <c r="T2372" s="283"/>
      <c r="U2372" s="283"/>
      <c r="V2372" s="270"/>
      <c r="W2372" s="270" t="s">
        <v>21</v>
      </c>
    </row>
    <row r="2373" s="253" customFormat="true" ht="25.5" hidden="true" spans="1:23">
      <c r="A2373" s="270">
        <f>MAX(A$2:A2372)+1</f>
        <v>2211</v>
      </c>
      <c r="B2373" s="270">
        <v>310506002</v>
      </c>
      <c r="C2373" s="270" t="s">
        <v>5816</v>
      </c>
      <c r="D2373" s="410" t="s">
        <v>5817</v>
      </c>
      <c r="E2373" s="410" t="s">
        <v>5816</v>
      </c>
      <c r="F2373" s="270"/>
      <c r="G2373" s="270"/>
      <c r="H2373" s="283" t="s">
        <v>44</v>
      </c>
      <c r="I2373" s="283" t="s">
        <v>40</v>
      </c>
      <c r="J2373" s="289" t="s">
        <v>31</v>
      </c>
      <c r="K2373" s="290"/>
      <c r="L2373" s="291"/>
      <c r="M2373" s="289" t="s">
        <v>31</v>
      </c>
      <c r="N2373" s="290"/>
      <c r="O2373" s="291"/>
      <c r="P2373" s="289" t="s">
        <v>31</v>
      </c>
      <c r="Q2373" s="290"/>
      <c r="R2373" s="291"/>
      <c r="S2373" s="270"/>
      <c r="T2373" s="283"/>
      <c r="U2373" s="283"/>
      <c r="V2373" s="270"/>
      <c r="W2373" s="270" t="s">
        <v>21</v>
      </c>
    </row>
    <row r="2374" s="253" customFormat="true" ht="25.5" hidden="true" spans="1:23">
      <c r="A2374" s="270">
        <f>MAX(A$2:A2373)+1</f>
        <v>2212</v>
      </c>
      <c r="B2374" s="270">
        <v>310506003</v>
      </c>
      <c r="C2374" s="270" t="s">
        <v>5818</v>
      </c>
      <c r="D2374" s="410" t="s">
        <v>5819</v>
      </c>
      <c r="E2374" s="410" t="s">
        <v>5818</v>
      </c>
      <c r="F2374" s="270"/>
      <c r="G2374" s="270"/>
      <c r="H2374" s="283" t="s">
        <v>39</v>
      </c>
      <c r="I2374" s="283" t="s">
        <v>5815</v>
      </c>
      <c r="J2374" s="289" t="s">
        <v>31</v>
      </c>
      <c r="K2374" s="290"/>
      <c r="L2374" s="291"/>
      <c r="M2374" s="289" t="s">
        <v>31</v>
      </c>
      <c r="N2374" s="290"/>
      <c r="O2374" s="291"/>
      <c r="P2374" s="289" t="s">
        <v>31</v>
      </c>
      <c r="Q2374" s="290"/>
      <c r="R2374" s="291"/>
      <c r="S2374" s="270"/>
      <c r="T2374" s="283"/>
      <c r="U2374" s="283"/>
      <c r="V2374" s="270"/>
      <c r="W2374" s="270" t="s">
        <v>21</v>
      </c>
    </row>
    <row r="2375" s="252" customFormat="true" ht="25.5" hidden="true" spans="1:23">
      <c r="A2375" s="270"/>
      <c r="B2375" s="270">
        <v>310507</v>
      </c>
      <c r="C2375" s="270" t="s">
        <v>5820</v>
      </c>
      <c r="D2375" s="410"/>
      <c r="E2375" s="410"/>
      <c r="F2375" s="270"/>
      <c r="G2375" s="270"/>
      <c r="H2375" s="283"/>
      <c r="I2375" s="283"/>
      <c r="J2375" s="289" t="s">
        <v>31</v>
      </c>
      <c r="K2375" s="290"/>
      <c r="L2375" s="291"/>
      <c r="M2375" s="289" t="s">
        <v>31</v>
      </c>
      <c r="N2375" s="290"/>
      <c r="O2375" s="291"/>
      <c r="P2375" s="289" t="s">
        <v>31</v>
      </c>
      <c r="Q2375" s="290"/>
      <c r="R2375" s="291"/>
      <c r="S2375" s="270"/>
      <c r="T2375" s="283"/>
      <c r="U2375" s="283"/>
      <c r="V2375" s="270"/>
      <c r="W2375" s="270" t="s">
        <v>21</v>
      </c>
    </row>
    <row r="2376" s="253" customFormat="true" ht="25.5" hidden="true" spans="1:23">
      <c r="A2376" s="270">
        <f>MAX(A$2:A2375)+1</f>
        <v>2213</v>
      </c>
      <c r="B2376" s="270">
        <v>310507001</v>
      </c>
      <c r="C2376" s="432" t="s">
        <v>5821</v>
      </c>
      <c r="D2376" s="410" t="s">
        <v>5822</v>
      </c>
      <c r="E2376" s="410" t="s">
        <v>5823</v>
      </c>
      <c r="F2376" s="435" t="s">
        <v>5824</v>
      </c>
      <c r="G2376" s="435"/>
      <c r="H2376" s="283" t="s">
        <v>29</v>
      </c>
      <c r="I2376" s="283" t="s">
        <v>40</v>
      </c>
      <c r="J2376" s="289" t="s">
        <v>31</v>
      </c>
      <c r="K2376" s="290"/>
      <c r="L2376" s="291"/>
      <c r="M2376" s="289" t="s">
        <v>31</v>
      </c>
      <c r="N2376" s="290"/>
      <c r="O2376" s="291"/>
      <c r="P2376" s="289" t="s">
        <v>31</v>
      </c>
      <c r="Q2376" s="290"/>
      <c r="R2376" s="291"/>
      <c r="S2376" s="270"/>
      <c r="T2376" s="283"/>
      <c r="U2376" s="283"/>
      <c r="V2376" s="270"/>
      <c r="W2376" s="270" t="s">
        <v>21</v>
      </c>
    </row>
    <row r="2377" s="253" customFormat="true" ht="114.75" hidden="true" spans="1:23">
      <c r="A2377" s="270">
        <f>MAX(A$2:A2376)+1</f>
        <v>2214</v>
      </c>
      <c r="B2377" s="270">
        <v>310507002</v>
      </c>
      <c r="C2377" s="432" t="s">
        <v>5825</v>
      </c>
      <c r="D2377" s="410" t="s">
        <v>5826</v>
      </c>
      <c r="E2377" s="410" t="s">
        <v>5827</v>
      </c>
      <c r="F2377" s="435" t="s">
        <v>5828</v>
      </c>
      <c r="G2377" s="435" t="s">
        <v>5829</v>
      </c>
      <c r="H2377" s="283" t="s">
        <v>29</v>
      </c>
      <c r="I2377" s="283" t="s">
        <v>40</v>
      </c>
      <c r="J2377" s="289" t="s">
        <v>31</v>
      </c>
      <c r="K2377" s="290"/>
      <c r="L2377" s="291"/>
      <c r="M2377" s="289" t="s">
        <v>31</v>
      </c>
      <c r="N2377" s="290"/>
      <c r="O2377" s="291"/>
      <c r="P2377" s="289" t="s">
        <v>31</v>
      </c>
      <c r="Q2377" s="290"/>
      <c r="R2377" s="291"/>
      <c r="S2377" s="270"/>
      <c r="T2377" s="283"/>
      <c r="U2377" s="283"/>
      <c r="V2377" s="270"/>
      <c r="W2377" s="270" t="s">
        <v>21</v>
      </c>
    </row>
    <row r="2378" s="253" customFormat="true" ht="25.5" hidden="true" spans="1:23">
      <c r="A2378" s="270">
        <f>MAX(A$2:A2377)+1</f>
        <v>2215</v>
      </c>
      <c r="B2378" s="270" t="s">
        <v>5830</v>
      </c>
      <c r="C2378" s="432" t="s">
        <v>5825</v>
      </c>
      <c r="D2378" s="410" t="s">
        <v>5826</v>
      </c>
      <c r="E2378" s="410" t="s">
        <v>5827</v>
      </c>
      <c r="F2378" s="435"/>
      <c r="G2378" s="435"/>
      <c r="H2378" s="283" t="s">
        <v>29</v>
      </c>
      <c r="I2378" s="283" t="s">
        <v>40</v>
      </c>
      <c r="J2378" s="289" t="s">
        <v>31</v>
      </c>
      <c r="K2378" s="290"/>
      <c r="L2378" s="291"/>
      <c r="M2378" s="289" t="s">
        <v>31</v>
      </c>
      <c r="N2378" s="290"/>
      <c r="O2378" s="291"/>
      <c r="P2378" s="289" t="s">
        <v>31</v>
      </c>
      <c r="Q2378" s="290"/>
      <c r="R2378" s="291"/>
      <c r="S2378" s="270" t="s">
        <v>5831</v>
      </c>
      <c r="T2378" s="283"/>
      <c r="U2378" s="283"/>
      <c r="V2378" s="270"/>
      <c r="W2378" s="270" t="s">
        <v>21</v>
      </c>
    </row>
    <row r="2379" s="253" customFormat="true" ht="25.5" hidden="true" spans="1:23">
      <c r="A2379" s="270">
        <f>MAX(A$2:A2378)+1</f>
        <v>2216</v>
      </c>
      <c r="B2379" s="270">
        <v>310507003</v>
      </c>
      <c r="C2379" s="432" t="s">
        <v>5832</v>
      </c>
      <c r="D2379" s="410" t="s">
        <v>5833</v>
      </c>
      <c r="E2379" s="410" t="s">
        <v>5832</v>
      </c>
      <c r="F2379" s="435" t="s">
        <v>5834</v>
      </c>
      <c r="G2379" s="435" t="s">
        <v>5835</v>
      </c>
      <c r="H2379" s="283" t="s">
        <v>29</v>
      </c>
      <c r="I2379" s="283" t="s">
        <v>40</v>
      </c>
      <c r="J2379" s="289" t="s">
        <v>31</v>
      </c>
      <c r="K2379" s="290"/>
      <c r="L2379" s="291"/>
      <c r="M2379" s="289" t="s">
        <v>31</v>
      </c>
      <c r="N2379" s="290"/>
      <c r="O2379" s="291"/>
      <c r="P2379" s="289" t="s">
        <v>31</v>
      </c>
      <c r="Q2379" s="290"/>
      <c r="R2379" s="291"/>
      <c r="S2379" s="270"/>
      <c r="T2379" s="283"/>
      <c r="U2379" s="283"/>
      <c r="V2379" s="270"/>
      <c r="W2379" s="270" t="s">
        <v>21</v>
      </c>
    </row>
    <row r="2380" s="253" customFormat="true" ht="25.5" hidden="true" spans="1:23">
      <c r="A2380" s="270">
        <f>MAX(A$2:A2379)+1</f>
        <v>2217</v>
      </c>
      <c r="B2380" s="270">
        <v>310507004</v>
      </c>
      <c r="C2380" s="432" t="s">
        <v>5836</v>
      </c>
      <c r="D2380" s="410" t="s">
        <v>5837</v>
      </c>
      <c r="E2380" s="410" t="s">
        <v>5836</v>
      </c>
      <c r="F2380" s="435" t="s">
        <v>5838</v>
      </c>
      <c r="G2380" s="435" t="s">
        <v>5839</v>
      </c>
      <c r="H2380" s="283" t="s">
        <v>29</v>
      </c>
      <c r="I2380" s="283" t="s">
        <v>40</v>
      </c>
      <c r="J2380" s="289" t="s">
        <v>31</v>
      </c>
      <c r="K2380" s="290"/>
      <c r="L2380" s="291"/>
      <c r="M2380" s="289" t="s">
        <v>31</v>
      </c>
      <c r="N2380" s="290"/>
      <c r="O2380" s="291"/>
      <c r="P2380" s="289" t="s">
        <v>31</v>
      </c>
      <c r="Q2380" s="290"/>
      <c r="R2380" s="291"/>
      <c r="S2380" s="270"/>
      <c r="T2380" s="283"/>
      <c r="U2380" s="283"/>
      <c r="V2380" s="270"/>
      <c r="W2380" s="270" t="s">
        <v>21</v>
      </c>
    </row>
    <row r="2381" s="253" customFormat="true" ht="25.5" hidden="true" spans="1:23">
      <c r="A2381" s="270">
        <f>MAX(A$2:A2380)+1</f>
        <v>2218</v>
      </c>
      <c r="B2381" s="270">
        <v>310507005</v>
      </c>
      <c r="C2381" s="432" t="s">
        <v>5840</v>
      </c>
      <c r="D2381" s="410" t="s">
        <v>5841</v>
      </c>
      <c r="E2381" s="410" t="s">
        <v>5840</v>
      </c>
      <c r="F2381" s="435" t="s">
        <v>5842</v>
      </c>
      <c r="G2381" s="435" t="s">
        <v>5843</v>
      </c>
      <c r="H2381" s="283" t="s">
        <v>29</v>
      </c>
      <c r="I2381" s="283" t="s">
        <v>40</v>
      </c>
      <c r="J2381" s="289" t="s">
        <v>31</v>
      </c>
      <c r="K2381" s="290"/>
      <c r="L2381" s="291"/>
      <c r="M2381" s="289" t="s">
        <v>31</v>
      </c>
      <c r="N2381" s="290"/>
      <c r="O2381" s="291"/>
      <c r="P2381" s="289" t="s">
        <v>31</v>
      </c>
      <c r="Q2381" s="290"/>
      <c r="R2381" s="291"/>
      <c r="S2381" s="270"/>
      <c r="T2381" s="283"/>
      <c r="U2381" s="283"/>
      <c r="V2381" s="270"/>
      <c r="W2381" s="270" t="s">
        <v>21</v>
      </c>
    </row>
    <row r="2382" s="253" customFormat="true" ht="25.5" hidden="true" spans="1:23">
      <c r="A2382" s="270">
        <f>MAX(A$2:A2381)+1</f>
        <v>2219</v>
      </c>
      <c r="B2382" s="270">
        <v>310507006</v>
      </c>
      <c r="C2382" s="432" t="s">
        <v>5844</v>
      </c>
      <c r="D2382" s="410" t="s">
        <v>5845</v>
      </c>
      <c r="E2382" s="410" t="s">
        <v>5844</v>
      </c>
      <c r="F2382" s="435" t="s">
        <v>5842</v>
      </c>
      <c r="G2382" s="435" t="s">
        <v>5843</v>
      </c>
      <c r="H2382" s="283" t="s">
        <v>29</v>
      </c>
      <c r="I2382" s="283" t="s">
        <v>40</v>
      </c>
      <c r="J2382" s="289" t="s">
        <v>31</v>
      </c>
      <c r="K2382" s="290"/>
      <c r="L2382" s="291"/>
      <c r="M2382" s="289" t="s">
        <v>31</v>
      </c>
      <c r="N2382" s="290"/>
      <c r="O2382" s="291"/>
      <c r="P2382" s="289" t="s">
        <v>31</v>
      </c>
      <c r="Q2382" s="290"/>
      <c r="R2382" s="291"/>
      <c r="S2382" s="270"/>
      <c r="T2382" s="283"/>
      <c r="U2382" s="283"/>
      <c r="V2382" s="270"/>
      <c r="W2382" s="270" t="s">
        <v>21</v>
      </c>
    </row>
    <row r="2383" s="253" customFormat="true" ht="25.5" hidden="true" spans="1:23">
      <c r="A2383" s="270">
        <f>MAX(A$2:A2382)+1</f>
        <v>2220</v>
      </c>
      <c r="B2383" s="270" t="s">
        <v>5846</v>
      </c>
      <c r="C2383" s="432" t="s">
        <v>5844</v>
      </c>
      <c r="D2383" s="410" t="s">
        <v>5845</v>
      </c>
      <c r="E2383" s="410" t="s">
        <v>5844</v>
      </c>
      <c r="F2383" s="435"/>
      <c r="G2383" s="435"/>
      <c r="H2383" s="283" t="s">
        <v>29</v>
      </c>
      <c r="I2383" s="283" t="s">
        <v>40</v>
      </c>
      <c r="J2383" s="289" t="s">
        <v>31</v>
      </c>
      <c r="K2383" s="290"/>
      <c r="L2383" s="291"/>
      <c r="M2383" s="289" t="s">
        <v>31</v>
      </c>
      <c r="N2383" s="290"/>
      <c r="O2383" s="291"/>
      <c r="P2383" s="289" t="s">
        <v>31</v>
      </c>
      <c r="Q2383" s="290"/>
      <c r="R2383" s="291"/>
      <c r="S2383" s="270" t="s">
        <v>5847</v>
      </c>
      <c r="T2383" s="283"/>
      <c r="U2383" s="283"/>
      <c r="V2383" s="270"/>
      <c r="W2383" s="270" t="s">
        <v>21</v>
      </c>
    </row>
    <row r="2384" s="253" customFormat="true" ht="25.5" hidden="true" spans="1:23">
      <c r="A2384" s="270">
        <f>MAX(A$2:A2383)+1</f>
        <v>2221</v>
      </c>
      <c r="B2384" s="270">
        <v>310507007</v>
      </c>
      <c r="C2384" s="432" t="s">
        <v>5848</v>
      </c>
      <c r="D2384" s="410" t="s">
        <v>5849</v>
      </c>
      <c r="E2384" s="410" t="s">
        <v>5850</v>
      </c>
      <c r="F2384" s="270" t="s">
        <v>5851</v>
      </c>
      <c r="G2384" s="270"/>
      <c r="H2384" s="283" t="s">
        <v>29</v>
      </c>
      <c r="I2384" s="283" t="s">
        <v>40</v>
      </c>
      <c r="J2384" s="289" t="s">
        <v>31</v>
      </c>
      <c r="K2384" s="290"/>
      <c r="L2384" s="291"/>
      <c r="M2384" s="289" t="s">
        <v>31</v>
      </c>
      <c r="N2384" s="290"/>
      <c r="O2384" s="291"/>
      <c r="P2384" s="289" t="s">
        <v>31</v>
      </c>
      <c r="Q2384" s="290"/>
      <c r="R2384" s="291"/>
      <c r="S2384" s="270"/>
      <c r="T2384" s="283"/>
      <c r="U2384" s="283"/>
      <c r="V2384" s="270"/>
      <c r="W2384" s="270" t="s">
        <v>21</v>
      </c>
    </row>
    <row r="2385" s="252" customFormat="true" ht="25.5" hidden="true" spans="1:23">
      <c r="A2385" s="270"/>
      <c r="B2385" s="270">
        <v>310508</v>
      </c>
      <c r="C2385" s="270" t="s">
        <v>5852</v>
      </c>
      <c r="D2385" s="410"/>
      <c r="E2385" s="410"/>
      <c r="F2385" s="270"/>
      <c r="G2385" s="270"/>
      <c r="H2385" s="283"/>
      <c r="I2385" s="283"/>
      <c r="J2385" s="289" t="s">
        <v>31</v>
      </c>
      <c r="K2385" s="290"/>
      <c r="L2385" s="291"/>
      <c r="M2385" s="289" t="s">
        <v>31</v>
      </c>
      <c r="N2385" s="290"/>
      <c r="O2385" s="291"/>
      <c r="P2385" s="289" t="s">
        <v>31</v>
      </c>
      <c r="Q2385" s="290"/>
      <c r="R2385" s="291"/>
      <c r="S2385" s="270"/>
      <c r="T2385" s="283"/>
      <c r="U2385" s="283"/>
      <c r="V2385" s="270"/>
      <c r="W2385" s="270" t="s">
        <v>21</v>
      </c>
    </row>
    <row r="2386" s="253" customFormat="true" ht="51" hidden="true" spans="1:23">
      <c r="A2386" s="270">
        <f>MAX(A$2:A2385)+1</f>
        <v>2222</v>
      </c>
      <c r="B2386" s="270">
        <v>310508001</v>
      </c>
      <c r="C2386" s="270" t="s">
        <v>5853</v>
      </c>
      <c r="D2386" s="410" t="s">
        <v>5854</v>
      </c>
      <c r="E2386" s="410" t="s">
        <v>5855</v>
      </c>
      <c r="F2386" s="270" t="s">
        <v>5856</v>
      </c>
      <c r="G2386" s="270"/>
      <c r="H2386" s="283" t="s">
        <v>29</v>
      </c>
      <c r="I2386" s="283" t="s">
        <v>40</v>
      </c>
      <c r="J2386" s="289" t="s">
        <v>31</v>
      </c>
      <c r="K2386" s="290"/>
      <c r="L2386" s="291"/>
      <c r="M2386" s="289" t="s">
        <v>31</v>
      </c>
      <c r="N2386" s="290"/>
      <c r="O2386" s="291"/>
      <c r="P2386" s="289" t="s">
        <v>31</v>
      </c>
      <c r="Q2386" s="290"/>
      <c r="R2386" s="291"/>
      <c r="S2386" s="270"/>
      <c r="T2386" s="283"/>
      <c r="U2386" s="283"/>
      <c r="V2386" s="270"/>
      <c r="W2386" s="270" t="s">
        <v>21</v>
      </c>
    </row>
    <row r="2387" s="253" customFormat="true" ht="25.5" hidden="true" spans="1:23">
      <c r="A2387" s="270">
        <f>MAX(A$2:A2386)+1</f>
        <v>2223</v>
      </c>
      <c r="B2387" s="270">
        <v>310508002</v>
      </c>
      <c r="C2387" s="270" t="s">
        <v>5857</v>
      </c>
      <c r="D2387" s="410" t="s">
        <v>5858</v>
      </c>
      <c r="E2387" s="410" t="s">
        <v>5857</v>
      </c>
      <c r="F2387" s="270" t="s">
        <v>5859</v>
      </c>
      <c r="G2387" s="270"/>
      <c r="H2387" s="283" t="s">
        <v>29</v>
      </c>
      <c r="I2387" s="283" t="s">
        <v>40</v>
      </c>
      <c r="J2387" s="289" t="s">
        <v>31</v>
      </c>
      <c r="K2387" s="290"/>
      <c r="L2387" s="291"/>
      <c r="M2387" s="289" t="s">
        <v>31</v>
      </c>
      <c r="N2387" s="290"/>
      <c r="O2387" s="291"/>
      <c r="P2387" s="289" t="s">
        <v>31</v>
      </c>
      <c r="Q2387" s="290"/>
      <c r="R2387" s="291"/>
      <c r="S2387" s="270"/>
      <c r="T2387" s="283"/>
      <c r="U2387" s="283"/>
      <c r="V2387" s="270"/>
      <c r="W2387" s="270" t="s">
        <v>21</v>
      </c>
    </row>
    <row r="2388" s="253" customFormat="true" ht="25.5" hidden="true" spans="1:23">
      <c r="A2388" s="270">
        <f>MAX(A$2:A2387)+1</f>
        <v>2224</v>
      </c>
      <c r="B2388" s="270">
        <v>310508003</v>
      </c>
      <c r="C2388" s="270" t="s">
        <v>5860</v>
      </c>
      <c r="D2388" s="410" t="s">
        <v>5861</v>
      </c>
      <c r="E2388" s="410" t="s">
        <v>5860</v>
      </c>
      <c r="F2388" s="270"/>
      <c r="G2388" s="270"/>
      <c r="H2388" s="283" t="s">
        <v>29</v>
      </c>
      <c r="I2388" s="283" t="s">
        <v>5739</v>
      </c>
      <c r="J2388" s="289" t="s">
        <v>31</v>
      </c>
      <c r="K2388" s="290"/>
      <c r="L2388" s="291"/>
      <c r="M2388" s="289" t="s">
        <v>31</v>
      </c>
      <c r="N2388" s="290"/>
      <c r="O2388" s="291"/>
      <c r="P2388" s="289" t="s">
        <v>31</v>
      </c>
      <c r="Q2388" s="290"/>
      <c r="R2388" s="291"/>
      <c r="S2388" s="270"/>
      <c r="T2388" s="283"/>
      <c r="U2388" s="283"/>
      <c r="V2388" s="270"/>
      <c r="W2388" s="270" t="s">
        <v>21</v>
      </c>
    </row>
    <row r="2389" s="253" customFormat="true" ht="38.25" hidden="true" spans="1:23">
      <c r="A2389" s="270">
        <f>MAX(A$2:A2388)+1</f>
        <v>2225</v>
      </c>
      <c r="B2389" s="270">
        <v>310508004</v>
      </c>
      <c r="C2389" s="270" t="s">
        <v>5862</v>
      </c>
      <c r="D2389" s="410" t="s">
        <v>5863</v>
      </c>
      <c r="E2389" s="410" t="s">
        <v>5862</v>
      </c>
      <c r="F2389" s="270" t="s">
        <v>5864</v>
      </c>
      <c r="G2389" s="270"/>
      <c r="H2389" s="283" t="s">
        <v>29</v>
      </c>
      <c r="I2389" s="283" t="s">
        <v>40</v>
      </c>
      <c r="J2389" s="289" t="s">
        <v>31</v>
      </c>
      <c r="K2389" s="290"/>
      <c r="L2389" s="291"/>
      <c r="M2389" s="289" t="s">
        <v>31</v>
      </c>
      <c r="N2389" s="290"/>
      <c r="O2389" s="291"/>
      <c r="P2389" s="289" t="s">
        <v>31</v>
      </c>
      <c r="Q2389" s="290"/>
      <c r="R2389" s="291"/>
      <c r="S2389" s="270"/>
      <c r="T2389" s="283"/>
      <c r="U2389" s="283"/>
      <c r="V2389" s="270"/>
      <c r="W2389" s="270" t="s">
        <v>21</v>
      </c>
    </row>
    <row r="2390" s="252" customFormat="true" ht="25.5" hidden="true" spans="1:23">
      <c r="A2390" s="270"/>
      <c r="B2390" s="270">
        <v>310509</v>
      </c>
      <c r="C2390" s="270" t="s">
        <v>5865</v>
      </c>
      <c r="D2390" s="410"/>
      <c r="E2390" s="410"/>
      <c r="F2390" s="270"/>
      <c r="G2390" s="270"/>
      <c r="H2390" s="283"/>
      <c r="I2390" s="283"/>
      <c r="J2390" s="289" t="s">
        <v>31</v>
      </c>
      <c r="K2390" s="290"/>
      <c r="L2390" s="291"/>
      <c r="M2390" s="289" t="s">
        <v>31</v>
      </c>
      <c r="N2390" s="290"/>
      <c r="O2390" s="291"/>
      <c r="P2390" s="289" t="s">
        <v>31</v>
      </c>
      <c r="Q2390" s="290"/>
      <c r="R2390" s="291"/>
      <c r="S2390" s="270"/>
      <c r="T2390" s="283"/>
      <c r="U2390" s="283"/>
      <c r="V2390" s="270"/>
      <c r="W2390" s="270" t="s">
        <v>21</v>
      </c>
    </row>
    <row r="2391" s="252" customFormat="true" ht="25.5" hidden="true" spans="1:23">
      <c r="A2391" s="270"/>
      <c r="B2391" s="270">
        <v>310510</v>
      </c>
      <c r="C2391" s="270" t="s">
        <v>5866</v>
      </c>
      <c r="D2391" s="410"/>
      <c r="E2391" s="410"/>
      <c r="F2391" s="270"/>
      <c r="G2391" s="270"/>
      <c r="H2391" s="283"/>
      <c r="I2391" s="283"/>
      <c r="J2391" s="289" t="s">
        <v>31</v>
      </c>
      <c r="K2391" s="290"/>
      <c r="L2391" s="291"/>
      <c r="M2391" s="289" t="s">
        <v>31</v>
      </c>
      <c r="N2391" s="290"/>
      <c r="O2391" s="291"/>
      <c r="P2391" s="289" t="s">
        <v>31</v>
      </c>
      <c r="Q2391" s="290"/>
      <c r="R2391" s="291"/>
      <c r="S2391" s="270"/>
      <c r="T2391" s="283"/>
      <c r="U2391" s="283"/>
      <c r="V2391" s="270"/>
      <c r="W2391" s="270" t="s">
        <v>21</v>
      </c>
    </row>
    <row r="2392" s="253" customFormat="true" ht="25.5" hidden="true" spans="1:23">
      <c r="A2392" s="270">
        <f>MAX(A$2:A2391)+1</f>
        <v>2226</v>
      </c>
      <c r="B2392" s="270">
        <v>310510001</v>
      </c>
      <c r="C2392" s="432" t="s">
        <v>5867</v>
      </c>
      <c r="D2392" s="410" t="s">
        <v>5868</v>
      </c>
      <c r="E2392" s="410" t="s">
        <v>5869</v>
      </c>
      <c r="F2392" s="270"/>
      <c r="G2392" s="270"/>
      <c r="H2392" s="283" t="s">
        <v>39</v>
      </c>
      <c r="I2392" s="283" t="s">
        <v>5739</v>
      </c>
      <c r="J2392" s="289" t="s">
        <v>31</v>
      </c>
      <c r="K2392" s="290"/>
      <c r="L2392" s="291"/>
      <c r="M2392" s="289" t="s">
        <v>31</v>
      </c>
      <c r="N2392" s="290"/>
      <c r="O2392" s="291"/>
      <c r="P2392" s="289" t="s">
        <v>31</v>
      </c>
      <c r="Q2392" s="290"/>
      <c r="R2392" s="291"/>
      <c r="S2392" s="270"/>
      <c r="T2392" s="283"/>
      <c r="U2392" s="283"/>
      <c r="V2392" s="270"/>
      <c r="W2392" s="270" t="s">
        <v>21</v>
      </c>
    </row>
    <row r="2393" s="253" customFormat="true" ht="25.5" hidden="true" spans="1:23">
      <c r="A2393" s="272">
        <f>MAX(A$2:A2392)+1</f>
        <v>2227</v>
      </c>
      <c r="B2393" s="272">
        <v>310510002</v>
      </c>
      <c r="C2393" s="432" t="s">
        <v>5870</v>
      </c>
      <c r="D2393" s="410" t="s">
        <v>5871</v>
      </c>
      <c r="E2393" s="410" t="s">
        <v>5870</v>
      </c>
      <c r="F2393" s="435" t="s">
        <v>5872</v>
      </c>
      <c r="G2393" s="435" t="s">
        <v>5873</v>
      </c>
      <c r="H2393" s="285" t="s">
        <v>4442</v>
      </c>
      <c r="I2393" s="285" t="s">
        <v>5739</v>
      </c>
      <c r="J2393" s="289" t="s">
        <v>31</v>
      </c>
      <c r="K2393" s="290"/>
      <c r="L2393" s="291"/>
      <c r="M2393" s="289" t="s">
        <v>31</v>
      </c>
      <c r="N2393" s="290"/>
      <c r="O2393" s="291"/>
      <c r="P2393" s="289" t="s">
        <v>31</v>
      </c>
      <c r="Q2393" s="290"/>
      <c r="R2393" s="291"/>
      <c r="S2393" s="270" t="s">
        <v>5874</v>
      </c>
      <c r="T2393" s="285"/>
      <c r="U2393" s="285"/>
      <c r="V2393" s="270"/>
      <c r="W2393" s="270" t="s">
        <v>21</v>
      </c>
    </row>
    <row r="2394" s="253" customFormat="true" ht="25.5" hidden="true" spans="1:23">
      <c r="A2394" s="270">
        <f>MAX(A$2:A2393)+1</f>
        <v>2228</v>
      </c>
      <c r="B2394" s="270">
        <v>310510003</v>
      </c>
      <c r="C2394" s="432" t="s">
        <v>5875</v>
      </c>
      <c r="D2394" s="410" t="s">
        <v>5876</v>
      </c>
      <c r="E2394" s="410" t="s">
        <v>5875</v>
      </c>
      <c r="F2394" s="435" t="s">
        <v>5877</v>
      </c>
      <c r="G2394" s="435" t="s">
        <v>5878</v>
      </c>
      <c r="H2394" s="283" t="s">
        <v>39</v>
      </c>
      <c r="I2394" s="283" t="s">
        <v>5739</v>
      </c>
      <c r="J2394" s="289" t="s">
        <v>31</v>
      </c>
      <c r="K2394" s="290"/>
      <c r="L2394" s="291"/>
      <c r="M2394" s="289" t="s">
        <v>31</v>
      </c>
      <c r="N2394" s="290"/>
      <c r="O2394" s="291"/>
      <c r="P2394" s="289" t="s">
        <v>31</v>
      </c>
      <c r="Q2394" s="290"/>
      <c r="R2394" s="291"/>
      <c r="S2394" s="270"/>
      <c r="T2394" s="283"/>
      <c r="U2394" s="283"/>
      <c r="V2394" s="270"/>
      <c r="W2394" s="270" t="s">
        <v>21</v>
      </c>
    </row>
    <row r="2395" s="253" customFormat="true" ht="25.5" hidden="true" spans="1:23">
      <c r="A2395" s="270">
        <f>MAX(A$2:A2394)+1</f>
        <v>2229</v>
      </c>
      <c r="B2395" s="270" t="s">
        <v>5879</v>
      </c>
      <c r="C2395" s="432" t="s">
        <v>5875</v>
      </c>
      <c r="D2395" s="410" t="s">
        <v>5876</v>
      </c>
      <c r="E2395" s="410" t="s">
        <v>5875</v>
      </c>
      <c r="F2395" s="435"/>
      <c r="G2395" s="435"/>
      <c r="H2395" s="283" t="s">
        <v>39</v>
      </c>
      <c r="I2395" s="283" t="s">
        <v>5739</v>
      </c>
      <c r="J2395" s="289" t="s">
        <v>31</v>
      </c>
      <c r="K2395" s="290"/>
      <c r="L2395" s="291"/>
      <c r="M2395" s="289" t="s">
        <v>31</v>
      </c>
      <c r="N2395" s="290"/>
      <c r="O2395" s="291"/>
      <c r="P2395" s="289" t="s">
        <v>31</v>
      </c>
      <c r="Q2395" s="290"/>
      <c r="R2395" s="291"/>
      <c r="S2395" s="270" t="s">
        <v>5880</v>
      </c>
      <c r="T2395" s="283"/>
      <c r="U2395" s="283"/>
      <c r="V2395" s="270"/>
      <c r="W2395" s="270" t="s">
        <v>21</v>
      </c>
    </row>
    <row r="2396" s="253" customFormat="true" ht="38.25" hidden="true" spans="1:23">
      <c r="A2396" s="270">
        <f>MAX(A$2:A2395)+1</f>
        <v>2230</v>
      </c>
      <c r="B2396" s="270">
        <v>310510004</v>
      </c>
      <c r="C2396" s="432" t="s">
        <v>5881</v>
      </c>
      <c r="D2396" s="410" t="s">
        <v>5882</v>
      </c>
      <c r="E2396" s="410" t="s">
        <v>5881</v>
      </c>
      <c r="F2396" s="435" t="s">
        <v>5883</v>
      </c>
      <c r="G2396" s="435"/>
      <c r="H2396" s="283" t="s">
        <v>39</v>
      </c>
      <c r="I2396" s="283" t="s">
        <v>5739</v>
      </c>
      <c r="J2396" s="289" t="s">
        <v>31</v>
      </c>
      <c r="K2396" s="290"/>
      <c r="L2396" s="291"/>
      <c r="M2396" s="289" t="s">
        <v>31</v>
      </c>
      <c r="N2396" s="290"/>
      <c r="O2396" s="291"/>
      <c r="P2396" s="289" t="s">
        <v>31</v>
      </c>
      <c r="Q2396" s="290"/>
      <c r="R2396" s="291"/>
      <c r="S2396" s="270"/>
      <c r="T2396" s="283"/>
      <c r="U2396" s="283"/>
      <c r="V2396" s="270"/>
      <c r="W2396" s="270" t="s">
        <v>21</v>
      </c>
    </row>
    <row r="2397" s="253" customFormat="true" ht="25.5" hidden="true" spans="1:23">
      <c r="A2397" s="270">
        <f>MAX(A$2:A2396)+1</f>
        <v>2231</v>
      </c>
      <c r="B2397" s="270">
        <v>310510005</v>
      </c>
      <c r="C2397" s="432" t="s">
        <v>5884</v>
      </c>
      <c r="D2397" s="410" t="s">
        <v>5885</v>
      </c>
      <c r="E2397" s="410" t="s">
        <v>5884</v>
      </c>
      <c r="F2397" s="435" t="s">
        <v>5886</v>
      </c>
      <c r="G2397" s="435"/>
      <c r="H2397" s="283" t="s">
        <v>39</v>
      </c>
      <c r="I2397" s="283" t="s">
        <v>5739</v>
      </c>
      <c r="J2397" s="289" t="s">
        <v>31</v>
      </c>
      <c r="K2397" s="290"/>
      <c r="L2397" s="291"/>
      <c r="M2397" s="289" t="s">
        <v>31</v>
      </c>
      <c r="N2397" s="290"/>
      <c r="O2397" s="291"/>
      <c r="P2397" s="289" t="s">
        <v>31</v>
      </c>
      <c r="Q2397" s="290"/>
      <c r="R2397" s="291"/>
      <c r="S2397" s="270"/>
      <c r="T2397" s="283"/>
      <c r="U2397" s="283"/>
      <c r="V2397" s="270"/>
      <c r="W2397" s="270" t="s">
        <v>21</v>
      </c>
    </row>
    <row r="2398" s="253" customFormat="true" ht="25.5" hidden="true" spans="1:23">
      <c r="A2398" s="270">
        <f>MAX(A$2:A2397)+1</f>
        <v>2232</v>
      </c>
      <c r="B2398" s="270">
        <v>310510006</v>
      </c>
      <c r="C2398" s="432" t="s">
        <v>5887</v>
      </c>
      <c r="D2398" s="410" t="s">
        <v>5888</v>
      </c>
      <c r="E2398" s="410" t="s">
        <v>5887</v>
      </c>
      <c r="F2398" s="435" t="s">
        <v>5889</v>
      </c>
      <c r="G2398" s="435"/>
      <c r="H2398" s="283" t="s">
        <v>39</v>
      </c>
      <c r="I2398" s="283" t="s">
        <v>5739</v>
      </c>
      <c r="J2398" s="289" t="s">
        <v>31</v>
      </c>
      <c r="K2398" s="290"/>
      <c r="L2398" s="291"/>
      <c r="M2398" s="289" t="s">
        <v>31</v>
      </c>
      <c r="N2398" s="290"/>
      <c r="O2398" s="291"/>
      <c r="P2398" s="289" t="s">
        <v>31</v>
      </c>
      <c r="Q2398" s="290"/>
      <c r="R2398" s="291"/>
      <c r="S2398" s="270"/>
      <c r="T2398" s="283"/>
      <c r="U2398" s="283"/>
      <c r="V2398" s="270"/>
      <c r="W2398" s="270" t="s">
        <v>21</v>
      </c>
    </row>
    <row r="2399" s="253" customFormat="true" ht="51" hidden="true" spans="1:23">
      <c r="A2399" s="270">
        <f>MAX(A$2:A2398)+1</f>
        <v>2233</v>
      </c>
      <c r="B2399" s="270">
        <v>310510007</v>
      </c>
      <c r="C2399" s="432" t="s">
        <v>5890</v>
      </c>
      <c r="D2399" s="410" t="s">
        <v>5891</v>
      </c>
      <c r="E2399" s="410" t="s">
        <v>5890</v>
      </c>
      <c r="F2399" s="435" t="s">
        <v>5892</v>
      </c>
      <c r="G2399" s="435" t="s">
        <v>5893</v>
      </c>
      <c r="H2399" s="283" t="s">
        <v>39</v>
      </c>
      <c r="I2399" s="283" t="s">
        <v>5739</v>
      </c>
      <c r="J2399" s="289" t="s">
        <v>31</v>
      </c>
      <c r="K2399" s="290"/>
      <c r="L2399" s="291"/>
      <c r="M2399" s="289" t="s">
        <v>31</v>
      </c>
      <c r="N2399" s="290"/>
      <c r="O2399" s="291"/>
      <c r="P2399" s="289" t="s">
        <v>31</v>
      </c>
      <c r="Q2399" s="290"/>
      <c r="R2399" s="291"/>
      <c r="S2399" s="270"/>
      <c r="T2399" s="283"/>
      <c r="U2399" s="283"/>
      <c r="V2399" s="270"/>
      <c r="W2399" s="270" t="s">
        <v>21</v>
      </c>
    </row>
    <row r="2400" s="253" customFormat="true" ht="51" hidden="true" spans="1:23">
      <c r="A2400" s="270">
        <f>MAX(A$2:A2399)+1</f>
        <v>2234</v>
      </c>
      <c r="B2400" s="270">
        <v>310510008</v>
      </c>
      <c r="C2400" s="432" t="s">
        <v>5894</v>
      </c>
      <c r="D2400" s="410" t="s">
        <v>5895</v>
      </c>
      <c r="E2400" s="410" t="s">
        <v>5894</v>
      </c>
      <c r="F2400" s="435" t="s">
        <v>5896</v>
      </c>
      <c r="G2400" s="435"/>
      <c r="H2400" s="283" t="s">
        <v>39</v>
      </c>
      <c r="I2400" s="283" t="s">
        <v>1815</v>
      </c>
      <c r="J2400" s="289" t="s">
        <v>31</v>
      </c>
      <c r="K2400" s="290"/>
      <c r="L2400" s="291"/>
      <c r="M2400" s="289" t="s">
        <v>31</v>
      </c>
      <c r="N2400" s="290"/>
      <c r="O2400" s="291"/>
      <c r="P2400" s="289" t="s">
        <v>31</v>
      </c>
      <c r="Q2400" s="290"/>
      <c r="R2400" s="291"/>
      <c r="S2400" s="270"/>
      <c r="T2400" s="283"/>
      <c r="U2400" s="283"/>
      <c r="V2400" s="270"/>
      <c r="W2400" s="270" t="s">
        <v>21</v>
      </c>
    </row>
    <row r="2401" s="253" customFormat="true" ht="25.5" hidden="true" spans="1:23">
      <c r="A2401" s="270">
        <f>MAX(A$2:A2400)+1</f>
        <v>2235</v>
      </c>
      <c r="B2401" s="270">
        <v>310510009</v>
      </c>
      <c r="C2401" s="432" t="s">
        <v>5897</v>
      </c>
      <c r="D2401" s="410" t="s">
        <v>5898</v>
      </c>
      <c r="E2401" s="410" t="s">
        <v>5897</v>
      </c>
      <c r="F2401" s="435"/>
      <c r="G2401" s="435"/>
      <c r="H2401" s="283" t="s">
        <v>39</v>
      </c>
      <c r="I2401" s="283" t="s">
        <v>3288</v>
      </c>
      <c r="J2401" s="289" t="s">
        <v>31</v>
      </c>
      <c r="K2401" s="290"/>
      <c r="L2401" s="291"/>
      <c r="M2401" s="289" t="s">
        <v>31</v>
      </c>
      <c r="N2401" s="290"/>
      <c r="O2401" s="291"/>
      <c r="P2401" s="289" t="s">
        <v>31</v>
      </c>
      <c r="Q2401" s="290"/>
      <c r="R2401" s="291"/>
      <c r="S2401" s="270"/>
      <c r="T2401" s="283"/>
      <c r="U2401" s="283"/>
      <c r="V2401" s="270"/>
      <c r="W2401" s="270" t="s">
        <v>21</v>
      </c>
    </row>
    <row r="2402" s="253" customFormat="true" ht="51" hidden="true" spans="1:23">
      <c r="A2402" s="270">
        <f>MAX(A$2:A2401)+1</f>
        <v>2236</v>
      </c>
      <c r="B2402" s="270">
        <v>310510010</v>
      </c>
      <c r="C2402" s="432" t="s">
        <v>5899</v>
      </c>
      <c r="D2402" s="410" t="s">
        <v>5900</v>
      </c>
      <c r="E2402" s="410" t="s">
        <v>5899</v>
      </c>
      <c r="F2402" s="435" t="s">
        <v>5901</v>
      </c>
      <c r="G2402" s="435" t="s">
        <v>5902</v>
      </c>
      <c r="H2402" s="283" t="s">
        <v>39</v>
      </c>
      <c r="I2402" s="283" t="s">
        <v>5739</v>
      </c>
      <c r="J2402" s="289" t="s">
        <v>31</v>
      </c>
      <c r="K2402" s="290"/>
      <c r="L2402" s="291"/>
      <c r="M2402" s="289" t="s">
        <v>31</v>
      </c>
      <c r="N2402" s="290"/>
      <c r="O2402" s="291"/>
      <c r="P2402" s="289" t="s">
        <v>31</v>
      </c>
      <c r="Q2402" s="290"/>
      <c r="R2402" s="291"/>
      <c r="S2402" s="270"/>
      <c r="T2402" s="283"/>
      <c r="U2402" s="283"/>
      <c r="V2402" s="270"/>
      <c r="W2402" s="270" t="s">
        <v>21</v>
      </c>
    </row>
    <row r="2403" s="253" customFormat="true" ht="25.5" hidden="true" spans="1:23">
      <c r="A2403" s="270">
        <f>MAX(A$2:A2402)+1</f>
        <v>2237</v>
      </c>
      <c r="B2403" s="270">
        <v>310510011</v>
      </c>
      <c r="C2403" s="432" t="s">
        <v>5903</v>
      </c>
      <c r="D2403" s="410" t="s">
        <v>5904</v>
      </c>
      <c r="E2403" s="410" t="s">
        <v>5903</v>
      </c>
      <c r="F2403" s="435" t="s">
        <v>5905</v>
      </c>
      <c r="G2403" s="435"/>
      <c r="H2403" s="283" t="s">
        <v>29</v>
      </c>
      <c r="I2403" s="283" t="s">
        <v>5739</v>
      </c>
      <c r="J2403" s="289" t="s">
        <v>31</v>
      </c>
      <c r="K2403" s="290"/>
      <c r="L2403" s="291"/>
      <c r="M2403" s="289" t="s">
        <v>31</v>
      </c>
      <c r="N2403" s="290"/>
      <c r="O2403" s="291"/>
      <c r="P2403" s="289" t="s">
        <v>31</v>
      </c>
      <c r="Q2403" s="290"/>
      <c r="R2403" s="291"/>
      <c r="S2403" s="270"/>
      <c r="T2403" s="283"/>
      <c r="U2403" s="283"/>
      <c r="V2403" s="270"/>
      <c r="W2403" s="270" t="s">
        <v>21</v>
      </c>
    </row>
    <row r="2404" s="253" customFormat="true" ht="38.25" hidden="true" spans="1:23">
      <c r="A2404" s="272">
        <f>MAX(A$2:A2403)+1</f>
        <v>2238</v>
      </c>
      <c r="B2404" s="272">
        <v>310510012</v>
      </c>
      <c r="C2404" s="177" t="s">
        <v>5906</v>
      </c>
      <c r="D2404" s="410" t="s">
        <v>5907</v>
      </c>
      <c r="E2404" s="410" t="s">
        <v>5906</v>
      </c>
      <c r="F2404" s="177" t="s">
        <v>5908</v>
      </c>
      <c r="G2404" s="177"/>
      <c r="H2404" s="285" t="s">
        <v>39</v>
      </c>
      <c r="I2404" s="285" t="s">
        <v>40</v>
      </c>
      <c r="J2404" s="289" t="s">
        <v>31</v>
      </c>
      <c r="K2404" s="290"/>
      <c r="L2404" s="291"/>
      <c r="M2404" s="289" t="s">
        <v>31</v>
      </c>
      <c r="N2404" s="290"/>
      <c r="O2404" s="291"/>
      <c r="P2404" s="289" t="s">
        <v>31</v>
      </c>
      <c r="Q2404" s="290"/>
      <c r="R2404" s="291"/>
      <c r="S2404" s="270" t="s">
        <v>345</v>
      </c>
      <c r="T2404" s="285"/>
      <c r="U2404" s="285"/>
      <c r="V2404" s="270"/>
      <c r="W2404" s="270" t="s">
        <v>21</v>
      </c>
    </row>
    <row r="2405" s="253" customFormat="true" ht="51" hidden="true" spans="1:23">
      <c r="A2405" s="270">
        <f>MAX(A$2:A2404)+1</f>
        <v>2239</v>
      </c>
      <c r="B2405" s="272">
        <v>310510013</v>
      </c>
      <c r="C2405" s="272" t="s">
        <v>5909</v>
      </c>
      <c r="D2405" s="410" t="s">
        <v>5910</v>
      </c>
      <c r="E2405" s="410" t="s">
        <v>5909</v>
      </c>
      <c r="F2405" s="272" t="s">
        <v>5911</v>
      </c>
      <c r="G2405" s="417"/>
      <c r="H2405" s="283" t="s">
        <v>29</v>
      </c>
      <c r="I2405" s="421" t="s">
        <v>40</v>
      </c>
      <c r="J2405" s="289" t="s">
        <v>70</v>
      </c>
      <c r="K2405" s="290"/>
      <c r="L2405" s="291"/>
      <c r="M2405" s="289" t="s">
        <v>70</v>
      </c>
      <c r="N2405" s="290"/>
      <c r="O2405" s="291"/>
      <c r="P2405" s="298" t="s">
        <v>70</v>
      </c>
      <c r="Q2405" s="305"/>
      <c r="R2405" s="306"/>
      <c r="S2405" s="438"/>
      <c r="T2405" s="283"/>
      <c r="U2405" s="283"/>
      <c r="V2405" s="439"/>
      <c r="W2405" s="270" t="s">
        <v>120</v>
      </c>
    </row>
    <row r="2406" s="252" customFormat="true" ht="25.5" hidden="true" spans="1:23">
      <c r="A2406" s="270"/>
      <c r="B2406" s="270">
        <v>310511</v>
      </c>
      <c r="C2406" s="270" t="s">
        <v>5912</v>
      </c>
      <c r="D2406" s="410"/>
      <c r="E2406" s="410"/>
      <c r="F2406" s="270"/>
      <c r="G2406" s="270"/>
      <c r="H2406" s="283"/>
      <c r="I2406" s="283"/>
      <c r="J2406" s="289" t="s">
        <v>31</v>
      </c>
      <c r="K2406" s="290"/>
      <c r="L2406" s="291"/>
      <c r="M2406" s="289" t="s">
        <v>31</v>
      </c>
      <c r="N2406" s="290"/>
      <c r="O2406" s="291"/>
      <c r="P2406" s="289" t="s">
        <v>31</v>
      </c>
      <c r="Q2406" s="290"/>
      <c r="R2406" s="291"/>
      <c r="S2406" s="270"/>
      <c r="T2406" s="283"/>
      <c r="U2406" s="283"/>
      <c r="V2406" s="270"/>
      <c r="W2406" s="270" t="s">
        <v>21</v>
      </c>
    </row>
    <row r="2407" s="253" customFormat="true" ht="51" hidden="true" spans="1:23">
      <c r="A2407" s="270">
        <f>MAX(A$2:A2406)+1</f>
        <v>2240</v>
      </c>
      <c r="B2407" s="270">
        <v>310511001</v>
      </c>
      <c r="C2407" s="432" t="s">
        <v>5913</v>
      </c>
      <c r="D2407" s="410" t="s">
        <v>5914</v>
      </c>
      <c r="E2407" s="410" t="s">
        <v>5913</v>
      </c>
      <c r="F2407" s="435" t="s">
        <v>5915</v>
      </c>
      <c r="G2407" s="435" t="s">
        <v>5916</v>
      </c>
      <c r="H2407" s="283" t="s">
        <v>39</v>
      </c>
      <c r="I2407" s="283" t="s">
        <v>5739</v>
      </c>
      <c r="J2407" s="289" t="s">
        <v>31</v>
      </c>
      <c r="K2407" s="290"/>
      <c r="L2407" s="291"/>
      <c r="M2407" s="289" t="s">
        <v>31</v>
      </c>
      <c r="N2407" s="290"/>
      <c r="O2407" s="291"/>
      <c r="P2407" s="289" t="s">
        <v>31</v>
      </c>
      <c r="Q2407" s="290"/>
      <c r="R2407" s="291"/>
      <c r="S2407" s="270"/>
      <c r="T2407" s="283"/>
      <c r="U2407" s="283"/>
      <c r="V2407" s="270"/>
      <c r="W2407" s="270" t="s">
        <v>21</v>
      </c>
    </row>
    <row r="2408" s="253" customFormat="true" ht="102" hidden="true" spans="1:23">
      <c r="A2408" s="270">
        <f>MAX(A$2:A2407)+1</f>
        <v>2241</v>
      </c>
      <c r="B2408" s="270">
        <v>310511002</v>
      </c>
      <c r="C2408" s="432" t="s">
        <v>5917</v>
      </c>
      <c r="D2408" s="410" t="s">
        <v>5918</v>
      </c>
      <c r="E2408" s="410" t="s">
        <v>5917</v>
      </c>
      <c r="F2408" s="270" t="s">
        <v>5919</v>
      </c>
      <c r="G2408" s="435" t="s">
        <v>5916</v>
      </c>
      <c r="H2408" s="283" t="s">
        <v>39</v>
      </c>
      <c r="I2408" s="283" t="s">
        <v>5739</v>
      </c>
      <c r="J2408" s="289" t="s">
        <v>31</v>
      </c>
      <c r="K2408" s="290"/>
      <c r="L2408" s="291"/>
      <c r="M2408" s="289" t="s">
        <v>31</v>
      </c>
      <c r="N2408" s="290"/>
      <c r="O2408" s="291"/>
      <c r="P2408" s="289" t="s">
        <v>31</v>
      </c>
      <c r="Q2408" s="290"/>
      <c r="R2408" s="291"/>
      <c r="S2408" s="270"/>
      <c r="T2408" s="283"/>
      <c r="U2408" s="283"/>
      <c r="V2408" s="270"/>
      <c r="W2408" s="270" t="s">
        <v>21</v>
      </c>
    </row>
    <row r="2409" s="253" customFormat="true" ht="89.25" hidden="true" spans="1:23">
      <c r="A2409" s="270">
        <f>MAX(A$2:A2408)+1</f>
        <v>2242</v>
      </c>
      <c r="B2409" s="321" t="s">
        <v>5920</v>
      </c>
      <c r="C2409" s="270" t="s">
        <v>5921</v>
      </c>
      <c r="D2409" s="410" t="s">
        <v>5922</v>
      </c>
      <c r="E2409" s="410" t="s">
        <v>5923</v>
      </c>
      <c r="F2409" s="325" t="s">
        <v>5924</v>
      </c>
      <c r="G2409" s="270"/>
      <c r="H2409" s="283" t="s">
        <v>29</v>
      </c>
      <c r="I2409" s="283" t="s">
        <v>5739</v>
      </c>
      <c r="J2409" s="289" t="s">
        <v>31</v>
      </c>
      <c r="K2409" s="290"/>
      <c r="L2409" s="291"/>
      <c r="M2409" s="289" t="s">
        <v>31</v>
      </c>
      <c r="N2409" s="290"/>
      <c r="O2409" s="291"/>
      <c r="P2409" s="298" t="s">
        <v>31</v>
      </c>
      <c r="Q2409" s="305"/>
      <c r="R2409" s="306"/>
      <c r="S2409" s="270"/>
      <c r="T2409" s="283"/>
      <c r="U2409" s="283"/>
      <c r="V2409" s="270"/>
      <c r="W2409" s="270" t="s">
        <v>310</v>
      </c>
    </row>
    <row r="2410" s="253" customFormat="true" ht="51" hidden="true" customHeight="true" spans="1:23">
      <c r="A2410" s="270">
        <f>MAX(A$2:A2409)+1</f>
        <v>2243</v>
      </c>
      <c r="B2410" s="321" t="s">
        <v>5925</v>
      </c>
      <c r="C2410" s="270" t="s">
        <v>5926</v>
      </c>
      <c r="D2410" s="423" t="s">
        <v>5918</v>
      </c>
      <c r="E2410" s="410" t="s">
        <v>5917</v>
      </c>
      <c r="F2410" s="325" t="s">
        <v>5927</v>
      </c>
      <c r="G2410" s="270"/>
      <c r="H2410" s="283" t="s">
        <v>29</v>
      </c>
      <c r="I2410" s="283" t="s">
        <v>5739</v>
      </c>
      <c r="J2410" s="289" t="s">
        <v>31</v>
      </c>
      <c r="K2410" s="290"/>
      <c r="L2410" s="291"/>
      <c r="M2410" s="289" t="s">
        <v>31</v>
      </c>
      <c r="N2410" s="290"/>
      <c r="O2410" s="291"/>
      <c r="P2410" s="298" t="s">
        <v>31</v>
      </c>
      <c r="Q2410" s="305"/>
      <c r="R2410" s="306"/>
      <c r="S2410" s="270"/>
      <c r="T2410" s="283"/>
      <c r="U2410" s="283"/>
      <c r="V2410" s="270"/>
      <c r="W2410" s="270" t="s">
        <v>1667</v>
      </c>
    </row>
    <row r="2411" s="253" customFormat="true" ht="51" hidden="true" spans="1:23">
      <c r="A2411" s="270">
        <f>MAX(A$2:A2410)+1</f>
        <v>2244</v>
      </c>
      <c r="B2411" s="270">
        <v>310511003</v>
      </c>
      <c r="C2411" s="432" t="s">
        <v>5928</v>
      </c>
      <c r="D2411" s="410" t="s">
        <v>5929</v>
      </c>
      <c r="E2411" s="410" t="s">
        <v>5928</v>
      </c>
      <c r="F2411" s="435" t="s">
        <v>5930</v>
      </c>
      <c r="G2411" s="435" t="s">
        <v>5931</v>
      </c>
      <c r="H2411" s="283" t="s">
        <v>39</v>
      </c>
      <c r="I2411" s="283" t="s">
        <v>5739</v>
      </c>
      <c r="J2411" s="289" t="s">
        <v>31</v>
      </c>
      <c r="K2411" s="290"/>
      <c r="L2411" s="291"/>
      <c r="M2411" s="289" t="s">
        <v>31</v>
      </c>
      <c r="N2411" s="290"/>
      <c r="O2411" s="291"/>
      <c r="P2411" s="289" t="s">
        <v>31</v>
      </c>
      <c r="Q2411" s="290"/>
      <c r="R2411" s="291"/>
      <c r="S2411" s="270"/>
      <c r="T2411" s="283"/>
      <c r="U2411" s="283"/>
      <c r="V2411" s="270"/>
      <c r="W2411" s="270" t="s">
        <v>21</v>
      </c>
    </row>
    <row r="2412" s="253" customFormat="true" ht="25.5" hidden="true" spans="1:23">
      <c r="A2412" s="270">
        <f>MAX(A$2:A2411)+1</f>
        <v>2245</v>
      </c>
      <c r="B2412" s="270">
        <v>310511004</v>
      </c>
      <c r="C2412" s="432" t="s">
        <v>5932</v>
      </c>
      <c r="D2412" s="410" t="s">
        <v>5933</v>
      </c>
      <c r="E2412" s="410" t="s">
        <v>5932</v>
      </c>
      <c r="F2412" s="435" t="s">
        <v>5934</v>
      </c>
      <c r="G2412" s="435" t="s">
        <v>5916</v>
      </c>
      <c r="H2412" s="283" t="s">
        <v>39</v>
      </c>
      <c r="I2412" s="283" t="s">
        <v>5739</v>
      </c>
      <c r="J2412" s="289" t="s">
        <v>31</v>
      </c>
      <c r="K2412" s="290"/>
      <c r="L2412" s="291"/>
      <c r="M2412" s="289" t="s">
        <v>31</v>
      </c>
      <c r="N2412" s="290"/>
      <c r="O2412" s="291"/>
      <c r="P2412" s="289" t="s">
        <v>31</v>
      </c>
      <c r="Q2412" s="290"/>
      <c r="R2412" s="291"/>
      <c r="S2412" s="270"/>
      <c r="T2412" s="283"/>
      <c r="U2412" s="283"/>
      <c r="V2412" s="270"/>
      <c r="W2412" s="270" t="s">
        <v>21</v>
      </c>
    </row>
    <row r="2413" s="253" customFormat="true" ht="25.5" hidden="true" spans="1:23">
      <c r="A2413" s="270">
        <f>MAX(A$2:A2412)+1</f>
        <v>2246</v>
      </c>
      <c r="B2413" s="270">
        <v>310511005</v>
      </c>
      <c r="C2413" s="432" t="s">
        <v>5935</v>
      </c>
      <c r="D2413" s="410" t="s">
        <v>5936</v>
      </c>
      <c r="E2413" s="410" t="s">
        <v>5935</v>
      </c>
      <c r="F2413" s="435" t="s">
        <v>5937</v>
      </c>
      <c r="G2413" s="435"/>
      <c r="H2413" s="283" t="s">
        <v>39</v>
      </c>
      <c r="I2413" s="283" t="s">
        <v>5739</v>
      </c>
      <c r="J2413" s="289" t="s">
        <v>31</v>
      </c>
      <c r="K2413" s="290"/>
      <c r="L2413" s="291"/>
      <c r="M2413" s="289" t="s">
        <v>31</v>
      </c>
      <c r="N2413" s="290"/>
      <c r="O2413" s="291"/>
      <c r="P2413" s="289" t="s">
        <v>31</v>
      </c>
      <c r="Q2413" s="290"/>
      <c r="R2413" s="291"/>
      <c r="S2413" s="270"/>
      <c r="T2413" s="283"/>
      <c r="U2413" s="283"/>
      <c r="V2413" s="270"/>
      <c r="W2413" s="270" t="s">
        <v>21</v>
      </c>
    </row>
    <row r="2414" s="253" customFormat="true" ht="63.75" hidden="true" spans="1:23">
      <c r="A2414" s="270">
        <f>MAX(A$2:A2413)+1</f>
        <v>2247</v>
      </c>
      <c r="B2414" s="270">
        <v>310511006</v>
      </c>
      <c r="C2414" s="432" t="s">
        <v>5938</v>
      </c>
      <c r="D2414" s="410" t="s">
        <v>5939</v>
      </c>
      <c r="E2414" s="410" t="s">
        <v>5938</v>
      </c>
      <c r="F2414" s="435" t="s">
        <v>5940</v>
      </c>
      <c r="G2414" s="435" t="s">
        <v>5941</v>
      </c>
      <c r="H2414" s="283" t="s">
        <v>29</v>
      </c>
      <c r="I2414" s="283" t="s">
        <v>5739</v>
      </c>
      <c r="J2414" s="289" t="s">
        <v>70</v>
      </c>
      <c r="K2414" s="290"/>
      <c r="L2414" s="291"/>
      <c r="M2414" s="289" t="s">
        <v>70</v>
      </c>
      <c r="N2414" s="290"/>
      <c r="O2414" s="291"/>
      <c r="P2414" s="298" t="s">
        <v>70</v>
      </c>
      <c r="Q2414" s="305"/>
      <c r="R2414" s="306"/>
      <c r="S2414" s="270" t="s">
        <v>5353</v>
      </c>
      <c r="T2414" s="283"/>
      <c r="U2414" s="283"/>
      <c r="V2414" s="270"/>
      <c r="W2414" s="270" t="s">
        <v>21</v>
      </c>
    </row>
    <row r="2415" s="253" customFormat="true" ht="25.5" hidden="true" spans="1:23">
      <c r="A2415" s="270">
        <f>MAX(A$2:A2414)+1</f>
        <v>2248</v>
      </c>
      <c r="B2415" s="270">
        <v>310511007</v>
      </c>
      <c r="C2415" s="432" t="s">
        <v>5942</v>
      </c>
      <c r="D2415" s="410" t="s">
        <v>5943</v>
      </c>
      <c r="E2415" s="410" t="s">
        <v>5942</v>
      </c>
      <c r="F2415" s="435" t="s">
        <v>5944</v>
      </c>
      <c r="G2415" s="435" t="s">
        <v>5941</v>
      </c>
      <c r="H2415" s="283" t="s">
        <v>29</v>
      </c>
      <c r="I2415" s="283" t="s">
        <v>5739</v>
      </c>
      <c r="J2415" s="289" t="s">
        <v>31</v>
      </c>
      <c r="K2415" s="290"/>
      <c r="L2415" s="291"/>
      <c r="M2415" s="289" t="s">
        <v>31</v>
      </c>
      <c r="N2415" s="290"/>
      <c r="O2415" s="291"/>
      <c r="P2415" s="289" t="s">
        <v>31</v>
      </c>
      <c r="Q2415" s="290"/>
      <c r="R2415" s="291"/>
      <c r="S2415" s="270"/>
      <c r="T2415" s="283"/>
      <c r="U2415" s="283"/>
      <c r="V2415" s="270"/>
      <c r="W2415" s="270" t="s">
        <v>21</v>
      </c>
    </row>
    <row r="2416" s="253" customFormat="true" ht="25.5" hidden="true" spans="1:23">
      <c r="A2416" s="270">
        <f>MAX(A$2:A2415)+1</f>
        <v>2249</v>
      </c>
      <c r="B2416" s="270">
        <v>310511008</v>
      </c>
      <c r="C2416" s="432" t="s">
        <v>5945</v>
      </c>
      <c r="D2416" s="410" t="s">
        <v>5946</v>
      </c>
      <c r="E2416" s="410" t="s">
        <v>5945</v>
      </c>
      <c r="F2416" s="435" t="s">
        <v>5947</v>
      </c>
      <c r="G2416" s="435" t="s">
        <v>5948</v>
      </c>
      <c r="H2416" s="283" t="s">
        <v>39</v>
      </c>
      <c r="I2416" s="283" t="s">
        <v>40</v>
      </c>
      <c r="J2416" s="289" t="s">
        <v>31</v>
      </c>
      <c r="K2416" s="290"/>
      <c r="L2416" s="291"/>
      <c r="M2416" s="289" t="s">
        <v>31</v>
      </c>
      <c r="N2416" s="290"/>
      <c r="O2416" s="291"/>
      <c r="P2416" s="289" t="s">
        <v>31</v>
      </c>
      <c r="Q2416" s="290"/>
      <c r="R2416" s="291"/>
      <c r="S2416" s="270"/>
      <c r="T2416" s="283"/>
      <c r="U2416" s="283"/>
      <c r="V2416" s="270"/>
      <c r="W2416" s="270" t="s">
        <v>21</v>
      </c>
    </row>
    <row r="2417" s="253" customFormat="true" ht="25.5" hidden="true" spans="1:23">
      <c r="A2417" s="270">
        <f>MAX(A$2:A2416)+1</f>
        <v>2250</v>
      </c>
      <c r="B2417" s="270">
        <v>310511009</v>
      </c>
      <c r="C2417" s="432" t="s">
        <v>5949</v>
      </c>
      <c r="D2417" s="410" t="s">
        <v>5950</v>
      </c>
      <c r="E2417" s="410" t="s">
        <v>5949</v>
      </c>
      <c r="F2417" s="435" t="s">
        <v>5951</v>
      </c>
      <c r="G2417" s="435"/>
      <c r="H2417" s="283" t="s">
        <v>29</v>
      </c>
      <c r="I2417" s="283" t="s">
        <v>5739</v>
      </c>
      <c r="J2417" s="289" t="s">
        <v>31</v>
      </c>
      <c r="K2417" s="290"/>
      <c r="L2417" s="291"/>
      <c r="M2417" s="289" t="s">
        <v>31</v>
      </c>
      <c r="N2417" s="290"/>
      <c r="O2417" s="291"/>
      <c r="P2417" s="289" t="s">
        <v>31</v>
      </c>
      <c r="Q2417" s="290"/>
      <c r="R2417" s="291"/>
      <c r="S2417" s="270"/>
      <c r="T2417" s="283"/>
      <c r="U2417" s="283"/>
      <c r="V2417" s="270"/>
      <c r="W2417" s="270" t="s">
        <v>21</v>
      </c>
    </row>
    <row r="2418" s="253" customFormat="true" ht="25.5" hidden="true" spans="1:23">
      <c r="A2418" s="270">
        <f>MAX(A$2:A2417)+1</f>
        <v>2251</v>
      </c>
      <c r="B2418" s="270">
        <v>310511010</v>
      </c>
      <c r="C2418" s="432" t="s">
        <v>5952</v>
      </c>
      <c r="D2418" s="410" t="s">
        <v>5953</v>
      </c>
      <c r="E2418" s="410" t="s">
        <v>5952</v>
      </c>
      <c r="F2418" s="435" t="s">
        <v>5954</v>
      </c>
      <c r="G2418" s="435"/>
      <c r="H2418" s="283" t="s">
        <v>29</v>
      </c>
      <c r="I2418" s="283" t="s">
        <v>5739</v>
      </c>
      <c r="J2418" s="289" t="s">
        <v>70</v>
      </c>
      <c r="K2418" s="290"/>
      <c r="L2418" s="291"/>
      <c r="M2418" s="289" t="s">
        <v>70</v>
      </c>
      <c r="N2418" s="290"/>
      <c r="O2418" s="291"/>
      <c r="P2418" s="298" t="s">
        <v>70</v>
      </c>
      <c r="Q2418" s="305"/>
      <c r="R2418" s="306"/>
      <c r="S2418" s="270" t="s">
        <v>5353</v>
      </c>
      <c r="T2418" s="283"/>
      <c r="U2418" s="283"/>
      <c r="V2418" s="270"/>
      <c r="W2418" s="270" t="s">
        <v>21</v>
      </c>
    </row>
    <row r="2419" s="253" customFormat="true" ht="51" hidden="true" spans="1:23">
      <c r="A2419" s="270">
        <f>MAX(A$2:A2418)+1</f>
        <v>2252</v>
      </c>
      <c r="B2419" s="270">
        <v>310511011</v>
      </c>
      <c r="C2419" s="432" t="s">
        <v>5955</v>
      </c>
      <c r="D2419" s="410" t="s">
        <v>5956</v>
      </c>
      <c r="E2419" s="410" t="s">
        <v>5955</v>
      </c>
      <c r="F2419" s="435" t="s">
        <v>5957</v>
      </c>
      <c r="G2419" s="435" t="s">
        <v>5958</v>
      </c>
      <c r="H2419" s="283" t="s">
        <v>39</v>
      </c>
      <c r="I2419" s="283" t="s">
        <v>5739</v>
      </c>
      <c r="J2419" s="289" t="s">
        <v>31</v>
      </c>
      <c r="K2419" s="290"/>
      <c r="L2419" s="291"/>
      <c r="M2419" s="289" t="s">
        <v>31</v>
      </c>
      <c r="N2419" s="290"/>
      <c r="O2419" s="291"/>
      <c r="P2419" s="289" t="s">
        <v>31</v>
      </c>
      <c r="Q2419" s="290"/>
      <c r="R2419" s="291"/>
      <c r="S2419" s="270"/>
      <c r="T2419" s="283"/>
      <c r="U2419" s="283"/>
      <c r="V2419" s="270"/>
      <c r="W2419" s="270" t="s">
        <v>21</v>
      </c>
    </row>
    <row r="2420" s="253" customFormat="true" ht="25.5" hidden="true" spans="1:23">
      <c r="A2420" s="270">
        <f>MAX(A$2:A2419)+1</f>
        <v>2253</v>
      </c>
      <c r="B2420" s="270">
        <v>310511012</v>
      </c>
      <c r="C2420" s="432" t="s">
        <v>5959</v>
      </c>
      <c r="D2420" s="410" t="s">
        <v>5960</v>
      </c>
      <c r="E2420" s="410" t="s">
        <v>5959</v>
      </c>
      <c r="F2420" s="435" t="s">
        <v>5961</v>
      </c>
      <c r="G2420" s="435"/>
      <c r="H2420" s="283" t="s">
        <v>39</v>
      </c>
      <c r="I2420" s="283" t="s">
        <v>5739</v>
      </c>
      <c r="J2420" s="289" t="s">
        <v>31</v>
      </c>
      <c r="K2420" s="290"/>
      <c r="L2420" s="291"/>
      <c r="M2420" s="289" t="s">
        <v>31</v>
      </c>
      <c r="N2420" s="290"/>
      <c r="O2420" s="291"/>
      <c r="P2420" s="289" t="s">
        <v>31</v>
      </c>
      <c r="Q2420" s="290"/>
      <c r="R2420" s="291"/>
      <c r="S2420" s="270"/>
      <c r="T2420" s="283"/>
      <c r="U2420" s="283"/>
      <c r="V2420" s="270"/>
      <c r="W2420" s="270" t="s">
        <v>21</v>
      </c>
    </row>
    <row r="2421" s="253" customFormat="true" ht="25.5" hidden="true" spans="1:23">
      <c r="A2421" s="270">
        <f>MAX(A$2:A2420)+1</f>
        <v>2254</v>
      </c>
      <c r="B2421" s="270">
        <v>310511013</v>
      </c>
      <c r="C2421" s="432" t="s">
        <v>5962</v>
      </c>
      <c r="D2421" s="410" t="s">
        <v>5963</v>
      </c>
      <c r="E2421" s="410" t="s">
        <v>5962</v>
      </c>
      <c r="F2421" s="435" t="s">
        <v>5964</v>
      </c>
      <c r="G2421" s="435"/>
      <c r="H2421" s="283" t="s">
        <v>39</v>
      </c>
      <c r="I2421" s="283" t="s">
        <v>5739</v>
      </c>
      <c r="J2421" s="289" t="s">
        <v>31</v>
      </c>
      <c r="K2421" s="290"/>
      <c r="L2421" s="291"/>
      <c r="M2421" s="289" t="s">
        <v>31</v>
      </c>
      <c r="N2421" s="290"/>
      <c r="O2421" s="291"/>
      <c r="P2421" s="289" t="s">
        <v>31</v>
      </c>
      <c r="Q2421" s="290"/>
      <c r="R2421" s="291"/>
      <c r="S2421" s="270"/>
      <c r="T2421" s="283"/>
      <c r="U2421" s="283"/>
      <c r="V2421" s="270"/>
      <c r="W2421" s="270" t="s">
        <v>21</v>
      </c>
    </row>
    <row r="2422" s="253" customFormat="true" ht="25.5" hidden="true" spans="1:23">
      <c r="A2422" s="270">
        <f>MAX(A$2:A2421)+1</f>
        <v>2255</v>
      </c>
      <c r="B2422" s="270">
        <v>310511014</v>
      </c>
      <c r="C2422" s="432" t="s">
        <v>5965</v>
      </c>
      <c r="D2422" s="410" t="s">
        <v>5966</v>
      </c>
      <c r="E2422" s="410" t="s">
        <v>5965</v>
      </c>
      <c r="F2422" s="435" t="s">
        <v>5967</v>
      </c>
      <c r="G2422" s="435"/>
      <c r="H2422" s="283" t="s">
        <v>39</v>
      </c>
      <c r="I2422" s="283" t="s">
        <v>5739</v>
      </c>
      <c r="J2422" s="289" t="s">
        <v>31</v>
      </c>
      <c r="K2422" s="290"/>
      <c r="L2422" s="291"/>
      <c r="M2422" s="289" t="s">
        <v>31</v>
      </c>
      <c r="N2422" s="290"/>
      <c r="O2422" s="291"/>
      <c r="P2422" s="289" t="s">
        <v>31</v>
      </c>
      <c r="Q2422" s="290"/>
      <c r="R2422" s="291"/>
      <c r="S2422" s="270"/>
      <c r="T2422" s="283"/>
      <c r="U2422" s="283"/>
      <c r="V2422" s="270"/>
      <c r="W2422" s="270" t="s">
        <v>21</v>
      </c>
    </row>
    <row r="2423" s="253" customFormat="true" ht="25.5" hidden="true" spans="1:23">
      <c r="A2423" s="270">
        <f>MAX(A$2:A2422)+1</f>
        <v>2256</v>
      </c>
      <c r="B2423" s="270">
        <v>310511015</v>
      </c>
      <c r="C2423" s="432" t="s">
        <v>5968</v>
      </c>
      <c r="D2423" s="410" t="s">
        <v>5969</v>
      </c>
      <c r="E2423" s="410" t="s">
        <v>5968</v>
      </c>
      <c r="F2423" s="435" t="s">
        <v>5970</v>
      </c>
      <c r="G2423" s="435"/>
      <c r="H2423" s="283" t="s">
        <v>39</v>
      </c>
      <c r="I2423" s="283" t="s">
        <v>5747</v>
      </c>
      <c r="J2423" s="289" t="s">
        <v>31</v>
      </c>
      <c r="K2423" s="290"/>
      <c r="L2423" s="291"/>
      <c r="M2423" s="289" t="s">
        <v>31</v>
      </c>
      <c r="N2423" s="290"/>
      <c r="O2423" s="291"/>
      <c r="P2423" s="289" t="s">
        <v>31</v>
      </c>
      <c r="Q2423" s="290"/>
      <c r="R2423" s="291"/>
      <c r="S2423" s="270"/>
      <c r="T2423" s="283"/>
      <c r="U2423" s="283"/>
      <c r="V2423" s="270"/>
      <c r="W2423" s="270" t="s">
        <v>21</v>
      </c>
    </row>
    <row r="2424" s="253" customFormat="true" ht="38.25" hidden="true" spans="1:23">
      <c r="A2424" s="270">
        <f>MAX(A$2:A2423)+1</f>
        <v>2257</v>
      </c>
      <c r="B2424" s="270">
        <v>310511016</v>
      </c>
      <c r="C2424" s="432" t="s">
        <v>5971</v>
      </c>
      <c r="D2424" s="410" t="s">
        <v>5972</v>
      </c>
      <c r="E2424" s="410" t="s">
        <v>5971</v>
      </c>
      <c r="F2424" s="435" t="s">
        <v>5973</v>
      </c>
      <c r="G2424" s="435" t="s">
        <v>5974</v>
      </c>
      <c r="H2424" s="283" t="s">
        <v>39</v>
      </c>
      <c r="I2424" s="283" t="s">
        <v>5747</v>
      </c>
      <c r="J2424" s="289" t="s">
        <v>31</v>
      </c>
      <c r="K2424" s="290"/>
      <c r="L2424" s="291"/>
      <c r="M2424" s="289" t="s">
        <v>31</v>
      </c>
      <c r="N2424" s="290"/>
      <c r="O2424" s="291"/>
      <c r="P2424" s="289" t="s">
        <v>31</v>
      </c>
      <c r="Q2424" s="290"/>
      <c r="R2424" s="291"/>
      <c r="S2424" s="270" t="s">
        <v>5975</v>
      </c>
      <c r="T2424" s="283"/>
      <c r="U2424" s="283"/>
      <c r="V2424" s="270"/>
      <c r="W2424" s="270" t="s">
        <v>21</v>
      </c>
    </row>
    <row r="2425" s="253" customFormat="true" ht="38.25" hidden="true" spans="1:23">
      <c r="A2425" s="270">
        <f>MAX(A$2:A2424)+1</f>
        <v>2258</v>
      </c>
      <c r="B2425" s="270">
        <v>310511017</v>
      </c>
      <c r="C2425" s="432" t="s">
        <v>5976</v>
      </c>
      <c r="D2425" s="410" t="s">
        <v>5977</v>
      </c>
      <c r="E2425" s="410" t="s">
        <v>5976</v>
      </c>
      <c r="F2425" s="435"/>
      <c r="G2425" s="435" t="s">
        <v>5978</v>
      </c>
      <c r="H2425" s="283" t="s">
        <v>39</v>
      </c>
      <c r="I2425" s="283" t="s">
        <v>5747</v>
      </c>
      <c r="J2425" s="289" t="s">
        <v>31</v>
      </c>
      <c r="K2425" s="290"/>
      <c r="L2425" s="291"/>
      <c r="M2425" s="289" t="s">
        <v>31</v>
      </c>
      <c r="N2425" s="290"/>
      <c r="O2425" s="291"/>
      <c r="P2425" s="289" t="s">
        <v>31</v>
      </c>
      <c r="Q2425" s="290"/>
      <c r="R2425" s="291"/>
      <c r="S2425" s="270"/>
      <c r="T2425" s="283"/>
      <c r="U2425" s="283"/>
      <c r="V2425" s="270"/>
      <c r="W2425" s="270" t="s">
        <v>21</v>
      </c>
    </row>
    <row r="2426" s="253" customFormat="true" ht="25.5" hidden="true" spans="1:23">
      <c r="A2426" s="270">
        <f>MAX(A$2:A2425)+1</f>
        <v>2259</v>
      </c>
      <c r="B2426" s="270" t="s">
        <v>5979</v>
      </c>
      <c r="C2426" s="432" t="s">
        <v>5976</v>
      </c>
      <c r="D2426" s="410" t="s">
        <v>5977</v>
      </c>
      <c r="E2426" s="410" t="s">
        <v>5976</v>
      </c>
      <c r="F2426" s="435"/>
      <c r="G2426" s="435"/>
      <c r="H2426" s="283" t="s">
        <v>44</v>
      </c>
      <c r="I2426" s="283" t="s">
        <v>5747</v>
      </c>
      <c r="J2426" s="289" t="s">
        <v>31</v>
      </c>
      <c r="K2426" s="290"/>
      <c r="L2426" s="291"/>
      <c r="M2426" s="289" t="s">
        <v>31</v>
      </c>
      <c r="N2426" s="290"/>
      <c r="O2426" s="291"/>
      <c r="P2426" s="289" t="s">
        <v>31</v>
      </c>
      <c r="Q2426" s="290"/>
      <c r="R2426" s="291"/>
      <c r="S2426" s="270" t="s">
        <v>5980</v>
      </c>
      <c r="T2426" s="283"/>
      <c r="U2426" s="283"/>
      <c r="V2426" s="270"/>
      <c r="W2426" s="270" t="s">
        <v>21</v>
      </c>
    </row>
    <row r="2427" s="253" customFormat="true" ht="25.5" hidden="true" spans="1:23">
      <c r="A2427" s="270">
        <f>MAX(A$2:A2426)+1</f>
        <v>2260</v>
      </c>
      <c r="B2427" s="270" t="s">
        <v>5981</v>
      </c>
      <c r="C2427" s="270" t="s">
        <v>5982</v>
      </c>
      <c r="D2427" s="410" t="s">
        <v>5977</v>
      </c>
      <c r="E2427" s="410" t="s">
        <v>5976</v>
      </c>
      <c r="F2427" s="325" t="s">
        <v>5983</v>
      </c>
      <c r="G2427" s="270"/>
      <c r="H2427" s="283" t="s">
        <v>44</v>
      </c>
      <c r="I2427" s="283" t="s">
        <v>5747</v>
      </c>
      <c r="J2427" s="289" t="s">
        <v>31</v>
      </c>
      <c r="K2427" s="290"/>
      <c r="L2427" s="291"/>
      <c r="M2427" s="289" t="s">
        <v>31</v>
      </c>
      <c r="N2427" s="290"/>
      <c r="O2427" s="291"/>
      <c r="P2427" s="298" t="s">
        <v>31</v>
      </c>
      <c r="Q2427" s="305"/>
      <c r="R2427" s="306"/>
      <c r="S2427" s="270"/>
      <c r="T2427" s="283"/>
      <c r="U2427" s="283"/>
      <c r="V2427" s="270"/>
      <c r="W2427" s="270" t="s">
        <v>310</v>
      </c>
    </row>
    <row r="2428" s="253" customFormat="true" ht="51" hidden="true" spans="1:23">
      <c r="A2428" s="270">
        <f>MAX(A$2:A2427)+1</f>
        <v>2261</v>
      </c>
      <c r="B2428" s="270">
        <v>310511018</v>
      </c>
      <c r="C2428" s="432" t="s">
        <v>5984</v>
      </c>
      <c r="D2428" s="410" t="s">
        <v>5985</v>
      </c>
      <c r="E2428" s="410" t="s">
        <v>5984</v>
      </c>
      <c r="F2428" s="435" t="s">
        <v>5986</v>
      </c>
      <c r="G2428" s="435"/>
      <c r="H2428" s="283" t="s">
        <v>44</v>
      </c>
      <c r="I2428" s="283" t="s">
        <v>5747</v>
      </c>
      <c r="J2428" s="289" t="s">
        <v>31</v>
      </c>
      <c r="K2428" s="290"/>
      <c r="L2428" s="291"/>
      <c r="M2428" s="289" t="s">
        <v>31</v>
      </c>
      <c r="N2428" s="290"/>
      <c r="O2428" s="291"/>
      <c r="P2428" s="289" t="s">
        <v>31</v>
      </c>
      <c r="Q2428" s="290"/>
      <c r="R2428" s="291"/>
      <c r="S2428" s="270"/>
      <c r="T2428" s="283"/>
      <c r="U2428" s="283"/>
      <c r="V2428" s="270"/>
      <c r="W2428" s="270" t="s">
        <v>21</v>
      </c>
    </row>
    <row r="2429" s="253" customFormat="true" ht="25.5" hidden="true" spans="1:23">
      <c r="A2429" s="270">
        <f>MAX(A$2:A2428)+1</f>
        <v>2262</v>
      </c>
      <c r="B2429" s="270">
        <v>310511019</v>
      </c>
      <c r="C2429" s="432" t="s">
        <v>5987</v>
      </c>
      <c r="D2429" s="410" t="s">
        <v>5988</v>
      </c>
      <c r="E2429" s="410" t="s">
        <v>5987</v>
      </c>
      <c r="F2429" s="435" t="s">
        <v>5989</v>
      </c>
      <c r="G2429" s="435"/>
      <c r="H2429" s="283" t="s">
        <v>39</v>
      </c>
      <c r="I2429" s="283" t="s">
        <v>5747</v>
      </c>
      <c r="J2429" s="289" t="s">
        <v>31</v>
      </c>
      <c r="K2429" s="290"/>
      <c r="L2429" s="291"/>
      <c r="M2429" s="289" t="s">
        <v>31</v>
      </c>
      <c r="N2429" s="290"/>
      <c r="O2429" s="291"/>
      <c r="P2429" s="289" t="s">
        <v>31</v>
      </c>
      <c r="Q2429" s="290"/>
      <c r="R2429" s="291"/>
      <c r="S2429" s="270"/>
      <c r="T2429" s="283"/>
      <c r="U2429" s="283"/>
      <c r="V2429" s="270"/>
      <c r="W2429" s="270" t="s">
        <v>21</v>
      </c>
    </row>
    <row r="2430" s="253" customFormat="true" ht="25.5" hidden="true" spans="1:23">
      <c r="A2430" s="270">
        <f>MAX(A$2:A2429)+1</f>
        <v>2263</v>
      </c>
      <c r="B2430" s="270" t="s">
        <v>5990</v>
      </c>
      <c r="C2430" s="432" t="s">
        <v>5987</v>
      </c>
      <c r="D2430" s="410" t="s">
        <v>5988</v>
      </c>
      <c r="E2430" s="410" t="s">
        <v>5987</v>
      </c>
      <c r="F2430" s="435"/>
      <c r="G2430" s="435"/>
      <c r="H2430" s="283" t="s">
        <v>44</v>
      </c>
      <c r="I2430" s="283" t="s">
        <v>5747</v>
      </c>
      <c r="J2430" s="289" t="s">
        <v>31</v>
      </c>
      <c r="K2430" s="290"/>
      <c r="L2430" s="291"/>
      <c r="M2430" s="289" t="s">
        <v>31</v>
      </c>
      <c r="N2430" s="290"/>
      <c r="O2430" s="291"/>
      <c r="P2430" s="289" t="s">
        <v>31</v>
      </c>
      <c r="Q2430" s="290"/>
      <c r="R2430" s="291"/>
      <c r="S2430" s="270" t="s">
        <v>5991</v>
      </c>
      <c r="T2430" s="283"/>
      <c r="U2430" s="283"/>
      <c r="V2430" s="270"/>
      <c r="W2430" s="270" t="s">
        <v>21</v>
      </c>
    </row>
    <row r="2431" s="253" customFormat="true" ht="25.5" hidden="true" spans="1:23">
      <c r="A2431" s="270">
        <f>MAX(A$2:A2430)+1</f>
        <v>2264</v>
      </c>
      <c r="B2431" s="270">
        <v>310511020</v>
      </c>
      <c r="C2431" s="432" t="s">
        <v>5992</v>
      </c>
      <c r="D2431" s="410" t="s">
        <v>5993</v>
      </c>
      <c r="E2431" s="410" t="s">
        <v>5992</v>
      </c>
      <c r="F2431" s="435" t="s">
        <v>5994</v>
      </c>
      <c r="G2431" s="435"/>
      <c r="H2431" s="283" t="s">
        <v>39</v>
      </c>
      <c r="I2431" s="283" t="s">
        <v>5747</v>
      </c>
      <c r="J2431" s="289" t="s">
        <v>31</v>
      </c>
      <c r="K2431" s="290"/>
      <c r="L2431" s="291"/>
      <c r="M2431" s="289" t="s">
        <v>31</v>
      </c>
      <c r="N2431" s="290"/>
      <c r="O2431" s="291"/>
      <c r="P2431" s="289" t="s">
        <v>31</v>
      </c>
      <c r="Q2431" s="290"/>
      <c r="R2431" s="291"/>
      <c r="S2431" s="270"/>
      <c r="T2431" s="283"/>
      <c r="U2431" s="283"/>
      <c r="V2431" s="270"/>
      <c r="W2431" s="270" t="s">
        <v>21</v>
      </c>
    </row>
    <row r="2432" s="253" customFormat="true" ht="51" hidden="true" spans="1:23">
      <c r="A2432" s="270">
        <f>MAX(A$2:A2431)+1</f>
        <v>2265</v>
      </c>
      <c r="B2432" s="270">
        <v>310511021</v>
      </c>
      <c r="C2432" s="432" t="s">
        <v>5995</v>
      </c>
      <c r="D2432" s="410" t="s">
        <v>5996</v>
      </c>
      <c r="E2432" s="410" t="s">
        <v>5995</v>
      </c>
      <c r="F2432" s="435" t="s">
        <v>5997</v>
      </c>
      <c r="G2432" s="435"/>
      <c r="H2432" s="283" t="s">
        <v>39</v>
      </c>
      <c r="I2432" s="283" t="s">
        <v>5747</v>
      </c>
      <c r="J2432" s="289" t="s">
        <v>31</v>
      </c>
      <c r="K2432" s="290"/>
      <c r="L2432" s="291"/>
      <c r="M2432" s="289" t="s">
        <v>31</v>
      </c>
      <c r="N2432" s="290"/>
      <c r="O2432" s="291"/>
      <c r="P2432" s="289" t="s">
        <v>31</v>
      </c>
      <c r="Q2432" s="290"/>
      <c r="R2432" s="291"/>
      <c r="S2432" s="270"/>
      <c r="T2432" s="283"/>
      <c r="U2432" s="283"/>
      <c r="V2432" s="270"/>
      <c r="W2432" s="270" t="s">
        <v>21</v>
      </c>
    </row>
    <row r="2433" s="253" customFormat="true" ht="25.5" hidden="true" spans="1:23">
      <c r="A2433" s="270">
        <f>MAX(A$2:A2432)+1</f>
        <v>2266</v>
      </c>
      <c r="B2433" s="270" t="s">
        <v>5998</v>
      </c>
      <c r="C2433" s="432" t="s">
        <v>5995</v>
      </c>
      <c r="D2433" s="410" t="s">
        <v>5996</v>
      </c>
      <c r="E2433" s="410" t="s">
        <v>5995</v>
      </c>
      <c r="F2433" s="435"/>
      <c r="G2433" s="435"/>
      <c r="H2433" s="283" t="s">
        <v>44</v>
      </c>
      <c r="I2433" s="283" t="s">
        <v>5747</v>
      </c>
      <c r="J2433" s="289" t="s">
        <v>31</v>
      </c>
      <c r="K2433" s="290"/>
      <c r="L2433" s="291"/>
      <c r="M2433" s="289" t="s">
        <v>31</v>
      </c>
      <c r="N2433" s="290"/>
      <c r="O2433" s="291"/>
      <c r="P2433" s="289" t="s">
        <v>31</v>
      </c>
      <c r="Q2433" s="290"/>
      <c r="R2433" s="291"/>
      <c r="S2433" s="270" t="s">
        <v>5999</v>
      </c>
      <c r="T2433" s="283"/>
      <c r="U2433" s="283"/>
      <c r="V2433" s="270"/>
      <c r="W2433" s="270" t="s">
        <v>21</v>
      </c>
    </row>
    <row r="2434" s="253" customFormat="true" ht="51" hidden="true" spans="1:23">
      <c r="A2434" s="270">
        <f>MAX(A$2:A2433)+1</f>
        <v>2267</v>
      </c>
      <c r="B2434" s="270" t="s">
        <v>6000</v>
      </c>
      <c r="C2434" s="177" t="s">
        <v>5995</v>
      </c>
      <c r="D2434" s="410" t="s">
        <v>5996</v>
      </c>
      <c r="E2434" s="410" t="s">
        <v>5995</v>
      </c>
      <c r="F2434" s="177" t="s">
        <v>6001</v>
      </c>
      <c r="G2434" s="177" t="s">
        <v>6002</v>
      </c>
      <c r="H2434" s="283" t="s">
        <v>44</v>
      </c>
      <c r="I2434" s="283" t="s">
        <v>3288</v>
      </c>
      <c r="J2434" s="289" t="s">
        <v>31</v>
      </c>
      <c r="K2434" s="290"/>
      <c r="L2434" s="291"/>
      <c r="M2434" s="289" t="s">
        <v>31</v>
      </c>
      <c r="N2434" s="290"/>
      <c r="O2434" s="291"/>
      <c r="P2434" s="289" t="s">
        <v>31</v>
      </c>
      <c r="Q2434" s="290"/>
      <c r="R2434" s="291"/>
      <c r="S2434" s="270"/>
      <c r="T2434" s="283"/>
      <c r="U2434" s="283"/>
      <c r="V2434" s="270"/>
      <c r="W2434" s="270" t="s">
        <v>21</v>
      </c>
    </row>
    <row r="2435" s="253" customFormat="true" ht="25.5" hidden="true" spans="1:23">
      <c r="A2435" s="270">
        <f>MAX(A$2:A2434)+1</f>
        <v>2268</v>
      </c>
      <c r="B2435" s="270">
        <v>310511022</v>
      </c>
      <c r="C2435" s="432" t="s">
        <v>6003</v>
      </c>
      <c r="D2435" s="410" t="s">
        <v>6004</v>
      </c>
      <c r="E2435" s="410" t="s">
        <v>6003</v>
      </c>
      <c r="F2435" s="435" t="s">
        <v>6005</v>
      </c>
      <c r="G2435" s="435" t="s">
        <v>5916</v>
      </c>
      <c r="H2435" s="283" t="s">
        <v>39</v>
      </c>
      <c r="I2435" s="283" t="s">
        <v>5747</v>
      </c>
      <c r="J2435" s="289" t="s">
        <v>31</v>
      </c>
      <c r="K2435" s="290"/>
      <c r="L2435" s="291"/>
      <c r="M2435" s="289" t="s">
        <v>31</v>
      </c>
      <c r="N2435" s="290"/>
      <c r="O2435" s="291"/>
      <c r="P2435" s="289" t="s">
        <v>31</v>
      </c>
      <c r="Q2435" s="290"/>
      <c r="R2435" s="291"/>
      <c r="S2435" s="270"/>
      <c r="T2435" s="283"/>
      <c r="U2435" s="283"/>
      <c r="V2435" s="270"/>
      <c r="W2435" s="270" t="s">
        <v>21</v>
      </c>
    </row>
    <row r="2436" s="253" customFormat="true" ht="25.5" hidden="true" spans="1:23">
      <c r="A2436" s="270">
        <f>MAX(A$2:A2435)+1</f>
        <v>2269</v>
      </c>
      <c r="B2436" s="270">
        <v>310511023</v>
      </c>
      <c r="C2436" s="432" t="s">
        <v>6006</v>
      </c>
      <c r="D2436" s="410" t="s">
        <v>6007</v>
      </c>
      <c r="E2436" s="410" t="s">
        <v>6006</v>
      </c>
      <c r="F2436" s="435" t="s">
        <v>6008</v>
      </c>
      <c r="G2436" s="435" t="s">
        <v>6009</v>
      </c>
      <c r="H2436" s="283" t="s">
        <v>39</v>
      </c>
      <c r="I2436" s="283" t="s">
        <v>5747</v>
      </c>
      <c r="J2436" s="289" t="s">
        <v>31</v>
      </c>
      <c r="K2436" s="290"/>
      <c r="L2436" s="291"/>
      <c r="M2436" s="289" t="s">
        <v>31</v>
      </c>
      <c r="N2436" s="290"/>
      <c r="O2436" s="291"/>
      <c r="P2436" s="289" t="s">
        <v>31</v>
      </c>
      <c r="Q2436" s="290"/>
      <c r="R2436" s="291"/>
      <c r="S2436" s="270"/>
      <c r="T2436" s="283"/>
      <c r="U2436" s="283"/>
      <c r="V2436" s="270"/>
      <c r="W2436" s="270" t="s">
        <v>21</v>
      </c>
    </row>
    <row r="2437" s="253" customFormat="true" ht="38.25" hidden="true" spans="1:23">
      <c r="A2437" s="270">
        <f>MAX(A$2:A2436)+1</f>
        <v>2270</v>
      </c>
      <c r="B2437" s="270">
        <v>310511024</v>
      </c>
      <c r="C2437" s="432" t="s">
        <v>6010</v>
      </c>
      <c r="D2437" s="410" t="s">
        <v>6011</v>
      </c>
      <c r="E2437" s="410" t="s">
        <v>6010</v>
      </c>
      <c r="F2437" s="435" t="s">
        <v>6012</v>
      </c>
      <c r="G2437" s="435"/>
      <c r="H2437" s="283" t="s">
        <v>39</v>
      </c>
      <c r="I2437" s="283" t="s">
        <v>40</v>
      </c>
      <c r="J2437" s="289" t="s">
        <v>31</v>
      </c>
      <c r="K2437" s="290"/>
      <c r="L2437" s="291"/>
      <c r="M2437" s="289" t="s">
        <v>31</v>
      </c>
      <c r="N2437" s="290"/>
      <c r="O2437" s="291"/>
      <c r="P2437" s="289" t="s">
        <v>31</v>
      </c>
      <c r="Q2437" s="290"/>
      <c r="R2437" s="291"/>
      <c r="S2437" s="270"/>
      <c r="T2437" s="283"/>
      <c r="U2437" s="283"/>
      <c r="V2437" s="270"/>
      <c r="W2437" s="270" t="s">
        <v>21</v>
      </c>
    </row>
    <row r="2438" s="253" customFormat="true" ht="25.5" hidden="true" spans="1:23">
      <c r="A2438" s="270">
        <f>MAX(A$2:A2437)+1</f>
        <v>2271</v>
      </c>
      <c r="B2438" s="270">
        <v>310511025</v>
      </c>
      <c r="C2438" s="432" t="s">
        <v>6013</v>
      </c>
      <c r="D2438" s="410" t="s">
        <v>6014</v>
      </c>
      <c r="E2438" s="410" t="s">
        <v>6013</v>
      </c>
      <c r="F2438" s="435" t="s">
        <v>6015</v>
      </c>
      <c r="G2438" s="435" t="s">
        <v>6016</v>
      </c>
      <c r="H2438" s="283" t="s">
        <v>39</v>
      </c>
      <c r="I2438" s="283" t="s">
        <v>5747</v>
      </c>
      <c r="J2438" s="289" t="s">
        <v>31</v>
      </c>
      <c r="K2438" s="290"/>
      <c r="L2438" s="291"/>
      <c r="M2438" s="289" t="s">
        <v>31</v>
      </c>
      <c r="N2438" s="290"/>
      <c r="O2438" s="291"/>
      <c r="P2438" s="289" t="s">
        <v>31</v>
      </c>
      <c r="Q2438" s="290"/>
      <c r="R2438" s="291"/>
      <c r="S2438" s="270"/>
      <c r="T2438" s="283"/>
      <c r="U2438" s="283"/>
      <c r="V2438" s="270"/>
      <c r="W2438" s="270" t="s">
        <v>21</v>
      </c>
    </row>
    <row r="2439" s="253" customFormat="true" ht="25.5" hidden="true" spans="1:23">
      <c r="A2439" s="270">
        <f>MAX(A$2:A2438)+1</f>
        <v>2272</v>
      </c>
      <c r="B2439" s="270">
        <v>310511026</v>
      </c>
      <c r="C2439" s="432" t="s">
        <v>6017</v>
      </c>
      <c r="D2439" s="410" t="s">
        <v>6018</v>
      </c>
      <c r="E2439" s="410" t="s">
        <v>6017</v>
      </c>
      <c r="F2439" s="435" t="s">
        <v>6019</v>
      </c>
      <c r="G2439" s="435" t="s">
        <v>6020</v>
      </c>
      <c r="H2439" s="283" t="s">
        <v>39</v>
      </c>
      <c r="I2439" s="283" t="s">
        <v>5739</v>
      </c>
      <c r="J2439" s="289" t="s">
        <v>31</v>
      </c>
      <c r="K2439" s="290"/>
      <c r="L2439" s="291"/>
      <c r="M2439" s="289" t="s">
        <v>31</v>
      </c>
      <c r="N2439" s="290"/>
      <c r="O2439" s="291"/>
      <c r="P2439" s="289" t="s">
        <v>31</v>
      </c>
      <c r="Q2439" s="290"/>
      <c r="R2439" s="291"/>
      <c r="S2439" s="270"/>
      <c r="T2439" s="283"/>
      <c r="U2439" s="283"/>
      <c r="V2439" s="270"/>
      <c r="W2439" s="270" t="s">
        <v>21</v>
      </c>
    </row>
    <row r="2440" s="253" customFormat="true" ht="25.5" hidden="true" spans="1:23">
      <c r="A2440" s="270">
        <f>MAX(A$2:A2439)+1</f>
        <v>2273</v>
      </c>
      <c r="B2440" s="270">
        <v>310511027</v>
      </c>
      <c r="C2440" s="432" t="s">
        <v>6021</v>
      </c>
      <c r="D2440" s="410" t="s">
        <v>6022</v>
      </c>
      <c r="E2440" s="410" t="s">
        <v>6021</v>
      </c>
      <c r="F2440" s="435" t="s">
        <v>6023</v>
      </c>
      <c r="G2440" s="435" t="s">
        <v>6024</v>
      </c>
      <c r="H2440" s="283" t="s">
        <v>39</v>
      </c>
      <c r="I2440" s="283" t="s">
        <v>5739</v>
      </c>
      <c r="J2440" s="289" t="s">
        <v>31</v>
      </c>
      <c r="K2440" s="290"/>
      <c r="L2440" s="291"/>
      <c r="M2440" s="289" t="s">
        <v>31</v>
      </c>
      <c r="N2440" s="290"/>
      <c r="O2440" s="291"/>
      <c r="P2440" s="289" t="s">
        <v>31</v>
      </c>
      <c r="Q2440" s="290"/>
      <c r="R2440" s="291"/>
      <c r="S2440" s="270"/>
      <c r="T2440" s="283"/>
      <c r="U2440" s="283"/>
      <c r="V2440" s="270"/>
      <c r="W2440" s="270" t="s">
        <v>21</v>
      </c>
    </row>
    <row r="2441" s="252" customFormat="true" ht="25.5" hidden="true" spans="1:23">
      <c r="A2441" s="270"/>
      <c r="B2441" s="270">
        <v>310512</v>
      </c>
      <c r="C2441" s="270" t="s">
        <v>6025</v>
      </c>
      <c r="D2441" s="410"/>
      <c r="E2441" s="410"/>
      <c r="F2441" s="270"/>
      <c r="G2441" s="270"/>
      <c r="H2441" s="283"/>
      <c r="I2441" s="283"/>
      <c r="J2441" s="289" t="s">
        <v>31</v>
      </c>
      <c r="K2441" s="290"/>
      <c r="L2441" s="291"/>
      <c r="M2441" s="289" t="s">
        <v>31</v>
      </c>
      <c r="N2441" s="290"/>
      <c r="O2441" s="291"/>
      <c r="P2441" s="289" t="s">
        <v>31</v>
      </c>
      <c r="Q2441" s="290"/>
      <c r="R2441" s="291"/>
      <c r="S2441" s="270"/>
      <c r="T2441" s="283"/>
      <c r="U2441" s="283"/>
      <c r="V2441" s="270"/>
      <c r="W2441" s="270" t="s">
        <v>21</v>
      </c>
    </row>
    <row r="2442" s="253" customFormat="true" ht="63.75" hidden="true" spans="1:23">
      <c r="A2442" s="270">
        <f>MAX(A$2:A2441)+1</f>
        <v>2274</v>
      </c>
      <c r="B2442" s="270">
        <v>310512001</v>
      </c>
      <c r="C2442" s="432" t="s">
        <v>6026</v>
      </c>
      <c r="D2442" s="410" t="s">
        <v>6027</v>
      </c>
      <c r="E2442" s="410" t="s">
        <v>6026</v>
      </c>
      <c r="F2442" s="435" t="s">
        <v>6028</v>
      </c>
      <c r="G2442" s="435" t="s">
        <v>6029</v>
      </c>
      <c r="H2442" s="283" t="s">
        <v>29</v>
      </c>
      <c r="I2442" s="283" t="s">
        <v>5747</v>
      </c>
      <c r="J2442" s="289" t="s">
        <v>31</v>
      </c>
      <c r="K2442" s="290"/>
      <c r="L2442" s="291"/>
      <c r="M2442" s="289" t="s">
        <v>31</v>
      </c>
      <c r="N2442" s="290"/>
      <c r="O2442" s="291"/>
      <c r="P2442" s="289" t="s">
        <v>31</v>
      </c>
      <c r="Q2442" s="290"/>
      <c r="R2442" s="291"/>
      <c r="S2442" s="270"/>
      <c r="T2442" s="283"/>
      <c r="U2442" s="283"/>
      <c r="V2442" s="270"/>
      <c r="W2442" s="270" t="s">
        <v>21</v>
      </c>
    </row>
    <row r="2443" s="253" customFormat="true" ht="51" hidden="true" spans="1:23">
      <c r="A2443" s="270">
        <f>MAX(A$2:A2442)+1</f>
        <v>2275</v>
      </c>
      <c r="B2443" s="270">
        <v>310512002</v>
      </c>
      <c r="C2443" s="432" t="s">
        <v>6030</v>
      </c>
      <c r="D2443" s="410" t="s">
        <v>6031</v>
      </c>
      <c r="E2443" s="410" t="s">
        <v>6030</v>
      </c>
      <c r="F2443" s="435" t="s">
        <v>6032</v>
      </c>
      <c r="G2443" s="435" t="s">
        <v>6033</v>
      </c>
      <c r="H2443" s="283" t="s">
        <v>29</v>
      </c>
      <c r="I2443" s="283" t="s">
        <v>5739</v>
      </c>
      <c r="J2443" s="289" t="s">
        <v>31</v>
      </c>
      <c r="K2443" s="290"/>
      <c r="L2443" s="291"/>
      <c r="M2443" s="289" t="s">
        <v>31</v>
      </c>
      <c r="N2443" s="290"/>
      <c r="O2443" s="291"/>
      <c r="P2443" s="289" t="s">
        <v>31</v>
      </c>
      <c r="Q2443" s="290"/>
      <c r="R2443" s="291"/>
      <c r="S2443" s="270"/>
      <c r="T2443" s="283"/>
      <c r="U2443" s="283"/>
      <c r="V2443" s="270"/>
      <c r="W2443" s="270" t="s">
        <v>21</v>
      </c>
    </row>
    <row r="2444" s="253" customFormat="true" ht="63.75" hidden="true" spans="1:23">
      <c r="A2444" s="270">
        <f>MAX(A$2:A2443)+1</f>
        <v>2276</v>
      </c>
      <c r="B2444" s="270">
        <v>310512003</v>
      </c>
      <c r="C2444" s="432" t="s">
        <v>6034</v>
      </c>
      <c r="D2444" s="410" t="s">
        <v>6035</v>
      </c>
      <c r="E2444" s="410" t="s">
        <v>6034</v>
      </c>
      <c r="F2444" s="435" t="s">
        <v>6036</v>
      </c>
      <c r="G2444" s="435" t="s">
        <v>6037</v>
      </c>
      <c r="H2444" s="283" t="s">
        <v>29</v>
      </c>
      <c r="I2444" s="283" t="s">
        <v>5739</v>
      </c>
      <c r="J2444" s="289" t="s">
        <v>31</v>
      </c>
      <c r="K2444" s="290"/>
      <c r="L2444" s="291"/>
      <c r="M2444" s="289" t="s">
        <v>31</v>
      </c>
      <c r="N2444" s="290"/>
      <c r="O2444" s="291"/>
      <c r="P2444" s="289" t="s">
        <v>31</v>
      </c>
      <c r="Q2444" s="290"/>
      <c r="R2444" s="291"/>
      <c r="S2444" s="270"/>
      <c r="T2444" s="283"/>
      <c r="U2444" s="283"/>
      <c r="V2444" s="270"/>
      <c r="W2444" s="270" t="s">
        <v>21</v>
      </c>
    </row>
    <row r="2445" s="253" customFormat="true" ht="51" hidden="true" spans="1:23">
      <c r="A2445" s="270">
        <f>MAX(A$2:A2444)+1</f>
        <v>2277</v>
      </c>
      <c r="B2445" s="270">
        <v>310512004</v>
      </c>
      <c r="C2445" s="432" t="s">
        <v>6038</v>
      </c>
      <c r="D2445" s="410" t="s">
        <v>6039</v>
      </c>
      <c r="E2445" s="410" t="s">
        <v>6038</v>
      </c>
      <c r="F2445" s="435" t="s">
        <v>6040</v>
      </c>
      <c r="G2445" s="435" t="s">
        <v>6037</v>
      </c>
      <c r="H2445" s="283" t="s">
        <v>44</v>
      </c>
      <c r="I2445" s="283" t="s">
        <v>5739</v>
      </c>
      <c r="J2445" s="289" t="s">
        <v>31</v>
      </c>
      <c r="K2445" s="290"/>
      <c r="L2445" s="291"/>
      <c r="M2445" s="289" t="s">
        <v>31</v>
      </c>
      <c r="N2445" s="290"/>
      <c r="O2445" s="291"/>
      <c r="P2445" s="289" t="s">
        <v>31</v>
      </c>
      <c r="Q2445" s="290"/>
      <c r="R2445" s="291"/>
      <c r="S2445" s="270" t="s">
        <v>6041</v>
      </c>
      <c r="T2445" s="283"/>
      <c r="U2445" s="283"/>
      <c r="V2445" s="270"/>
      <c r="W2445" s="270" t="s">
        <v>21</v>
      </c>
    </row>
    <row r="2446" s="253" customFormat="true" ht="63.75" hidden="true" spans="1:23">
      <c r="A2446" s="270">
        <f>MAX(A$2:A2445)+1</f>
        <v>2278</v>
      </c>
      <c r="B2446" s="270">
        <v>310512005</v>
      </c>
      <c r="C2446" s="270" t="s">
        <v>6042</v>
      </c>
      <c r="D2446" s="410" t="s">
        <v>6043</v>
      </c>
      <c r="E2446" s="410" t="s">
        <v>6044</v>
      </c>
      <c r="F2446" s="284" t="s">
        <v>6045</v>
      </c>
      <c r="G2446" s="284" t="s">
        <v>6046</v>
      </c>
      <c r="H2446" s="283" t="s">
        <v>29</v>
      </c>
      <c r="I2446" s="283" t="s">
        <v>40</v>
      </c>
      <c r="J2446" s="289" t="s">
        <v>70</v>
      </c>
      <c r="K2446" s="290"/>
      <c r="L2446" s="291"/>
      <c r="M2446" s="289" t="s">
        <v>70</v>
      </c>
      <c r="N2446" s="290"/>
      <c r="O2446" s="291"/>
      <c r="P2446" s="289" t="s">
        <v>70</v>
      </c>
      <c r="Q2446" s="290"/>
      <c r="R2446" s="291"/>
      <c r="S2446" s="284"/>
      <c r="T2446" s="283"/>
      <c r="U2446" s="283"/>
      <c r="V2446" s="270"/>
      <c r="W2446" s="270" t="s">
        <v>310</v>
      </c>
    </row>
    <row r="2447" s="253" customFormat="true" ht="25.5" hidden="true" spans="1:23">
      <c r="A2447" s="270">
        <f>MAX(A$2:A2446)+1</f>
        <v>2279</v>
      </c>
      <c r="B2447" s="270">
        <v>310512006</v>
      </c>
      <c r="C2447" s="432" t="s">
        <v>6047</v>
      </c>
      <c r="D2447" s="410" t="s">
        <v>6048</v>
      </c>
      <c r="E2447" s="410" t="s">
        <v>6047</v>
      </c>
      <c r="F2447" s="435" t="s">
        <v>6049</v>
      </c>
      <c r="G2447" s="435" t="s">
        <v>6050</v>
      </c>
      <c r="H2447" s="283" t="s">
        <v>29</v>
      </c>
      <c r="I2447" s="283" t="s">
        <v>40</v>
      </c>
      <c r="J2447" s="289" t="s">
        <v>31</v>
      </c>
      <c r="K2447" s="290"/>
      <c r="L2447" s="291"/>
      <c r="M2447" s="289" t="s">
        <v>31</v>
      </c>
      <c r="N2447" s="290"/>
      <c r="O2447" s="291"/>
      <c r="P2447" s="289" t="s">
        <v>31</v>
      </c>
      <c r="Q2447" s="290"/>
      <c r="R2447" s="291"/>
      <c r="S2447" s="270"/>
      <c r="T2447" s="283"/>
      <c r="U2447" s="283"/>
      <c r="V2447" s="270"/>
      <c r="W2447" s="270" t="s">
        <v>21</v>
      </c>
    </row>
    <row r="2448" s="253" customFormat="true" ht="38.25" hidden="true" spans="1:23">
      <c r="A2448" s="270">
        <f>MAX(A$2:A2447)+1</f>
        <v>2280</v>
      </c>
      <c r="B2448" s="270">
        <v>310512007</v>
      </c>
      <c r="C2448" s="432" t="s">
        <v>6051</v>
      </c>
      <c r="D2448" s="410" t="s">
        <v>6052</v>
      </c>
      <c r="E2448" s="410" t="s">
        <v>6051</v>
      </c>
      <c r="F2448" s="435" t="s">
        <v>6053</v>
      </c>
      <c r="G2448" s="435" t="s">
        <v>6054</v>
      </c>
      <c r="H2448" s="283" t="s">
        <v>29</v>
      </c>
      <c r="I2448" s="283" t="s">
        <v>40</v>
      </c>
      <c r="J2448" s="289" t="s">
        <v>31</v>
      </c>
      <c r="K2448" s="290"/>
      <c r="L2448" s="291"/>
      <c r="M2448" s="289" t="s">
        <v>31</v>
      </c>
      <c r="N2448" s="290"/>
      <c r="O2448" s="291"/>
      <c r="P2448" s="289" t="s">
        <v>31</v>
      </c>
      <c r="Q2448" s="290"/>
      <c r="R2448" s="291"/>
      <c r="S2448" s="270"/>
      <c r="T2448" s="283"/>
      <c r="U2448" s="283"/>
      <c r="V2448" s="270"/>
      <c r="W2448" s="270" t="s">
        <v>21</v>
      </c>
    </row>
    <row r="2449" s="253" customFormat="true" ht="76.5" hidden="true" spans="1:23">
      <c r="A2449" s="270">
        <f>MAX(A$2:A2448)+1</f>
        <v>2281</v>
      </c>
      <c r="B2449" s="270">
        <v>310512008</v>
      </c>
      <c r="C2449" s="432" t="s">
        <v>6055</v>
      </c>
      <c r="D2449" s="410" t="s">
        <v>6056</v>
      </c>
      <c r="E2449" s="410" t="s">
        <v>6055</v>
      </c>
      <c r="F2449" s="435" t="s">
        <v>6057</v>
      </c>
      <c r="G2449" s="435" t="s">
        <v>6058</v>
      </c>
      <c r="H2449" s="283" t="s">
        <v>29</v>
      </c>
      <c r="I2449" s="283" t="s">
        <v>5739</v>
      </c>
      <c r="J2449" s="289" t="s">
        <v>31</v>
      </c>
      <c r="K2449" s="290"/>
      <c r="L2449" s="291"/>
      <c r="M2449" s="289" t="s">
        <v>31</v>
      </c>
      <c r="N2449" s="290"/>
      <c r="O2449" s="291"/>
      <c r="P2449" s="289" t="s">
        <v>31</v>
      </c>
      <c r="Q2449" s="290"/>
      <c r="R2449" s="291"/>
      <c r="S2449" s="270"/>
      <c r="T2449" s="283"/>
      <c r="U2449" s="283"/>
      <c r="V2449" s="270"/>
      <c r="W2449" s="270" t="s">
        <v>21</v>
      </c>
    </row>
    <row r="2450" s="253" customFormat="true" ht="76.5" hidden="true" spans="1:23">
      <c r="A2450" s="270">
        <f>MAX(A$2:A2449)+1</f>
        <v>2282</v>
      </c>
      <c r="B2450" s="270">
        <v>310512009</v>
      </c>
      <c r="C2450" s="432" t="s">
        <v>6059</v>
      </c>
      <c r="D2450" s="410" t="s">
        <v>6060</v>
      </c>
      <c r="E2450" s="410" t="s">
        <v>6059</v>
      </c>
      <c r="F2450" s="435" t="s">
        <v>6061</v>
      </c>
      <c r="G2450" s="435" t="s">
        <v>6062</v>
      </c>
      <c r="H2450" s="283" t="s">
        <v>29</v>
      </c>
      <c r="I2450" s="283" t="s">
        <v>5747</v>
      </c>
      <c r="J2450" s="289" t="s">
        <v>31</v>
      </c>
      <c r="K2450" s="290"/>
      <c r="L2450" s="291"/>
      <c r="M2450" s="289" t="s">
        <v>31</v>
      </c>
      <c r="N2450" s="290"/>
      <c r="O2450" s="291"/>
      <c r="P2450" s="289" t="s">
        <v>31</v>
      </c>
      <c r="Q2450" s="290"/>
      <c r="R2450" s="291"/>
      <c r="S2450" s="270"/>
      <c r="T2450" s="283"/>
      <c r="U2450" s="283"/>
      <c r="V2450" s="270"/>
      <c r="W2450" s="270" t="s">
        <v>21</v>
      </c>
    </row>
    <row r="2451" s="253" customFormat="true" ht="63.75" hidden="true" spans="1:23">
      <c r="A2451" s="270">
        <f>MAX(A$2:A2450)+1</f>
        <v>2283</v>
      </c>
      <c r="B2451" s="270">
        <v>310512010</v>
      </c>
      <c r="C2451" s="432" t="s">
        <v>6063</v>
      </c>
      <c r="D2451" s="410" t="s">
        <v>6064</v>
      </c>
      <c r="E2451" s="410" t="s">
        <v>6065</v>
      </c>
      <c r="F2451" s="435" t="s">
        <v>6066</v>
      </c>
      <c r="G2451" s="435" t="s">
        <v>6067</v>
      </c>
      <c r="H2451" s="283" t="s">
        <v>29</v>
      </c>
      <c r="I2451" s="283" t="s">
        <v>5720</v>
      </c>
      <c r="J2451" s="289" t="s">
        <v>31</v>
      </c>
      <c r="K2451" s="290"/>
      <c r="L2451" s="291"/>
      <c r="M2451" s="289" t="s">
        <v>31</v>
      </c>
      <c r="N2451" s="290"/>
      <c r="O2451" s="291"/>
      <c r="P2451" s="289" t="s">
        <v>31</v>
      </c>
      <c r="Q2451" s="290"/>
      <c r="R2451" s="291"/>
      <c r="S2451" s="270"/>
      <c r="T2451" s="283"/>
      <c r="U2451" s="283"/>
      <c r="V2451" s="270"/>
      <c r="W2451" s="270" t="s">
        <v>21</v>
      </c>
    </row>
    <row r="2452" s="253" customFormat="true" ht="25.5" hidden="true" spans="1:23">
      <c r="A2452" s="270">
        <f>MAX(A$2:A2451)+1</f>
        <v>2284</v>
      </c>
      <c r="B2452" s="270">
        <v>310512011</v>
      </c>
      <c r="C2452" s="432" t="s">
        <v>6068</v>
      </c>
      <c r="D2452" s="410" t="s">
        <v>6069</v>
      </c>
      <c r="E2452" s="410" t="s">
        <v>6068</v>
      </c>
      <c r="F2452" s="435"/>
      <c r="G2452" s="435"/>
      <c r="H2452" s="283" t="s">
        <v>29</v>
      </c>
      <c r="I2452" s="283" t="s">
        <v>5739</v>
      </c>
      <c r="J2452" s="289" t="s">
        <v>31</v>
      </c>
      <c r="K2452" s="290"/>
      <c r="L2452" s="291"/>
      <c r="M2452" s="289" t="s">
        <v>31</v>
      </c>
      <c r="N2452" s="290"/>
      <c r="O2452" s="291"/>
      <c r="P2452" s="289" t="s">
        <v>31</v>
      </c>
      <c r="Q2452" s="290"/>
      <c r="R2452" s="291"/>
      <c r="S2452" s="270"/>
      <c r="T2452" s="283"/>
      <c r="U2452" s="283"/>
      <c r="V2452" s="270"/>
      <c r="W2452" s="270" t="s">
        <v>21</v>
      </c>
    </row>
    <row r="2453" s="252" customFormat="true" ht="25.5" hidden="true" spans="1:23">
      <c r="A2453" s="270"/>
      <c r="B2453" s="270">
        <v>310513</v>
      </c>
      <c r="C2453" s="270" t="s">
        <v>6070</v>
      </c>
      <c r="D2453" s="410"/>
      <c r="E2453" s="410"/>
      <c r="F2453" s="270"/>
      <c r="G2453" s="270"/>
      <c r="H2453" s="285"/>
      <c r="I2453" s="283"/>
      <c r="J2453" s="289" t="s">
        <v>31</v>
      </c>
      <c r="K2453" s="290"/>
      <c r="L2453" s="291"/>
      <c r="M2453" s="289" t="s">
        <v>31</v>
      </c>
      <c r="N2453" s="290"/>
      <c r="O2453" s="291"/>
      <c r="P2453" s="289" t="s">
        <v>31</v>
      </c>
      <c r="Q2453" s="290"/>
      <c r="R2453" s="291"/>
      <c r="S2453" s="270"/>
      <c r="T2453" s="283"/>
      <c r="U2453" s="283"/>
      <c r="V2453" s="270"/>
      <c r="W2453" s="270" t="s">
        <v>21</v>
      </c>
    </row>
    <row r="2454" s="253" customFormat="true" ht="51" hidden="true" spans="1:23">
      <c r="A2454" s="270">
        <f>MAX(A$2:A2453)+1</f>
        <v>2285</v>
      </c>
      <c r="B2454" s="270">
        <v>310513001</v>
      </c>
      <c r="C2454" s="432" t="s">
        <v>6071</v>
      </c>
      <c r="D2454" s="410" t="s">
        <v>6072</v>
      </c>
      <c r="E2454" s="410" t="s">
        <v>6071</v>
      </c>
      <c r="F2454" s="270" t="s">
        <v>6073</v>
      </c>
      <c r="G2454" s="435"/>
      <c r="H2454" s="283" t="s">
        <v>29</v>
      </c>
      <c r="I2454" s="283" t="s">
        <v>5739</v>
      </c>
      <c r="J2454" s="289" t="s">
        <v>31</v>
      </c>
      <c r="K2454" s="290"/>
      <c r="L2454" s="291"/>
      <c r="M2454" s="289" t="s">
        <v>31</v>
      </c>
      <c r="N2454" s="290"/>
      <c r="O2454" s="291"/>
      <c r="P2454" s="289" t="s">
        <v>31</v>
      </c>
      <c r="Q2454" s="290"/>
      <c r="R2454" s="291"/>
      <c r="S2454" s="270"/>
      <c r="T2454" s="283"/>
      <c r="U2454" s="283"/>
      <c r="V2454" s="270"/>
      <c r="W2454" s="270" t="s">
        <v>21</v>
      </c>
    </row>
    <row r="2455" s="253" customFormat="true" ht="25.5" hidden="true" spans="1:23">
      <c r="A2455" s="270">
        <f>MAX(A$2:A2454)+1</f>
        <v>2286</v>
      </c>
      <c r="B2455" s="270">
        <v>310513002</v>
      </c>
      <c r="C2455" s="432" t="s">
        <v>6074</v>
      </c>
      <c r="D2455" s="410" t="s">
        <v>6075</v>
      </c>
      <c r="E2455" s="410" t="s">
        <v>6074</v>
      </c>
      <c r="F2455" s="435" t="s">
        <v>6076</v>
      </c>
      <c r="G2455" s="435"/>
      <c r="H2455" s="283" t="s">
        <v>39</v>
      </c>
      <c r="I2455" s="283" t="s">
        <v>5739</v>
      </c>
      <c r="J2455" s="289" t="s">
        <v>31</v>
      </c>
      <c r="K2455" s="290"/>
      <c r="L2455" s="291"/>
      <c r="M2455" s="289" t="s">
        <v>31</v>
      </c>
      <c r="N2455" s="290"/>
      <c r="O2455" s="291"/>
      <c r="P2455" s="289" t="s">
        <v>31</v>
      </c>
      <c r="Q2455" s="290"/>
      <c r="R2455" s="291"/>
      <c r="S2455" s="270"/>
      <c r="T2455" s="283"/>
      <c r="U2455" s="283"/>
      <c r="V2455" s="270"/>
      <c r="W2455" s="270" t="s">
        <v>21</v>
      </c>
    </row>
    <row r="2456" s="253" customFormat="true" ht="25.5" hidden="true" spans="1:23">
      <c r="A2456" s="270">
        <f>MAX(A$2:A2455)+1</f>
        <v>2287</v>
      </c>
      <c r="B2456" s="270">
        <v>310513003</v>
      </c>
      <c r="C2456" s="432" t="s">
        <v>6077</v>
      </c>
      <c r="D2456" s="410" t="s">
        <v>6078</v>
      </c>
      <c r="E2456" s="410" t="s">
        <v>6077</v>
      </c>
      <c r="F2456" s="435" t="s">
        <v>6079</v>
      </c>
      <c r="G2456" s="435" t="s">
        <v>6080</v>
      </c>
      <c r="H2456" s="283" t="s">
        <v>39</v>
      </c>
      <c r="I2456" s="283" t="s">
        <v>5739</v>
      </c>
      <c r="J2456" s="289" t="s">
        <v>31</v>
      </c>
      <c r="K2456" s="290"/>
      <c r="L2456" s="291"/>
      <c r="M2456" s="289" t="s">
        <v>31</v>
      </c>
      <c r="N2456" s="290"/>
      <c r="O2456" s="291"/>
      <c r="P2456" s="289" t="s">
        <v>31</v>
      </c>
      <c r="Q2456" s="290"/>
      <c r="R2456" s="291"/>
      <c r="S2456" s="270"/>
      <c r="T2456" s="283"/>
      <c r="U2456" s="283"/>
      <c r="V2456" s="270"/>
      <c r="W2456" s="270" t="s">
        <v>21</v>
      </c>
    </row>
    <row r="2457" s="253" customFormat="true" ht="25.5" hidden="true" spans="1:23">
      <c r="A2457" s="270">
        <f>MAX(A$2:A2456)+1</f>
        <v>2288</v>
      </c>
      <c r="B2457" s="270">
        <v>310513004</v>
      </c>
      <c r="C2457" s="432" t="s">
        <v>6081</v>
      </c>
      <c r="D2457" s="410" t="s">
        <v>6082</v>
      </c>
      <c r="E2457" s="410" t="s">
        <v>6081</v>
      </c>
      <c r="F2457" s="435" t="s">
        <v>6083</v>
      </c>
      <c r="G2457" s="435"/>
      <c r="H2457" s="283" t="s">
        <v>39</v>
      </c>
      <c r="I2457" s="283" t="s">
        <v>5739</v>
      </c>
      <c r="J2457" s="289" t="s">
        <v>31</v>
      </c>
      <c r="K2457" s="290"/>
      <c r="L2457" s="291"/>
      <c r="M2457" s="289" t="s">
        <v>31</v>
      </c>
      <c r="N2457" s="290"/>
      <c r="O2457" s="291"/>
      <c r="P2457" s="289" t="s">
        <v>31</v>
      </c>
      <c r="Q2457" s="290"/>
      <c r="R2457" s="291"/>
      <c r="S2457" s="270"/>
      <c r="T2457" s="283"/>
      <c r="U2457" s="283"/>
      <c r="V2457" s="270"/>
      <c r="W2457" s="270" t="s">
        <v>21</v>
      </c>
    </row>
    <row r="2458" s="253" customFormat="true" ht="25.5" hidden="true" spans="1:23">
      <c r="A2458" s="270">
        <f>MAX(A$2:A2457)+1</f>
        <v>2289</v>
      </c>
      <c r="B2458" s="270">
        <v>310513005</v>
      </c>
      <c r="C2458" s="432" t="s">
        <v>6084</v>
      </c>
      <c r="D2458" s="410" t="s">
        <v>6085</v>
      </c>
      <c r="E2458" s="410" t="s">
        <v>6084</v>
      </c>
      <c r="F2458" s="435" t="s">
        <v>6086</v>
      </c>
      <c r="G2458" s="435" t="s">
        <v>5916</v>
      </c>
      <c r="H2458" s="283" t="s">
        <v>29</v>
      </c>
      <c r="I2458" s="283" t="s">
        <v>5739</v>
      </c>
      <c r="J2458" s="289" t="s">
        <v>31</v>
      </c>
      <c r="K2458" s="290"/>
      <c r="L2458" s="291"/>
      <c r="M2458" s="289" t="s">
        <v>31</v>
      </c>
      <c r="N2458" s="290"/>
      <c r="O2458" s="291"/>
      <c r="P2458" s="289" t="s">
        <v>31</v>
      </c>
      <c r="Q2458" s="290"/>
      <c r="R2458" s="291"/>
      <c r="S2458" s="270"/>
      <c r="T2458" s="283"/>
      <c r="U2458" s="283"/>
      <c r="V2458" s="270"/>
      <c r="W2458" s="270" t="s">
        <v>21</v>
      </c>
    </row>
    <row r="2459" s="253" customFormat="true" ht="25.5" hidden="true" spans="1:23">
      <c r="A2459" s="270">
        <f>MAX(A$2:A2458)+1</f>
        <v>2290</v>
      </c>
      <c r="B2459" s="270">
        <v>310513006</v>
      </c>
      <c r="C2459" s="432" t="s">
        <v>6087</v>
      </c>
      <c r="D2459" s="410" t="s">
        <v>6088</v>
      </c>
      <c r="E2459" s="410" t="s">
        <v>6087</v>
      </c>
      <c r="F2459" s="435" t="s">
        <v>6089</v>
      </c>
      <c r="G2459" s="435" t="s">
        <v>6090</v>
      </c>
      <c r="H2459" s="283" t="s">
        <v>39</v>
      </c>
      <c r="I2459" s="283" t="s">
        <v>5739</v>
      </c>
      <c r="J2459" s="289" t="s">
        <v>31</v>
      </c>
      <c r="K2459" s="290"/>
      <c r="L2459" s="291"/>
      <c r="M2459" s="289" t="s">
        <v>31</v>
      </c>
      <c r="N2459" s="290"/>
      <c r="O2459" s="291"/>
      <c r="P2459" s="289" t="s">
        <v>31</v>
      </c>
      <c r="Q2459" s="290"/>
      <c r="R2459" s="291"/>
      <c r="S2459" s="270"/>
      <c r="T2459" s="283"/>
      <c r="U2459" s="283"/>
      <c r="V2459" s="270"/>
      <c r="W2459" s="270" t="s">
        <v>21</v>
      </c>
    </row>
    <row r="2460" s="253" customFormat="true" ht="25.5" hidden="true" spans="1:23">
      <c r="A2460" s="270">
        <f>MAX(A$2:A2459)+1</f>
        <v>2291</v>
      </c>
      <c r="B2460" s="270">
        <v>310513007</v>
      </c>
      <c r="C2460" s="432" t="s">
        <v>6091</v>
      </c>
      <c r="D2460" s="410" t="s">
        <v>6092</v>
      </c>
      <c r="E2460" s="410" t="s">
        <v>6091</v>
      </c>
      <c r="F2460" s="435" t="s">
        <v>6093</v>
      </c>
      <c r="G2460" s="435"/>
      <c r="H2460" s="283" t="s">
        <v>39</v>
      </c>
      <c r="I2460" s="283" t="s">
        <v>5739</v>
      </c>
      <c r="J2460" s="289" t="s">
        <v>31</v>
      </c>
      <c r="K2460" s="290"/>
      <c r="L2460" s="291"/>
      <c r="M2460" s="289" t="s">
        <v>31</v>
      </c>
      <c r="N2460" s="290"/>
      <c r="O2460" s="291"/>
      <c r="P2460" s="289" t="s">
        <v>31</v>
      </c>
      <c r="Q2460" s="290"/>
      <c r="R2460" s="291"/>
      <c r="S2460" s="270"/>
      <c r="T2460" s="283"/>
      <c r="U2460" s="283"/>
      <c r="V2460" s="270"/>
      <c r="W2460" s="270" t="s">
        <v>21</v>
      </c>
    </row>
    <row r="2461" s="253" customFormat="true" ht="25.5" hidden="true" spans="1:23">
      <c r="A2461" s="270">
        <f>MAX(A$2:A2460)+1</f>
        <v>2292</v>
      </c>
      <c r="B2461" s="270">
        <v>310513008</v>
      </c>
      <c r="C2461" s="432" t="s">
        <v>6094</v>
      </c>
      <c r="D2461" s="410" t="s">
        <v>6095</v>
      </c>
      <c r="E2461" s="410" t="s">
        <v>6094</v>
      </c>
      <c r="F2461" s="435" t="s">
        <v>6096</v>
      </c>
      <c r="G2461" s="435"/>
      <c r="H2461" s="283" t="s">
        <v>39</v>
      </c>
      <c r="I2461" s="283" t="s">
        <v>5739</v>
      </c>
      <c r="J2461" s="289" t="s">
        <v>31</v>
      </c>
      <c r="K2461" s="290"/>
      <c r="L2461" s="291"/>
      <c r="M2461" s="289" t="s">
        <v>31</v>
      </c>
      <c r="N2461" s="290"/>
      <c r="O2461" s="291"/>
      <c r="P2461" s="289" t="s">
        <v>31</v>
      </c>
      <c r="Q2461" s="290"/>
      <c r="R2461" s="291"/>
      <c r="S2461" s="270"/>
      <c r="T2461" s="283"/>
      <c r="U2461" s="283"/>
      <c r="V2461" s="270"/>
      <c r="W2461" s="270" t="s">
        <v>21</v>
      </c>
    </row>
    <row r="2462" s="253" customFormat="true" ht="25.5" hidden="true" spans="1:23">
      <c r="A2462" s="270">
        <f>MAX(A$2:A2461)+1</f>
        <v>2293</v>
      </c>
      <c r="B2462" s="270" t="s">
        <v>6097</v>
      </c>
      <c r="C2462" s="432" t="s">
        <v>6094</v>
      </c>
      <c r="D2462" s="410" t="s">
        <v>6095</v>
      </c>
      <c r="E2462" s="410" t="s">
        <v>6094</v>
      </c>
      <c r="F2462" s="435"/>
      <c r="G2462" s="435"/>
      <c r="H2462" s="283" t="s">
        <v>44</v>
      </c>
      <c r="I2462" s="283" t="s">
        <v>5739</v>
      </c>
      <c r="J2462" s="289" t="s">
        <v>31</v>
      </c>
      <c r="K2462" s="290"/>
      <c r="L2462" s="291"/>
      <c r="M2462" s="289" t="s">
        <v>31</v>
      </c>
      <c r="N2462" s="290"/>
      <c r="O2462" s="291"/>
      <c r="P2462" s="289" t="s">
        <v>31</v>
      </c>
      <c r="Q2462" s="290"/>
      <c r="R2462" s="291"/>
      <c r="S2462" s="270" t="s">
        <v>6098</v>
      </c>
      <c r="T2462" s="283"/>
      <c r="U2462" s="283"/>
      <c r="V2462" s="270"/>
      <c r="W2462" s="270" t="s">
        <v>21</v>
      </c>
    </row>
    <row r="2463" s="253" customFormat="true" ht="25.5" hidden="true" spans="1:23">
      <c r="A2463" s="272">
        <f>MAX(A$2:A2462)+1</f>
        <v>2294</v>
      </c>
      <c r="B2463" s="272">
        <v>310513009</v>
      </c>
      <c r="C2463" s="432" t="s">
        <v>6099</v>
      </c>
      <c r="D2463" s="410" t="s">
        <v>6100</v>
      </c>
      <c r="E2463" s="410" t="s">
        <v>6101</v>
      </c>
      <c r="F2463" s="435"/>
      <c r="G2463" s="435" t="s">
        <v>5380</v>
      </c>
      <c r="H2463" s="285" t="s">
        <v>44</v>
      </c>
      <c r="I2463" s="285" t="s">
        <v>5739</v>
      </c>
      <c r="J2463" s="289" t="s">
        <v>31</v>
      </c>
      <c r="K2463" s="290"/>
      <c r="L2463" s="291"/>
      <c r="M2463" s="289" t="s">
        <v>31</v>
      </c>
      <c r="N2463" s="290"/>
      <c r="O2463" s="291"/>
      <c r="P2463" s="289" t="s">
        <v>31</v>
      </c>
      <c r="Q2463" s="290"/>
      <c r="R2463" s="291"/>
      <c r="S2463" s="272"/>
      <c r="T2463" s="285"/>
      <c r="U2463" s="285"/>
      <c r="V2463" s="270"/>
      <c r="W2463" s="270" t="s">
        <v>21</v>
      </c>
    </row>
    <row r="2464" s="253" customFormat="true" ht="25.5" hidden="true" spans="1:23">
      <c r="A2464" s="272">
        <f>MAX(A$2:A2463)+1</f>
        <v>2295</v>
      </c>
      <c r="B2464" s="272">
        <v>310513010</v>
      </c>
      <c r="C2464" s="432" t="s">
        <v>6102</v>
      </c>
      <c r="D2464" s="410" t="s">
        <v>6103</v>
      </c>
      <c r="E2464" s="410" t="s">
        <v>6102</v>
      </c>
      <c r="F2464" s="435" t="s">
        <v>6104</v>
      </c>
      <c r="G2464" s="435"/>
      <c r="H2464" s="285" t="s">
        <v>44</v>
      </c>
      <c r="I2464" s="285" t="s">
        <v>5739</v>
      </c>
      <c r="J2464" s="289" t="s">
        <v>31</v>
      </c>
      <c r="K2464" s="290"/>
      <c r="L2464" s="291"/>
      <c r="M2464" s="289" t="s">
        <v>31</v>
      </c>
      <c r="N2464" s="290"/>
      <c r="O2464" s="291"/>
      <c r="P2464" s="289" t="s">
        <v>31</v>
      </c>
      <c r="Q2464" s="290"/>
      <c r="R2464" s="291"/>
      <c r="S2464" s="272"/>
      <c r="T2464" s="285"/>
      <c r="U2464" s="285"/>
      <c r="V2464" s="270"/>
      <c r="W2464" s="270" t="s">
        <v>21</v>
      </c>
    </row>
    <row r="2465" s="252" customFormat="true" ht="25.5" hidden="true" spans="1:23">
      <c r="A2465" s="270"/>
      <c r="B2465" s="270">
        <v>310514</v>
      </c>
      <c r="C2465" s="270" t="s">
        <v>6105</v>
      </c>
      <c r="D2465" s="410"/>
      <c r="E2465" s="410"/>
      <c r="F2465" s="270"/>
      <c r="G2465" s="270"/>
      <c r="H2465" s="283"/>
      <c r="I2465" s="283"/>
      <c r="J2465" s="289" t="s">
        <v>31</v>
      </c>
      <c r="K2465" s="290"/>
      <c r="L2465" s="291"/>
      <c r="M2465" s="289" t="s">
        <v>31</v>
      </c>
      <c r="N2465" s="290"/>
      <c r="O2465" s="291"/>
      <c r="P2465" s="289" t="s">
        <v>31</v>
      </c>
      <c r="Q2465" s="290"/>
      <c r="R2465" s="291"/>
      <c r="S2465" s="270"/>
      <c r="T2465" s="283"/>
      <c r="U2465" s="283"/>
      <c r="V2465" s="270"/>
      <c r="W2465" s="270" t="s">
        <v>21</v>
      </c>
    </row>
    <row r="2466" s="253" customFormat="true" ht="25.5" hidden="true" spans="1:23">
      <c r="A2466" s="270">
        <f>MAX(A$2:A2465)+1</f>
        <v>2296</v>
      </c>
      <c r="B2466" s="270">
        <v>310514001</v>
      </c>
      <c r="C2466" s="432" t="s">
        <v>6106</v>
      </c>
      <c r="D2466" s="410" t="s">
        <v>6107</v>
      </c>
      <c r="E2466" s="410" t="s">
        <v>6106</v>
      </c>
      <c r="F2466" s="270"/>
      <c r="G2466" s="270"/>
      <c r="H2466" s="283" t="s">
        <v>39</v>
      </c>
      <c r="I2466" s="283" t="s">
        <v>40</v>
      </c>
      <c r="J2466" s="289" t="s">
        <v>31</v>
      </c>
      <c r="K2466" s="290"/>
      <c r="L2466" s="291"/>
      <c r="M2466" s="289" t="s">
        <v>31</v>
      </c>
      <c r="N2466" s="290"/>
      <c r="O2466" s="291"/>
      <c r="P2466" s="289" t="s">
        <v>31</v>
      </c>
      <c r="Q2466" s="290"/>
      <c r="R2466" s="291"/>
      <c r="S2466" s="270"/>
      <c r="T2466" s="283"/>
      <c r="U2466" s="283"/>
      <c r="V2466" s="270"/>
      <c r="W2466" s="270" t="s">
        <v>21</v>
      </c>
    </row>
    <row r="2467" s="253" customFormat="true" ht="25.5" hidden="true" spans="1:23">
      <c r="A2467" s="270">
        <f>MAX(A$2:A2466)+1</f>
        <v>2297</v>
      </c>
      <c r="B2467" s="270">
        <v>310514002</v>
      </c>
      <c r="C2467" s="432" t="s">
        <v>6108</v>
      </c>
      <c r="D2467" s="410" t="s">
        <v>6109</v>
      </c>
      <c r="E2467" s="410" t="s">
        <v>6108</v>
      </c>
      <c r="F2467" s="270"/>
      <c r="G2467" s="270"/>
      <c r="H2467" s="283" t="s">
        <v>39</v>
      </c>
      <c r="I2467" s="283" t="s">
        <v>40</v>
      </c>
      <c r="J2467" s="289" t="s">
        <v>31</v>
      </c>
      <c r="K2467" s="290"/>
      <c r="L2467" s="291"/>
      <c r="M2467" s="289" t="s">
        <v>31</v>
      </c>
      <c r="N2467" s="290"/>
      <c r="O2467" s="291"/>
      <c r="P2467" s="289" t="s">
        <v>31</v>
      </c>
      <c r="Q2467" s="290"/>
      <c r="R2467" s="291"/>
      <c r="S2467" s="270"/>
      <c r="T2467" s="283"/>
      <c r="U2467" s="283"/>
      <c r="V2467" s="270"/>
      <c r="W2467" s="270" t="s">
        <v>21</v>
      </c>
    </row>
    <row r="2468" s="253" customFormat="true" ht="51" hidden="true" spans="1:23">
      <c r="A2468" s="270">
        <f>MAX(A$2:A2467)+1</f>
        <v>2298</v>
      </c>
      <c r="B2468" s="270">
        <v>310514003</v>
      </c>
      <c r="C2468" s="432" t="s">
        <v>6110</v>
      </c>
      <c r="D2468" s="410" t="s">
        <v>6111</v>
      </c>
      <c r="E2468" s="410" t="s">
        <v>6110</v>
      </c>
      <c r="F2468" s="270"/>
      <c r="G2468" s="270" t="s">
        <v>5676</v>
      </c>
      <c r="H2468" s="283" t="s">
        <v>44</v>
      </c>
      <c r="I2468" s="283" t="s">
        <v>40</v>
      </c>
      <c r="J2468" s="289" t="s">
        <v>31</v>
      </c>
      <c r="K2468" s="290"/>
      <c r="L2468" s="291"/>
      <c r="M2468" s="289" t="s">
        <v>31</v>
      </c>
      <c r="N2468" s="290"/>
      <c r="O2468" s="291"/>
      <c r="P2468" s="289" t="s">
        <v>31</v>
      </c>
      <c r="Q2468" s="290"/>
      <c r="R2468" s="291"/>
      <c r="S2468" s="270" t="s">
        <v>6112</v>
      </c>
      <c r="T2468" s="283"/>
      <c r="U2468" s="283"/>
      <c r="V2468" s="270"/>
      <c r="W2468" s="270" t="s">
        <v>21</v>
      </c>
    </row>
    <row r="2469" s="253" customFormat="true" ht="25.5" hidden="true" spans="1:23">
      <c r="A2469" s="270">
        <f>MAX(A$2:A2468)+1</f>
        <v>2299</v>
      </c>
      <c r="B2469" s="270" t="s">
        <v>6113</v>
      </c>
      <c r="C2469" s="432" t="s">
        <v>6110</v>
      </c>
      <c r="D2469" s="410" t="s">
        <v>6111</v>
      </c>
      <c r="E2469" s="410" t="s">
        <v>6110</v>
      </c>
      <c r="F2469" s="270"/>
      <c r="G2469" s="270"/>
      <c r="H2469" s="283" t="s">
        <v>44</v>
      </c>
      <c r="I2469" s="283" t="s">
        <v>40</v>
      </c>
      <c r="J2469" s="289" t="s">
        <v>31</v>
      </c>
      <c r="K2469" s="290"/>
      <c r="L2469" s="291"/>
      <c r="M2469" s="289" t="s">
        <v>31</v>
      </c>
      <c r="N2469" s="290"/>
      <c r="O2469" s="291"/>
      <c r="P2469" s="289" t="s">
        <v>31</v>
      </c>
      <c r="Q2469" s="290"/>
      <c r="R2469" s="291"/>
      <c r="S2469" s="270" t="s">
        <v>6114</v>
      </c>
      <c r="T2469" s="283"/>
      <c r="U2469" s="283"/>
      <c r="V2469" s="270"/>
      <c r="W2469" s="270" t="s">
        <v>21</v>
      </c>
    </row>
    <row r="2470" s="253" customFormat="true" ht="25.5" hidden="true" spans="1:23">
      <c r="A2470" s="270">
        <f>MAX(A$2:A2469)+1</f>
        <v>2300</v>
      </c>
      <c r="B2470" s="270" t="s">
        <v>6115</v>
      </c>
      <c r="C2470" s="270" t="s">
        <v>6116</v>
      </c>
      <c r="D2470" s="410" t="s">
        <v>5895</v>
      </c>
      <c r="E2470" s="410" t="s">
        <v>5894</v>
      </c>
      <c r="F2470" s="325" t="s">
        <v>6117</v>
      </c>
      <c r="G2470" s="270"/>
      <c r="H2470" s="283" t="s">
        <v>44</v>
      </c>
      <c r="I2470" s="283" t="s">
        <v>40</v>
      </c>
      <c r="J2470" s="289" t="s">
        <v>31</v>
      </c>
      <c r="K2470" s="290"/>
      <c r="L2470" s="291"/>
      <c r="M2470" s="289" t="s">
        <v>31</v>
      </c>
      <c r="N2470" s="290"/>
      <c r="O2470" s="291"/>
      <c r="P2470" s="298" t="s">
        <v>31</v>
      </c>
      <c r="Q2470" s="305"/>
      <c r="R2470" s="306"/>
      <c r="S2470" s="270"/>
      <c r="T2470" s="283"/>
      <c r="U2470" s="283"/>
      <c r="V2470" s="270"/>
      <c r="W2470" s="270" t="s">
        <v>310</v>
      </c>
    </row>
    <row r="2471" s="253" customFormat="true" ht="25.5" hidden="true" spans="1:23">
      <c r="A2471" s="270">
        <f>MAX(A$2:A2470)+1</f>
        <v>2301</v>
      </c>
      <c r="B2471" s="270">
        <v>310514004</v>
      </c>
      <c r="C2471" s="270" t="s">
        <v>6118</v>
      </c>
      <c r="D2471" s="410" t="s">
        <v>6119</v>
      </c>
      <c r="E2471" s="410" t="s">
        <v>6118</v>
      </c>
      <c r="F2471" s="325" t="s">
        <v>6120</v>
      </c>
      <c r="G2471" s="270"/>
      <c r="H2471" s="283" t="s">
        <v>44</v>
      </c>
      <c r="I2471" s="283" t="s">
        <v>40</v>
      </c>
      <c r="J2471" s="289" t="s">
        <v>31</v>
      </c>
      <c r="K2471" s="290"/>
      <c r="L2471" s="291"/>
      <c r="M2471" s="289" t="s">
        <v>31</v>
      </c>
      <c r="N2471" s="290"/>
      <c r="O2471" s="291"/>
      <c r="P2471" s="298" t="s">
        <v>31</v>
      </c>
      <c r="Q2471" s="305"/>
      <c r="R2471" s="306"/>
      <c r="S2471" s="270"/>
      <c r="T2471" s="283"/>
      <c r="U2471" s="283"/>
      <c r="V2471" s="270"/>
      <c r="W2471" s="270" t="s">
        <v>310</v>
      </c>
    </row>
    <row r="2472" s="252" customFormat="true" ht="25.5" hidden="true" spans="1:23">
      <c r="A2472" s="270"/>
      <c r="B2472" s="270">
        <v>310515</v>
      </c>
      <c r="C2472" s="270" t="s">
        <v>6121</v>
      </c>
      <c r="D2472" s="410"/>
      <c r="E2472" s="410"/>
      <c r="F2472" s="270"/>
      <c r="G2472" s="270"/>
      <c r="H2472" s="283"/>
      <c r="I2472" s="283"/>
      <c r="J2472" s="289" t="s">
        <v>31</v>
      </c>
      <c r="K2472" s="290"/>
      <c r="L2472" s="291"/>
      <c r="M2472" s="289" t="s">
        <v>31</v>
      </c>
      <c r="N2472" s="290"/>
      <c r="O2472" s="291"/>
      <c r="P2472" s="289" t="s">
        <v>31</v>
      </c>
      <c r="Q2472" s="290"/>
      <c r="R2472" s="291"/>
      <c r="S2472" s="270"/>
      <c r="T2472" s="283"/>
      <c r="U2472" s="283"/>
      <c r="V2472" s="270"/>
      <c r="W2472" s="270" t="s">
        <v>21</v>
      </c>
    </row>
    <row r="2473" s="253" customFormat="true" ht="25.5" hidden="true" spans="1:23">
      <c r="A2473" s="270">
        <f>MAX(A$2:A2472)+1</f>
        <v>2302</v>
      </c>
      <c r="B2473" s="270">
        <v>310515001</v>
      </c>
      <c r="C2473" s="432" t="s">
        <v>6122</v>
      </c>
      <c r="D2473" s="410" t="s">
        <v>6123</v>
      </c>
      <c r="E2473" s="410" t="s">
        <v>6122</v>
      </c>
      <c r="F2473" s="435" t="s">
        <v>6124</v>
      </c>
      <c r="G2473" s="270"/>
      <c r="H2473" s="283" t="s">
        <v>39</v>
      </c>
      <c r="I2473" s="283" t="s">
        <v>40</v>
      </c>
      <c r="J2473" s="289" t="s">
        <v>31</v>
      </c>
      <c r="K2473" s="290"/>
      <c r="L2473" s="291"/>
      <c r="M2473" s="289" t="s">
        <v>31</v>
      </c>
      <c r="N2473" s="290"/>
      <c r="O2473" s="291"/>
      <c r="P2473" s="289" t="s">
        <v>31</v>
      </c>
      <c r="Q2473" s="290"/>
      <c r="R2473" s="291"/>
      <c r="S2473" s="270"/>
      <c r="T2473" s="283"/>
      <c r="U2473" s="283"/>
      <c r="V2473" s="270"/>
      <c r="W2473" s="270" t="s">
        <v>21</v>
      </c>
    </row>
    <row r="2474" s="253" customFormat="true" ht="25.5" hidden="true" spans="1:23">
      <c r="A2474" s="270">
        <f>MAX(A$2:A2473)+1</f>
        <v>2303</v>
      </c>
      <c r="B2474" s="270">
        <v>310515002</v>
      </c>
      <c r="C2474" s="432" t="s">
        <v>6125</v>
      </c>
      <c r="D2474" s="410" t="s">
        <v>6126</v>
      </c>
      <c r="E2474" s="410" t="s">
        <v>6125</v>
      </c>
      <c r="F2474" s="435" t="s">
        <v>6127</v>
      </c>
      <c r="G2474" s="270"/>
      <c r="H2474" s="283" t="s">
        <v>39</v>
      </c>
      <c r="I2474" s="283" t="s">
        <v>40</v>
      </c>
      <c r="J2474" s="289" t="s">
        <v>31</v>
      </c>
      <c r="K2474" s="290"/>
      <c r="L2474" s="291"/>
      <c r="M2474" s="289" t="s">
        <v>31</v>
      </c>
      <c r="N2474" s="290"/>
      <c r="O2474" s="291"/>
      <c r="P2474" s="289" t="s">
        <v>31</v>
      </c>
      <c r="Q2474" s="290"/>
      <c r="R2474" s="291"/>
      <c r="S2474" s="270"/>
      <c r="T2474" s="283"/>
      <c r="U2474" s="283"/>
      <c r="V2474" s="270"/>
      <c r="W2474" s="270" t="s">
        <v>21</v>
      </c>
    </row>
    <row r="2475" s="253" customFormat="true" ht="25.5" hidden="true" spans="1:23">
      <c r="A2475" s="270">
        <f>MAX(A$2:A2474)+1</f>
        <v>2304</v>
      </c>
      <c r="B2475" s="270">
        <v>310515003</v>
      </c>
      <c r="C2475" s="432" t="s">
        <v>6128</v>
      </c>
      <c r="D2475" s="410" t="s">
        <v>6129</v>
      </c>
      <c r="E2475" s="410" t="s">
        <v>6128</v>
      </c>
      <c r="F2475" s="435" t="s">
        <v>6130</v>
      </c>
      <c r="G2475" s="270" t="s">
        <v>6131</v>
      </c>
      <c r="H2475" s="283" t="s">
        <v>39</v>
      </c>
      <c r="I2475" s="283" t="s">
        <v>40</v>
      </c>
      <c r="J2475" s="289" t="s">
        <v>31</v>
      </c>
      <c r="K2475" s="290"/>
      <c r="L2475" s="291"/>
      <c r="M2475" s="289" t="s">
        <v>31</v>
      </c>
      <c r="N2475" s="290"/>
      <c r="O2475" s="291"/>
      <c r="P2475" s="289" t="s">
        <v>31</v>
      </c>
      <c r="Q2475" s="290"/>
      <c r="R2475" s="291"/>
      <c r="S2475" s="270"/>
      <c r="T2475" s="283"/>
      <c r="U2475" s="283"/>
      <c r="V2475" s="270"/>
      <c r="W2475" s="270" t="s">
        <v>21</v>
      </c>
    </row>
    <row r="2476" s="253" customFormat="true" ht="25.5" hidden="true" spans="1:23">
      <c r="A2476" s="270">
        <f>MAX(A$2:A2475)+1</f>
        <v>2305</v>
      </c>
      <c r="B2476" s="270">
        <v>310515004</v>
      </c>
      <c r="C2476" s="432" t="s">
        <v>6132</v>
      </c>
      <c r="D2476" s="410" t="s">
        <v>6133</v>
      </c>
      <c r="E2476" s="410" t="s">
        <v>6132</v>
      </c>
      <c r="F2476" s="435"/>
      <c r="G2476" s="270"/>
      <c r="H2476" s="283" t="s">
        <v>39</v>
      </c>
      <c r="I2476" s="283" t="s">
        <v>40</v>
      </c>
      <c r="J2476" s="289" t="s">
        <v>31</v>
      </c>
      <c r="K2476" s="290"/>
      <c r="L2476" s="291"/>
      <c r="M2476" s="289" t="s">
        <v>31</v>
      </c>
      <c r="N2476" s="290"/>
      <c r="O2476" s="291"/>
      <c r="P2476" s="289" t="s">
        <v>31</v>
      </c>
      <c r="Q2476" s="290"/>
      <c r="R2476" s="291"/>
      <c r="S2476" s="270"/>
      <c r="T2476" s="283"/>
      <c r="U2476" s="283"/>
      <c r="V2476" s="270"/>
      <c r="W2476" s="270" t="s">
        <v>21</v>
      </c>
    </row>
    <row r="2477" s="253" customFormat="true" ht="25.5" hidden="true" spans="1:23">
      <c r="A2477" s="270">
        <f>MAX(A$2:A2476)+1</f>
        <v>2306</v>
      </c>
      <c r="B2477" s="270">
        <v>310515005</v>
      </c>
      <c r="C2477" s="432" t="s">
        <v>6134</v>
      </c>
      <c r="D2477" s="410" t="s">
        <v>6135</v>
      </c>
      <c r="E2477" s="410" t="s">
        <v>6134</v>
      </c>
      <c r="F2477" s="435"/>
      <c r="G2477" s="270"/>
      <c r="H2477" s="283" t="s">
        <v>39</v>
      </c>
      <c r="I2477" s="283" t="s">
        <v>40</v>
      </c>
      <c r="J2477" s="289" t="s">
        <v>31</v>
      </c>
      <c r="K2477" s="290"/>
      <c r="L2477" s="291"/>
      <c r="M2477" s="289" t="s">
        <v>31</v>
      </c>
      <c r="N2477" s="290"/>
      <c r="O2477" s="291"/>
      <c r="P2477" s="289" t="s">
        <v>31</v>
      </c>
      <c r="Q2477" s="290"/>
      <c r="R2477" s="291"/>
      <c r="S2477" s="270"/>
      <c r="T2477" s="283"/>
      <c r="U2477" s="283"/>
      <c r="V2477" s="270"/>
      <c r="W2477" s="270" t="s">
        <v>21</v>
      </c>
    </row>
    <row r="2478" s="253" customFormat="true" ht="38.25" hidden="true" spans="1:23">
      <c r="A2478" s="270">
        <f>MAX(A$2:A2477)+1</f>
        <v>2307</v>
      </c>
      <c r="B2478" s="270">
        <v>310515006</v>
      </c>
      <c r="C2478" s="432" t="s">
        <v>6136</v>
      </c>
      <c r="D2478" s="410" t="s">
        <v>6137</v>
      </c>
      <c r="E2478" s="410" t="s">
        <v>6136</v>
      </c>
      <c r="F2478" s="435" t="s">
        <v>6138</v>
      </c>
      <c r="G2478" s="270"/>
      <c r="H2478" s="283" t="s">
        <v>29</v>
      </c>
      <c r="I2478" s="283" t="s">
        <v>40</v>
      </c>
      <c r="J2478" s="289" t="s">
        <v>31</v>
      </c>
      <c r="K2478" s="290"/>
      <c r="L2478" s="291"/>
      <c r="M2478" s="289" t="s">
        <v>31</v>
      </c>
      <c r="N2478" s="290"/>
      <c r="O2478" s="291"/>
      <c r="P2478" s="289" t="s">
        <v>31</v>
      </c>
      <c r="Q2478" s="290"/>
      <c r="R2478" s="291"/>
      <c r="S2478" s="270"/>
      <c r="T2478" s="283"/>
      <c r="U2478" s="283"/>
      <c r="V2478" s="270"/>
      <c r="W2478" s="270" t="s">
        <v>21</v>
      </c>
    </row>
    <row r="2479" s="253" customFormat="true" ht="76.5" hidden="true" spans="1:23">
      <c r="A2479" s="270">
        <f>MAX(A$2:A2478)+1</f>
        <v>2308</v>
      </c>
      <c r="B2479" s="270">
        <v>310515007</v>
      </c>
      <c r="C2479" s="432" t="s">
        <v>6139</v>
      </c>
      <c r="D2479" s="410" t="s">
        <v>6140</v>
      </c>
      <c r="E2479" s="410" t="s">
        <v>6139</v>
      </c>
      <c r="F2479" s="435" t="s">
        <v>6141</v>
      </c>
      <c r="G2479" s="270"/>
      <c r="H2479" s="283" t="s">
        <v>29</v>
      </c>
      <c r="I2479" s="283" t="s">
        <v>40</v>
      </c>
      <c r="J2479" s="289" t="s">
        <v>31</v>
      </c>
      <c r="K2479" s="290"/>
      <c r="L2479" s="291"/>
      <c r="M2479" s="289" t="s">
        <v>31</v>
      </c>
      <c r="N2479" s="290"/>
      <c r="O2479" s="291"/>
      <c r="P2479" s="289" t="s">
        <v>31</v>
      </c>
      <c r="Q2479" s="290"/>
      <c r="R2479" s="291"/>
      <c r="S2479" s="270"/>
      <c r="T2479" s="283"/>
      <c r="U2479" s="283"/>
      <c r="V2479" s="270"/>
      <c r="W2479" s="270" t="s">
        <v>21</v>
      </c>
    </row>
    <row r="2480" s="253" customFormat="true" ht="25.5" hidden="true" spans="1:23">
      <c r="A2480" s="270">
        <f>MAX(A$2:A2479)+1</f>
        <v>2309</v>
      </c>
      <c r="B2480" s="270">
        <v>310515008</v>
      </c>
      <c r="C2480" s="432" t="s">
        <v>6142</v>
      </c>
      <c r="D2480" s="410" t="s">
        <v>6143</v>
      </c>
      <c r="E2480" s="410" t="s">
        <v>6142</v>
      </c>
      <c r="F2480" s="435" t="s">
        <v>6144</v>
      </c>
      <c r="G2480" s="270"/>
      <c r="H2480" s="283" t="s">
        <v>39</v>
      </c>
      <c r="I2480" s="283" t="s">
        <v>1815</v>
      </c>
      <c r="J2480" s="289" t="s">
        <v>31</v>
      </c>
      <c r="K2480" s="290"/>
      <c r="L2480" s="291"/>
      <c r="M2480" s="289" t="s">
        <v>31</v>
      </c>
      <c r="N2480" s="290"/>
      <c r="O2480" s="291"/>
      <c r="P2480" s="289" t="s">
        <v>31</v>
      </c>
      <c r="Q2480" s="290"/>
      <c r="R2480" s="291"/>
      <c r="S2480" s="270"/>
      <c r="T2480" s="283"/>
      <c r="U2480" s="283"/>
      <c r="V2480" s="270"/>
      <c r="W2480" s="270" t="s">
        <v>21</v>
      </c>
    </row>
    <row r="2481" s="252" customFormat="true" ht="25.5" hidden="true" spans="1:23">
      <c r="A2481" s="270"/>
      <c r="B2481" s="270">
        <v>310516</v>
      </c>
      <c r="C2481" s="270" t="s">
        <v>6145</v>
      </c>
      <c r="D2481" s="410"/>
      <c r="E2481" s="410"/>
      <c r="F2481" s="270"/>
      <c r="G2481" s="270"/>
      <c r="H2481" s="283"/>
      <c r="I2481" s="283"/>
      <c r="J2481" s="289" t="s">
        <v>31</v>
      </c>
      <c r="K2481" s="290"/>
      <c r="L2481" s="291"/>
      <c r="M2481" s="289" t="s">
        <v>31</v>
      </c>
      <c r="N2481" s="290"/>
      <c r="O2481" s="291"/>
      <c r="P2481" s="289" t="s">
        <v>31</v>
      </c>
      <c r="Q2481" s="290"/>
      <c r="R2481" s="291"/>
      <c r="S2481" s="270"/>
      <c r="T2481" s="283"/>
      <c r="U2481" s="283"/>
      <c r="V2481" s="270"/>
      <c r="W2481" s="270" t="s">
        <v>21</v>
      </c>
    </row>
    <row r="2482" s="253" customFormat="true" ht="25.5" hidden="true" spans="1:23">
      <c r="A2482" s="270">
        <f>MAX(A$2:A2481)+1</f>
        <v>2310</v>
      </c>
      <c r="B2482" s="270">
        <v>310516001</v>
      </c>
      <c r="C2482" s="432" t="s">
        <v>6146</v>
      </c>
      <c r="D2482" s="410" t="s">
        <v>6147</v>
      </c>
      <c r="E2482" s="410" t="s">
        <v>6146</v>
      </c>
      <c r="F2482" s="435" t="s">
        <v>6148</v>
      </c>
      <c r="G2482" s="270"/>
      <c r="H2482" s="283" t="s">
        <v>39</v>
      </c>
      <c r="I2482" s="283" t="s">
        <v>842</v>
      </c>
      <c r="J2482" s="289" t="s">
        <v>31</v>
      </c>
      <c r="K2482" s="290"/>
      <c r="L2482" s="291"/>
      <c r="M2482" s="289" t="s">
        <v>31</v>
      </c>
      <c r="N2482" s="290"/>
      <c r="O2482" s="291"/>
      <c r="P2482" s="289" t="s">
        <v>31</v>
      </c>
      <c r="Q2482" s="290"/>
      <c r="R2482" s="291"/>
      <c r="S2482" s="270"/>
      <c r="T2482" s="283"/>
      <c r="U2482" s="283"/>
      <c r="V2482" s="270"/>
      <c r="W2482" s="270" t="s">
        <v>21</v>
      </c>
    </row>
    <row r="2483" s="253" customFormat="true" ht="25.5" hidden="true" spans="1:23">
      <c r="A2483" s="270">
        <f>MAX(A$2:A2482)+1</f>
        <v>2311</v>
      </c>
      <c r="B2483" s="270">
        <v>310516002</v>
      </c>
      <c r="C2483" s="432" t="s">
        <v>6149</v>
      </c>
      <c r="D2483" s="410" t="s">
        <v>6150</v>
      </c>
      <c r="E2483" s="410" t="s">
        <v>6149</v>
      </c>
      <c r="F2483" s="435"/>
      <c r="G2483" s="270"/>
      <c r="H2483" s="283" t="s">
        <v>39</v>
      </c>
      <c r="I2483" s="283" t="s">
        <v>842</v>
      </c>
      <c r="J2483" s="289" t="s">
        <v>31</v>
      </c>
      <c r="K2483" s="290"/>
      <c r="L2483" s="291"/>
      <c r="M2483" s="289" t="s">
        <v>31</v>
      </c>
      <c r="N2483" s="290"/>
      <c r="O2483" s="291"/>
      <c r="P2483" s="289" t="s">
        <v>31</v>
      </c>
      <c r="Q2483" s="290"/>
      <c r="R2483" s="291"/>
      <c r="S2483" s="270"/>
      <c r="T2483" s="283"/>
      <c r="U2483" s="283"/>
      <c r="V2483" s="270"/>
      <c r="W2483" s="270" t="s">
        <v>21</v>
      </c>
    </row>
    <row r="2484" s="253" customFormat="true" ht="25.5" hidden="true" spans="1:23">
      <c r="A2484" s="270">
        <f>MAX(A$2:A2483)+1</f>
        <v>2312</v>
      </c>
      <c r="B2484" s="270">
        <v>310516003</v>
      </c>
      <c r="C2484" s="432" t="s">
        <v>6151</v>
      </c>
      <c r="D2484" s="410" t="s">
        <v>6152</v>
      </c>
      <c r="E2484" s="410" t="s">
        <v>6153</v>
      </c>
      <c r="F2484" s="435"/>
      <c r="G2484" s="270"/>
      <c r="H2484" s="283" t="s">
        <v>39</v>
      </c>
      <c r="I2484" s="283" t="s">
        <v>6154</v>
      </c>
      <c r="J2484" s="289" t="s">
        <v>31</v>
      </c>
      <c r="K2484" s="290"/>
      <c r="L2484" s="291"/>
      <c r="M2484" s="289" t="s">
        <v>31</v>
      </c>
      <c r="N2484" s="290"/>
      <c r="O2484" s="291"/>
      <c r="P2484" s="289" t="s">
        <v>31</v>
      </c>
      <c r="Q2484" s="290"/>
      <c r="R2484" s="291"/>
      <c r="S2484" s="270"/>
      <c r="T2484" s="283"/>
      <c r="U2484" s="283"/>
      <c r="V2484" s="270"/>
      <c r="W2484" s="270" t="s">
        <v>21</v>
      </c>
    </row>
    <row r="2485" s="253" customFormat="true" ht="51" hidden="true" spans="1:23">
      <c r="A2485" s="270">
        <f>MAX(A$2:A2484)+1</f>
        <v>2313</v>
      </c>
      <c r="B2485" s="270">
        <v>310516004</v>
      </c>
      <c r="C2485" s="432" t="s">
        <v>6155</v>
      </c>
      <c r="D2485" s="410" t="s">
        <v>6156</v>
      </c>
      <c r="E2485" s="410" t="s">
        <v>6155</v>
      </c>
      <c r="F2485" s="435" t="s">
        <v>6157</v>
      </c>
      <c r="G2485" s="270"/>
      <c r="H2485" s="283" t="s">
        <v>44</v>
      </c>
      <c r="I2485" s="283" t="s">
        <v>842</v>
      </c>
      <c r="J2485" s="289" t="s">
        <v>31</v>
      </c>
      <c r="K2485" s="290"/>
      <c r="L2485" s="291"/>
      <c r="M2485" s="289" t="s">
        <v>31</v>
      </c>
      <c r="N2485" s="290"/>
      <c r="O2485" s="291"/>
      <c r="P2485" s="289" t="s">
        <v>31</v>
      </c>
      <c r="Q2485" s="290"/>
      <c r="R2485" s="291"/>
      <c r="S2485" s="270"/>
      <c r="T2485" s="283"/>
      <c r="U2485" s="283"/>
      <c r="V2485" s="270"/>
      <c r="W2485" s="270" t="s">
        <v>21</v>
      </c>
    </row>
    <row r="2486" s="253" customFormat="true" ht="25.5" hidden="true" spans="1:23">
      <c r="A2486" s="270">
        <f>MAX(A$2:A2485)+1</f>
        <v>2314</v>
      </c>
      <c r="B2486" s="270" t="s">
        <v>6158</v>
      </c>
      <c r="C2486" s="432" t="s">
        <v>6155</v>
      </c>
      <c r="D2486" s="410" t="s">
        <v>6156</v>
      </c>
      <c r="E2486" s="410" t="s">
        <v>6155</v>
      </c>
      <c r="F2486" s="435"/>
      <c r="G2486" s="270"/>
      <c r="H2486" s="283" t="s">
        <v>44</v>
      </c>
      <c r="I2486" s="283" t="s">
        <v>842</v>
      </c>
      <c r="J2486" s="289" t="s">
        <v>31</v>
      </c>
      <c r="K2486" s="290"/>
      <c r="L2486" s="291"/>
      <c r="M2486" s="289" t="s">
        <v>31</v>
      </c>
      <c r="N2486" s="290"/>
      <c r="O2486" s="291"/>
      <c r="P2486" s="289" t="s">
        <v>31</v>
      </c>
      <c r="Q2486" s="290"/>
      <c r="R2486" s="291"/>
      <c r="S2486" s="270" t="s">
        <v>6159</v>
      </c>
      <c r="T2486" s="283"/>
      <c r="U2486" s="283"/>
      <c r="V2486" s="270"/>
      <c r="W2486" s="270" t="s">
        <v>21</v>
      </c>
    </row>
    <row r="2487" s="253" customFormat="true" ht="51" hidden="true" spans="1:23">
      <c r="A2487" s="270">
        <f>MAX(A$2:A2486)+1</f>
        <v>2315</v>
      </c>
      <c r="B2487" s="270">
        <v>310516005</v>
      </c>
      <c r="C2487" s="177" t="s">
        <v>6160</v>
      </c>
      <c r="D2487" s="410" t="s">
        <v>6161</v>
      </c>
      <c r="E2487" s="410" t="s">
        <v>6160</v>
      </c>
      <c r="F2487" s="177" t="s">
        <v>6162</v>
      </c>
      <c r="G2487" s="270"/>
      <c r="H2487" s="283" t="s">
        <v>29</v>
      </c>
      <c r="I2487" s="283" t="s">
        <v>40</v>
      </c>
      <c r="J2487" s="289" t="s">
        <v>70</v>
      </c>
      <c r="K2487" s="290"/>
      <c r="L2487" s="291"/>
      <c r="M2487" s="289" t="s">
        <v>70</v>
      </c>
      <c r="N2487" s="290"/>
      <c r="O2487" s="291"/>
      <c r="P2487" s="298" t="s">
        <v>70</v>
      </c>
      <c r="Q2487" s="305"/>
      <c r="R2487" s="306"/>
      <c r="S2487" s="270"/>
      <c r="T2487" s="283"/>
      <c r="U2487" s="283"/>
      <c r="V2487" s="270"/>
      <c r="W2487" s="270" t="s">
        <v>21</v>
      </c>
    </row>
    <row r="2488" s="253" customFormat="true" ht="63.75" hidden="true" spans="1:23">
      <c r="A2488" s="270">
        <f>MAX(A$2:A2487)+1</f>
        <v>2316</v>
      </c>
      <c r="B2488" s="270">
        <v>310516006</v>
      </c>
      <c r="C2488" s="177" t="s">
        <v>6163</v>
      </c>
      <c r="D2488" s="410" t="s">
        <v>6161</v>
      </c>
      <c r="E2488" s="410" t="s">
        <v>6163</v>
      </c>
      <c r="F2488" s="177" t="s">
        <v>6164</v>
      </c>
      <c r="G2488" s="270"/>
      <c r="H2488" s="283" t="s">
        <v>29</v>
      </c>
      <c r="I2488" s="283" t="s">
        <v>40</v>
      </c>
      <c r="J2488" s="289" t="s">
        <v>70</v>
      </c>
      <c r="K2488" s="290"/>
      <c r="L2488" s="291"/>
      <c r="M2488" s="289" t="s">
        <v>70</v>
      </c>
      <c r="N2488" s="290"/>
      <c r="O2488" s="291"/>
      <c r="P2488" s="298" t="s">
        <v>70</v>
      </c>
      <c r="Q2488" s="305"/>
      <c r="R2488" s="306"/>
      <c r="S2488" s="270"/>
      <c r="T2488" s="283"/>
      <c r="U2488" s="283"/>
      <c r="V2488" s="270"/>
      <c r="W2488" s="270" t="s">
        <v>21</v>
      </c>
    </row>
    <row r="2489" s="252" customFormat="true" ht="76.5" hidden="true" spans="1:23">
      <c r="A2489" s="270"/>
      <c r="B2489" s="270">
        <v>310517</v>
      </c>
      <c r="C2489" s="270" t="s">
        <v>6165</v>
      </c>
      <c r="D2489" s="410"/>
      <c r="E2489" s="410"/>
      <c r="F2489" s="270"/>
      <c r="G2489" s="270" t="s">
        <v>6166</v>
      </c>
      <c r="H2489" s="283"/>
      <c r="I2489" s="283"/>
      <c r="J2489" s="289" t="s">
        <v>31</v>
      </c>
      <c r="K2489" s="290"/>
      <c r="L2489" s="291"/>
      <c r="M2489" s="289" t="s">
        <v>31</v>
      </c>
      <c r="N2489" s="290"/>
      <c r="O2489" s="291"/>
      <c r="P2489" s="289" t="s">
        <v>31</v>
      </c>
      <c r="Q2489" s="290"/>
      <c r="R2489" s="291"/>
      <c r="S2489" s="270"/>
      <c r="T2489" s="283"/>
      <c r="U2489" s="283"/>
      <c r="V2489" s="270"/>
      <c r="W2489" s="270" t="s">
        <v>21</v>
      </c>
    </row>
    <row r="2490" s="253" customFormat="true" ht="76.5" hidden="true" spans="1:23">
      <c r="A2490" s="270">
        <f>MAX(A$2:A2489)+1</f>
        <v>2317</v>
      </c>
      <c r="B2490" s="270">
        <v>310517001</v>
      </c>
      <c r="C2490" s="432" t="s">
        <v>6167</v>
      </c>
      <c r="D2490" s="410" t="s">
        <v>6168</v>
      </c>
      <c r="E2490" s="410" t="s">
        <v>6167</v>
      </c>
      <c r="F2490" s="435" t="s">
        <v>6169</v>
      </c>
      <c r="G2490" s="270"/>
      <c r="H2490" s="283" t="s">
        <v>29</v>
      </c>
      <c r="I2490" s="283" t="s">
        <v>5739</v>
      </c>
      <c r="J2490" s="289" t="s">
        <v>31</v>
      </c>
      <c r="K2490" s="290"/>
      <c r="L2490" s="291"/>
      <c r="M2490" s="289" t="s">
        <v>31</v>
      </c>
      <c r="N2490" s="290"/>
      <c r="O2490" s="291"/>
      <c r="P2490" s="289" t="s">
        <v>31</v>
      </c>
      <c r="Q2490" s="290"/>
      <c r="R2490" s="291"/>
      <c r="S2490" s="270" t="s">
        <v>6170</v>
      </c>
      <c r="T2490" s="283"/>
      <c r="U2490" s="283"/>
      <c r="V2490" s="270"/>
      <c r="W2490" s="270" t="s">
        <v>21</v>
      </c>
    </row>
    <row r="2491" s="253" customFormat="true" ht="25.5" hidden="true" spans="1:23">
      <c r="A2491" s="270">
        <f>MAX(A$2:A2490)+1</f>
        <v>2318</v>
      </c>
      <c r="B2491" s="270" t="s">
        <v>6171</v>
      </c>
      <c r="C2491" s="432" t="s">
        <v>6167</v>
      </c>
      <c r="D2491" s="410" t="s">
        <v>6168</v>
      </c>
      <c r="E2491" s="410" t="s">
        <v>6167</v>
      </c>
      <c r="F2491" s="435"/>
      <c r="G2491" s="270"/>
      <c r="H2491" s="283" t="s">
        <v>29</v>
      </c>
      <c r="I2491" s="283" t="s">
        <v>5739</v>
      </c>
      <c r="J2491" s="289" t="s">
        <v>31</v>
      </c>
      <c r="K2491" s="290"/>
      <c r="L2491" s="291"/>
      <c r="M2491" s="289" t="s">
        <v>31</v>
      </c>
      <c r="N2491" s="290"/>
      <c r="O2491" s="291"/>
      <c r="P2491" s="289" t="s">
        <v>31</v>
      </c>
      <c r="Q2491" s="290"/>
      <c r="R2491" s="291"/>
      <c r="S2491" s="270" t="s">
        <v>6172</v>
      </c>
      <c r="T2491" s="283"/>
      <c r="U2491" s="283"/>
      <c r="V2491" s="270"/>
      <c r="W2491" s="270" t="s">
        <v>21</v>
      </c>
    </row>
    <row r="2492" s="253" customFormat="true" ht="25.5" hidden="true" spans="1:23">
      <c r="A2492" s="270">
        <f>MAX(A$2:A2491)+1</f>
        <v>2319</v>
      </c>
      <c r="B2492" s="270" t="s">
        <v>6173</v>
      </c>
      <c r="C2492" s="432" t="s">
        <v>6167</v>
      </c>
      <c r="D2492" s="410" t="s">
        <v>6168</v>
      </c>
      <c r="E2492" s="410" t="s">
        <v>6167</v>
      </c>
      <c r="F2492" s="435"/>
      <c r="G2492" s="270"/>
      <c r="H2492" s="283" t="s">
        <v>29</v>
      </c>
      <c r="I2492" s="283" t="s">
        <v>5739</v>
      </c>
      <c r="J2492" s="289" t="s">
        <v>31</v>
      </c>
      <c r="K2492" s="290"/>
      <c r="L2492" s="291"/>
      <c r="M2492" s="289" t="s">
        <v>31</v>
      </c>
      <c r="N2492" s="290"/>
      <c r="O2492" s="291"/>
      <c r="P2492" s="289" t="s">
        <v>31</v>
      </c>
      <c r="Q2492" s="290"/>
      <c r="R2492" s="291"/>
      <c r="S2492" s="270" t="s">
        <v>6174</v>
      </c>
      <c r="T2492" s="283"/>
      <c r="U2492" s="283"/>
      <c r="V2492" s="270"/>
      <c r="W2492" s="270" t="s">
        <v>21</v>
      </c>
    </row>
    <row r="2493" s="253" customFormat="true" ht="76.5" hidden="true" spans="1:23">
      <c r="A2493" s="270">
        <f>MAX(A$2:A2492)+1</f>
        <v>2320</v>
      </c>
      <c r="B2493" s="270">
        <v>310517002</v>
      </c>
      <c r="C2493" s="432" t="s">
        <v>6175</v>
      </c>
      <c r="D2493" s="410" t="s">
        <v>6176</v>
      </c>
      <c r="E2493" s="410" t="s">
        <v>6175</v>
      </c>
      <c r="F2493" s="435" t="s">
        <v>6177</v>
      </c>
      <c r="G2493" s="270"/>
      <c r="H2493" s="283" t="s">
        <v>29</v>
      </c>
      <c r="I2493" s="283" t="s">
        <v>5739</v>
      </c>
      <c r="J2493" s="289" t="s">
        <v>31</v>
      </c>
      <c r="K2493" s="290"/>
      <c r="L2493" s="291"/>
      <c r="M2493" s="289" t="s">
        <v>31</v>
      </c>
      <c r="N2493" s="290"/>
      <c r="O2493" s="291"/>
      <c r="P2493" s="289" t="s">
        <v>31</v>
      </c>
      <c r="Q2493" s="290"/>
      <c r="R2493" s="291"/>
      <c r="S2493" s="270"/>
      <c r="T2493" s="283"/>
      <c r="U2493" s="283"/>
      <c r="V2493" s="270"/>
      <c r="W2493" s="270" t="s">
        <v>21</v>
      </c>
    </row>
    <row r="2494" s="253" customFormat="true" ht="51" hidden="true" spans="1:23">
      <c r="A2494" s="270">
        <f>MAX(A$2:A2493)+1</f>
        <v>2321</v>
      </c>
      <c r="B2494" s="270">
        <v>310517003</v>
      </c>
      <c r="C2494" s="432" t="s">
        <v>6178</v>
      </c>
      <c r="D2494" s="410" t="s">
        <v>6179</v>
      </c>
      <c r="E2494" s="410" t="s">
        <v>6178</v>
      </c>
      <c r="F2494" s="435" t="s">
        <v>6180</v>
      </c>
      <c r="G2494" s="270"/>
      <c r="H2494" s="283" t="s">
        <v>29</v>
      </c>
      <c r="I2494" s="283" t="s">
        <v>5739</v>
      </c>
      <c r="J2494" s="289" t="s">
        <v>31</v>
      </c>
      <c r="K2494" s="290"/>
      <c r="L2494" s="291"/>
      <c r="M2494" s="289" t="s">
        <v>31</v>
      </c>
      <c r="N2494" s="290"/>
      <c r="O2494" s="291"/>
      <c r="P2494" s="289" t="s">
        <v>31</v>
      </c>
      <c r="Q2494" s="290"/>
      <c r="R2494" s="291"/>
      <c r="S2494" s="270"/>
      <c r="T2494" s="283"/>
      <c r="U2494" s="283"/>
      <c r="V2494" s="270"/>
      <c r="W2494" s="270" t="s">
        <v>21</v>
      </c>
    </row>
    <row r="2495" s="253" customFormat="true" ht="38.25" hidden="true" spans="1:23">
      <c r="A2495" s="270">
        <f>MAX(A$2:A2494)+1</f>
        <v>2322</v>
      </c>
      <c r="B2495" s="270">
        <v>310517004</v>
      </c>
      <c r="C2495" s="432" t="s">
        <v>6181</v>
      </c>
      <c r="D2495" s="410" t="s">
        <v>6182</v>
      </c>
      <c r="E2495" s="410" t="s">
        <v>6181</v>
      </c>
      <c r="F2495" s="435" t="s">
        <v>6183</v>
      </c>
      <c r="G2495" s="270"/>
      <c r="H2495" s="283" t="s">
        <v>29</v>
      </c>
      <c r="I2495" s="283" t="s">
        <v>5739</v>
      </c>
      <c r="J2495" s="289" t="s">
        <v>31</v>
      </c>
      <c r="K2495" s="290"/>
      <c r="L2495" s="291"/>
      <c r="M2495" s="289" t="s">
        <v>31</v>
      </c>
      <c r="N2495" s="290"/>
      <c r="O2495" s="291"/>
      <c r="P2495" s="289" t="s">
        <v>31</v>
      </c>
      <c r="Q2495" s="290"/>
      <c r="R2495" s="291"/>
      <c r="S2495" s="270"/>
      <c r="T2495" s="283"/>
      <c r="U2495" s="283"/>
      <c r="V2495" s="270"/>
      <c r="W2495" s="270" t="s">
        <v>21</v>
      </c>
    </row>
    <row r="2496" s="253" customFormat="true" ht="89.25" hidden="true" spans="1:23">
      <c r="A2496" s="270">
        <f>MAX(A$2:A2495)+1</f>
        <v>2323</v>
      </c>
      <c r="B2496" s="270">
        <v>310517005</v>
      </c>
      <c r="C2496" s="432" t="s">
        <v>6184</v>
      </c>
      <c r="D2496" s="410" t="s">
        <v>6185</v>
      </c>
      <c r="E2496" s="410" t="s">
        <v>6184</v>
      </c>
      <c r="F2496" s="435" t="s">
        <v>6186</v>
      </c>
      <c r="G2496" s="270"/>
      <c r="H2496" s="283" t="s">
        <v>29</v>
      </c>
      <c r="I2496" s="283" t="s">
        <v>5739</v>
      </c>
      <c r="J2496" s="289" t="s">
        <v>31</v>
      </c>
      <c r="K2496" s="290"/>
      <c r="L2496" s="291"/>
      <c r="M2496" s="289" t="s">
        <v>31</v>
      </c>
      <c r="N2496" s="290"/>
      <c r="O2496" s="291"/>
      <c r="P2496" s="289" t="s">
        <v>31</v>
      </c>
      <c r="Q2496" s="290"/>
      <c r="R2496" s="291"/>
      <c r="S2496" s="270"/>
      <c r="T2496" s="283"/>
      <c r="U2496" s="283"/>
      <c r="V2496" s="270"/>
      <c r="W2496" s="270" t="s">
        <v>21</v>
      </c>
    </row>
    <row r="2497" s="253" customFormat="true" ht="127.5" hidden="true" spans="1:23">
      <c r="A2497" s="270">
        <f>MAX(A$2:A2496)+1</f>
        <v>2324</v>
      </c>
      <c r="B2497" s="270">
        <v>310517006</v>
      </c>
      <c r="C2497" s="432" t="s">
        <v>6187</v>
      </c>
      <c r="D2497" s="410" t="s">
        <v>6188</v>
      </c>
      <c r="E2497" s="410" t="s">
        <v>6187</v>
      </c>
      <c r="F2497" s="435" t="s">
        <v>6189</v>
      </c>
      <c r="G2497" s="270"/>
      <c r="H2497" s="283" t="s">
        <v>29</v>
      </c>
      <c r="I2497" s="283" t="s">
        <v>5739</v>
      </c>
      <c r="J2497" s="289" t="s">
        <v>31</v>
      </c>
      <c r="K2497" s="290"/>
      <c r="L2497" s="291"/>
      <c r="M2497" s="289" t="s">
        <v>31</v>
      </c>
      <c r="N2497" s="290"/>
      <c r="O2497" s="291"/>
      <c r="P2497" s="289" t="s">
        <v>31</v>
      </c>
      <c r="Q2497" s="290"/>
      <c r="R2497" s="291"/>
      <c r="S2497" s="270"/>
      <c r="T2497" s="283"/>
      <c r="U2497" s="283"/>
      <c r="V2497" s="270"/>
      <c r="W2497" s="270" t="s">
        <v>21</v>
      </c>
    </row>
    <row r="2498" s="253" customFormat="true" ht="38.25" hidden="true" spans="1:23">
      <c r="A2498" s="270">
        <f>MAX(A$2:A2497)+1</f>
        <v>2325</v>
      </c>
      <c r="B2498" s="270">
        <v>310517007</v>
      </c>
      <c r="C2498" s="432" t="s">
        <v>6190</v>
      </c>
      <c r="D2498" s="410" t="s">
        <v>6191</v>
      </c>
      <c r="E2498" s="410" t="s">
        <v>6190</v>
      </c>
      <c r="F2498" s="435" t="s">
        <v>6192</v>
      </c>
      <c r="G2498" s="270"/>
      <c r="H2498" s="283" t="s">
        <v>29</v>
      </c>
      <c r="I2498" s="283" t="s">
        <v>40</v>
      </c>
      <c r="J2498" s="289" t="s">
        <v>31</v>
      </c>
      <c r="K2498" s="290"/>
      <c r="L2498" s="291"/>
      <c r="M2498" s="289" t="s">
        <v>31</v>
      </c>
      <c r="N2498" s="290"/>
      <c r="O2498" s="291"/>
      <c r="P2498" s="289" t="s">
        <v>31</v>
      </c>
      <c r="Q2498" s="290"/>
      <c r="R2498" s="291"/>
      <c r="S2498" s="270"/>
      <c r="T2498" s="283"/>
      <c r="U2498" s="283"/>
      <c r="V2498" s="270"/>
      <c r="W2498" s="270" t="s">
        <v>21</v>
      </c>
    </row>
    <row r="2499" s="253" customFormat="true" ht="102" hidden="true" spans="1:23">
      <c r="A2499" s="270">
        <f>MAX(A$2:A2498)+1</f>
        <v>2326</v>
      </c>
      <c r="B2499" s="270">
        <v>310517008</v>
      </c>
      <c r="C2499" s="432" t="s">
        <v>6193</v>
      </c>
      <c r="D2499" s="410" t="s">
        <v>6194</v>
      </c>
      <c r="E2499" s="410" t="s">
        <v>6193</v>
      </c>
      <c r="F2499" s="435" t="s">
        <v>6195</v>
      </c>
      <c r="G2499" s="270"/>
      <c r="H2499" s="283" t="s">
        <v>29</v>
      </c>
      <c r="I2499" s="283" t="s">
        <v>40</v>
      </c>
      <c r="J2499" s="289" t="s">
        <v>31</v>
      </c>
      <c r="K2499" s="290"/>
      <c r="L2499" s="291"/>
      <c r="M2499" s="289" t="s">
        <v>31</v>
      </c>
      <c r="N2499" s="290"/>
      <c r="O2499" s="291"/>
      <c r="P2499" s="289" t="s">
        <v>31</v>
      </c>
      <c r="Q2499" s="290"/>
      <c r="R2499" s="291"/>
      <c r="S2499" s="270"/>
      <c r="T2499" s="283"/>
      <c r="U2499" s="283"/>
      <c r="V2499" s="270"/>
      <c r="W2499" s="270" t="s">
        <v>21</v>
      </c>
    </row>
    <row r="2500" s="253" customFormat="true" ht="25.5" hidden="true" spans="1:23">
      <c r="A2500" s="270">
        <f>MAX(A$2:A2499)+1</f>
        <v>2327</v>
      </c>
      <c r="B2500" s="270" t="s">
        <v>6196</v>
      </c>
      <c r="C2500" s="374" t="s">
        <v>6197</v>
      </c>
      <c r="D2500" s="410" t="s">
        <v>6198</v>
      </c>
      <c r="E2500" s="410" t="s">
        <v>6199</v>
      </c>
      <c r="F2500" s="435"/>
      <c r="G2500" s="270"/>
      <c r="H2500" s="283" t="s">
        <v>29</v>
      </c>
      <c r="I2500" s="283" t="s">
        <v>40</v>
      </c>
      <c r="J2500" s="289" t="s">
        <v>31</v>
      </c>
      <c r="K2500" s="290"/>
      <c r="L2500" s="291"/>
      <c r="M2500" s="289" t="s">
        <v>31</v>
      </c>
      <c r="N2500" s="290"/>
      <c r="O2500" s="291"/>
      <c r="P2500" s="289" t="s">
        <v>31</v>
      </c>
      <c r="Q2500" s="290"/>
      <c r="R2500" s="291"/>
      <c r="S2500" s="440" t="s">
        <v>6197</v>
      </c>
      <c r="T2500" s="283"/>
      <c r="U2500" s="283"/>
      <c r="V2500" s="270"/>
      <c r="W2500" s="270" t="s">
        <v>21</v>
      </c>
    </row>
    <row r="2501" s="253" customFormat="true" ht="38.25" hidden="true" spans="1:23">
      <c r="A2501" s="270">
        <f>MAX(A$2:A2500)+1</f>
        <v>2328</v>
      </c>
      <c r="B2501" s="270">
        <v>310517009</v>
      </c>
      <c r="C2501" s="432" t="s">
        <v>6200</v>
      </c>
      <c r="D2501" s="410" t="s">
        <v>6201</v>
      </c>
      <c r="E2501" s="410" t="s">
        <v>6200</v>
      </c>
      <c r="F2501" s="435" t="s">
        <v>6202</v>
      </c>
      <c r="G2501" s="270" t="s">
        <v>6203</v>
      </c>
      <c r="H2501" s="283" t="s">
        <v>29</v>
      </c>
      <c r="I2501" s="283" t="s">
        <v>5739</v>
      </c>
      <c r="J2501" s="289" t="s">
        <v>31</v>
      </c>
      <c r="K2501" s="290"/>
      <c r="L2501" s="291"/>
      <c r="M2501" s="289" t="s">
        <v>31</v>
      </c>
      <c r="N2501" s="290"/>
      <c r="O2501" s="291"/>
      <c r="P2501" s="289" t="s">
        <v>31</v>
      </c>
      <c r="Q2501" s="290"/>
      <c r="R2501" s="291"/>
      <c r="S2501" s="270"/>
      <c r="T2501" s="283"/>
      <c r="U2501" s="283"/>
      <c r="V2501" s="270"/>
      <c r="W2501" s="270" t="s">
        <v>21</v>
      </c>
    </row>
    <row r="2502" s="252" customFormat="true" ht="127.5" hidden="true" spans="1:23">
      <c r="A2502" s="270"/>
      <c r="B2502" s="270">
        <v>310518</v>
      </c>
      <c r="C2502" s="270" t="s">
        <v>6204</v>
      </c>
      <c r="D2502" s="410"/>
      <c r="E2502" s="410"/>
      <c r="F2502" s="270"/>
      <c r="G2502" s="270" t="s">
        <v>6205</v>
      </c>
      <c r="H2502" s="283"/>
      <c r="I2502" s="283"/>
      <c r="J2502" s="289" t="s">
        <v>31</v>
      </c>
      <c r="K2502" s="290"/>
      <c r="L2502" s="291"/>
      <c r="M2502" s="289" t="s">
        <v>31</v>
      </c>
      <c r="N2502" s="290"/>
      <c r="O2502" s="291"/>
      <c r="P2502" s="289" t="s">
        <v>31</v>
      </c>
      <c r="Q2502" s="290"/>
      <c r="R2502" s="291"/>
      <c r="S2502" s="270"/>
      <c r="T2502" s="283"/>
      <c r="U2502" s="283"/>
      <c r="V2502" s="270"/>
      <c r="W2502" s="270" t="s">
        <v>21</v>
      </c>
    </row>
    <row r="2503" s="253" customFormat="true" ht="38.25" hidden="true" spans="1:23">
      <c r="A2503" s="270">
        <f>MAX(A$2:A2502)+1</f>
        <v>2329</v>
      </c>
      <c r="B2503" s="270">
        <v>310518001</v>
      </c>
      <c r="C2503" s="432" t="s">
        <v>6206</v>
      </c>
      <c r="D2503" s="410" t="s">
        <v>6207</v>
      </c>
      <c r="E2503" s="410" t="s">
        <v>6206</v>
      </c>
      <c r="F2503" s="435" t="s">
        <v>6208</v>
      </c>
      <c r="G2503" s="270"/>
      <c r="H2503" s="283" t="s">
        <v>29</v>
      </c>
      <c r="I2503" s="283" t="s">
        <v>5739</v>
      </c>
      <c r="J2503" s="289" t="s">
        <v>31</v>
      </c>
      <c r="K2503" s="290"/>
      <c r="L2503" s="291"/>
      <c r="M2503" s="289" t="s">
        <v>31</v>
      </c>
      <c r="N2503" s="290"/>
      <c r="O2503" s="291"/>
      <c r="P2503" s="289" t="s">
        <v>31</v>
      </c>
      <c r="Q2503" s="290"/>
      <c r="R2503" s="291"/>
      <c r="S2503" s="270"/>
      <c r="T2503" s="283"/>
      <c r="U2503" s="283"/>
      <c r="V2503" s="270"/>
      <c r="W2503" s="270" t="s">
        <v>21</v>
      </c>
    </row>
    <row r="2504" s="253" customFormat="true" ht="25.5" hidden="true" spans="1:23">
      <c r="A2504" s="270">
        <f>MAX(A$2:A2503)+1</f>
        <v>2330</v>
      </c>
      <c r="B2504" s="270" t="s">
        <v>6209</v>
      </c>
      <c r="C2504" s="374" t="s">
        <v>6210</v>
      </c>
      <c r="D2504" s="410" t="s">
        <v>6211</v>
      </c>
      <c r="E2504" s="410" t="s">
        <v>6212</v>
      </c>
      <c r="F2504" s="435"/>
      <c r="G2504" s="270"/>
      <c r="H2504" s="283" t="s">
        <v>29</v>
      </c>
      <c r="I2504" s="283" t="s">
        <v>5739</v>
      </c>
      <c r="J2504" s="289" t="s">
        <v>31</v>
      </c>
      <c r="K2504" s="290"/>
      <c r="L2504" s="291"/>
      <c r="M2504" s="289" t="s">
        <v>31</v>
      </c>
      <c r="N2504" s="290"/>
      <c r="O2504" s="291"/>
      <c r="P2504" s="289" t="s">
        <v>31</v>
      </c>
      <c r="Q2504" s="290"/>
      <c r="R2504" s="291"/>
      <c r="S2504" s="440" t="s">
        <v>6210</v>
      </c>
      <c r="T2504" s="283"/>
      <c r="U2504" s="283"/>
      <c r="V2504" s="270"/>
      <c r="W2504" s="270" t="s">
        <v>21</v>
      </c>
    </row>
    <row r="2505" s="253" customFormat="true" ht="165.75" hidden="true" spans="1:23">
      <c r="A2505" s="270">
        <f>MAX(A$2:A2504)+1</f>
        <v>2331</v>
      </c>
      <c r="B2505" s="270">
        <v>310518002</v>
      </c>
      <c r="C2505" s="432" t="s">
        <v>6213</v>
      </c>
      <c r="D2505" s="410" t="s">
        <v>6214</v>
      </c>
      <c r="E2505" s="410" t="s">
        <v>6213</v>
      </c>
      <c r="F2505" s="435" t="s">
        <v>6215</v>
      </c>
      <c r="G2505" s="270"/>
      <c r="H2505" s="283" t="s">
        <v>29</v>
      </c>
      <c r="I2505" s="283" t="s">
        <v>5739</v>
      </c>
      <c r="J2505" s="289" t="s">
        <v>31</v>
      </c>
      <c r="K2505" s="290"/>
      <c r="L2505" s="291"/>
      <c r="M2505" s="289" t="s">
        <v>31</v>
      </c>
      <c r="N2505" s="290"/>
      <c r="O2505" s="291"/>
      <c r="P2505" s="289" t="s">
        <v>31</v>
      </c>
      <c r="Q2505" s="290"/>
      <c r="R2505" s="291"/>
      <c r="S2505" s="270"/>
      <c r="T2505" s="283"/>
      <c r="U2505" s="283"/>
      <c r="V2505" s="270"/>
      <c r="W2505" s="270" t="s">
        <v>21</v>
      </c>
    </row>
    <row r="2506" s="253" customFormat="true" ht="140.25" hidden="true" spans="1:23">
      <c r="A2506" s="270">
        <f>MAX(A$2:A2505)+1</f>
        <v>2332</v>
      </c>
      <c r="B2506" s="270">
        <v>310518003</v>
      </c>
      <c r="C2506" s="432" t="s">
        <v>6216</v>
      </c>
      <c r="D2506" s="410" t="s">
        <v>6217</v>
      </c>
      <c r="E2506" s="410" t="s">
        <v>6216</v>
      </c>
      <c r="F2506" s="435" t="s">
        <v>6218</v>
      </c>
      <c r="G2506" s="270"/>
      <c r="H2506" s="283" t="s">
        <v>29</v>
      </c>
      <c r="I2506" s="283" t="s">
        <v>5739</v>
      </c>
      <c r="J2506" s="289" t="s">
        <v>31</v>
      </c>
      <c r="K2506" s="290"/>
      <c r="L2506" s="291"/>
      <c r="M2506" s="289" t="s">
        <v>31</v>
      </c>
      <c r="N2506" s="290"/>
      <c r="O2506" s="291"/>
      <c r="P2506" s="289" t="s">
        <v>31</v>
      </c>
      <c r="Q2506" s="290"/>
      <c r="R2506" s="291"/>
      <c r="S2506" s="270"/>
      <c r="T2506" s="283"/>
      <c r="U2506" s="283"/>
      <c r="V2506" s="270"/>
      <c r="W2506" s="270" t="s">
        <v>21</v>
      </c>
    </row>
    <row r="2507" s="253" customFormat="true" ht="51" hidden="true" spans="1:23">
      <c r="A2507" s="270">
        <f>MAX(A$2:A2506)+1</f>
        <v>2333</v>
      </c>
      <c r="B2507" s="270">
        <v>310518004</v>
      </c>
      <c r="C2507" s="432" t="s">
        <v>6219</v>
      </c>
      <c r="D2507" s="410" t="s">
        <v>6220</v>
      </c>
      <c r="E2507" s="410" t="s">
        <v>6219</v>
      </c>
      <c r="F2507" s="435" t="s">
        <v>6221</v>
      </c>
      <c r="G2507" s="270"/>
      <c r="H2507" s="283" t="s">
        <v>29</v>
      </c>
      <c r="I2507" s="283" t="s">
        <v>5739</v>
      </c>
      <c r="J2507" s="289" t="s">
        <v>70</v>
      </c>
      <c r="K2507" s="290"/>
      <c r="L2507" s="291"/>
      <c r="M2507" s="289" t="s">
        <v>70</v>
      </c>
      <c r="N2507" s="290"/>
      <c r="O2507" s="291"/>
      <c r="P2507" s="298" t="s">
        <v>70</v>
      </c>
      <c r="Q2507" s="305"/>
      <c r="R2507" s="306"/>
      <c r="S2507" s="270" t="s">
        <v>5353</v>
      </c>
      <c r="T2507" s="283"/>
      <c r="U2507" s="283"/>
      <c r="V2507" s="270"/>
      <c r="W2507" s="270" t="s">
        <v>21</v>
      </c>
    </row>
    <row r="2508" s="253" customFormat="true" ht="102" hidden="true" spans="1:23">
      <c r="A2508" s="270">
        <f>MAX(A$2:A2507)+1</f>
        <v>2334</v>
      </c>
      <c r="B2508" s="270">
        <v>310518005</v>
      </c>
      <c r="C2508" s="432" t="s">
        <v>6222</v>
      </c>
      <c r="D2508" s="410" t="s">
        <v>6223</v>
      </c>
      <c r="E2508" s="410" t="s">
        <v>6222</v>
      </c>
      <c r="F2508" s="435" t="s">
        <v>6224</v>
      </c>
      <c r="G2508" s="270"/>
      <c r="H2508" s="283" t="s">
        <v>29</v>
      </c>
      <c r="I2508" s="283" t="s">
        <v>5739</v>
      </c>
      <c r="J2508" s="289" t="s">
        <v>31</v>
      </c>
      <c r="K2508" s="290"/>
      <c r="L2508" s="291"/>
      <c r="M2508" s="289" t="s">
        <v>31</v>
      </c>
      <c r="N2508" s="290"/>
      <c r="O2508" s="291"/>
      <c r="P2508" s="289" t="s">
        <v>31</v>
      </c>
      <c r="Q2508" s="290"/>
      <c r="R2508" s="291"/>
      <c r="S2508" s="270"/>
      <c r="T2508" s="283"/>
      <c r="U2508" s="283"/>
      <c r="V2508" s="270"/>
      <c r="W2508" s="270" t="s">
        <v>21</v>
      </c>
    </row>
    <row r="2509" s="253" customFormat="true" ht="127.5" hidden="true" spans="1:23">
      <c r="A2509" s="270">
        <f>MAX(A$2:A2508)+1</f>
        <v>2335</v>
      </c>
      <c r="B2509" s="270">
        <v>310518006</v>
      </c>
      <c r="C2509" s="432" t="s">
        <v>6225</v>
      </c>
      <c r="D2509" s="410" t="s">
        <v>6226</v>
      </c>
      <c r="E2509" s="410" t="s">
        <v>6225</v>
      </c>
      <c r="F2509" s="435" t="s">
        <v>6227</v>
      </c>
      <c r="G2509" s="270"/>
      <c r="H2509" s="283" t="s">
        <v>29</v>
      </c>
      <c r="I2509" s="283" t="s">
        <v>5739</v>
      </c>
      <c r="J2509" s="289" t="s">
        <v>31</v>
      </c>
      <c r="K2509" s="290"/>
      <c r="L2509" s="291"/>
      <c r="M2509" s="289" t="s">
        <v>31</v>
      </c>
      <c r="N2509" s="290"/>
      <c r="O2509" s="291"/>
      <c r="P2509" s="289" t="s">
        <v>31</v>
      </c>
      <c r="Q2509" s="290"/>
      <c r="R2509" s="291"/>
      <c r="S2509" s="270" t="s">
        <v>6228</v>
      </c>
      <c r="T2509" s="283"/>
      <c r="U2509" s="283"/>
      <c r="V2509" s="270"/>
      <c r="W2509" s="270" t="s">
        <v>21</v>
      </c>
    </row>
    <row r="2510" s="253" customFormat="true" ht="114.75" hidden="true" spans="1:23">
      <c r="A2510" s="270">
        <f>MAX(A$2:A2509)+1</f>
        <v>2336</v>
      </c>
      <c r="B2510" s="270">
        <v>310518007</v>
      </c>
      <c r="C2510" s="432" t="s">
        <v>6229</v>
      </c>
      <c r="D2510" s="410" t="s">
        <v>6230</v>
      </c>
      <c r="E2510" s="410" t="s">
        <v>6229</v>
      </c>
      <c r="F2510" s="435" t="s">
        <v>6231</v>
      </c>
      <c r="G2510" s="270" t="s">
        <v>6232</v>
      </c>
      <c r="H2510" s="283" t="s">
        <v>29</v>
      </c>
      <c r="I2510" s="283" t="s">
        <v>5720</v>
      </c>
      <c r="J2510" s="289" t="s">
        <v>31</v>
      </c>
      <c r="K2510" s="290"/>
      <c r="L2510" s="291"/>
      <c r="M2510" s="289" t="s">
        <v>31</v>
      </c>
      <c r="N2510" s="290"/>
      <c r="O2510" s="291"/>
      <c r="P2510" s="289" t="s">
        <v>31</v>
      </c>
      <c r="Q2510" s="290"/>
      <c r="R2510" s="291"/>
      <c r="S2510" s="270"/>
      <c r="T2510" s="283"/>
      <c r="U2510" s="283"/>
      <c r="V2510" s="270"/>
      <c r="W2510" s="270" t="s">
        <v>21</v>
      </c>
    </row>
    <row r="2511" s="252" customFormat="true" ht="25.5" hidden="true" spans="1:23">
      <c r="A2511" s="270"/>
      <c r="B2511" s="270">
        <v>310519</v>
      </c>
      <c r="C2511" s="270" t="s">
        <v>6233</v>
      </c>
      <c r="D2511" s="410"/>
      <c r="E2511" s="410"/>
      <c r="F2511" s="270"/>
      <c r="G2511" s="270"/>
      <c r="H2511" s="283"/>
      <c r="I2511" s="283"/>
      <c r="J2511" s="289" t="s">
        <v>31</v>
      </c>
      <c r="K2511" s="290"/>
      <c r="L2511" s="291"/>
      <c r="M2511" s="289" t="s">
        <v>31</v>
      </c>
      <c r="N2511" s="290"/>
      <c r="O2511" s="291"/>
      <c r="P2511" s="289" t="s">
        <v>31</v>
      </c>
      <c r="Q2511" s="290"/>
      <c r="R2511" s="291"/>
      <c r="S2511" s="270"/>
      <c r="T2511" s="283"/>
      <c r="U2511" s="283"/>
      <c r="V2511" s="270"/>
      <c r="W2511" s="270" t="s">
        <v>21</v>
      </c>
    </row>
    <row r="2512" s="253" customFormat="true" ht="25.5" hidden="true" spans="1:23">
      <c r="A2512" s="270">
        <f>MAX(A$2:A2511)+1</f>
        <v>2337</v>
      </c>
      <c r="B2512" s="270">
        <v>310519001</v>
      </c>
      <c r="C2512" s="432" t="s">
        <v>6234</v>
      </c>
      <c r="D2512" s="410" t="s">
        <v>6235</v>
      </c>
      <c r="E2512" s="410" t="s">
        <v>6234</v>
      </c>
      <c r="F2512" s="435" t="s">
        <v>6236</v>
      </c>
      <c r="G2512" s="435"/>
      <c r="H2512" s="283" t="s">
        <v>29</v>
      </c>
      <c r="I2512" s="283" t="s">
        <v>5739</v>
      </c>
      <c r="J2512" s="289" t="s">
        <v>31</v>
      </c>
      <c r="K2512" s="290"/>
      <c r="L2512" s="291"/>
      <c r="M2512" s="289" t="s">
        <v>31</v>
      </c>
      <c r="N2512" s="290"/>
      <c r="O2512" s="291"/>
      <c r="P2512" s="289" t="s">
        <v>31</v>
      </c>
      <c r="Q2512" s="290"/>
      <c r="R2512" s="291"/>
      <c r="S2512" s="270"/>
      <c r="T2512" s="283"/>
      <c r="U2512" s="283"/>
      <c r="V2512" s="270"/>
      <c r="W2512" s="270" t="s">
        <v>21</v>
      </c>
    </row>
    <row r="2513" s="253" customFormat="true" ht="25.5" hidden="true" spans="1:23">
      <c r="A2513" s="270">
        <f>MAX(A$2:A2512)+1</f>
        <v>2338</v>
      </c>
      <c r="B2513" s="270" t="s">
        <v>6237</v>
      </c>
      <c r="C2513" s="432" t="s">
        <v>6234</v>
      </c>
      <c r="D2513" s="410" t="s">
        <v>6235</v>
      </c>
      <c r="E2513" s="410" t="s">
        <v>6234</v>
      </c>
      <c r="F2513" s="435"/>
      <c r="G2513" s="435"/>
      <c r="H2513" s="283" t="s">
        <v>29</v>
      </c>
      <c r="I2513" s="283" t="s">
        <v>5739</v>
      </c>
      <c r="J2513" s="289" t="s">
        <v>31</v>
      </c>
      <c r="K2513" s="290"/>
      <c r="L2513" s="291"/>
      <c r="M2513" s="289" t="s">
        <v>31</v>
      </c>
      <c r="N2513" s="290"/>
      <c r="O2513" s="291"/>
      <c r="P2513" s="289" t="s">
        <v>31</v>
      </c>
      <c r="Q2513" s="290"/>
      <c r="R2513" s="291"/>
      <c r="S2513" s="270" t="s">
        <v>6238</v>
      </c>
      <c r="T2513" s="283"/>
      <c r="U2513" s="283"/>
      <c r="V2513" s="270"/>
      <c r="W2513" s="270" t="s">
        <v>21</v>
      </c>
    </row>
    <row r="2514" s="253" customFormat="true" ht="25.5" hidden="true" spans="1:23">
      <c r="A2514" s="270">
        <f>MAX(A$2:A2513)+1</f>
        <v>2339</v>
      </c>
      <c r="B2514" s="270">
        <v>310519002</v>
      </c>
      <c r="C2514" s="432" t="s">
        <v>6239</v>
      </c>
      <c r="D2514" s="410" t="s">
        <v>6240</v>
      </c>
      <c r="E2514" s="410" t="s">
        <v>6239</v>
      </c>
      <c r="F2514" s="435" t="s">
        <v>6241</v>
      </c>
      <c r="G2514" s="435"/>
      <c r="H2514" s="283" t="s">
        <v>29</v>
      </c>
      <c r="I2514" s="283" t="s">
        <v>5739</v>
      </c>
      <c r="J2514" s="289" t="s">
        <v>31</v>
      </c>
      <c r="K2514" s="290"/>
      <c r="L2514" s="291"/>
      <c r="M2514" s="289" t="s">
        <v>31</v>
      </c>
      <c r="N2514" s="290"/>
      <c r="O2514" s="291"/>
      <c r="P2514" s="289" t="s">
        <v>31</v>
      </c>
      <c r="Q2514" s="290"/>
      <c r="R2514" s="291"/>
      <c r="S2514" s="270"/>
      <c r="T2514" s="283"/>
      <c r="U2514" s="283"/>
      <c r="V2514" s="270"/>
      <c r="W2514" s="270" t="s">
        <v>21</v>
      </c>
    </row>
    <row r="2515" s="253" customFormat="true" ht="25.5" hidden="true" spans="1:23">
      <c r="A2515" s="270">
        <f>MAX(A$2:A2514)+1</f>
        <v>2340</v>
      </c>
      <c r="B2515" s="270">
        <v>310519003</v>
      </c>
      <c r="C2515" s="432" t="s">
        <v>6242</v>
      </c>
      <c r="D2515" s="410" t="s">
        <v>6243</v>
      </c>
      <c r="E2515" s="410" t="s">
        <v>6242</v>
      </c>
      <c r="F2515" s="435" t="s">
        <v>6244</v>
      </c>
      <c r="G2515" s="435" t="s">
        <v>6245</v>
      </c>
      <c r="H2515" s="283" t="s">
        <v>29</v>
      </c>
      <c r="I2515" s="283" t="s">
        <v>6246</v>
      </c>
      <c r="J2515" s="289" t="s">
        <v>31</v>
      </c>
      <c r="K2515" s="290"/>
      <c r="L2515" s="291"/>
      <c r="M2515" s="289" t="s">
        <v>31</v>
      </c>
      <c r="N2515" s="290"/>
      <c r="O2515" s="291"/>
      <c r="P2515" s="289" t="s">
        <v>31</v>
      </c>
      <c r="Q2515" s="290"/>
      <c r="R2515" s="291"/>
      <c r="S2515" s="270"/>
      <c r="T2515" s="283"/>
      <c r="U2515" s="283"/>
      <c r="V2515" s="270"/>
      <c r="W2515" s="270" t="s">
        <v>21</v>
      </c>
    </row>
    <row r="2516" s="253" customFormat="true" ht="25.5" hidden="true" spans="1:23">
      <c r="A2516" s="270">
        <f>MAX(A$2:A2515)+1</f>
        <v>2341</v>
      </c>
      <c r="B2516" s="270" t="s">
        <v>6247</v>
      </c>
      <c r="C2516" s="374" t="s">
        <v>6248</v>
      </c>
      <c r="D2516" s="410" t="s">
        <v>6243</v>
      </c>
      <c r="E2516" s="410" t="s">
        <v>6249</v>
      </c>
      <c r="F2516" s="435"/>
      <c r="G2516" s="435"/>
      <c r="H2516" s="283" t="s">
        <v>29</v>
      </c>
      <c r="I2516" s="283" t="s">
        <v>5739</v>
      </c>
      <c r="J2516" s="289" t="s">
        <v>31</v>
      </c>
      <c r="K2516" s="290"/>
      <c r="L2516" s="291"/>
      <c r="M2516" s="289" t="s">
        <v>31</v>
      </c>
      <c r="N2516" s="290"/>
      <c r="O2516" s="291"/>
      <c r="P2516" s="289" t="s">
        <v>31</v>
      </c>
      <c r="Q2516" s="290"/>
      <c r="R2516" s="291"/>
      <c r="S2516" s="435" t="s">
        <v>6248</v>
      </c>
      <c r="T2516" s="283"/>
      <c r="U2516" s="283"/>
      <c r="V2516" s="270"/>
      <c r="W2516" s="270" t="s">
        <v>21</v>
      </c>
    </row>
    <row r="2517" s="253" customFormat="true" ht="25.5" hidden="true" spans="1:23">
      <c r="A2517" s="270">
        <f>MAX(A$2:A2516)+1</f>
        <v>2342</v>
      </c>
      <c r="B2517" s="270">
        <v>310519004</v>
      </c>
      <c r="C2517" s="432" t="s">
        <v>6250</v>
      </c>
      <c r="D2517" s="410" t="s">
        <v>6251</v>
      </c>
      <c r="E2517" s="410" t="s">
        <v>6250</v>
      </c>
      <c r="F2517" s="435" t="s">
        <v>6252</v>
      </c>
      <c r="G2517" s="435" t="s">
        <v>6253</v>
      </c>
      <c r="H2517" s="283" t="s">
        <v>29</v>
      </c>
      <c r="I2517" s="283" t="s">
        <v>5739</v>
      </c>
      <c r="J2517" s="289" t="s">
        <v>31</v>
      </c>
      <c r="K2517" s="290"/>
      <c r="L2517" s="291"/>
      <c r="M2517" s="289" t="s">
        <v>31</v>
      </c>
      <c r="N2517" s="290"/>
      <c r="O2517" s="291"/>
      <c r="P2517" s="289" t="s">
        <v>31</v>
      </c>
      <c r="Q2517" s="290"/>
      <c r="R2517" s="291"/>
      <c r="S2517" s="270"/>
      <c r="T2517" s="283"/>
      <c r="U2517" s="283"/>
      <c r="V2517" s="270"/>
      <c r="W2517" s="270" t="s">
        <v>21</v>
      </c>
    </row>
    <row r="2518" s="253" customFormat="true" ht="25.5" hidden="true" spans="1:23">
      <c r="A2518" s="270">
        <f>MAX(A$2:A2517)+1</f>
        <v>2343</v>
      </c>
      <c r="B2518" s="270">
        <v>310519005</v>
      </c>
      <c r="C2518" s="432" t="s">
        <v>6254</v>
      </c>
      <c r="D2518" s="410" t="s">
        <v>6255</v>
      </c>
      <c r="E2518" s="410" t="s">
        <v>6254</v>
      </c>
      <c r="F2518" s="435" t="s">
        <v>6256</v>
      </c>
      <c r="G2518" s="435" t="s">
        <v>6257</v>
      </c>
      <c r="H2518" s="283" t="s">
        <v>29</v>
      </c>
      <c r="I2518" s="283" t="s">
        <v>5739</v>
      </c>
      <c r="J2518" s="289" t="s">
        <v>31</v>
      </c>
      <c r="K2518" s="290"/>
      <c r="L2518" s="291"/>
      <c r="M2518" s="289" t="s">
        <v>31</v>
      </c>
      <c r="N2518" s="290"/>
      <c r="O2518" s="291"/>
      <c r="P2518" s="289" t="s">
        <v>31</v>
      </c>
      <c r="Q2518" s="290"/>
      <c r="R2518" s="291"/>
      <c r="S2518" s="270"/>
      <c r="T2518" s="283"/>
      <c r="U2518" s="283"/>
      <c r="V2518" s="270"/>
      <c r="W2518" s="270" t="s">
        <v>21</v>
      </c>
    </row>
    <row r="2519" s="253" customFormat="true" ht="38.25" hidden="true" spans="1:23">
      <c r="A2519" s="270">
        <f>MAX(A$2:A2518)+1</f>
        <v>2344</v>
      </c>
      <c r="B2519" s="270">
        <v>310519006</v>
      </c>
      <c r="C2519" s="432" t="s">
        <v>6258</v>
      </c>
      <c r="D2519" s="410" t="s">
        <v>6259</v>
      </c>
      <c r="E2519" s="410" t="s">
        <v>6258</v>
      </c>
      <c r="F2519" s="435" t="s">
        <v>6260</v>
      </c>
      <c r="G2519" s="435"/>
      <c r="H2519" s="283" t="s">
        <v>29</v>
      </c>
      <c r="I2519" s="283" t="s">
        <v>40</v>
      </c>
      <c r="J2519" s="289" t="s">
        <v>31</v>
      </c>
      <c r="K2519" s="290"/>
      <c r="L2519" s="291"/>
      <c r="M2519" s="289" t="s">
        <v>31</v>
      </c>
      <c r="N2519" s="290"/>
      <c r="O2519" s="291"/>
      <c r="P2519" s="289" t="s">
        <v>31</v>
      </c>
      <c r="Q2519" s="290"/>
      <c r="R2519" s="291"/>
      <c r="S2519" s="270"/>
      <c r="T2519" s="283"/>
      <c r="U2519" s="283"/>
      <c r="V2519" s="270"/>
      <c r="W2519" s="270" t="s">
        <v>21</v>
      </c>
    </row>
    <row r="2520" s="253" customFormat="true" ht="38.25" hidden="true" spans="1:23">
      <c r="A2520" s="270">
        <f>MAX(A$2:A2519)+1</f>
        <v>2345</v>
      </c>
      <c r="B2520" s="270">
        <v>310519007</v>
      </c>
      <c r="C2520" s="432" t="s">
        <v>6261</v>
      </c>
      <c r="D2520" s="410" t="s">
        <v>6262</v>
      </c>
      <c r="E2520" s="410" t="s">
        <v>6263</v>
      </c>
      <c r="F2520" s="435" t="s">
        <v>6264</v>
      </c>
      <c r="G2520" s="435" t="s">
        <v>6265</v>
      </c>
      <c r="H2520" s="283" t="s">
        <v>29</v>
      </c>
      <c r="I2520" s="283" t="s">
        <v>40</v>
      </c>
      <c r="J2520" s="289" t="s">
        <v>31</v>
      </c>
      <c r="K2520" s="290"/>
      <c r="L2520" s="291"/>
      <c r="M2520" s="289" t="s">
        <v>31</v>
      </c>
      <c r="N2520" s="290"/>
      <c r="O2520" s="291"/>
      <c r="P2520" s="289" t="s">
        <v>31</v>
      </c>
      <c r="Q2520" s="290"/>
      <c r="R2520" s="291"/>
      <c r="S2520" s="270"/>
      <c r="T2520" s="283"/>
      <c r="U2520" s="283"/>
      <c r="V2520" s="270"/>
      <c r="W2520" s="270" t="s">
        <v>21</v>
      </c>
    </row>
    <row r="2521" s="253" customFormat="true" ht="25.5" hidden="true" spans="1:23">
      <c r="A2521" s="270">
        <f>MAX(A$2:A2520)+1</f>
        <v>2346</v>
      </c>
      <c r="B2521" s="270">
        <v>310519008</v>
      </c>
      <c r="C2521" s="432" t="s">
        <v>6266</v>
      </c>
      <c r="D2521" s="410" t="s">
        <v>6267</v>
      </c>
      <c r="E2521" s="410" t="s">
        <v>6268</v>
      </c>
      <c r="F2521" s="435"/>
      <c r="G2521" s="435"/>
      <c r="H2521" s="283" t="s">
        <v>29</v>
      </c>
      <c r="I2521" s="283" t="s">
        <v>40</v>
      </c>
      <c r="J2521" s="289" t="s">
        <v>31</v>
      </c>
      <c r="K2521" s="290"/>
      <c r="L2521" s="291"/>
      <c r="M2521" s="289" t="s">
        <v>31</v>
      </c>
      <c r="N2521" s="290"/>
      <c r="O2521" s="291"/>
      <c r="P2521" s="289" t="s">
        <v>31</v>
      </c>
      <c r="Q2521" s="290"/>
      <c r="R2521" s="291"/>
      <c r="S2521" s="270"/>
      <c r="T2521" s="283"/>
      <c r="U2521" s="283"/>
      <c r="V2521" s="270"/>
      <c r="W2521" s="270" t="s">
        <v>21</v>
      </c>
    </row>
    <row r="2522" s="253" customFormat="true" ht="25.5" hidden="true" spans="1:23">
      <c r="A2522" s="270">
        <f>MAX(A$2:A2521)+1</f>
        <v>2347</v>
      </c>
      <c r="B2522" s="270">
        <v>310519009</v>
      </c>
      <c r="C2522" s="432" t="s">
        <v>6269</v>
      </c>
      <c r="D2522" s="410" t="s">
        <v>6270</v>
      </c>
      <c r="E2522" s="410" t="s">
        <v>6269</v>
      </c>
      <c r="F2522" s="435"/>
      <c r="G2522" s="435" t="s">
        <v>6271</v>
      </c>
      <c r="H2522" s="283" t="s">
        <v>29</v>
      </c>
      <c r="I2522" s="283" t="s">
        <v>5739</v>
      </c>
      <c r="J2522" s="289" t="s">
        <v>31</v>
      </c>
      <c r="K2522" s="290"/>
      <c r="L2522" s="291"/>
      <c r="M2522" s="289" t="s">
        <v>31</v>
      </c>
      <c r="N2522" s="290"/>
      <c r="O2522" s="291"/>
      <c r="P2522" s="289" t="s">
        <v>31</v>
      </c>
      <c r="Q2522" s="290"/>
      <c r="R2522" s="291"/>
      <c r="S2522" s="270"/>
      <c r="T2522" s="283"/>
      <c r="U2522" s="283"/>
      <c r="V2522" s="270"/>
      <c r="W2522" s="270" t="s">
        <v>21</v>
      </c>
    </row>
    <row r="2523" s="253" customFormat="true" ht="25.5" hidden="true" spans="1:23">
      <c r="A2523" s="270">
        <f>MAX(A$2:A2522)+1</f>
        <v>2348</v>
      </c>
      <c r="B2523" s="270">
        <v>310519010</v>
      </c>
      <c r="C2523" s="432" t="s">
        <v>6272</v>
      </c>
      <c r="D2523" s="410" t="s">
        <v>6273</v>
      </c>
      <c r="E2523" s="410" t="s">
        <v>6272</v>
      </c>
      <c r="F2523" s="435" t="s">
        <v>6274</v>
      </c>
      <c r="G2523" s="435" t="s">
        <v>6275</v>
      </c>
      <c r="H2523" s="283" t="s">
        <v>29</v>
      </c>
      <c r="I2523" s="283" t="s">
        <v>40</v>
      </c>
      <c r="J2523" s="289" t="s">
        <v>31</v>
      </c>
      <c r="K2523" s="290"/>
      <c r="L2523" s="291"/>
      <c r="M2523" s="289" t="s">
        <v>31</v>
      </c>
      <c r="N2523" s="290"/>
      <c r="O2523" s="291"/>
      <c r="P2523" s="289" t="s">
        <v>31</v>
      </c>
      <c r="Q2523" s="290"/>
      <c r="R2523" s="291"/>
      <c r="S2523" s="270"/>
      <c r="T2523" s="283"/>
      <c r="U2523" s="283"/>
      <c r="V2523" s="270"/>
      <c r="W2523" s="270" t="s">
        <v>21</v>
      </c>
    </row>
    <row r="2524" s="253" customFormat="true" ht="25.5" hidden="true" spans="1:23">
      <c r="A2524" s="270">
        <f>MAX(A$2:A2523)+1</f>
        <v>2349</v>
      </c>
      <c r="B2524" s="270">
        <v>310519011</v>
      </c>
      <c r="C2524" s="432" t="s">
        <v>6276</v>
      </c>
      <c r="D2524" s="410" t="s">
        <v>6277</v>
      </c>
      <c r="E2524" s="410" t="s">
        <v>6276</v>
      </c>
      <c r="F2524" s="435" t="s">
        <v>6278</v>
      </c>
      <c r="G2524" s="435" t="s">
        <v>6275</v>
      </c>
      <c r="H2524" s="283" t="s">
        <v>29</v>
      </c>
      <c r="I2524" s="283" t="s">
        <v>40</v>
      </c>
      <c r="J2524" s="289" t="s">
        <v>31</v>
      </c>
      <c r="K2524" s="290"/>
      <c r="L2524" s="291"/>
      <c r="M2524" s="289" t="s">
        <v>31</v>
      </c>
      <c r="N2524" s="290"/>
      <c r="O2524" s="291"/>
      <c r="P2524" s="289" t="s">
        <v>31</v>
      </c>
      <c r="Q2524" s="290"/>
      <c r="R2524" s="291"/>
      <c r="S2524" s="270"/>
      <c r="T2524" s="283"/>
      <c r="U2524" s="283"/>
      <c r="V2524" s="270"/>
      <c r="W2524" s="270" t="s">
        <v>21</v>
      </c>
    </row>
    <row r="2525" s="253" customFormat="true" ht="63.75" hidden="true" spans="1:23">
      <c r="A2525" s="270">
        <f>MAX(A$2:A2524)+1</f>
        <v>2350</v>
      </c>
      <c r="B2525" s="270">
        <v>310519012</v>
      </c>
      <c r="C2525" s="432" t="s">
        <v>6279</v>
      </c>
      <c r="D2525" s="410" t="s">
        <v>6280</v>
      </c>
      <c r="E2525" s="410" t="s">
        <v>6279</v>
      </c>
      <c r="F2525" s="435" t="s">
        <v>6281</v>
      </c>
      <c r="G2525" s="435" t="s">
        <v>6282</v>
      </c>
      <c r="H2525" s="283" t="s">
        <v>29</v>
      </c>
      <c r="I2525" s="283" t="s">
        <v>6283</v>
      </c>
      <c r="J2525" s="289" t="s">
        <v>31</v>
      </c>
      <c r="K2525" s="290"/>
      <c r="L2525" s="291"/>
      <c r="M2525" s="289" t="s">
        <v>31</v>
      </c>
      <c r="N2525" s="290"/>
      <c r="O2525" s="291"/>
      <c r="P2525" s="289" t="s">
        <v>31</v>
      </c>
      <c r="Q2525" s="290"/>
      <c r="R2525" s="291"/>
      <c r="S2525" s="270"/>
      <c r="T2525" s="283"/>
      <c r="U2525" s="283"/>
      <c r="V2525" s="270"/>
      <c r="W2525" s="270" t="s">
        <v>21</v>
      </c>
    </row>
    <row r="2526" s="253" customFormat="true" ht="63.75" hidden="true" spans="1:23">
      <c r="A2526" s="270">
        <f>MAX(A$2:A2525)+1</f>
        <v>2351</v>
      </c>
      <c r="B2526" s="270">
        <v>310519013</v>
      </c>
      <c r="C2526" s="432" t="s">
        <v>6284</v>
      </c>
      <c r="D2526" s="410" t="s">
        <v>6285</v>
      </c>
      <c r="E2526" s="410" t="s">
        <v>6284</v>
      </c>
      <c r="F2526" s="435" t="s">
        <v>6286</v>
      </c>
      <c r="G2526" s="435" t="s">
        <v>6287</v>
      </c>
      <c r="H2526" s="283" t="s">
        <v>29</v>
      </c>
      <c r="I2526" s="283" t="s">
        <v>6288</v>
      </c>
      <c r="J2526" s="289" t="s">
        <v>31</v>
      </c>
      <c r="K2526" s="290"/>
      <c r="L2526" s="291"/>
      <c r="M2526" s="289" t="s">
        <v>31</v>
      </c>
      <c r="N2526" s="290"/>
      <c r="O2526" s="291"/>
      <c r="P2526" s="289" t="s">
        <v>31</v>
      </c>
      <c r="Q2526" s="290"/>
      <c r="R2526" s="291"/>
      <c r="S2526" s="270"/>
      <c r="T2526" s="283"/>
      <c r="U2526" s="283"/>
      <c r="V2526" s="270"/>
      <c r="W2526" s="270" t="s">
        <v>21</v>
      </c>
    </row>
    <row r="2527" s="253" customFormat="true" ht="25.5" hidden="true" spans="1:23">
      <c r="A2527" s="270">
        <f>MAX(A$2:A2526)+1</f>
        <v>2352</v>
      </c>
      <c r="B2527" s="270">
        <v>310519014</v>
      </c>
      <c r="C2527" s="432" t="s">
        <v>6289</v>
      </c>
      <c r="D2527" s="410" t="s">
        <v>6290</v>
      </c>
      <c r="E2527" s="410" t="s">
        <v>6289</v>
      </c>
      <c r="F2527" s="435"/>
      <c r="G2527" s="435" t="s">
        <v>6291</v>
      </c>
      <c r="H2527" s="283" t="s">
        <v>29</v>
      </c>
      <c r="I2527" s="283" t="s">
        <v>6292</v>
      </c>
      <c r="J2527" s="289" t="s">
        <v>31</v>
      </c>
      <c r="K2527" s="290"/>
      <c r="L2527" s="291"/>
      <c r="M2527" s="289" t="s">
        <v>31</v>
      </c>
      <c r="N2527" s="290"/>
      <c r="O2527" s="291"/>
      <c r="P2527" s="289" t="s">
        <v>31</v>
      </c>
      <c r="Q2527" s="290"/>
      <c r="R2527" s="291"/>
      <c r="S2527" s="270"/>
      <c r="T2527" s="283"/>
      <c r="U2527" s="283"/>
      <c r="V2527" s="270"/>
      <c r="W2527" s="270" t="s">
        <v>21</v>
      </c>
    </row>
    <row r="2528" s="253" customFormat="true" ht="76.5" hidden="true" spans="1:23">
      <c r="A2528" s="270">
        <f>MAX(A$2:A2527)+1</f>
        <v>2353</v>
      </c>
      <c r="B2528" s="270">
        <v>310519015</v>
      </c>
      <c r="C2528" s="432" t="s">
        <v>6293</v>
      </c>
      <c r="D2528" s="410" t="s">
        <v>6294</v>
      </c>
      <c r="E2528" s="410" t="s">
        <v>6295</v>
      </c>
      <c r="F2528" s="435"/>
      <c r="G2528" s="435" t="s">
        <v>6296</v>
      </c>
      <c r="H2528" s="283" t="s">
        <v>29</v>
      </c>
      <c r="I2528" s="283" t="s">
        <v>40</v>
      </c>
      <c r="J2528" s="289" t="s">
        <v>31</v>
      </c>
      <c r="K2528" s="290"/>
      <c r="L2528" s="291"/>
      <c r="M2528" s="289" t="s">
        <v>31</v>
      </c>
      <c r="N2528" s="290"/>
      <c r="O2528" s="291"/>
      <c r="P2528" s="289" t="s">
        <v>31</v>
      </c>
      <c r="Q2528" s="290"/>
      <c r="R2528" s="291"/>
      <c r="S2528" s="270"/>
      <c r="T2528" s="283"/>
      <c r="U2528" s="283"/>
      <c r="V2528" s="270"/>
      <c r="W2528" s="270" t="s">
        <v>21</v>
      </c>
    </row>
    <row r="2529" s="253" customFormat="true" ht="25.5" hidden="true" spans="1:23">
      <c r="A2529" s="270">
        <f>MAX(A$2:A2528)+1</f>
        <v>2354</v>
      </c>
      <c r="B2529" s="270">
        <v>310519016</v>
      </c>
      <c r="C2529" s="432" t="s">
        <v>6297</v>
      </c>
      <c r="D2529" s="410" t="s">
        <v>6298</v>
      </c>
      <c r="E2529" s="410" t="s">
        <v>6299</v>
      </c>
      <c r="F2529" s="435"/>
      <c r="G2529" s="435"/>
      <c r="H2529" s="283" t="s">
        <v>29</v>
      </c>
      <c r="I2529" s="283" t="s">
        <v>40</v>
      </c>
      <c r="J2529" s="289" t="s">
        <v>31</v>
      </c>
      <c r="K2529" s="290"/>
      <c r="L2529" s="291"/>
      <c r="M2529" s="289" t="s">
        <v>31</v>
      </c>
      <c r="N2529" s="290"/>
      <c r="O2529" s="291"/>
      <c r="P2529" s="289" t="s">
        <v>31</v>
      </c>
      <c r="Q2529" s="290"/>
      <c r="R2529" s="291"/>
      <c r="S2529" s="270"/>
      <c r="T2529" s="283"/>
      <c r="U2529" s="283"/>
      <c r="V2529" s="270"/>
      <c r="W2529" s="270" t="s">
        <v>21</v>
      </c>
    </row>
    <row r="2530" s="253" customFormat="true" ht="76.5" hidden="true" spans="1:23">
      <c r="A2530" s="270">
        <f>MAX(A$2:A2529)+1</f>
        <v>2355</v>
      </c>
      <c r="B2530" s="270">
        <v>310519017</v>
      </c>
      <c r="C2530" s="432" t="s">
        <v>6300</v>
      </c>
      <c r="D2530" s="410" t="s">
        <v>6301</v>
      </c>
      <c r="E2530" s="410" t="s">
        <v>6300</v>
      </c>
      <c r="F2530" s="435" t="s">
        <v>6302</v>
      </c>
      <c r="G2530" s="435" t="s">
        <v>6303</v>
      </c>
      <c r="H2530" s="283" t="s">
        <v>29</v>
      </c>
      <c r="I2530" s="283" t="s">
        <v>40</v>
      </c>
      <c r="J2530" s="289" t="s">
        <v>31</v>
      </c>
      <c r="K2530" s="290"/>
      <c r="L2530" s="291"/>
      <c r="M2530" s="289" t="s">
        <v>31</v>
      </c>
      <c r="N2530" s="290"/>
      <c r="O2530" s="291"/>
      <c r="P2530" s="289" t="s">
        <v>31</v>
      </c>
      <c r="Q2530" s="290"/>
      <c r="R2530" s="291"/>
      <c r="S2530" s="270"/>
      <c r="T2530" s="283"/>
      <c r="U2530" s="283"/>
      <c r="V2530" s="270"/>
      <c r="W2530" s="270" t="s">
        <v>21</v>
      </c>
    </row>
    <row r="2531" s="253" customFormat="true" ht="51" hidden="true" spans="1:23">
      <c r="A2531" s="270">
        <f>MAX(A$2:A2530)+1</f>
        <v>2356</v>
      </c>
      <c r="B2531" s="270">
        <v>310519018</v>
      </c>
      <c r="C2531" s="432" t="s">
        <v>6304</v>
      </c>
      <c r="D2531" s="410" t="s">
        <v>6305</v>
      </c>
      <c r="E2531" s="410" t="s">
        <v>6304</v>
      </c>
      <c r="F2531" s="435"/>
      <c r="G2531" s="435" t="s">
        <v>6306</v>
      </c>
      <c r="H2531" s="283" t="s">
        <v>29</v>
      </c>
      <c r="I2531" s="283" t="s">
        <v>40</v>
      </c>
      <c r="J2531" s="289" t="s">
        <v>31</v>
      </c>
      <c r="K2531" s="290"/>
      <c r="L2531" s="291"/>
      <c r="M2531" s="289" t="s">
        <v>31</v>
      </c>
      <c r="N2531" s="290"/>
      <c r="O2531" s="291"/>
      <c r="P2531" s="289" t="s">
        <v>31</v>
      </c>
      <c r="Q2531" s="290"/>
      <c r="R2531" s="291"/>
      <c r="S2531" s="270"/>
      <c r="T2531" s="283"/>
      <c r="U2531" s="283"/>
      <c r="V2531" s="270"/>
      <c r="W2531" s="270" t="s">
        <v>21</v>
      </c>
    </row>
    <row r="2532" s="253" customFormat="true" ht="25.5" hidden="true" spans="1:23">
      <c r="A2532" s="270">
        <f>MAX(A$2:A2531)+1</f>
        <v>2357</v>
      </c>
      <c r="B2532" s="270">
        <v>310519019</v>
      </c>
      <c r="C2532" s="432" t="s">
        <v>6307</v>
      </c>
      <c r="D2532" s="410" t="s">
        <v>6308</v>
      </c>
      <c r="E2532" s="410" t="s">
        <v>6309</v>
      </c>
      <c r="F2532" s="435"/>
      <c r="G2532" s="435" t="s">
        <v>6310</v>
      </c>
      <c r="H2532" s="283" t="s">
        <v>29</v>
      </c>
      <c r="I2532" s="283" t="s">
        <v>40</v>
      </c>
      <c r="J2532" s="289" t="s">
        <v>31</v>
      </c>
      <c r="K2532" s="290"/>
      <c r="L2532" s="291"/>
      <c r="M2532" s="289" t="s">
        <v>31</v>
      </c>
      <c r="N2532" s="290"/>
      <c r="O2532" s="291"/>
      <c r="P2532" s="289" t="s">
        <v>31</v>
      </c>
      <c r="Q2532" s="290"/>
      <c r="R2532" s="291"/>
      <c r="S2532" s="270"/>
      <c r="T2532" s="283"/>
      <c r="U2532" s="283"/>
      <c r="V2532" s="270"/>
      <c r="W2532" s="270" t="s">
        <v>21</v>
      </c>
    </row>
    <row r="2533" s="253" customFormat="true" ht="25.5" hidden="true" spans="1:23">
      <c r="A2533" s="270">
        <f>MAX(A$2:A2532)+1</f>
        <v>2358</v>
      </c>
      <c r="B2533" s="270">
        <v>310519020</v>
      </c>
      <c r="C2533" s="432" t="s">
        <v>6311</v>
      </c>
      <c r="D2533" s="410" t="s">
        <v>6312</v>
      </c>
      <c r="E2533" s="410" t="s">
        <v>6311</v>
      </c>
      <c r="F2533" s="435"/>
      <c r="G2533" s="435"/>
      <c r="H2533" s="283" t="s">
        <v>29</v>
      </c>
      <c r="I2533" s="283" t="s">
        <v>5739</v>
      </c>
      <c r="J2533" s="289" t="s">
        <v>31</v>
      </c>
      <c r="K2533" s="290"/>
      <c r="L2533" s="291"/>
      <c r="M2533" s="289" t="s">
        <v>31</v>
      </c>
      <c r="N2533" s="290"/>
      <c r="O2533" s="291"/>
      <c r="P2533" s="289" t="s">
        <v>31</v>
      </c>
      <c r="Q2533" s="290"/>
      <c r="R2533" s="291"/>
      <c r="S2533" s="270"/>
      <c r="T2533" s="283"/>
      <c r="U2533" s="283"/>
      <c r="V2533" s="270"/>
      <c r="W2533" s="270" t="s">
        <v>21</v>
      </c>
    </row>
    <row r="2534" s="253" customFormat="true" ht="25.5" hidden="true" spans="1:23">
      <c r="A2534" s="270">
        <f>MAX(A$2:A2533)+1</f>
        <v>2359</v>
      </c>
      <c r="B2534" s="270">
        <v>310519021</v>
      </c>
      <c r="C2534" s="432" t="s">
        <v>6313</v>
      </c>
      <c r="D2534" s="410" t="s">
        <v>6314</v>
      </c>
      <c r="E2534" s="410" t="s">
        <v>6313</v>
      </c>
      <c r="F2534" s="435"/>
      <c r="G2534" s="435"/>
      <c r="H2534" s="283" t="s">
        <v>29</v>
      </c>
      <c r="I2534" s="283" t="s">
        <v>5739</v>
      </c>
      <c r="J2534" s="289" t="s">
        <v>31</v>
      </c>
      <c r="K2534" s="290"/>
      <c r="L2534" s="291"/>
      <c r="M2534" s="289" t="s">
        <v>31</v>
      </c>
      <c r="N2534" s="290"/>
      <c r="O2534" s="291"/>
      <c r="P2534" s="289" t="s">
        <v>31</v>
      </c>
      <c r="Q2534" s="290"/>
      <c r="R2534" s="291"/>
      <c r="S2534" s="270"/>
      <c r="T2534" s="283"/>
      <c r="U2534" s="283"/>
      <c r="V2534" s="270"/>
      <c r="W2534" s="270" t="s">
        <v>21</v>
      </c>
    </row>
    <row r="2535" s="253" customFormat="true" ht="38.25" hidden="true" spans="1:23">
      <c r="A2535" s="270">
        <f>MAX(A$2:A2534)+1</f>
        <v>2360</v>
      </c>
      <c r="B2535" s="270">
        <v>310519022</v>
      </c>
      <c r="C2535" s="432" t="s">
        <v>6315</v>
      </c>
      <c r="D2535" s="410" t="s">
        <v>6316</v>
      </c>
      <c r="E2535" s="410" t="s">
        <v>6315</v>
      </c>
      <c r="F2535" s="435" t="s">
        <v>6317</v>
      </c>
      <c r="G2535" s="435"/>
      <c r="H2535" s="283" t="s">
        <v>29</v>
      </c>
      <c r="I2535" s="283" t="s">
        <v>6318</v>
      </c>
      <c r="J2535" s="289" t="s">
        <v>31</v>
      </c>
      <c r="K2535" s="290"/>
      <c r="L2535" s="291"/>
      <c r="M2535" s="289" t="s">
        <v>31</v>
      </c>
      <c r="N2535" s="290"/>
      <c r="O2535" s="291"/>
      <c r="P2535" s="289" t="s">
        <v>31</v>
      </c>
      <c r="Q2535" s="290"/>
      <c r="R2535" s="291"/>
      <c r="S2535" s="270"/>
      <c r="T2535" s="283"/>
      <c r="U2535" s="283"/>
      <c r="V2535" s="270"/>
      <c r="W2535" s="270" t="s">
        <v>21</v>
      </c>
    </row>
    <row r="2536" s="253" customFormat="true" ht="25.5" hidden="true" spans="1:23">
      <c r="A2536" s="270">
        <f>MAX(A$2:A2535)+1</f>
        <v>2361</v>
      </c>
      <c r="B2536" s="270">
        <v>310519023</v>
      </c>
      <c r="C2536" s="432" t="s">
        <v>6319</v>
      </c>
      <c r="D2536" s="410" t="s">
        <v>6320</v>
      </c>
      <c r="E2536" s="410" t="s">
        <v>6319</v>
      </c>
      <c r="F2536" s="435"/>
      <c r="G2536" s="435"/>
      <c r="H2536" s="283" t="s">
        <v>29</v>
      </c>
      <c r="I2536" s="283" t="s">
        <v>5739</v>
      </c>
      <c r="J2536" s="289" t="s">
        <v>31</v>
      </c>
      <c r="K2536" s="290"/>
      <c r="L2536" s="291"/>
      <c r="M2536" s="289" t="s">
        <v>31</v>
      </c>
      <c r="N2536" s="290"/>
      <c r="O2536" s="291"/>
      <c r="P2536" s="289" t="s">
        <v>31</v>
      </c>
      <c r="Q2536" s="290"/>
      <c r="R2536" s="291"/>
      <c r="S2536" s="270" t="s">
        <v>6321</v>
      </c>
      <c r="T2536" s="283"/>
      <c r="U2536" s="283"/>
      <c r="V2536" s="270"/>
      <c r="W2536" s="270" t="s">
        <v>21</v>
      </c>
    </row>
    <row r="2537" s="253" customFormat="true" ht="25.5" hidden="true" spans="1:23">
      <c r="A2537" s="270">
        <f>MAX(A$2:A2536)+1</f>
        <v>2362</v>
      </c>
      <c r="B2537" s="270">
        <v>310519024</v>
      </c>
      <c r="C2537" s="432" t="s">
        <v>6322</v>
      </c>
      <c r="D2537" s="410" t="s">
        <v>6323</v>
      </c>
      <c r="E2537" s="410" t="s">
        <v>6322</v>
      </c>
      <c r="F2537" s="435"/>
      <c r="G2537" s="435"/>
      <c r="H2537" s="283" t="s">
        <v>29</v>
      </c>
      <c r="I2537" s="283" t="s">
        <v>5739</v>
      </c>
      <c r="J2537" s="289" t="s">
        <v>31</v>
      </c>
      <c r="K2537" s="290"/>
      <c r="L2537" s="291"/>
      <c r="M2537" s="289" t="s">
        <v>31</v>
      </c>
      <c r="N2537" s="290"/>
      <c r="O2537" s="291"/>
      <c r="P2537" s="289" t="s">
        <v>31</v>
      </c>
      <c r="Q2537" s="290"/>
      <c r="R2537" s="291"/>
      <c r="S2537" s="270"/>
      <c r="T2537" s="283"/>
      <c r="U2537" s="283"/>
      <c r="V2537" s="270"/>
      <c r="W2537" s="270" t="s">
        <v>21</v>
      </c>
    </row>
    <row r="2538" s="253" customFormat="true" ht="25.5" hidden="true" spans="1:23">
      <c r="A2538" s="270">
        <f>MAX(A$2:A2537)+1</f>
        <v>2363</v>
      </c>
      <c r="B2538" s="270">
        <v>310519025</v>
      </c>
      <c r="C2538" s="432" t="s">
        <v>6324</v>
      </c>
      <c r="D2538" s="410" t="s">
        <v>6325</v>
      </c>
      <c r="E2538" s="410" t="s">
        <v>6324</v>
      </c>
      <c r="F2538" s="435"/>
      <c r="G2538" s="435"/>
      <c r="H2538" s="283" t="s">
        <v>29</v>
      </c>
      <c r="I2538" s="283" t="s">
        <v>5739</v>
      </c>
      <c r="J2538" s="289" t="s">
        <v>31</v>
      </c>
      <c r="K2538" s="290"/>
      <c r="L2538" s="291"/>
      <c r="M2538" s="289" t="s">
        <v>31</v>
      </c>
      <c r="N2538" s="290"/>
      <c r="O2538" s="291"/>
      <c r="P2538" s="289" t="s">
        <v>31</v>
      </c>
      <c r="Q2538" s="290"/>
      <c r="R2538" s="291"/>
      <c r="S2538" s="270"/>
      <c r="T2538" s="283"/>
      <c r="U2538" s="283"/>
      <c r="V2538" s="270"/>
      <c r="W2538" s="270" t="s">
        <v>21</v>
      </c>
    </row>
    <row r="2539" s="253" customFormat="true" ht="25.5" hidden="true" spans="1:23">
      <c r="A2539" s="270">
        <f>MAX(A$2:A2538)+1</f>
        <v>2364</v>
      </c>
      <c r="B2539" s="270">
        <v>310519026</v>
      </c>
      <c r="C2539" s="432" t="s">
        <v>6326</v>
      </c>
      <c r="D2539" s="410" t="s">
        <v>6327</v>
      </c>
      <c r="E2539" s="410" t="s">
        <v>6326</v>
      </c>
      <c r="F2539" s="435" t="s">
        <v>6328</v>
      </c>
      <c r="G2539" s="435" t="s">
        <v>6329</v>
      </c>
      <c r="H2539" s="283" t="s">
        <v>29</v>
      </c>
      <c r="I2539" s="283" t="s">
        <v>6330</v>
      </c>
      <c r="J2539" s="289" t="s">
        <v>31</v>
      </c>
      <c r="K2539" s="290"/>
      <c r="L2539" s="291"/>
      <c r="M2539" s="289" t="s">
        <v>31</v>
      </c>
      <c r="N2539" s="290"/>
      <c r="O2539" s="291"/>
      <c r="P2539" s="289" t="s">
        <v>31</v>
      </c>
      <c r="Q2539" s="290"/>
      <c r="R2539" s="291"/>
      <c r="S2539" s="270"/>
      <c r="T2539" s="283"/>
      <c r="U2539" s="283"/>
      <c r="V2539" s="270"/>
      <c r="W2539" s="270" t="s">
        <v>21</v>
      </c>
    </row>
    <row r="2540" s="252" customFormat="true" ht="25.5" hidden="true" spans="1:23">
      <c r="A2540" s="270"/>
      <c r="B2540" s="270">
        <v>310520</v>
      </c>
      <c r="C2540" s="270" t="s">
        <v>6331</v>
      </c>
      <c r="D2540" s="410"/>
      <c r="E2540" s="410"/>
      <c r="F2540" s="270"/>
      <c r="G2540" s="270"/>
      <c r="H2540" s="283"/>
      <c r="I2540" s="283"/>
      <c r="J2540" s="289" t="s">
        <v>31</v>
      </c>
      <c r="K2540" s="290"/>
      <c r="L2540" s="291"/>
      <c r="M2540" s="289" t="s">
        <v>31</v>
      </c>
      <c r="N2540" s="290"/>
      <c r="O2540" s="291"/>
      <c r="P2540" s="289" t="s">
        <v>31</v>
      </c>
      <c r="Q2540" s="290"/>
      <c r="R2540" s="291"/>
      <c r="S2540" s="270"/>
      <c r="T2540" s="283"/>
      <c r="U2540" s="283"/>
      <c r="V2540" s="270"/>
      <c r="W2540" s="270" t="s">
        <v>21</v>
      </c>
    </row>
    <row r="2541" s="253" customFormat="true" ht="127.5" hidden="true" spans="1:23">
      <c r="A2541" s="270">
        <f>MAX(A$2:A2540)+1</f>
        <v>2365</v>
      </c>
      <c r="B2541" s="270">
        <v>310520001</v>
      </c>
      <c r="C2541" s="270" t="s">
        <v>6332</v>
      </c>
      <c r="D2541" s="410" t="s">
        <v>6333</v>
      </c>
      <c r="E2541" s="437" t="s">
        <v>6334</v>
      </c>
      <c r="F2541" s="270" t="s">
        <v>6335</v>
      </c>
      <c r="G2541" s="270" t="s">
        <v>6336</v>
      </c>
      <c r="H2541" s="283" t="s">
        <v>29</v>
      </c>
      <c r="I2541" s="283" t="s">
        <v>6318</v>
      </c>
      <c r="J2541" s="289" t="s">
        <v>31</v>
      </c>
      <c r="K2541" s="290"/>
      <c r="L2541" s="291"/>
      <c r="M2541" s="289" t="s">
        <v>31</v>
      </c>
      <c r="N2541" s="290"/>
      <c r="O2541" s="291"/>
      <c r="P2541" s="289" t="s">
        <v>31</v>
      </c>
      <c r="Q2541" s="290"/>
      <c r="R2541" s="291"/>
      <c r="S2541" s="270"/>
      <c r="T2541" s="283"/>
      <c r="U2541" s="283"/>
      <c r="V2541" s="270"/>
      <c r="W2541" s="270" t="s">
        <v>21</v>
      </c>
    </row>
    <row r="2542" s="253" customFormat="true" ht="25.5" hidden="true" spans="1:23">
      <c r="A2542" s="270">
        <f>MAX(A$2:A2541)+1</f>
        <v>2366</v>
      </c>
      <c r="B2542" s="270">
        <v>310520002</v>
      </c>
      <c r="C2542" s="270" t="s">
        <v>6337</v>
      </c>
      <c r="D2542" s="410" t="s">
        <v>6338</v>
      </c>
      <c r="E2542" s="410" t="s">
        <v>6337</v>
      </c>
      <c r="F2542" s="270"/>
      <c r="G2542" s="270"/>
      <c r="H2542" s="283" t="s">
        <v>39</v>
      </c>
      <c r="I2542" s="283" t="s">
        <v>40</v>
      </c>
      <c r="J2542" s="289" t="s">
        <v>31</v>
      </c>
      <c r="K2542" s="290"/>
      <c r="L2542" s="291"/>
      <c r="M2542" s="289" t="s">
        <v>31</v>
      </c>
      <c r="N2542" s="290"/>
      <c r="O2542" s="291"/>
      <c r="P2542" s="289" t="s">
        <v>31</v>
      </c>
      <c r="Q2542" s="290"/>
      <c r="R2542" s="291"/>
      <c r="S2542" s="270"/>
      <c r="T2542" s="283"/>
      <c r="U2542" s="283"/>
      <c r="V2542" s="270"/>
      <c r="W2542" s="270" t="s">
        <v>21</v>
      </c>
    </row>
    <row r="2543" s="252" customFormat="true" ht="25.5" hidden="true" spans="1:23">
      <c r="A2543" s="270"/>
      <c r="B2543" s="270">
        <v>310521</v>
      </c>
      <c r="C2543" s="270" t="s">
        <v>6339</v>
      </c>
      <c r="D2543" s="410"/>
      <c r="E2543" s="410"/>
      <c r="F2543" s="270"/>
      <c r="G2543" s="270"/>
      <c r="H2543" s="283"/>
      <c r="I2543" s="283"/>
      <c r="J2543" s="289" t="s">
        <v>31</v>
      </c>
      <c r="K2543" s="290"/>
      <c r="L2543" s="291"/>
      <c r="M2543" s="289" t="s">
        <v>31</v>
      </c>
      <c r="N2543" s="290"/>
      <c r="O2543" s="291"/>
      <c r="P2543" s="289" t="s">
        <v>31</v>
      </c>
      <c r="Q2543" s="290"/>
      <c r="R2543" s="291"/>
      <c r="S2543" s="270"/>
      <c r="T2543" s="283"/>
      <c r="U2543" s="283"/>
      <c r="V2543" s="270"/>
      <c r="W2543" s="270" t="s">
        <v>21</v>
      </c>
    </row>
    <row r="2544" s="253" customFormat="true" ht="38.25" hidden="true" spans="1:23">
      <c r="A2544" s="270">
        <f>MAX(A$2:A2543)+1</f>
        <v>2367</v>
      </c>
      <c r="B2544" s="270">
        <v>310521001</v>
      </c>
      <c r="C2544" s="432" t="s">
        <v>6340</v>
      </c>
      <c r="D2544" s="410" t="s">
        <v>6341</v>
      </c>
      <c r="E2544" s="410" t="s">
        <v>6340</v>
      </c>
      <c r="F2544" s="270" t="s">
        <v>6342</v>
      </c>
      <c r="G2544" s="270" t="s">
        <v>6343</v>
      </c>
      <c r="H2544" s="283" t="s">
        <v>29</v>
      </c>
      <c r="I2544" s="283" t="s">
        <v>5720</v>
      </c>
      <c r="J2544" s="289" t="s">
        <v>31</v>
      </c>
      <c r="K2544" s="290"/>
      <c r="L2544" s="291"/>
      <c r="M2544" s="289" t="s">
        <v>31</v>
      </c>
      <c r="N2544" s="290"/>
      <c r="O2544" s="291"/>
      <c r="P2544" s="289" t="s">
        <v>31</v>
      </c>
      <c r="Q2544" s="290"/>
      <c r="R2544" s="291"/>
      <c r="S2544" s="270"/>
      <c r="T2544" s="283"/>
      <c r="U2544" s="283"/>
      <c r="V2544" s="270"/>
      <c r="W2544" s="270" t="s">
        <v>21</v>
      </c>
    </row>
    <row r="2545" s="253" customFormat="true" ht="25.5" hidden="true" spans="1:23">
      <c r="A2545" s="270">
        <f>MAX(A$2:A2544)+1</f>
        <v>2368</v>
      </c>
      <c r="B2545" s="270" t="s">
        <v>6344</v>
      </c>
      <c r="C2545" s="432" t="s">
        <v>6340</v>
      </c>
      <c r="D2545" s="410" t="s">
        <v>6341</v>
      </c>
      <c r="E2545" s="410" t="s">
        <v>6340</v>
      </c>
      <c r="F2545" s="270"/>
      <c r="G2545" s="270"/>
      <c r="H2545" s="283" t="s">
        <v>29</v>
      </c>
      <c r="I2545" s="283" t="s">
        <v>5720</v>
      </c>
      <c r="J2545" s="289" t="s">
        <v>31</v>
      </c>
      <c r="K2545" s="290"/>
      <c r="L2545" s="291"/>
      <c r="M2545" s="289" t="s">
        <v>31</v>
      </c>
      <c r="N2545" s="290"/>
      <c r="O2545" s="291"/>
      <c r="P2545" s="289" t="s">
        <v>31</v>
      </c>
      <c r="Q2545" s="290"/>
      <c r="R2545" s="291"/>
      <c r="S2545" s="270" t="s">
        <v>6345</v>
      </c>
      <c r="T2545" s="283"/>
      <c r="U2545" s="283"/>
      <c r="V2545" s="270"/>
      <c r="W2545" s="270" t="s">
        <v>21</v>
      </c>
    </row>
    <row r="2546" s="253" customFormat="true" ht="25.5" hidden="true" spans="1:23">
      <c r="A2546" s="270">
        <f>MAX(A$2:A2545)+1</f>
        <v>2369</v>
      </c>
      <c r="B2546" s="270" t="s">
        <v>6346</v>
      </c>
      <c r="C2546" s="374" t="s">
        <v>6347</v>
      </c>
      <c r="D2546" s="410" t="s">
        <v>6348</v>
      </c>
      <c r="E2546" s="410" t="s">
        <v>6349</v>
      </c>
      <c r="F2546" s="270"/>
      <c r="G2546" s="270"/>
      <c r="H2546" s="283" t="s">
        <v>29</v>
      </c>
      <c r="I2546" s="283" t="s">
        <v>5720</v>
      </c>
      <c r="J2546" s="289" t="s">
        <v>31</v>
      </c>
      <c r="K2546" s="290"/>
      <c r="L2546" s="291"/>
      <c r="M2546" s="289" t="s">
        <v>31</v>
      </c>
      <c r="N2546" s="290"/>
      <c r="O2546" s="291"/>
      <c r="P2546" s="289" t="s">
        <v>31</v>
      </c>
      <c r="Q2546" s="290"/>
      <c r="R2546" s="291"/>
      <c r="S2546" s="440" t="s">
        <v>6347</v>
      </c>
      <c r="T2546" s="283"/>
      <c r="U2546" s="283"/>
      <c r="V2546" s="270"/>
      <c r="W2546" s="270" t="s">
        <v>21</v>
      </c>
    </row>
    <row r="2547" s="253" customFormat="true" ht="242.25" hidden="true" spans="1:23">
      <c r="A2547" s="270">
        <f>MAX(A$2:A2546)+1</f>
        <v>2370</v>
      </c>
      <c r="B2547" s="270">
        <v>310521002</v>
      </c>
      <c r="C2547" s="432" t="s">
        <v>6350</v>
      </c>
      <c r="D2547" s="410" t="s">
        <v>6351</v>
      </c>
      <c r="E2547" s="410" t="s">
        <v>6350</v>
      </c>
      <c r="F2547" s="270" t="s">
        <v>6352</v>
      </c>
      <c r="G2547" s="270" t="s">
        <v>6353</v>
      </c>
      <c r="H2547" s="283" t="s">
        <v>29</v>
      </c>
      <c r="I2547" s="283" t="s">
        <v>6354</v>
      </c>
      <c r="J2547" s="289" t="s">
        <v>31</v>
      </c>
      <c r="K2547" s="290"/>
      <c r="L2547" s="291"/>
      <c r="M2547" s="289" t="s">
        <v>31</v>
      </c>
      <c r="N2547" s="290"/>
      <c r="O2547" s="291"/>
      <c r="P2547" s="289" t="s">
        <v>31</v>
      </c>
      <c r="Q2547" s="290"/>
      <c r="R2547" s="291"/>
      <c r="S2547" s="270"/>
      <c r="T2547" s="283"/>
      <c r="U2547" s="283"/>
      <c r="V2547" s="270"/>
      <c r="W2547" s="270" t="s">
        <v>21</v>
      </c>
    </row>
    <row r="2548" s="253" customFormat="true" ht="25.5" hidden="true" spans="1:23">
      <c r="A2548" s="270">
        <f>MAX(A$2:A2547)+1</f>
        <v>2371</v>
      </c>
      <c r="B2548" s="270" t="s">
        <v>6355</v>
      </c>
      <c r="C2548" s="432" t="s">
        <v>6350</v>
      </c>
      <c r="D2548" s="410" t="s">
        <v>6351</v>
      </c>
      <c r="E2548" s="410" t="s">
        <v>6350</v>
      </c>
      <c r="F2548" s="270"/>
      <c r="G2548" s="270"/>
      <c r="H2548" s="283" t="s">
        <v>29</v>
      </c>
      <c r="I2548" s="283" t="s">
        <v>5720</v>
      </c>
      <c r="J2548" s="289" t="s">
        <v>31</v>
      </c>
      <c r="K2548" s="290"/>
      <c r="L2548" s="291"/>
      <c r="M2548" s="289" t="s">
        <v>31</v>
      </c>
      <c r="N2548" s="290"/>
      <c r="O2548" s="291"/>
      <c r="P2548" s="289" t="s">
        <v>31</v>
      </c>
      <c r="Q2548" s="290"/>
      <c r="R2548" s="291"/>
      <c r="S2548" s="270" t="s">
        <v>6356</v>
      </c>
      <c r="T2548" s="283"/>
      <c r="U2548" s="283"/>
      <c r="V2548" s="270"/>
      <c r="W2548" s="270" t="s">
        <v>21</v>
      </c>
    </row>
    <row r="2549" s="253" customFormat="true" ht="25.5" hidden="true" spans="1:23">
      <c r="A2549" s="270">
        <f>MAX(A$2:A2548)+1</f>
        <v>2372</v>
      </c>
      <c r="B2549" s="270" t="s">
        <v>6357</v>
      </c>
      <c r="C2549" s="374" t="s">
        <v>6358</v>
      </c>
      <c r="D2549" s="410" t="s">
        <v>6359</v>
      </c>
      <c r="E2549" s="410" t="s">
        <v>6360</v>
      </c>
      <c r="F2549" s="270"/>
      <c r="G2549" s="270"/>
      <c r="H2549" s="283" t="s">
        <v>29</v>
      </c>
      <c r="I2549" s="283" t="s">
        <v>6354</v>
      </c>
      <c r="J2549" s="289" t="s">
        <v>31</v>
      </c>
      <c r="K2549" s="290"/>
      <c r="L2549" s="291"/>
      <c r="M2549" s="289" t="s">
        <v>31</v>
      </c>
      <c r="N2549" s="290"/>
      <c r="O2549" s="291"/>
      <c r="P2549" s="289" t="s">
        <v>31</v>
      </c>
      <c r="Q2549" s="290"/>
      <c r="R2549" s="291"/>
      <c r="S2549" s="270"/>
      <c r="T2549" s="283"/>
      <c r="U2549" s="283"/>
      <c r="V2549" s="270"/>
      <c r="W2549" s="270" t="s">
        <v>21</v>
      </c>
    </row>
    <row r="2550" s="253" customFormat="true" ht="114.75" hidden="true" spans="1:23">
      <c r="A2550" s="270">
        <f>MAX(A$2:A2549)+1</f>
        <v>2373</v>
      </c>
      <c r="B2550" s="270">
        <v>310521003</v>
      </c>
      <c r="C2550" s="432" t="s">
        <v>6361</v>
      </c>
      <c r="D2550" s="410" t="s">
        <v>6362</v>
      </c>
      <c r="E2550" s="410" t="s">
        <v>6361</v>
      </c>
      <c r="F2550" s="270" t="s">
        <v>6363</v>
      </c>
      <c r="G2550" s="270" t="s">
        <v>6364</v>
      </c>
      <c r="H2550" s="283" t="s">
        <v>29</v>
      </c>
      <c r="I2550" s="283" t="s">
        <v>40</v>
      </c>
      <c r="J2550" s="289" t="s">
        <v>31</v>
      </c>
      <c r="K2550" s="290"/>
      <c r="L2550" s="291"/>
      <c r="M2550" s="289" t="s">
        <v>31</v>
      </c>
      <c r="N2550" s="290"/>
      <c r="O2550" s="291"/>
      <c r="P2550" s="289" t="s">
        <v>31</v>
      </c>
      <c r="Q2550" s="290"/>
      <c r="R2550" s="291"/>
      <c r="S2550" s="270" t="s">
        <v>3233</v>
      </c>
      <c r="T2550" s="283"/>
      <c r="U2550" s="283"/>
      <c r="V2550" s="270"/>
      <c r="W2550" s="270" t="s">
        <v>21</v>
      </c>
    </row>
    <row r="2551" s="253" customFormat="true" ht="25.5" hidden="true" spans="1:23">
      <c r="A2551" s="270">
        <f>MAX(A$2:A2550)+1</f>
        <v>2374</v>
      </c>
      <c r="B2551" s="270">
        <v>310521004</v>
      </c>
      <c r="C2551" s="270" t="s">
        <v>6365</v>
      </c>
      <c r="D2551" s="410" t="s">
        <v>6366</v>
      </c>
      <c r="E2551" s="410" t="s">
        <v>6367</v>
      </c>
      <c r="F2551" s="270" t="s">
        <v>6368</v>
      </c>
      <c r="G2551" s="270" t="s">
        <v>6369</v>
      </c>
      <c r="H2551" s="283" t="s">
        <v>39</v>
      </c>
      <c r="I2551" s="283" t="s">
        <v>5720</v>
      </c>
      <c r="J2551" s="289" t="s">
        <v>31</v>
      </c>
      <c r="K2551" s="290"/>
      <c r="L2551" s="291"/>
      <c r="M2551" s="289" t="s">
        <v>31</v>
      </c>
      <c r="N2551" s="290"/>
      <c r="O2551" s="291"/>
      <c r="P2551" s="289" t="s">
        <v>31</v>
      </c>
      <c r="Q2551" s="290"/>
      <c r="R2551" s="291"/>
      <c r="S2551" s="270"/>
      <c r="T2551" s="283"/>
      <c r="U2551" s="283"/>
      <c r="V2551" s="270"/>
      <c r="W2551" s="270" t="s">
        <v>21</v>
      </c>
    </row>
    <row r="2552" s="253" customFormat="true" ht="25.5" hidden="true" spans="1:23">
      <c r="A2552" s="270"/>
      <c r="B2552" s="270">
        <v>310522</v>
      </c>
      <c r="C2552" s="270" t="s">
        <v>6370</v>
      </c>
      <c r="D2552" s="410"/>
      <c r="E2552" s="410"/>
      <c r="F2552" s="270"/>
      <c r="G2552" s="270" t="s">
        <v>6371</v>
      </c>
      <c r="H2552" s="283"/>
      <c r="I2552" s="283"/>
      <c r="J2552" s="289" t="s">
        <v>31</v>
      </c>
      <c r="K2552" s="290"/>
      <c r="L2552" s="291"/>
      <c r="M2552" s="289" t="s">
        <v>31</v>
      </c>
      <c r="N2552" s="290"/>
      <c r="O2552" s="291"/>
      <c r="P2552" s="289" t="s">
        <v>31</v>
      </c>
      <c r="Q2552" s="290"/>
      <c r="R2552" s="291"/>
      <c r="S2552" s="270"/>
      <c r="T2552" s="283"/>
      <c r="U2552" s="283"/>
      <c r="V2552" s="270"/>
      <c r="W2552" s="270" t="s">
        <v>21</v>
      </c>
    </row>
    <row r="2553" s="253" customFormat="true" ht="51" hidden="true" spans="1:23">
      <c r="A2553" s="270">
        <f>MAX(A$2:A2552)+1</f>
        <v>2375</v>
      </c>
      <c r="B2553" s="270">
        <v>310522001</v>
      </c>
      <c r="C2553" s="270" t="s">
        <v>6372</v>
      </c>
      <c r="D2553" s="410" t="s">
        <v>6373</v>
      </c>
      <c r="E2553" s="410" t="s">
        <v>6374</v>
      </c>
      <c r="F2553" s="270" t="s">
        <v>6375</v>
      </c>
      <c r="G2553" s="270" t="s">
        <v>6376</v>
      </c>
      <c r="H2553" s="283" t="s">
        <v>29</v>
      </c>
      <c r="I2553" s="283" t="s">
        <v>40</v>
      </c>
      <c r="J2553" s="289" t="s">
        <v>70</v>
      </c>
      <c r="K2553" s="290"/>
      <c r="L2553" s="291"/>
      <c r="M2553" s="289" t="s">
        <v>70</v>
      </c>
      <c r="N2553" s="290"/>
      <c r="O2553" s="291"/>
      <c r="P2553" s="298" t="s">
        <v>70</v>
      </c>
      <c r="Q2553" s="305"/>
      <c r="R2553" s="306"/>
      <c r="S2553" s="270" t="s">
        <v>5353</v>
      </c>
      <c r="T2553" s="283"/>
      <c r="U2553" s="283"/>
      <c r="V2553" s="270"/>
      <c r="W2553" s="270" t="s">
        <v>21</v>
      </c>
    </row>
    <row r="2554" s="253" customFormat="true" ht="38.25" hidden="true" spans="1:23">
      <c r="A2554" s="270">
        <f>MAX(A$2:A2553)+1</f>
        <v>2376</v>
      </c>
      <c r="B2554" s="270">
        <v>310522002</v>
      </c>
      <c r="C2554" s="270" t="s">
        <v>6377</v>
      </c>
      <c r="D2554" s="410" t="s">
        <v>6378</v>
      </c>
      <c r="E2554" s="410" t="s">
        <v>6379</v>
      </c>
      <c r="F2554" s="270" t="s">
        <v>6380</v>
      </c>
      <c r="G2554" s="270" t="s">
        <v>6381</v>
      </c>
      <c r="H2554" s="283" t="s">
        <v>29</v>
      </c>
      <c r="I2554" s="283" t="s">
        <v>40</v>
      </c>
      <c r="J2554" s="289" t="s">
        <v>70</v>
      </c>
      <c r="K2554" s="290"/>
      <c r="L2554" s="291"/>
      <c r="M2554" s="289" t="s">
        <v>70</v>
      </c>
      <c r="N2554" s="290"/>
      <c r="O2554" s="291"/>
      <c r="P2554" s="298" t="s">
        <v>70</v>
      </c>
      <c r="Q2554" s="305"/>
      <c r="R2554" s="306"/>
      <c r="S2554" s="270" t="s">
        <v>5353</v>
      </c>
      <c r="T2554" s="283"/>
      <c r="U2554" s="283"/>
      <c r="V2554" s="270"/>
      <c r="W2554" s="270" t="s">
        <v>21</v>
      </c>
    </row>
    <row r="2555" s="253" customFormat="true" ht="38.25" hidden="true" spans="1:23">
      <c r="A2555" s="270">
        <f>MAX(A$2:A2554)+1</f>
        <v>2377</v>
      </c>
      <c r="B2555" s="270">
        <v>310522003</v>
      </c>
      <c r="C2555" s="270" t="s">
        <v>6382</v>
      </c>
      <c r="D2555" s="410" t="s">
        <v>6383</v>
      </c>
      <c r="E2555" s="410" t="s">
        <v>6384</v>
      </c>
      <c r="F2555" s="270" t="s">
        <v>6385</v>
      </c>
      <c r="G2555" s="270" t="s">
        <v>6386</v>
      </c>
      <c r="H2555" s="283" t="s">
        <v>29</v>
      </c>
      <c r="I2555" s="283" t="s">
        <v>40</v>
      </c>
      <c r="J2555" s="289" t="s">
        <v>70</v>
      </c>
      <c r="K2555" s="290"/>
      <c r="L2555" s="291"/>
      <c r="M2555" s="289" t="s">
        <v>70</v>
      </c>
      <c r="N2555" s="290"/>
      <c r="O2555" s="291"/>
      <c r="P2555" s="298" t="s">
        <v>70</v>
      </c>
      <c r="Q2555" s="305"/>
      <c r="R2555" s="306"/>
      <c r="S2555" s="270" t="s">
        <v>5353</v>
      </c>
      <c r="T2555" s="283"/>
      <c r="U2555" s="283"/>
      <c r="V2555" s="270"/>
      <c r="W2555" s="270" t="s">
        <v>21</v>
      </c>
    </row>
    <row r="2556" s="253" customFormat="true" ht="63.75" hidden="true" spans="1:23">
      <c r="A2556" s="270">
        <f>MAX(A$2:A2555)+1</f>
        <v>2378</v>
      </c>
      <c r="B2556" s="270">
        <v>310522004</v>
      </c>
      <c r="C2556" s="270" t="s">
        <v>6387</v>
      </c>
      <c r="D2556" s="410" t="s">
        <v>6388</v>
      </c>
      <c r="E2556" s="410" t="s">
        <v>6389</v>
      </c>
      <c r="F2556" s="270" t="s">
        <v>6390</v>
      </c>
      <c r="G2556" s="270" t="s">
        <v>6391</v>
      </c>
      <c r="H2556" s="283" t="s">
        <v>29</v>
      </c>
      <c r="I2556" s="283" t="s">
        <v>40</v>
      </c>
      <c r="J2556" s="289" t="s">
        <v>70</v>
      </c>
      <c r="K2556" s="290"/>
      <c r="L2556" s="291"/>
      <c r="M2556" s="289" t="s">
        <v>70</v>
      </c>
      <c r="N2556" s="290"/>
      <c r="O2556" s="291"/>
      <c r="P2556" s="298" t="s">
        <v>70</v>
      </c>
      <c r="Q2556" s="305"/>
      <c r="R2556" s="306"/>
      <c r="S2556" s="270" t="s">
        <v>5353</v>
      </c>
      <c r="T2556" s="283"/>
      <c r="U2556" s="283"/>
      <c r="V2556" s="270"/>
      <c r="W2556" s="270" t="s">
        <v>21</v>
      </c>
    </row>
    <row r="2557" s="253" customFormat="true" ht="63.75" hidden="true" spans="1:23">
      <c r="A2557" s="270">
        <f>MAX(A$2:A2556)+1</f>
        <v>2379</v>
      </c>
      <c r="B2557" s="270">
        <v>310522005</v>
      </c>
      <c r="C2557" s="270" t="s">
        <v>6392</v>
      </c>
      <c r="D2557" s="410" t="s">
        <v>6393</v>
      </c>
      <c r="E2557" s="410" t="s">
        <v>6394</v>
      </c>
      <c r="F2557" s="270" t="s">
        <v>6395</v>
      </c>
      <c r="G2557" s="270" t="s">
        <v>6376</v>
      </c>
      <c r="H2557" s="283" t="s">
        <v>29</v>
      </c>
      <c r="I2557" s="283" t="s">
        <v>40</v>
      </c>
      <c r="J2557" s="289" t="s">
        <v>70</v>
      </c>
      <c r="K2557" s="290"/>
      <c r="L2557" s="291"/>
      <c r="M2557" s="289" t="s">
        <v>70</v>
      </c>
      <c r="N2557" s="290"/>
      <c r="O2557" s="291"/>
      <c r="P2557" s="298" t="s">
        <v>70</v>
      </c>
      <c r="Q2557" s="305"/>
      <c r="R2557" s="306"/>
      <c r="S2557" s="270" t="s">
        <v>5353</v>
      </c>
      <c r="T2557" s="283"/>
      <c r="U2557" s="283"/>
      <c r="V2557" s="270"/>
      <c r="W2557" s="270" t="s">
        <v>21</v>
      </c>
    </row>
    <row r="2558" s="253" customFormat="true" ht="63.75" hidden="true" spans="1:23">
      <c r="A2558" s="270">
        <f>MAX(A$2:A2557)+1</f>
        <v>2380</v>
      </c>
      <c r="B2558" s="270">
        <v>310522006</v>
      </c>
      <c r="C2558" s="270" t="s">
        <v>6396</v>
      </c>
      <c r="D2558" s="410" t="s">
        <v>6397</v>
      </c>
      <c r="E2558" s="410" t="s">
        <v>6398</v>
      </c>
      <c r="F2558" s="270" t="s">
        <v>6399</v>
      </c>
      <c r="G2558" s="270" t="s">
        <v>6400</v>
      </c>
      <c r="H2558" s="283" t="s">
        <v>29</v>
      </c>
      <c r="I2558" s="283" t="s">
        <v>40</v>
      </c>
      <c r="J2558" s="289" t="s">
        <v>70</v>
      </c>
      <c r="K2558" s="290"/>
      <c r="L2558" s="291"/>
      <c r="M2558" s="289" t="s">
        <v>70</v>
      </c>
      <c r="N2558" s="290"/>
      <c r="O2558" s="291"/>
      <c r="P2558" s="298" t="s">
        <v>70</v>
      </c>
      <c r="Q2558" s="305"/>
      <c r="R2558" s="306"/>
      <c r="S2558" s="270" t="s">
        <v>5353</v>
      </c>
      <c r="T2558" s="283"/>
      <c r="U2558" s="283"/>
      <c r="V2558" s="270"/>
      <c r="W2558" s="270" t="s">
        <v>21</v>
      </c>
    </row>
    <row r="2559" s="253" customFormat="true" ht="51" hidden="true" spans="1:23">
      <c r="A2559" s="270">
        <f>MAX(A$2:A2558)+1</f>
        <v>2381</v>
      </c>
      <c r="B2559" s="270">
        <v>310522007</v>
      </c>
      <c r="C2559" s="270" t="s">
        <v>6401</v>
      </c>
      <c r="D2559" s="410" t="s">
        <v>6402</v>
      </c>
      <c r="E2559" s="410" t="s">
        <v>6403</v>
      </c>
      <c r="F2559" s="270" t="s">
        <v>6404</v>
      </c>
      <c r="G2559" s="270" t="s">
        <v>6405</v>
      </c>
      <c r="H2559" s="283" t="s">
        <v>29</v>
      </c>
      <c r="I2559" s="283" t="s">
        <v>40</v>
      </c>
      <c r="J2559" s="289" t="s">
        <v>70</v>
      </c>
      <c r="K2559" s="290"/>
      <c r="L2559" s="291"/>
      <c r="M2559" s="289" t="s">
        <v>70</v>
      </c>
      <c r="N2559" s="290"/>
      <c r="O2559" s="291"/>
      <c r="P2559" s="298" t="s">
        <v>70</v>
      </c>
      <c r="Q2559" s="305"/>
      <c r="R2559" s="306"/>
      <c r="S2559" s="270" t="s">
        <v>5353</v>
      </c>
      <c r="T2559" s="283"/>
      <c r="U2559" s="283"/>
      <c r="V2559" s="270"/>
      <c r="W2559" s="270" t="s">
        <v>21</v>
      </c>
    </row>
    <row r="2560" s="253" customFormat="true" ht="38.25" hidden="true" spans="1:23">
      <c r="A2560" s="270">
        <f>MAX(A$2:A2559)+1</f>
        <v>2382</v>
      </c>
      <c r="B2560" s="270">
        <v>310522008</v>
      </c>
      <c r="C2560" s="270" t="s">
        <v>6406</v>
      </c>
      <c r="D2560" s="410" t="s">
        <v>6407</v>
      </c>
      <c r="E2560" s="410" t="s">
        <v>6408</v>
      </c>
      <c r="F2560" s="270" t="s">
        <v>6409</v>
      </c>
      <c r="G2560" s="270" t="s">
        <v>6410</v>
      </c>
      <c r="H2560" s="283" t="s">
        <v>29</v>
      </c>
      <c r="I2560" s="283" t="s">
        <v>40</v>
      </c>
      <c r="J2560" s="289" t="s">
        <v>70</v>
      </c>
      <c r="K2560" s="290"/>
      <c r="L2560" s="291"/>
      <c r="M2560" s="289" t="s">
        <v>70</v>
      </c>
      <c r="N2560" s="290"/>
      <c r="O2560" s="291"/>
      <c r="P2560" s="298" t="s">
        <v>70</v>
      </c>
      <c r="Q2560" s="305"/>
      <c r="R2560" s="306"/>
      <c r="S2560" s="270" t="s">
        <v>5353</v>
      </c>
      <c r="T2560" s="283"/>
      <c r="U2560" s="283"/>
      <c r="V2560" s="270"/>
      <c r="W2560" s="270" t="s">
        <v>21</v>
      </c>
    </row>
    <row r="2561" s="253" customFormat="true" ht="127.5" hidden="true" spans="1:23">
      <c r="A2561" s="270">
        <f>MAX(A$2:A2560)+1</f>
        <v>2383</v>
      </c>
      <c r="B2561" s="270">
        <v>310522009</v>
      </c>
      <c r="C2561" s="270" t="s">
        <v>6411</v>
      </c>
      <c r="D2561" s="410" t="s">
        <v>6412</v>
      </c>
      <c r="E2561" s="410" t="s">
        <v>6413</v>
      </c>
      <c r="F2561" s="270" t="s">
        <v>6414</v>
      </c>
      <c r="G2561" s="270" t="s">
        <v>6415</v>
      </c>
      <c r="H2561" s="283" t="s">
        <v>29</v>
      </c>
      <c r="I2561" s="283" t="s">
        <v>40</v>
      </c>
      <c r="J2561" s="289" t="s">
        <v>70</v>
      </c>
      <c r="K2561" s="290"/>
      <c r="L2561" s="291"/>
      <c r="M2561" s="289" t="s">
        <v>70</v>
      </c>
      <c r="N2561" s="290"/>
      <c r="O2561" s="291"/>
      <c r="P2561" s="298" t="s">
        <v>70</v>
      </c>
      <c r="Q2561" s="305"/>
      <c r="R2561" s="306"/>
      <c r="S2561" s="270" t="s">
        <v>5353</v>
      </c>
      <c r="T2561" s="283"/>
      <c r="U2561" s="283"/>
      <c r="V2561" s="270"/>
      <c r="W2561" s="270" t="s">
        <v>21</v>
      </c>
    </row>
    <row r="2562" s="253" customFormat="true" ht="76.5" hidden="true" spans="1:23">
      <c r="A2562" s="270">
        <f>MAX(A$2:A2561)+1</f>
        <v>2384</v>
      </c>
      <c r="B2562" s="270">
        <v>310522010</v>
      </c>
      <c r="C2562" s="270" t="s">
        <v>6416</v>
      </c>
      <c r="D2562" s="410" t="s">
        <v>6417</v>
      </c>
      <c r="E2562" s="410" t="s">
        <v>6418</v>
      </c>
      <c r="F2562" s="270" t="s">
        <v>6419</v>
      </c>
      <c r="G2562" s="270" t="s">
        <v>6420</v>
      </c>
      <c r="H2562" s="283" t="s">
        <v>29</v>
      </c>
      <c r="I2562" s="283" t="s">
        <v>40</v>
      </c>
      <c r="J2562" s="289" t="s">
        <v>70</v>
      </c>
      <c r="K2562" s="290"/>
      <c r="L2562" s="291"/>
      <c r="M2562" s="289" t="s">
        <v>70</v>
      </c>
      <c r="N2562" s="290"/>
      <c r="O2562" s="291"/>
      <c r="P2562" s="298" t="s">
        <v>70</v>
      </c>
      <c r="Q2562" s="305"/>
      <c r="R2562" s="306"/>
      <c r="S2562" s="270" t="s">
        <v>5353</v>
      </c>
      <c r="T2562" s="283"/>
      <c r="U2562" s="283"/>
      <c r="V2562" s="270"/>
      <c r="W2562" s="270" t="s">
        <v>21</v>
      </c>
    </row>
    <row r="2563" s="253" customFormat="true" ht="63.75" hidden="true" spans="1:23">
      <c r="A2563" s="270">
        <f>MAX(A$2:A2562)+1</f>
        <v>2385</v>
      </c>
      <c r="B2563" s="270">
        <v>310522011</v>
      </c>
      <c r="C2563" s="270" t="s">
        <v>6421</v>
      </c>
      <c r="D2563" s="410" t="s">
        <v>6422</v>
      </c>
      <c r="E2563" s="410" t="s">
        <v>6423</v>
      </c>
      <c r="F2563" s="270" t="s">
        <v>6424</v>
      </c>
      <c r="G2563" s="270" t="s">
        <v>6425</v>
      </c>
      <c r="H2563" s="283" t="s">
        <v>29</v>
      </c>
      <c r="I2563" s="283" t="s">
        <v>40</v>
      </c>
      <c r="J2563" s="289" t="s">
        <v>70</v>
      </c>
      <c r="K2563" s="290"/>
      <c r="L2563" s="291"/>
      <c r="M2563" s="289" t="s">
        <v>70</v>
      </c>
      <c r="N2563" s="290"/>
      <c r="O2563" s="291"/>
      <c r="P2563" s="298" t="s">
        <v>70</v>
      </c>
      <c r="Q2563" s="305"/>
      <c r="R2563" s="306"/>
      <c r="S2563" s="270" t="s">
        <v>5353</v>
      </c>
      <c r="T2563" s="283"/>
      <c r="U2563" s="283"/>
      <c r="V2563" s="270"/>
      <c r="W2563" s="270" t="s">
        <v>21</v>
      </c>
    </row>
    <row r="2564" s="253" customFormat="true" ht="51" hidden="true" spans="1:23">
      <c r="A2564" s="270">
        <f>MAX(A$2:A2563)+1</f>
        <v>2386</v>
      </c>
      <c r="B2564" s="270">
        <v>310522012</v>
      </c>
      <c r="C2564" s="270" t="s">
        <v>6426</v>
      </c>
      <c r="D2564" s="410" t="s">
        <v>6427</v>
      </c>
      <c r="E2564" s="410" t="s">
        <v>6428</v>
      </c>
      <c r="F2564" s="270" t="s">
        <v>6429</v>
      </c>
      <c r="G2564" s="270" t="s">
        <v>6425</v>
      </c>
      <c r="H2564" s="283" t="s">
        <v>29</v>
      </c>
      <c r="I2564" s="283" t="s">
        <v>40</v>
      </c>
      <c r="J2564" s="289" t="s">
        <v>70</v>
      </c>
      <c r="K2564" s="290"/>
      <c r="L2564" s="291"/>
      <c r="M2564" s="289" t="s">
        <v>70</v>
      </c>
      <c r="N2564" s="290"/>
      <c r="O2564" s="291"/>
      <c r="P2564" s="298" t="s">
        <v>70</v>
      </c>
      <c r="Q2564" s="305"/>
      <c r="R2564" s="306"/>
      <c r="S2564" s="270" t="s">
        <v>5353</v>
      </c>
      <c r="T2564" s="283"/>
      <c r="U2564" s="283"/>
      <c r="V2564" s="270"/>
      <c r="W2564" s="270" t="s">
        <v>21</v>
      </c>
    </row>
    <row r="2565" s="253" customFormat="true" ht="51" hidden="true" spans="1:23">
      <c r="A2565" s="270">
        <f>MAX(A$2:A2564)+1</f>
        <v>2387</v>
      </c>
      <c r="B2565" s="270">
        <v>310522013</v>
      </c>
      <c r="C2565" s="270" t="s">
        <v>6430</v>
      </c>
      <c r="D2565" s="410" t="s">
        <v>6431</v>
      </c>
      <c r="E2565" s="410" t="s">
        <v>6432</v>
      </c>
      <c r="F2565" s="270" t="s">
        <v>6433</v>
      </c>
      <c r="G2565" s="270" t="s">
        <v>6434</v>
      </c>
      <c r="H2565" s="283" t="s">
        <v>29</v>
      </c>
      <c r="I2565" s="283" t="s">
        <v>40</v>
      </c>
      <c r="J2565" s="289" t="s">
        <v>70</v>
      </c>
      <c r="K2565" s="290"/>
      <c r="L2565" s="291"/>
      <c r="M2565" s="289" t="s">
        <v>70</v>
      </c>
      <c r="N2565" s="290"/>
      <c r="O2565" s="291"/>
      <c r="P2565" s="298" t="s">
        <v>70</v>
      </c>
      <c r="Q2565" s="305"/>
      <c r="R2565" s="306"/>
      <c r="S2565" s="270" t="s">
        <v>5353</v>
      </c>
      <c r="T2565" s="283"/>
      <c r="U2565" s="283"/>
      <c r="V2565" s="270"/>
      <c r="W2565" s="270" t="s">
        <v>21</v>
      </c>
    </row>
    <row r="2566" s="253" customFormat="true" ht="38.25" hidden="true" spans="1:23">
      <c r="A2566" s="270">
        <f>MAX(A$2:A2565)+1</f>
        <v>2388</v>
      </c>
      <c r="B2566" s="270">
        <v>310522014</v>
      </c>
      <c r="C2566" s="270" t="s">
        <v>6435</v>
      </c>
      <c r="D2566" s="410" t="s">
        <v>6436</v>
      </c>
      <c r="E2566" s="410" t="s">
        <v>6437</v>
      </c>
      <c r="F2566" s="270" t="s">
        <v>6438</v>
      </c>
      <c r="G2566" s="270" t="s">
        <v>6439</v>
      </c>
      <c r="H2566" s="283" t="s">
        <v>29</v>
      </c>
      <c r="I2566" s="283" t="s">
        <v>40</v>
      </c>
      <c r="J2566" s="289" t="s">
        <v>70</v>
      </c>
      <c r="K2566" s="290"/>
      <c r="L2566" s="291"/>
      <c r="M2566" s="289" t="s">
        <v>70</v>
      </c>
      <c r="N2566" s="290"/>
      <c r="O2566" s="291"/>
      <c r="P2566" s="298" t="s">
        <v>70</v>
      </c>
      <c r="Q2566" s="305"/>
      <c r="R2566" s="306"/>
      <c r="S2566" s="270" t="s">
        <v>5353</v>
      </c>
      <c r="T2566" s="283"/>
      <c r="U2566" s="283"/>
      <c r="V2566" s="270"/>
      <c r="W2566" s="270" t="s">
        <v>21</v>
      </c>
    </row>
    <row r="2567" s="253" customFormat="true" ht="76.5" hidden="true" spans="1:23">
      <c r="A2567" s="270">
        <f>MAX(A$2:A2566)+1</f>
        <v>2389</v>
      </c>
      <c r="B2567" s="270">
        <v>310522015</v>
      </c>
      <c r="C2567" s="270" t="s">
        <v>6440</v>
      </c>
      <c r="D2567" s="410" t="s">
        <v>6441</v>
      </c>
      <c r="E2567" s="410" t="s">
        <v>6442</v>
      </c>
      <c r="F2567" s="270" t="s">
        <v>6443</v>
      </c>
      <c r="G2567" s="270" t="s">
        <v>6444</v>
      </c>
      <c r="H2567" s="283" t="s">
        <v>29</v>
      </c>
      <c r="I2567" s="283" t="s">
        <v>40</v>
      </c>
      <c r="J2567" s="289" t="s">
        <v>70</v>
      </c>
      <c r="K2567" s="290"/>
      <c r="L2567" s="291"/>
      <c r="M2567" s="289" t="s">
        <v>70</v>
      </c>
      <c r="N2567" s="290"/>
      <c r="O2567" s="291"/>
      <c r="P2567" s="298" t="s">
        <v>70</v>
      </c>
      <c r="Q2567" s="305"/>
      <c r="R2567" s="306"/>
      <c r="S2567" s="270" t="s">
        <v>5353</v>
      </c>
      <c r="T2567" s="283"/>
      <c r="U2567" s="283"/>
      <c r="V2567" s="270"/>
      <c r="W2567" s="270" t="s">
        <v>21</v>
      </c>
    </row>
    <row r="2568" s="253" customFormat="true" ht="51" hidden="true" spans="1:23">
      <c r="A2568" s="270">
        <f>MAX(A$2:A2567)+1</f>
        <v>2390</v>
      </c>
      <c r="B2568" s="270">
        <v>310522016</v>
      </c>
      <c r="C2568" s="270" t="s">
        <v>6445</v>
      </c>
      <c r="D2568" s="410" t="s">
        <v>6446</v>
      </c>
      <c r="E2568" s="410" t="s">
        <v>6447</v>
      </c>
      <c r="F2568" s="270" t="s">
        <v>6448</v>
      </c>
      <c r="G2568" s="270" t="s">
        <v>6449</v>
      </c>
      <c r="H2568" s="283" t="s">
        <v>29</v>
      </c>
      <c r="I2568" s="283" t="s">
        <v>40</v>
      </c>
      <c r="J2568" s="289" t="s">
        <v>70</v>
      </c>
      <c r="K2568" s="290"/>
      <c r="L2568" s="291"/>
      <c r="M2568" s="289" t="s">
        <v>70</v>
      </c>
      <c r="N2568" s="290"/>
      <c r="O2568" s="291"/>
      <c r="P2568" s="298" t="s">
        <v>70</v>
      </c>
      <c r="Q2568" s="305"/>
      <c r="R2568" s="306"/>
      <c r="S2568" s="270" t="s">
        <v>5353</v>
      </c>
      <c r="T2568" s="283"/>
      <c r="U2568" s="283"/>
      <c r="V2568" s="270"/>
      <c r="W2568" s="270" t="s">
        <v>21</v>
      </c>
    </row>
    <row r="2569" s="253" customFormat="true" ht="63.75" hidden="true" spans="1:23">
      <c r="A2569" s="270">
        <f>MAX(A$2:A2568)+1</f>
        <v>2391</v>
      </c>
      <c r="B2569" s="270">
        <v>310522017</v>
      </c>
      <c r="C2569" s="270" t="s">
        <v>6450</v>
      </c>
      <c r="D2569" s="410" t="s">
        <v>6451</v>
      </c>
      <c r="E2569" s="410" t="s">
        <v>6452</v>
      </c>
      <c r="F2569" s="270" t="s">
        <v>6453</v>
      </c>
      <c r="G2569" s="270" t="s">
        <v>6454</v>
      </c>
      <c r="H2569" s="283" t="s">
        <v>29</v>
      </c>
      <c r="I2569" s="283" t="s">
        <v>40</v>
      </c>
      <c r="J2569" s="289" t="s">
        <v>70</v>
      </c>
      <c r="K2569" s="290"/>
      <c r="L2569" s="291"/>
      <c r="M2569" s="289" t="s">
        <v>70</v>
      </c>
      <c r="N2569" s="290"/>
      <c r="O2569" s="291"/>
      <c r="P2569" s="298" t="s">
        <v>70</v>
      </c>
      <c r="Q2569" s="305"/>
      <c r="R2569" s="306"/>
      <c r="S2569" s="270" t="s">
        <v>5353</v>
      </c>
      <c r="T2569" s="283"/>
      <c r="U2569" s="283"/>
      <c r="V2569" s="270"/>
      <c r="W2569" s="270" t="s">
        <v>21</v>
      </c>
    </row>
    <row r="2570" s="253" customFormat="true" ht="38.25" hidden="true" spans="1:23">
      <c r="A2570" s="270">
        <f>MAX(A$2:A2569)+1</f>
        <v>2392</v>
      </c>
      <c r="B2570" s="270">
        <v>310522018</v>
      </c>
      <c r="C2570" s="270" t="s">
        <v>6455</v>
      </c>
      <c r="D2570" s="410" t="s">
        <v>6456</v>
      </c>
      <c r="E2570" s="410" t="s">
        <v>6457</v>
      </c>
      <c r="F2570" s="270" t="s">
        <v>6458</v>
      </c>
      <c r="G2570" s="270"/>
      <c r="H2570" s="283" t="s">
        <v>29</v>
      </c>
      <c r="I2570" s="283" t="s">
        <v>40</v>
      </c>
      <c r="J2570" s="289" t="s">
        <v>31</v>
      </c>
      <c r="K2570" s="290"/>
      <c r="L2570" s="291"/>
      <c r="M2570" s="289" t="s">
        <v>31</v>
      </c>
      <c r="N2570" s="290"/>
      <c r="O2570" s="291"/>
      <c r="P2570" s="289" t="s">
        <v>31</v>
      </c>
      <c r="Q2570" s="290"/>
      <c r="R2570" s="291"/>
      <c r="S2570" s="270"/>
      <c r="T2570" s="283"/>
      <c r="U2570" s="283"/>
      <c r="V2570" s="270"/>
      <c r="W2570" s="270" t="s">
        <v>21</v>
      </c>
    </row>
    <row r="2571" s="253" customFormat="true" ht="38.25" hidden="true" spans="1:23">
      <c r="A2571" s="270">
        <f>MAX(A$2:A2570)+1</f>
        <v>2393</v>
      </c>
      <c r="B2571" s="270" t="s">
        <v>6459</v>
      </c>
      <c r="C2571" s="270" t="s">
        <v>6455</v>
      </c>
      <c r="D2571" s="410" t="s">
        <v>6456</v>
      </c>
      <c r="E2571" s="410" t="s">
        <v>6457</v>
      </c>
      <c r="F2571" s="270"/>
      <c r="G2571" s="270"/>
      <c r="H2571" s="283" t="s">
        <v>29</v>
      </c>
      <c r="I2571" s="283" t="s">
        <v>40</v>
      </c>
      <c r="J2571" s="289" t="s">
        <v>31</v>
      </c>
      <c r="K2571" s="290"/>
      <c r="L2571" s="291"/>
      <c r="M2571" s="289" t="s">
        <v>31</v>
      </c>
      <c r="N2571" s="290"/>
      <c r="O2571" s="291"/>
      <c r="P2571" s="289" t="s">
        <v>31</v>
      </c>
      <c r="Q2571" s="290"/>
      <c r="R2571" s="291"/>
      <c r="S2571" s="270" t="s">
        <v>6460</v>
      </c>
      <c r="T2571" s="283"/>
      <c r="U2571" s="283"/>
      <c r="V2571" s="270"/>
      <c r="W2571" s="270" t="s">
        <v>21</v>
      </c>
    </row>
    <row r="2572" s="253" customFormat="true" ht="38.25" hidden="true" spans="1:23">
      <c r="A2572" s="270">
        <f>MAX(A$2:A2571)+1</f>
        <v>2394</v>
      </c>
      <c r="B2572" s="270">
        <v>310522019</v>
      </c>
      <c r="C2572" s="270" t="s">
        <v>6461</v>
      </c>
      <c r="D2572" s="410" t="s">
        <v>6462</v>
      </c>
      <c r="E2572" s="410" t="s">
        <v>6463</v>
      </c>
      <c r="F2572" s="270" t="s">
        <v>6458</v>
      </c>
      <c r="G2572" s="270"/>
      <c r="H2572" s="283" t="s">
        <v>29</v>
      </c>
      <c r="I2572" s="283" t="s">
        <v>40</v>
      </c>
      <c r="J2572" s="289" t="s">
        <v>31</v>
      </c>
      <c r="K2572" s="290"/>
      <c r="L2572" s="291"/>
      <c r="M2572" s="289" t="s">
        <v>31</v>
      </c>
      <c r="N2572" s="290"/>
      <c r="O2572" s="291"/>
      <c r="P2572" s="289" t="s">
        <v>31</v>
      </c>
      <c r="Q2572" s="290"/>
      <c r="R2572" s="291"/>
      <c r="S2572" s="270"/>
      <c r="T2572" s="283"/>
      <c r="U2572" s="283"/>
      <c r="V2572" s="270"/>
      <c r="W2572" s="270" t="s">
        <v>21</v>
      </c>
    </row>
    <row r="2573" s="253" customFormat="true" ht="51" hidden="true" spans="1:23">
      <c r="A2573" s="270">
        <f>MAX(A$2:A2572)+1</f>
        <v>2395</v>
      </c>
      <c r="B2573" s="270" t="s">
        <v>6464</v>
      </c>
      <c r="C2573" s="270" t="s">
        <v>6465</v>
      </c>
      <c r="D2573" s="410" t="s">
        <v>6466</v>
      </c>
      <c r="E2573" s="410" t="s">
        <v>6467</v>
      </c>
      <c r="F2573" s="270"/>
      <c r="G2573" s="270"/>
      <c r="H2573" s="283" t="s">
        <v>29</v>
      </c>
      <c r="I2573" s="283" t="s">
        <v>40</v>
      </c>
      <c r="J2573" s="289" t="s">
        <v>31</v>
      </c>
      <c r="K2573" s="290"/>
      <c r="L2573" s="291"/>
      <c r="M2573" s="289" t="s">
        <v>31</v>
      </c>
      <c r="N2573" s="290"/>
      <c r="O2573" s="291"/>
      <c r="P2573" s="289" t="s">
        <v>31</v>
      </c>
      <c r="Q2573" s="290"/>
      <c r="R2573" s="291"/>
      <c r="S2573" s="435" t="s">
        <v>6468</v>
      </c>
      <c r="T2573" s="283"/>
      <c r="U2573" s="283"/>
      <c r="V2573" s="270"/>
      <c r="W2573" s="270" t="s">
        <v>21</v>
      </c>
    </row>
    <row r="2574" s="253" customFormat="true" ht="38.25" hidden="true" spans="1:23">
      <c r="A2574" s="270">
        <f>MAX(A$2:A2573)+1</f>
        <v>2396</v>
      </c>
      <c r="B2574" s="270" t="s">
        <v>6469</v>
      </c>
      <c r="C2574" s="270" t="s">
        <v>6470</v>
      </c>
      <c r="D2574" s="410" t="s">
        <v>6471</v>
      </c>
      <c r="E2574" s="410" t="s">
        <v>6472</v>
      </c>
      <c r="F2574" s="270"/>
      <c r="G2574" s="270"/>
      <c r="H2574" s="283" t="s">
        <v>29</v>
      </c>
      <c r="I2574" s="283" t="s">
        <v>40</v>
      </c>
      <c r="J2574" s="289" t="s">
        <v>31</v>
      </c>
      <c r="K2574" s="290"/>
      <c r="L2574" s="291"/>
      <c r="M2574" s="289" t="s">
        <v>31</v>
      </c>
      <c r="N2574" s="290"/>
      <c r="O2574" s="291"/>
      <c r="P2574" s="289" t="s">
        <v>31</v>
      </c>
      <c r="Q2574" s="290"/>
      <c r="R2574" s="291"/>
      <c r="S2574" s="440" t="s">
        <v>6470</v>
      </c>
      <c r="T2574" s="283"/>
      <c r="U2574" s="283"/>
      <c r="V2574" s="270"/>
      <c r="W2574" s="270" t="s">
        <v>21</v>
      </c>
    </row>
    <row r="2575" s="253" customFormat="true" ht="51" hidden="true" spans="1:23">
      <c r="A2575" s="270">
        <f>MAX(A$2:A2574)+1</f>
        <v>2397</v>
      </c>
      <c r="B2575" s="270">
        <v>310522020</v>
      </c>
      <c r="C2575" s="270" t="s">
        <v>6473</v>
      </c>
      <c r="D2575" s="410" t="s">
        <v>6474</v>
      </c>
      <c r="E2575" s="437" t="s">
        <v>6475</v>
      </c>
      <c r="F2575" s="270" t="s">
        <v>6476</v>
      </c>
      <c r="G2575" s="270"/>
      <c r="H2575" s="283" t="s">
        <v>29</v>
      </c>
      <c r="I2575" s="283" t="s">
        <v>40</v>
      </c>
      <c r="J2575" s="289" t="s">
        <v>31</v>
      </c>
      <c r="K2575" s="290"/>
      <c r="L2575" s="291"/>
      <c r="M2575" s="289" t="s">
        <v>31</v>
      </c>
      <c r="N2575" s="290"/>
      <c r="O2575" s="291"/>
      <c r="P2575" s="289" t="s">
        <v>31</v>
      </c>
      <c r="Q2575" s="290"/>
      <c r="R2575" s="291"/>
      <c r="S2575" s="270"/>
      <c r="T2575" s="283"/>
      <c r="U2575" s="283"/>
      <c r="V2575" s="270"/>
      <c r="W2575" s="270" t="s">
        <v>21</v>
      </c>
    </row>
    <row r="2576" s="253" customFormat="true" ht="165.75" hidden="true" spans="1:23">
      <c r="A2576" s="270">
        <f>MAX(A$2:A2575)+1</f>
        <v>2398</v>
      </c>
      <c r="B2576" s="270">
        <v>310522021</v>
      </c>
      <c r="C2576" s="270" t="s">
        <v>6477</v>
      </c>
      <c r="D2576" s="410" t="s">
        <v>6478</v>
      </c>
      <c r="E2576" s="410" t="s">
        <v>6477</v>
      </c>
      <c r="F2576" s="270" t="s">
        <v>6479</v>
      </c>
      <c r="G2576" s="270" t="s">
        <v>6480</v>
      </c>
      <c r="H2576" s="283" t="s">
        <v>29</v>
      </c>
      <c r="I2576" s="283" t="s">
        <v>40</v>
      </c>
      <c r="J2576" s="289" t="s">
        <v>31</v>
      </c>
      <c r="K2576" s="290"/>
      <c r="L2576" s="291"/>
      <c r="M2576" s="289" t="s">
        <v>31</v>
      </c>
      <c r="N2576" s="290"/>
      <c r="O2576" s="291"/>
      <c r="P2576" s="289" t="s">
        <v>31</v>
      </c>
      <c r="Q2576" s="290"/>
      <c r="R2576" s="291"/>
      <c r="S2576" s="270"/>
      <c r="T2576" s="283"/>
      <c r="U2576" s="283"/>
      <c r="V2576" s="270"/>
      <c r="W2576" s="270" t="s">
        <v>21</v>
      </c>
    </row>
    <row r="2577" s="253" customFormat="true" ht="25.5" hidden="true" spans="1:23">
      <c r="A2577" s="270">
        <f>MAX(A$2:A2576)+1</f>
        <v>2399</v>
      </c>
      <c r="B2577" s="270" t="s">
        <v>6481</v>
      </c>
      <c r="C2577" s="270" t="s">
        <v>6482</v>
      </c>
      <c r="D2577" s="410" t="s">
        <v>6478</v>
      </c>
      <c r="E2577" s="410" t="s">
        <v>6477</v>
      </c>
      <c r="F2577" s="270"/>
      <c r="G2577" s="270"/>
      <c r="H2577" s="283" t="s">
        <v>29</v>
      </c>
      <c r="I2577" s="283" t="s">
        <v>40</v>
      </c>
      <c r="J2577" s="289" t="s">
        <v>31</v>
      </c>
      <c r="K2577" s="290"/>
      <c r="L2577" s="291"/>
      <c r="M2577" s="289" t="s">
        <v>31</v>
      </c>
      <c r="N2577" s="290"/>
      <c r="O2577" s="291"/>
      <c r="P2577" s="289" t="s">
        <v>31</v>
      </c>
      <c r="Q2577" s="290"/>
      <c r="R2577" s="291"/>
      <c r="S2577" s="440" t="s">
        <v>6482</v>
      </c>
      <c r="T2577" s="283"/>
      <c r="U2577" s="283"/>
      <c r="V2577" s="270"/>
      <c r="W2577" s="270" t="s">
        <v>21</v>
      </c>
    </row>
    <row r="2578" s="253" customFormat="true" ht="63.75" hidden="true" spans="1:23">
      <c r="A2578" s="270">
        <f>MAX(A$2:A2577)+1</f>
        <v>2400</v>
      </c>
      <c r="B2578" s="270">
        <v>310522022</v>
      </c>
      <c r="C2578" s="270" t="s">
        <v>6483</v>
      </c>
      <c r="D2578" s="410" t="s">
        <v>6484</v>
      </c>
      <c r="E2578" s="410" t="s">
        <v>6483</v>
      </c>
      <c r="F2578" s="270" t="s">
        <v>6485</v>
      </c>
      <c r="G2578" s="270"/>
      <c r="H2578" s="283" t="s">
        <v>29</v>
      </c>
      <c r="I2578" s="283" t="s">
        <v>40</v>
      </c>
      <c r="J2578" s="289" t="s">
        <v>31</v>
      </c>
      <c r="K2578" s="290"/>
      <c r="L2578" s="291"/>
      <c r="M2578" s="289" t="s">
        <v>31</v>
      </c>
      <c r="N2578" s="290"/>
      <c r="O2578" s="291"/>
      <c r="P2578" s="289" t="s">
        <v>31</v>
      </c>
      <c r="Q2578" s="290"/>
      <c r="R2578" s="291"/>
      <c r="S2578" s="270"/>
      <c r="T2578" s="283"/>
      <c r="U2578" s="283"/>
      <c r="V2578" s="270"/>
      <c r="W2578" s="270" t="s">
        <v>21</v>
      </c>
    </row>
    <row r="2579" s="253" customFormat="true" ht="63.75" hidden="true" spans="1:23">
      <c r="A2579" s="270">
        <f>MAX(A$2:A2578)+1</f>
        <v>2401</v>
      </c>
      <c r="B2579" s="270">
        <v>310522023</v>
      </c>
      <c r="C2579" s="270" t="s">
        <v>6486</v>
      </c>
      <c r="D2579" s="410" t="s">
        <v>6487</v>
      </c>
      <c r="E2579" s="410" t="s">
        <v>6486</v>
      </c>
      <c r="F2579" s="270" t="s">
        <v>6488</v>
      </c>
      <c r="G2579" s="270" t="s">
        <v>6489</v>
      </c>
      <c r="H2579" s="283" t="s">
        <v>29</v>
      </c>
      <c r="I2579" s="283" t="s">
        <v>40</v>
      </c>
      <c r="J2579" s="289" t="s">
        <v>31</v>
      </c>
      <c r="K2579" s="290"/>
      <c r="L2579" s="291"/>
      <c r="M2579" s="289" t="s">
        <v>31</v>
      </c>
      <c r="N2579" s="290"/>
      <c r="O2579" s="291"/>
      <c r="P2579" s="289" t="s">
        <v>31</v>
      </c>
      <c r="Q2579" s="290"/>
      <c r="R2579" s="291"/>
      <c r="S2579" s="270"/>
      <c r="T2579" s="283"/>
      <c r="U2579" s="283"/>
      <c r="V2579" s="270"/>
      <c r="W2579" s="270" t="s">
        <v>21</v>
      </c>
    </row>
    <row r="2580" s="253" customFormat="true" ht="63.75" hidden="true" spans="1:23">
      <c r="A2580" s="270">
        <f>MAX(A$2:A2579)+1</f>
        <v>2402</v>
      </c>
      <c r="B2580" s="270">
        <v>310522024</v>
      </c>
      <c r="C2580" s="270" t="s">
        <v>6490</v>
      </c>
      <c r="D2580" s="410" t="s">
        <v>6491</v>
      </c>
      <c r="E2580" s="410" t="s">
        <v>6490</v>
      </c>
      <c r="F2580" s="270" t="s">
        <v>6492</v>
      </c>
      <c r="G2580" s="270" t="s">
        <v>6493</v>
      </c>
      <c r="H2580" s="283" t="s">
        <v>29</v>
      </c>
      <c r="I2580" s="283" t="s">
        <v>40</v>
      </c>
      <c r="J2580" s="289" t="s">
        <v>31</v>
      </c>
      <c r="K2580" s="290"/>
      <c r="L2580" s="291"/>
      <c r="M2580" s="289" t="s">
        <v>31</v>
      </c>
      <c r="N2580" s="290"/>
      <c r="O2580" s="291"/>
      <c r="P2580" s="289" t="s">
        <v>31</v>
      </c>
      <c r="Q2580" s="290"/>
      <c r="R2580" s="291"/>
      <c r="S2580" s="270"/>
      <c r="T2580" s="283"/>
      <c r="U2580" s="283"/>
      <c r="V2580" s="270"/>
      <c r="W2580" s="270" t="s">
        <v>21</v>
      </c>
    </row>
    <row r="2581" s="253" customFormat="true" ht="63.75" hidden="true" spans="1:23">
      <c r="A2581" s="270">
        <f>MAX(A$2:A2580)+1</f>
        <v>2403</v>
      </c>
      <c r="B2581" s="270">
        <v>310522025</v>
      </c>
      <c r="C2581" s="270" t="s">
        <v>6494</v>
      </c>
      <c r="D2581" s="410" t="s">
        <v>6495</v>
      </c>
      <c r="E2581" s="410" t="s">
        <v>6494</v>
      </c>
      <c r="F2581" s="270" t="s">
        <v>6496</v>
      </c>
      <c r="G2581" s="270"/>
      <c r="H2581" s="283" t="s">
        <v>29</v>
      </c>
      <c r="I2581" s="283" t="s">
        <v>40</v>
      </c>
      <c r="J2581" s="289" t="s">
        <v>31</v>
      </c>
      <c r="K2581" s="290"/>
      <c r="L2581" s="291"/>
      <c r="M2581" s="289" t="s">
        <v>31</v>
      </c>
      <c r="N2581" s="290"/>
      <c r="O2581" s="291"/>
      <c r="P2581" s="289" t="s">
        <v>31</v>
      </c>
      <c r="Q2581" s="290"/>
      <c r="R2581" s="291"/>
      <c r="S2581" s="270"/>
      <c r="T2581" s="283"/>
      <c r="U2581" s="283"/>
      <c r="V2581" s="270"/>
      <c r="W2581" s="270" t="s">
        <v>21</v>
      </c>
    </row>
    <row r="2582" s="253" customFormat="true" ht="102" hidden="true" spans="1:23">
      <c r="A2582" s="270">
        <f>MAX(A$2:A2581)+1</f>
        <v>2404</v>
      </c>
      <c r="B2582" s="270">
        <v>310522026</v>
      </c>
      <c r="C2582" s="270" t="s">
        <v>6497</v>
      </c>
      <c r="D2582" s="410" t="s">
        <v>6498</v>
      </c>
      <c r="E2582" s="410" t="s">
        <v>6497</v>
      </c>
      <c r="F2582" s="270" t="s">
        <v>6499</v>
      </c>
      <c r="G2582" s="270"/>
      <c r="H2582" s="283" t="s">
        <v>29</v>
      </c>
      <c r="I2582" s="283" t="s">
        <v>40</v>
      </c>
      <c r="J2582" s="289" t="s">
        <v>31</v>
      </c>
      <c r="K2582" s="290"/>
      <c r="L2582" s="291"/>
      <c r="M2582" s="289" t="s">
        <v>31</v>
      </c>
      <c r="N2582" s="290"/>
      <c r="O2582" s="291"/>
      <c r="P2582" s="289" t="s">
        <v>31</v>
      </c>
      <c r="Q2582" s="290"/>
      <c r="R2582" s="291"/>
      <c r="S2582" s="270"/>
      <c r="T2582" s="283"/>
      <c r="U2582" s="283"/>
      <c r="V2582" s="270"/>
      <c r="W2582" s="270" t="s">
        <v>21</v>
      </c>
    </row>
    <row r="2583" s="253" customFormat="true" ht="38.25" hidden="true" spans="1:23">
      <c r="A2583" s="270">
        <f>MAX(A$2:A2582)+1</f>
        <v>2405</v>
      </c>
      <c r="B2583" s="270">
        <v>310522027</v>
      </c>
      <c r="C2583" s="270" t="s">
        <v>6500</v>
      </c>
      <c r="D2583" s="410" t="s">
        <v>6501</v>
      </c>
      <c r="E2583" s="410" t="s">
        <v>6500</v>
      </c>
      <c r="F2583" s="270" t="s">
        <v>6502</v>
      </c>
      <c r="G2583" s="270" t="s">
        <v>6503</v>
      </c>
      <c r="H2583" s="283" t="s">
        <v>44</v>
      </c>
      <c r="I2583" s="283" t="s">
        <v>40</v>
      </c>
      <c r="J2583" s="289" t="s">
        <v>31</v>
      </c>
      <c r="K2583" s="290"/>
      <c r="L2583" s="291"/>
      <c r="M2583" s="289" t="s">
        <v>31</v>
      </c>
      <c r="N2583" s="290"/>
      <c r="O2583" s="291"/>
      <c r="P2583" s="289" t="s">
        <v>31</v>
      </c>
      <c r="Q2583" s="290"/>
      <c r="R2583" s="291"/>
      <c r="S2583" s="270"/>
      <c r="T2583" s="283"/>
      <c r="U2583" s="283"/>
      <c r="V2583" s="270"/>
      <c r="W2583" s="270" t="s">
        <v>21</v>
      </c>
    </row>
    <row r="2584" s="253" customFormat="true" ht="51" hidden="true" spans="1:23">
      <c r="A2584" s="270">
        <f>MAX(A$2:A2583)+1</f>
        <v>2406</v>
      </c>
      <c r="B2584" s="270">
        <v>310522028</v>
      </c>
      <c r="C2584" s="270" t="s">
        <v>6504</v>
      </c>
      <c r="D2584" s="410" t="s">
        <v>6505</v>
      </c>
      <c r="E2584" s="410" t="s">
        <v>6504</v>
      </c>
      <c r="F2584" s="270" t="s">
        <v>6506</v>
      </c>
      <c r="G2584" s="270" t="s">
        <v>6507</v>
      </c>
      <c r="H2584" s="283" t="s">
        <v>29</v>
      </c>
      <c r="I2584" s="283" t="s">
        <v>6508</v>
      </c>
      <c r="J2584" s="289" t="s">
        <v>31</v>
      </c>
      <c r="K2584" s="290"/>
      <c r="L2584" s="291"/>
      <c r="M2584" s="289" t="s">
        <v>31</v>
      </c>
      <c r="N2584" s="290"/>
      <c r="O2584" s="291"/>
      <c r="P2584" s="289" t="s">
        <v>31</v>
      </c>
      <c r="Q2584" s="290"/>
      <c r="R2584" s="291"/>
      <c r="S2584" s="270"/>
      <c r="T2584" s="283"/>
      <c r="U2584" s="283"/>
      <c r="V2584" s="270"/>
      <c r="W2584" s="270" t="s">
        <v>21</v>
      </c>
    </row>
    <row r="2585" s="252" customFormat="true" ht="25.5" hidden="true" spans="1:23">
      <c r="A2585" s="270"/>
      <c r="B2585" s="270">
        <v>310523</v>
      </c>
      <c r="C2585" s="270" t="s">
        <v>6509</v>
      </c>
      <c r="D2585" s="410"/>
      <c r="E2585" s="410"/>
      <c r="F2585" s="270"/>
      <c r="G2585" s="270" t="s">
        <v>5829</v>
      </c>
      <c r="H2585" s="283"/>
      <c r="I2585" s="283"/>
      <c r="J2585" s="289" t="s">
        <v>31</v>
      </c>
      <c r="K2585" s="290"/>
      <c r="L2585" s="291"/>
      <c r="M2585" s="289" t="s">
        <v>31</v>
      </c>
      <c r="N2585" s="290"/>
      <c r="O2585" s="291"/>
      <c r="P2585" s="289" t="s">
        <v>31</v>
      </c>
      <c r="Q2585" s="290"/>
      <c r="R2585" s="291"/>
      <c r="S2585" s="270"/>
      <c r="T2585" s="283"/>
      <c r="U2585" s="283"/>
      <c r="V2585" s="270"/>
      <c r="W2585" s="270" t="s">
        <v>21</v>
      </c>
    </row>
    <row r="2586" s="253" customFormat="true" ht="63.75" hidden="true" spans="1:23">
      <c r="A2586" s="270">
        <f>MAX(A$2:A2585)+1</f>
        <v>2407</v>
      </c>
      <c r="B2586" s="270">
        <v>310523002</v>
      </c>
      <c r="C2586" s="270" t="s">
        <v>6510</v>
      </c>
      <c r="D2586" s="410" t="s">
        <v>6511</v>
      </c>
      <c r="E2586" s="410" t="s">
        <v>6512</v>
      </c>
      <c r="F2586" s="270" t="s">
        <v>6513</v>
      </c>
      <c r="G2586" s="270" t="s">
        <v>6514</v>
      </c>
      <c r="H2586" s="283" t="s">
        <v>29</v>
      </c>
      <c r="I2586" s="283" t="s">
        <v>5720</v>
      </c>
      <c r="J2586" s="289" t="s">
        <v>31</v>
      </c>
      <c r="K2586" s="290"/>
      <c r="L2586" s="291"/>
      <c r="M2586" s="289" t="s">
        <v>31</v>
      </c>
      <c r="N2586" s="290"/>
      <c r="O2586" s="291"/>
      <c r="P2586" s="289" t="s">
        <v>31</v>
      </c>
      <c r="Q2586" s="290"/>
      <c r="R2586" s="291"/>
      <c r="S2586" s="270"/>
      <c r="T2586" s="283"/>
      <c r="U2586" s="283"/>
      <c r="V2586" s="270"/>
      <c r="W2586" s="270" t="s">
        <v>21</v>
      </c>
    </row>
    <row r="2587" s="252" customFormat="true" ht="25.5" hidden="true" spans="1:23">
      <c r="A2587" s="270"/>
      <c r="B2587" s="270">
        <v>3106</v>
      </c>
      <c r="C2587" s="270" t="s">
        <v>6515</v>
      </c>
      <c r="D2587" s="410"/>
      <c r="E2587" s="410"/>
      <c r="F2587" s="270"/>
      <c r="G2587" s="270"/>
      <c r="H2587" s="285"/>
      <c r="I2587" s="283"/>
      <c r="J2587" s="289"/>
      <c r="K2587" s="290"/>
      <c r="L2587" s="291"/>
      <c r="M2587" s="289"/>
      <c r="N2587" s="290"/>
      <c r="O2587" s="291"/>
      <c r="P2587" s="289"/>
      <c r="Q2587" s="290"/>
      <c r="R2587" s="291"/>
      <c r="S2587" s="270"/>
      <c r="T2587" s="283"/>
      <c r="U2587" s="283"/>
      <c r="V2587" s="270"/>
      <c r="W2587" s="270" t="s">
        <v>21</v>
      </c>
    </row>
    <row r="2588" s="252" customFormat="true" ht="25.5" hidden="true" spans="1:23">
      <c r="A2588" s="270"/>
      <c r="B2588" s="270">
        <v>310601</v>
      </c>
      <c r="C2588" s="270" t="s">
        <v>6516</v>
      </c>
      <c r="D2588" s="410"/>
      <c r="E2588" s="410"/>
      <c r="F2588" s="270" t="s">
        <v>6517</v>
      </c>
      <c r="G2588" s="270" t="s">
        <v>6518</v>
      </c>
      <c r="H2588" s="283"/>
      <c r="I2588" s="283"/>
      <c r="J2588" s="289"/>
      <c r="K2588" s="290"/>
      <c r="L2588" s="291"/>
      <c r="M2588" s="289"/>
      <c r="N2588" s="290"/>
      <c r="O2588" s="291"/>
      <c r="P2588" s="289"/>
      <c r="Q2588" s="290"/>
      <c r="R2588" s="291"/>
      <c r="S2588" s="270"/>
      <c r="T2588" s="283"/>
      <c r="U2588" s="283"/>
      <c r="V2588" s="270"/>
      <c r="W2588" s="270" t="s">
        <v>21</v>
      </c>
    </row>
    <row r="2589" s="253" customFormat="true" ht="76.5" hidden="true" spans="1:23">
      <c r="A2589" s="270">
        <f>MAX(A$2:A2588)+1</f>
        <v>2408</v>
      </c>
      <c r="B2589" s="270">
        <v>310601001</v>
      </c>
      <c r="C2589" s="396" t="s">
        <v>6519</v>
      </c>
      <c r="D2589" s="410" t="s">
        <v>6520</v>
      </c>
      <c r="E2589" s="410" t="s">
        <v>6519</v>
      </c>
      <c r="F2589" s="435" t="s">
        <v>6521</v>
      </c>
      <c r="G2589" s="270"/>
      <c r="H2589" s="283" t="s">
        <v>39</v>
      </c>
      <c r="I2589" s="283" t="s">
        <v>40</v>
      </c>
      <c r="J2589" s="289">
        <v>39</v>
      </c>
      <c r="K2589" s="290"/>
      <c r="L2589" s="291"/>
      <c r="M2589" s="289">
        <v>39</v>
      </c>
      <c r="N2589" s="290"/>
      <c r="O2589" s="291"/>
      <c r="P2589" s="289" t="s">
        <v>31</v>
      </c>
      <c r="Q2589" s="290"/>
      <c r="R2589" s="291"/>
      <c r="S2589" s="270"/>
      <c r="T2589" s="283"/>
      <c r="U2589" s="283"/>
      <c r="V2589" s="270"/>
      <c r="W2589" s="270" t="s">
        <v>21</v>
      </c>
    </row>
    <row r="2590" s="253" customFormat="true" ht="25.5" hidden="true" spans="1:23">
      <c r="A2590" s="270">
        <f>MAX(A$2:A2589)+1</f>
        <v>2409</v>
      </c>
      <c r="B2590" s="270" t="s">
        <v>6522</v>
      </c>
      <c r="C2590" s="396" t="s">
        <v>6519</v>
      </c>
      <c r="D2590" s="410" t="s">
        <v>6520</v>
      </c>
      <c r="E2590" s="410" t="s">
        <v>6519</v>
      </c>
      <c r="F2590" s="177" t="s">
        <v>6523</v>
      </c>
      <c r="G2590" s="270"/>
      <c r="H2590" s="283" t="s">
        <v>39</v>
      </c>
      <c r="I2590" s="283" t="s">
        <v>40</v>
      </c>
      <c r="J2590" s="289">
        <v>117</v>
      </c>
      <c r="K2590" s="290"/>
      <c r="L2590" s="291"/>
      <c r="M2590" s="289">
        <v>117</v>
      </c>
      <c r="N2590" s="290"/>
      <c r="O2590" s="291"/>
      <c r="P2590" s="289" t="s">
        <v>31</v>
      </c>
      <c r="Q2590" s="290"/>
      <c r="R2590" s="291"/>
      <c r="S2590" s="270"/>
      <c r="T2590" s="283"/>
      <c r="U2590" s="283"/>
      <c r="V2590" s="270"/>
      <c r="W2590" s="270" t="s">
        <v>21</v>
      </c>
    </row>
    <row r="2591" s="253" customFormat="true" ht="25.5" hidden="true" spans="1:23">
      <c r="A2591" s="270">
        <f>MAX(A$2:A2590)+1</f>
        <v>2410</v>
      </c>
      <c r="B2591" s="270">
        <v>310601002</v>
      </c>
      <c r="C2591" s="396" t="s">
        <v>6524</v>
      </c>
      <c r="D2591" s="410" t="s">
        <v>6525</v>
      </c>
      <c r="E2591" s="410" t="s">
        <v>6524</v>
      </c>
      <c r="F2591" s="435" t="s">
        <v>6526</v>
      </c>
      <c r="G2591" s="270"/>
      <c r="H2591" s="283" t="s">
        <v>39</v>
      </c>
      <c r="I2591" s="283" t="s">
        <v>1850</v>
      </c>
      <c r="J2591" s="289">
        <v>39</v>
      </c>
      <c r="K2591" s="290"/>
      <c r="L2591" s="291"/>
      <c r="M2591" s="289">
        <v>39</v>
      </c>
      <c r="N2591" s="290"/>
      <c r="O2591" s="291"/>
      <c r="P2591" s="289" t="s">
        <v>31</v>
      </c>
      <c r="Q2591" s="290"/>
      <c r="R2591" s="291"/>
      <c r="S2591" s="270"/>
      <c r="T2591" s="283"/>
      <c r="U2591" s="283"/>
      <c r="V2591" s="270"/>
      <c r="W2591" s="270" t="s">
        <v>21</v>
      </c>
    </row>
    <row r="2592" s="253" customFormat="true" ht="25.5" hidden="true" spans="1:23">
      <c r="A2592" s="270">
        <f>MAX(A$2:A2591)+1</f>
        <v>2411</v>
      </c>
      <c r="B2592" s="270">
        <v>310601003</v>
      </c>
      <c r="C2592" s="396" t="s">
        <v>6527</v>
      </c>
      <c r="D2592" s="410" t="s">
        <v>6528</v>
      </c>
      <c r="E2592" s="410" t="s">
        <v>6527</v>
      </c>
      <c r="F2592" s="435" t="s">
        <v>6529</v>
      </c>
      <c r="G2592" s="270"/>
      <c r="H2592" s="283" t="s">
        <v>44</v>
      </c>
      <c r="I2592" s="283" t="s">
        <v>1850</v>
      </c>
      <c r="J2592" s="289">
        <v>260</v>
      </c>
      <c r="K2592" s="290"/>
      <c r="L2592" s="291"/>
      <c r="M2592" s="289">
        <v>260</v>
      </c>
      <c r="N2592" s="290"/>
      <c r="O2592" s="291"/>
      <c r="P2592" s="289" t="s">
        <v>31</v>
      </c>
      <c r="Q2592" s="290"/>
      <c r="R2592" s="291"/>
      <c r="S2592" s="270" t="s">
        <v>6530</v>
      </c>
      <c r="T2592" s="283"/>
      <c r="U2592" s="283"/>
      <c r="V2592" s="270"/>
      <c r="W2592" s="270" t="s">
        <v>21</v>
      </c>
    </row>
    <row r="2593" s="253" customFormat="true" ht="25.5" hidden="true" spans="1:23">
      <c r="A2593" s="270">
        <f>MAX(A$2:A2592)+1</f>
        <v>2412</v>
      </c>
      <c r="B2593" s="270">
        <v>310601004</v>
      </c>
      <c r="C2593" s="396" t="s">
        <v>6531</v>
      </c>
      <c r="D2593" s="410" t="s">
        <v>6532</v>
      </c>
      <c r="E2593" s="410" t="s">
        <v>6531</v>
      </c>
      <c r="F2593" s="435" t="s">
        <v>6533</v>
      </c>
      <c r="G2593" s="270"/>
      <c r="H2593" s="283" t="s">
        <v>39</v>
      </c>
      <c r="I2593" s="283" t="s">
        <v>1850</v>
      </c>
      <c r="J2593" s="289">
        <v>39</v>
      </c>
      <c r="K2593" s="290"/>
      <c r="L2593" s="291"/>
      <c r="M2593" s="289">
        <v>39</v>
      </c>
      <c r="N2593" s="290"/>
      <c r="O2593" s="291"/>
      <c r="P2593" s="289" t="s">
        <v>31</v>
      </c>
      <c r="Q2593" s="290"/>
      <c r="R2593" s="291"/>
      <c r="S2593" s="270"/>
      <c r="T2593" s="283"/>
      <c r="U2593" s="283"/>
      <c r="V2593" s="270"/>
      <c r="W2593" s="270" t="s">
        <v>21</v>
      </c>
    </row>
    <row r="2594" s="253" customFormat="true" ht="38.25" hidden="true" spans="1:23">
      <c r="A2594" s="270">
        <f>MAX(A$2:A2593)+1</f>
        <v>2413</v>
      </c>
      <c r="B2594" s="270">
        <v>310601005</v>
      </c>
      <c r="C2594" s="396" t="s">
        <v>6534</v>
      </c>
      <c r="D2594" s="410" t="s">
        <v>6535</v>
      </c>
      <c r="E2594" s="410" t="s">
        <v>6534</v>
      </c>
      <c r="F2594" s="435" t="s">
        <v>6536</v>
      </c>
      <c r="G2594" s="270"/>
      <c r="H2594" s="283" t="s">
        <v>39</v>
      </c>
      <c r="I2594" s="283" t="s">
        <v>1850</v>
      </c>
      <c r="J2594" s="289">
        <v>39</v>
      </c>
      <c r="K2594" s="290"/>
      <c r="L2594" s="291"/>
      <c r="M2594" s="289">
        <v>39</v>
      </c>
      <c r="N2594" s="290"/>
      <c r="O2594" s="291"/>
      <c r="P2594" s="289" t="s">
        <v>31</v>
      </c>
      <c r="Q2594" s="290"/>
      <c r="R2594" s="291"/>
      <c r="S2594" s="270"/>
      <c r="T2594" s="283"/>
      <c r="U2594" s="283"/>
      <c r="V2594" s="270"/>
      <c r="W2594" s="270" t="s">
        <v>21</v>
      </c>
    </row>
    <row r="2595" s="253" customFormat="true" ht="25.5" hidden="true" spans="1:23">
      <c r="A2595" s="270">
        <f>MAX(A$2:A2594)+1</f>
        <v>2414</v>
      </c>
      <c r="B2595" s="270">
        <v>310601006</v>
      </c>
      <c r="C2595" s="396" t="s">
        <v>6537</v>
      </c>
      <c r="D2595" s="410" t="s">
        <v>6538</v>
      </c>
      <c r="E2595" s="410" t="s">
        <v>6537</v>
      </c>
      <c r="F2595" s="435"/>
      <c r="G2595" s="270"/>
      <c r="H2595" s="283" t="s">
        <v>39</v>
      </c>
      <c r="I2595" s="283" t="s">
        <v>1850</v>
      </c>
      <c r="J2595" s="289">
        <v>130</v>
      </c>
      <c r="K2595" s="290"/>
      <c r="L2595" s="291"/>
      <c r="M2595" s="289">
        <v>130</v>
      </c>
      <c r="N2595" s="290"/>
      <c r="O2595" s="291"/>
      <c r="P2595" s="289" t="s">
        <v>31</v>
      </c>
      <c r="Q2595" s="290"/>
      <c r="R2595" s="291"/>
      <c r="S2595" s="270"/>
      <c r="T2595" s="283"/>
      <c r="U2595" s="283"/>
      <c r="V2595" s="270"/>
      <c r="W2595" s="270" t="s">
        <v>21</v>
      </c>
    </row>
    <row r="2596" s="253" customFormat="true" ht="25.5" hidden="true" spans="1:23">
      <c r="A2596" s="270">
        <f>MAX(A$2:A2595)+1</f>
        <v>2415</v>
      </c>
      <c r="B2596" s="270">
        <v>310601007</v>
      </c>
      <c r="C2596" s="396" t="s">
        <v>6539</v>
      </c>
      <c r="D2596" s="410" t="s">
        <v>6540</v>
      </c>
      <c r="E2596" s="410" t="s">
        <v>6539</v>
      </c>
      <c r="F2596" s="435"/>
      <c r="G2596" s="270"/>
      <c r="H2596" s="283" t="s">
        <v>39</v>
      </c>
      <c r="I2596" s="283" t="s">
        <v>1850</v>
      </c>
      <c r="J2596" s="289">
        <v>3.9</v>
      </c>
      <c r="K2596" s="290"/>
      <c r="L2596" s="291"/>
      <c r="M2596" s="289">
        <v>3.9</v>
      </c>
      <c r="N2596" s="290"/>
      <c r="O2596" s="291"/>
      <c r="P2596" s="289" t="s">
        <v>31</v>
      </c>
      <c r="Q2596" s="290"/>
      <c r="R2596" s="291"/>
      <c r="S2596" s="270"/>
      <c r="T2596" s="283"/>
      <c r="U2596" s="283"/>
      <c r="V2596" s="270"/>
      <c r="W2596" s="270" t="s">
        <v>21</v>
      </c>
    </row>
    <row r="2597" s="253" customFormat="true" ht="25.5" hidden="true" spans="1:23">
      <c r="A2597" s="270">
        <f>MAX(A$2:A2596)+1</f>
        <v>2416</v>
      </c>
      <c r="B2597" s="270">
        <v>310601008</v>
      </c>
      <c r="C2597" s="396" t="s">
        <v>6541</v>
      </c>
      <c r="D2597" s="410" t="s">
        <v>6542</v>
      </c>
      <c r="E2597" s="410" t="s">
        <v>6541</v>
      </c>
      <c r="F2597" s="435" t="s">
        <v>6543</v>
      </c>
      <c r="G2597" s="270"/>
      <c r="H2597" s="283" t="s">
        <v>39</v>
      </c>
      <c r="I2597" s="283" t="s">
        <v>1850</v>
      </c>
      <c r="J2597" s="289">
        <v>117</v>
      </c>
      <c r="K2597" s="290"/>
      <c r="L2597" s="291"/>
      <c r="M2597" s="289">
        <v>117</v>
      </c>
      <c r="N2597" s="290"/>
      <c r="O2597" s="291"/>
      <c r="P2597" s="289" t="s">
        <v>31</v>
      </c>
      <c r="Q2597" s="290"/>
      <c r="R2597" s="291"/>
      <c r="S2597" s="270"/>
      <c r="T2597" s="283"/>
      <c r="U2597" s="283"/>
      <c r="V2597" s="270"/>
      <c r="W2597" s="270" t="s">
        <v>21</v>
      </c>
    </row>
    <row r="2598" s="253" customFormat="true" ht="25.5" hidden="true" spans="1:23">
      <c r="A2598" s="270">
        <f>MAX(A$2:A2597)+1</f>
        <v>2417</v>
      </c>
      <c r="B2598" s="270">
        <v>310601009</v>
      </c>
      <c r="C2598" s="396" t="s">
        <v>6544</v>
      </c>
      <c r="D2598" s="410" t="s">
        <v>6545</v>
      </c>
      <c r="E2598" s="410" t="s">
        <v>6544</v>
      </c>
      <c r="F2598" s="435"/>
      <c r="G2598" s="270"/>
      <c r="H2598" s="283" t="s">
        <v>39</v>
      </c>
      <c r="I2598" s="283" t="s">
        <v>1850</v>
      </c>
      <c r="J2598" s="289">
        <v>39</v>
      </c>
      <c r="K2598" s="290"/>
      <c r="L2598" s="291"/>
      <c r="M2598" s="289">
        <v>39</v>
      </c>
      <c r="N2598" s="290"/>
      <c r="O2598" s="291"/>
      <c r="P2598" s="289" t="s">
        <v>31</v>
      </c>
      <c r="Q2598" s="290"/>
      <c r="R2598" s="291"/>
      <c r="S2598" s="270"/>
      <c r="T2598" s="283"/>
      <c r="U2598" s="283"/>
      <c r="V2598" s="270"/>
      <c r="W2598" s="270" t="s">
        <v>21</v>
      </c>
    </row>
    <row r="2599" s="253" customFormat="true" ht="25.5" hidden="true" spans="1:23">
      <c r="A2599" s="270">
        <f>MAX(A$2:A2598)+1</f>
        <v>2418</v>
      </c>
      <c r="B2599" s="270">
        <v>310601010</v>
      </c>
      <c r="C2599" s="396" t="s">
        <v>6546</v>
      </c>
      <c r="D2599" s="410" t="s">
        <v>6547</v>
      </c>
      <c r="E2599" s="410" t="s">
        <v>6546</v>
      </c>
      <c r="F2599" s="435"/>
      <c r="G2599" s="270"/>
      <c r="H2599" s="283" t="s">
        <v>39</v>
      </c>
      <c r="I2599" s="283" t="s">
        <v>1850</v>
      </c>
      <c r="J2599" s="289">
        <v>78</v>
      </c>
      <c r="K2599" s="290"/>
      <c r="L2599" s="291"/>
      <c r="M2599" s="289">
        <v>78</v>
      </c>
      <c r="N2599" s="290"/>
      <c r="O2599" s="291"/>
      <c r="P2599" s="289" t="s">
        <v>31</v>
      </c>
      <c r="Q2599" s="290"/>
      <c r="R2599" s="291"/>
      <c r="S2599" s="270"/>
      <c r="T2599" s="283"/>
      <c r="U2599" s="283"/>
      <c r="V2599" s="270"/>
      <c r="W2599" s="270" t="s">
        <v>21</v>
      </c>
    </row>
    <row r="2600" s="253" customFormat="true" ht="25.5" hidden="true" spans="1:23">
      <c r="A2600" s="270">
        <f>MAX(A$2:A2599)+1</f>
        <v>2419</v>
      </c>
      <c r="B2600" s="270">
        <v>310601011</v>
      </c>
      <c r="C2600" s="396" t="s">
        <v>6548</v>
      </c>
      <c r="D2600" s="410" t="s">
        <v>6549</v>
      </c>
      <c r="E2600" s="410" t="s">
        <v>6548</v>
      </c>
      <c r="F2600" s="435" t="s">
        <v>6550</v>
      </c>
      <c r="G2600" s="270"/>
      <c r="H2600" s="283" t="s">
        <v>44</v>
      </c>
      <c r="I2600" s="283" t="s">
        <v>1850</v>
      </c>
      <c r="J2600" s="289" t="s">
        <v>31</v>
      </c>
      <c r="K2600" s="290"/>
      <c r="L2600" s="291"/>
      <c r="M2600" s="289" t="s">
        <v>31</v>
      </c>
      <c r="N2600" s="290"/>
      <c r="O2600" s="291"/>
      <c r="P2600" s="289" t="s">
        <v>31</v>
      </c>
      <c r="Q2600" s="290"/>
      <c r="R2600" s="291"/>
      <c r="S2600" s="270"/>
      <c r="T2600" s="283"/>
      <c r="U2600" s="283"/>
      <c r="V2600" s="270"/>
      <c r="W2600" s="270" t="s">
        <v>21</v>
      </c>
    </row>
    <row r="2601" s="253" customFormat="true" ht="25.5" hidden="true" spans="1:23">
      <c r="A2601" s="270">
        <f>MAX(A$2:A2600)+1</f>
        <v>2420</v>
      </c>
      <c r="B2601" s="270">
        <v>310601012</v>
      </c>
      <c r="C2601" s="396" t="s">
        <v>6551</v>
      </c>
      <c r="D2601" s="410" t="s">
        <v>6552</v>
      </c>
      <c r="E2601" s="410" t="s">
        <v>6551</v>
      </c>
      <c r="F2601" s="435" t="s">
        <v>6553</v>
      </c>
      <c r="G2601" s="270"/>
      <c r="H2601" s="283" t="s">
        <v>39</v>
      </c>
      <c r="I2601" s="283" t="s">
        <v>1850</v>
      </c>
      <c r="J2601" s="289">
        <v>104</v>
      </c>
      <c r="K2601" s="290"/>
      <c r="L2601" s="291"/>
      <c r="M2601" s="289">
        <v>104</v>
      </c>
      <c r="N2601" s="290"/>
      <c r="O2601" s="291"/>
      <c r="P2601" s="289" t="s">
        <v>31</v>
      </c>
      <c r="Q2601" s="290"/>
      <c r="R2601" s="291"/>
      <c r="S2601" s="270"/>
      <c r="T2601" s="283"/>
      <c r="U2601" s="283"/>
      <c r="V2601" s="270"/>
      <c r="W2601" s="270" t="s">
        <v>21</v>
      </c>
    </row>
    <row r="2602" s="253" customFormat="true" ht="25.5" hidden="true" spans="1:23">
      <c r="A2602" s="270">
        <f>MAX(A$2:A2601)+1</f>
        <v>2421</v>
      </c>
      <c r="B2602" s="270">
        <v>310601013</v>
      </c>
      <c r="C2602" s="177" t="s">
        <v>6554</v>
      </c>
      <c r="D2602" s="410" t="s">
        <v>6555</v>
      </c>
      <c r="E2602" s="410" t="s">
        <v>6554</v>
      </c>
      <c r="F2602" s="177" t="s">
        <v>6556</v>
      </c>
      <c r="G2602" s="270" t="s">
        <v>316</v>
      </c>
      <c r="H2602" s="283" t="s">
        <v>29</v>
      </c>
      <c r="I2602" s="283" t="s">
        <v>40</v>
      </c>
      <c r="J2602" s="289">
        <v>286</v>
      </c>
      <c r="K2602" s="290"/>
      <c r="L2602" s="291"/>
      <c r="M2602" s="289">
        <v>286</v>
      </c>
      <c r="N2602" s="290"/>
      <c r="O2602" s="291"/>
      <c r="P2602" s="289" t="s">
        <v>31</v>
      </c>
      <c r="Q2602" s="290"/>
      <c r="R2602" s="291"/>
      <c r="S2602" s="270"/>
      <c r="T2602" s="283"/>
      <c r="U2602" s="283"/>
      <c r="V2602" s="270"/>
      <c r="W2602" s="270" t="s">
        <v>21</v>
      </c>
    </row>
    <row r="2603" s="253" customFormat="true" ht="51" hidden="true" spans="1:23">
      <c r="A2603" s="270">
        <f>MAX(A$2:A2602)+1</f>
        <v>2422</v>
      </c>
      <c r="B2603" s="270">
        <v>310601014</v>
      </c>
      <c r="C2603" s="414" t="s">
        <v>6557</v>
      </c>
      <c r="D2603" s="336" t="s">
        <v>6558</v>
      </c>
      <c r="E2603" s="336" t="s">
        <v>6557</v>
      </c>
      <c r="F2603" s="392" t="s">
        <v>6559</v>
      </c>
      <c r="G2603" s="270"/>
      <c r="H2603" s="287" t="s">
        <v>29</v>
      </c>
      <c r="I2603" s="377" t="s">
        <v>40</v>
      </c>
      <c r="J2603" s="289" t="s">
        <v>70</v>
      </c>
      <c r="K2603" s="290"/>
      <c r="L2603" s="291"/>
      <c r="M2603" s="289" t="s">
        <v>70</v>
      </c>
      <c r="N2603" s="290"/>
      <c r="O2603" s="291"/>
      <c r="P2603" s="289" t="s">
        <v>70</v>
      </c>
      <c r="Q2603" s="290"/>
      <c r="R2603" s="291"/>
      <c r="S2603" s="271"/>
      <c r="T2603" s="283"/>
      <c r="U2603" s="283"/>
      <c r="V2603" s="270"/>
      <c r="W2603" s="270" t="s">
        <v>535</v>
      </c>
    </row>
    <row r="2604" s="253" customFormat="true" ht="25.5" hidden="true" spans="1:23">
      <c r="A2604" s="270">
        <f>MAX(A$2:A2603)+1</f>
        <v>2423</v>
      </c>
      <c r="B2604" s="270">
        <v>310601015</v>
      </c>
      <c r="C2604" s="270" t="s">
        <v>6560</v>
      </c>
      <c r="D2604" s="274" t="s">
        <v>6561</v>
      </c>
      <c r="E2604" s="336" t="s">
        <v>6560</v>
      </c>
      <c r="F2604" s="325" t="s">
        <v>6562</v>
      </c>
      <c r="G2604" s="270"/>
      <c r="H2604" s="283" t="s">
        <v>29</v>
      </c>
      <c r="I2604" s="283" t="s">
        <v>188</v>
      </c>
      <c r="J2604" s="289">
        <v>75</v>
      </c>
      <c r="K2604" s="290"/>
      <c r="L2604" s="291"/>
      <c r="M2604" s="289">
        <v>75</v>
      </c>
      <c r="N2604" s="290"/>
      <c r="O2604" s="291"/>
      <c r="P2604" s="298" t="s">
        <v>31</v>
      </c>
      <c r="Q2604" s="305"/>
      <c r="R2604" s="306"/>
      <c r="S2604" s="270"/>
      <c r="T2604" s="283"/>
      <c r="U2604" s="283"/>
      <c r="V2604" s="270"/>
      <c r="W2604" s="270" t="s">
        <v>1667</v>
      </c>
    </row>
    <row r="2605" s="252" customFormat="true" ht="25.5" hidden="true" spans="1:23">
      <c r="A2605" s="270"/>
      <c r="B2605" s="270">
        <v>310602</v>
      </c>
      <c r="C2605" s="270" t="s">
        <v>6563</v>
      </c>
      <c r="D2605" s="410"/>
      <c r="E2605" s="410"/>
      <c r="F2605" s="270"/>
      <c r="G2605" s="270"/>
      <c r="H2605" s="283"/>
      <c r="I2605" s="283"/>
      <c r="J2605" s="289"/>
      <c r="K2605" s="290"/>
      <c r="L2605" s="291"/>
      <c r="M2605" s="289"/>
      <c r="N2605" s="290"/>
      <c r="O2605" s="291"/>
      <c r="P2605" s="289"/>
      <c r="Q2605" s="290"/>
      <c r="R2605" s="291"/>
      <c r="S2605" s="270"/>
      <c r="T2605" s="283"/>
      <c r="U2605" s="283"/>
      <c r="V2605" s="270"/>
      <c r="W2605" s="270" t="s">
        <v>21</v>
      </c>
    </row>
    <row r="2606" s="253" customFormat="true" ht="25.5" hidden="true" spans="1:23">
      <c r="A2606" s="270">
        <f>MAX(A$2:A2605)+1</f>
        <v>2424</v>
      </c>
      <c r="B2606" s="270">
        <v>310602001</v>
      </c>
      <c r="C2606" s="396" t="s">
        <v>6564</v>
      </c>
      <c r="D2606" s="410" t="s">
        <v>6565</v>
      </c>
      <c r="E2606" s="410" t="s">
        <v>6564</v>
      </c>
      <c r="F2606" s="270"/>
      <c r="G2606" s="270"/>
      <c r="H2606" s="283" t="s">
        <v>39</v>
      </c>
      <c r="I2606" s="283" t="s">
        <v>40</v>
      </c>
      <c r="J2606" s="289">
        <v>65</v>
      </c>
      <c r="K2606" s="290"/>
      <c r="L2606" s="291"/>
      <c r="M2606" s="289">
        <v>65</v>
      </c>
      <c r="N2606" s="290"/>
      <c r="O2606" s="291"/>
      <c r="P2606" s="289" t="s">
        <v>31</v>
      </c>
      <c r="Q2606" s="290"/>
      <c r="R2606" s="291"/>
      <c r="S2606" s="270" t="s">
        <v>6566</v>
      </c>
      <c r="T2606" s="283"/>
      <c r="U2606" s="283"/>
      <c r="V2606" s="270"/>
      <c r="W2606" s="270" t="s">
        <v>21</v>
      </c>
    </row>
    <row r="2607" s="253" customFormat="true" ht="25.5" hidden="true" spans="1:23">
      <c r="A2607" s="270">
        <f>MAX(A$2:A2606)+1</f>
        <v>2425</v>
      </c>
      <c r="B2607" s="270">
        <v>310602002</v>
      </c>
      <c r="C2607" s="396" t="s">
        <v>6567</v>
      </c>
      <c r="D2607" s="410" t="s">
        <v>6568</v>
      </c>
      <c r="E2607" s="410" t="s">
        <v>6567</v>
      </c>
      <c r="F2607" s="270"/>
      <c r="G2607" s="270"/>
      <c r="H2607" s="283" t="s">
        <v>39</v>
      </c>
      <c r="I2607" s="283" t="s">
        <v>40</v>
      </c>
      <c r="J2607" s="289">
        <v>59</v>
      </c>
      <c r="K2607" s="290"/>
      <c r="L2607" s="291"/>
      <c r="M2607" s="289">
        <v>59</v>
      </c>
      <c r="N2607" s="290"/>
      <c r="O2607" s="291"/>
      <c r="P2607" s="289" t="s">
        <v>31</v>
      </c>
      <c r="Q2607" s="290"/>
      <c r="R2607" s="291"/>
      <c r="S2607" s="270"/>
      <c r="T2607" s="283"/>
      <c r="U2607" s="283"/>
      <c r="V2607" s="270"/>
      <c r="W2607" s="270" t="s">
        <v>21</v>
      </c>
    </row>
    <row r="2608" s="253" customFormat="true" ht="25.5" hidden="true" spans="1:23">
      <c r="A2608" s="270">
        <f>MAX(A$2:A2607)+1</f>
        <v>2426</v>
      </c>
      <c r="B2608" s="270">
        <v>310602003</v>
      </c>
      <c r="C2608" s="396" t="s">
        <v>6569</v>
      </c>
      <c r="D2608" s="410" t="s">
        <v>6570</v>
      </c>
      <c r="E2608" s="410" t="s">
        <v>6569</v>
      </c>
      <c r="F2608" s="270" t="s">
        <v>6571</v>
      </c>
      <c r="G2608" s="270"/>
      <c r="H2608" s="283" t="s">
        <v>39</v>
      </c>
      <c r="I2608" s="283" t="s">
        <v>40</v>
      </c>
      <c r="J2608" s="289">
        <v>104</v>
      </c>
      <c r="K2608" s="290"/>
      <c r="L2608" s="291"/>
      <c r="M2608" s="289">
        <v>104</v>
      </c>
      <c r="N2608" s="290"/>
      <c r="O2608" s="291"/>
      <c r="P2608" s="289" t="s">
        <v>31</v>
      </c>
      <c r="Q2608" s="290"/>
      <c r="R2608" s="291"/>
      <c r="S2608" s="270"/>
      <c r="T2608" s="283"/>
      <c r="U2608" s="283"/>
      <c r="V2608" s="270"/>
      <c r="W2608" s="270" t="s">
        <v>21</v>
      </c>
    </row>
    <row r="2609" s="253" customFormat="true" ht="25.5" hidden="true" spans="1:23">
      <c r="A2609" s="270">
        <f>MAX(A$2:A2608)+1</f>
        <v>2427</v>
      </c>
      <c r="B2609" s="270">
        <v>310602004</v>
      </c>
      <c r="C2609" s="396" t="s">
        <v>6572</v>
      </c>
      <c r="D2609" s="410" t="s">
        <v>6573</v>
      </c>
      <c r="E2609" s="410" t="s">
        <v>6572</v>
      </c>
      <c r="F2609" s="270"/>
      <c r="G2609" s="270"/>
      <c r="H2609" s="283" t="s">
        <v>44</v>
      </c>
      <c r="I2609" s="283" t="s">
        <v>40</v>
      </c>
      <c r="J2609" s="289">
        <v>130</v>
      </c>
      <c r="K2609" s="290"/>
      <c r="L2609" s="291"/>
      <c r="M2609" s="289">
        <v>130</v>
      </c>
      <c r="N2609" s="290"/>
      <c r="O2609" s="291"/>
      <c r="P2609" s="289" t="s">
        <v>31</v>
      </c>
      <c r="Q2609" s="290"/>
      <c r="R2609" s="291"/>
      <c r="S2609" s="270"/>
      <c r="T2609" s="283"/>
      <c r="U2609" s="283"/>
      <c r="V2609" s="270"/>
      <c r="W2609" s="270" t="s">
        <v>21</v>
      </c>
    </row>
    <row r="2610" s="253" customFormat="true" ht="38.25" hidden="true" spans="1:23">
      <c r="A2610" s="270">
        <f>MAX(A$2:A2609)+1</f>
        <v>2428</v>
      </c>
      <c r="B2610" s="270">
        <v>310602005</v>
      </c>
      <c r="C2610" s="396" t="s">
        <v>6574</v>
      </c>
      <c r="D2610" s="410" t="s">
        <v>6575</v>
      </c>
      <c r="E2610" s="410" t="s">
        <v>6574</v>
      </c>
      <c r="F2610" s="270" t="s">
        <v>6576</v>
      </c>
      <c r="G2610" s="270"/>
      <c r="H2610" s="283" t="s">
        <v>39</v>
      </c>
      <c r="I2610" s="283" t="s">
        <v>188</v>
      </c>
      <c r="J2610" s="289">
        <v>6.5</v>
      </c>
      <c r="K2610" s="290"/>
      <c r="L2610" s="291"/>
      <c r="M2610" s="289">
        <v>6.5</v>
      </c>
      <c r="N2610" s="290"/>
      <c r="O2610" s="291"/>
      <c r="P2610" s="289" t="s">
        <v>31</v>
      </c>
      <c r="Q2610" s="290"/>
      <c r="R2610" s="291"/>
      <c r="S2610" s="270"/>
      <c r="T2610" s="283"/>
      <c r="U2610" s="283"/>
      <c r="V2610" s="270"/>
      <c r="W2610" s="270" t="s">
        <v>21</v>
      </c>
    </row>
    <row r="2611" s="253" customFormat="true" ht="38.25" hidden="true" spans="1:23">
      <c r="A2611" s="270">
        <f>MAX(A$2:A2610)+1</f>
        <v>2429</v>
      </c>
      <c r="B2611" s="270">
        <v>310602006</v>
      </c>
      <c r="C2611" s="396" t="s">
        <v>6577</v>
      </c>
      <c r="D2611" s="410" t="s">
        <v>6578</v>
      </c>
      <c r="E2611" s="410" t="s">
        <v>6577</v>
      </c>
      <c r="F2611" s="270" t="s">
        <v>6579</v>
      </c>
      <c r="G2611" s="270"/>
      <c r="H2611" s="283" t="s">
        <v>39</v>
      </c>
      <c r="I2611" s="283" t="s">
        <v>40</v>
      </c>
      <c r="J2611" s="289">
        <v>59</v>
      </c>
      <c r="K2611" s="290"/>
      <c r="L2611" s="291"/>
      <c r="M2611" s="289">
        <v>59</v>
      </c>
      <c r="N2611" s="290"/>
      <c r="O2611" s="291"/>
      <c r="P2611" s="289" t="s">
        <v>31</v>
      </c>
      <c r="Q2611" s="290"/>
      <c r="R2611" s="291"/>
      <c r="S2611" s="270"/>
      <c r="T2611" s="283"/>
      <c r="U2611" s="283"/>
      <c r="V2611" s="270"/>
      <c r="W2611" s="270" t="s">
        <v>21</v>
      </c>
    </row>
    <row r="2612" s="253" customFormat="true" ht="25.5" hidden="true" spans="1:23">
      <c r="A2612" s="270">
        <f>MAX(A$2:A2611)+1</f>
        <v>2430</v>
      </c>
      <c r="B2612" s="270">
        <v>310602007</v>
      </c>
      <c r="C2612" s="396" t="s">
        <v>6580</v>
      </c>
      <c r="D2612" s="410" t="s">
        <v>6581</v>
      </c>
      <c r="E2612" s="410" t="s">
        <v>6580</v>
      </c>
      <c r="F2612" s="270"/>
      <c r="G2612" s="270"/>
      <c r="H2612" s="283" t="s">
        <v>44</v>
      </c>
      <c r="I2612" s="283" t="s">
        <v>40</v>
      </c>
      <c r="J2612" s="289">
        <v>312</v>
      </c>
      <c r="K2612" s="290"/>
      <c r="L2612" s="291"/>
      <c r="M2612" s="289">
        <v>312</v>
      </c>
      <c r="N2612" s="290"/>
      <c r="O2612" s="291"/>
      <c r="P2612" s="289" t="s">
        <v>31</v>
      </c>
      <c r="Q2612" s="290"/>
      <c r="R2612" s="291"/>
      <c r="S2612" s="270"/>
      <c r="T2612" s="283"/>
      <c r="U2612" s="283"/>
      <c r="V2612" s="270"/>
      <c r="W2612" s="270" t="s">
        <v>21</v>
      </c>
    </row>
    <row r="2613" s="253" customFormat="true" ht="25.5" hidden="true" spans="1:23">
      <c r="A2613" s="270">
        <f>MAX(A$2:A2612)+1</f>
        <v>2431</v>
      </c>
      <c r="B2613" s="270">
        <v>310602008</v>
      </c>
      <c r="C2613" s="177" t="s">
        <v>6582</v>
      </c>
      <c r="D2613" s="410" t="s">
        <v>6583</v>
      </c>
      <c r="E2613" s="410" t="s">
        <v>6582</v>
      </c>
      <c r="F2613" s="270" t="s">
        <v>6584</v>
      </c>
      <c r="G2613" s="270"/>
      <c r="H2613" s="283" t="s">
        <v>44</v>
      </c>
      <c r="I2613" s="283" t="s">
        <v>40</v>
      </c>
      <c r="J2613" s="289" t="s">
        <v>31</v>
      </c>
      <c r="K2613" s="290"/>
      <c r="L2613" s="291"/>
      <c r="M2613" s="289" t="s">
        <v>31</v>
      </c>
      <c r="N2613" s="290"/>
      <c r="O2613" s="291"/>
      <c r="P2613" s="289" t="s">
        <v>31</v>
      </c>
      <c r="Q2613" s="290"/>
      <c r="R2613" s="291"/>
      <c r="S2613" s="270"/>
      <c r="T2613" s="283"/>
      <c r="U2613" s="283"/>
      <c r="V2613" s="270"/>
      <c r="W2613" s="270" t="s">
        <v>21</v>
      </c>
    </row>
    <row r="2614" s="253" customFormat="true" ht="38.25" hidden="true" spans="1:23">
      <c r="A2614" s="270">
        <f>MAX(A$2:A2613)+1</f>
        <v>2432</v>
      </c>
      <c r="B2614" s="270">
        <v>310602009</v>
      </c>
      <c r="C2614" s="270" t="s">
        <v>6585</v>
      </c>
      <c r="D2614" s="410" t="s">
        <v>6586</v>
      </c>
      <c r="E2614" s="410" t="s">
        <v>6585</v>
      </c>
      <c r="F2614" s="270" t="s">
        <v>6587</v>
      </c>
      <c r="G2614" s="270"/>
      <c r="H2614" s="283" t="s">
        <v>29</v>
      </c>
      <c r="I2614" s="283" t="s">
        <v>40</v>
      </c>
      <c r="J2614" s="289" t="s">
        <v>70</v>
      </c>
      <c r="K2614" s="290"/>
      <c r="L2614" s="291"/>
      <c r="M2614" s="289" t="s">
        <v>70</v>
      </c>
      <c r="N2614" s="290"/>
      <c r="O2614" s="291"/>
      <c r="P2614" s="298" t="s">
        <v>70</v>
      </c>
      <c r="Q2614" s="305"/>
      <c r="R2614" s="306"/>
      <c r="S2614" s="270"/>
      <c r="T2614" s="283"/>
      <c r="U2614" s="283"/>
      <c r="V2614" s="283"/>
      <c r="W2614" s="270" t="s">
        <v>120</v>
      </c>
    </row>
    <row r="2615" s="253" customFormat="true" ht="76.5" hidden="true" spans="1:23">
      <c r="A2615" s="270">
        <f>MAX(A$2:A2614)+1</f>
        <v>2433</v>
      </c>
      <c r="B2615" s="270">
        <v>310602010</v>
      </c>
      <c r="C2615" s="271" t="s">
        <v>6588</v>
      </c>
      <c r="D2615" s="336" t="s">
        <v>6583</v>
      </c>
      <c r="E2615" s="336" t="s">
        <v>6582</v>
      </c>
      <c r="F2615" s="270" t="s">
        <v>6589</v>
      </c>
      <c r="G2615" s="270"/>
      <c r="H2615" s="287" t="s">
        <v>29</v>
      </c>
      <c r="I2615" s="377" t="s">
        <v>188</v>
      </c>
      <c r="J2615" s="289" t="s">
        <v>70</v>
      </c>
      <c r="K2615" s="290"/>
      <c r="L2615" s="291"/>
      <c r="M2615" s="289" t="s">
        <v>70</v>
      </c>
      <c r="N2615" s="290"/>
      <c r="O2615" s="291"/>
      <c r="P2615" s="289" t="s">
        <v>70</v>
      </c>
      <c r="Q2615" s="290"/>
      <c r="R2615" s="291"/>
      <c r="S2615" s="271"/>
      <c r="T2615" s="283"/>
      <c r="U2615" s="283"/>
      <c r="V2615" s="270"/>
      <c r="W2615" s="270" t="s">
        <v>535</v>
      </c>
    </row>
    <row r="2616" s="252" customFormat="true" ht="25.5" hidden="true" spans="1:23">
      <c r="A2616" s="270"/>
      <c r="B2616" s="270">
        <v>310603</v>
      </c>
      <c r="C2616" s="270" t="s">
        <v>6590</v>
      </c>
      <c r="D2616" s="410"/>
      <c r="E2616" s="410"/>
      <c r="F2616" s="270"/>
      <c r="G2616" s="270"/>
      <c r="H2616" s="285"/>
      <c r="I2616" s="283"/>
      <c r="J2616" s="289"/>
      <c r="K2616" s="290"/>
      <c r="L2616" s="291"/>
      <c r="M2616" s="289"/>
      <c r="N2616" s="290"/>
      <c r="O2616" s="291"/>
      <c r="P2616" s="289"/>
      <c r="Q2616" s="290"/>
      <c r="R2616" s="291"/>
      <c r="S2616" s="270"/>
      <c r="T2616" s="283"/>
      <c r="U2616" s="283"/>
      <c r="V2616" s="270"/>
      <c r="W2616" s="270" t="s">
        <v>21</v>
      </c>
    </row>
    <row r="2617" s="253" customFormat="true" ht="63.75" hidden="true" spans="1:23">
      <c r="A2617" s="270">
        <f>MAX(A$2:A2616)+1</f>
        <v>2434</v>
      </c>
      <c r="B2617" s="270">
        <v>310603001</v>
      </c>
      <c r="C2617" s="270" t="s">
        <v>186</v>
      </c>
      <c r="D2617" s="410" t="s">
        <v>187</v>
      </c>
      <c r="E2617" s="410" t="s">
        <v>186</v>
      </c>
      <c r="F2617" s="284" t="s">
        <v>6591</v>
      </c>
      <c r="G2617" s="284" t="s">
        <v>6592</v>
      </c>
      <c r="H2617" s="283" t="s">
        <v>44</v>
      </c>
      <c r="I2617" s="283" t="s">
        <v>188</v>
      </c>
      <c r="J2617" s="289">
        <v>20</v>
      </c>
      <c r="K2617" s="290"/>
      <c r="L2617" s="291"/>
      <c r="M2617" s="289">
        <v>20</v>
      </c>
      <c r="N2617" s="290"/>
      <c r="O2617" s="291"/>
      <c r="P2617" s="289" t="s">
        <v>31</v>
      </c>
      <c r="Q2617" s="290"/>
      <c r="R2617" s="291"/>
      <c r="S2617" s="284"/>
      <c r="T2617" s="283"/>
      <c r="U2617" s="283"/>
      <c r="V2617" s="270"/>
      <c r="W2617" s="270" t="s">
        <v>310</v>
      </c>
    </row>
    <row r="2618" s="253" customFormat="true" ht="63.75" hidden="true" spans="1:23">
      <c r="A2618" s="270">
        <f>MAX(A$2:A2617)+1</f>
        <v>2435</v>
      </c>
      <c r="B2618" s="270">
        <v>310603002</v>
      </c>
      <c r="C2618" s="270" t="s">
        <v>6593</v>
      </c>
      <c r="D2618" s="410" t="s">
        <v>6594</v>
      </c>
      <c r="E2618" s="410" t="s">
        <v>6593</v>
      </c>
      <c r="F2618" s="270" t="s">
        <v>6595</v>
      </c>
      <c r="G2618" s="270" t="s">
        <v>6596</v>
      </c>
      <c r="H2618" s="283" t="s">
        <v>44</v>
      </c>
      <c r="I2618" s="283" t="s">
        <v>188</v>
      </c>
      <c r="J2618" s="297">
        <v>15</v>
      </c>
      <c r="K2618" s="303"/>
      <c r="L2618" s="304"/>
      <c r="M2618" s="297">
        <v>15</v>
      </c>
      <c r="N2618" s="303"/>
      <c r="O2618" s="304"/>
      <c r="P2618" s="289" t="s">
        <v>31</v>
      </c>
      <c r="Q2618" s="290"/>
      <c r="R2618" s="291"/>
      <c r="S2618" s="270"/>
      <c r="T2618" s="377"/>
      <c r="U2618" s="377"/>
      <c r="V2618" s="377"/>
      <c r="W2618" s="270" t="s">
        <v>938</v>
      </c>
    </row>
    <row r="2619" s="253" customFormat="true" ht="25.5" hidden="true" spans="1:23">
      <c r="A2619" s="270">
        <f>MAX(A$2:A2618)+1</f>
        <v>2436</v>
      </c>
      <c r="B2619" s="270">
        <v>310603003</v>
      </c>
      <c r="C2619" s="270" t="s">
        <v>6597</v>
      </c>
      <c r="D2619" s="410" t="s">
        <v>6598</v>
      </c>
      <c r="E2619" s="410" t="s">
        <v>6597</v>
      </c>
      <c r="F2619" s="270"/>
      <c r="G2619" s="270"/>
      <c r="H2619" s="283" t="s">
        <v>39</v>
      </c>
      <c r="I2619" s="283" t="s">
        <v>40</v>
      </c>
      <c r="J2619" s="289">
        <v>20</v>
      </c>
      <c r="K2619" s="290"/>
      <c r="L2619" s="291"/>
      <c r="M2619" s="289">
        <v>20</v>
      </c>
      <c r="N2619" s="290"/>
      <c r="O2619" s="291"/>
      <c r="P2619" s="289" t="s">
        <v>31</v>
      </c>
      <c r="Q2619" s="290"/>
      <c r="R2619" s="291"/>
      <c r="S2619" s="270"/>
      <c r="T2619" s="283"/>
      <c r="U2619" s="283"/>
      <c r="V2619" s="270"/>
      <c r="W2619" s="270" t="s">
        <v>21</v>
      </c>
    </row>
    <row r="2620" s="253" customFormat="true" ht="89.25" hidden="true" spans="1:23">
      <c r="A2620" s="270">
        <f>MAX(A$2:A2619)+1</f>
        <v>2437</v>
      </c>
      <c r="B2620" s="270">
        <v>310603004</v>
      </c>
      <c r="C2620" s="270" t="s">
        <v>6599</v>
      </c>
      <c r="D2620" s="410" t="s">
        <v>355</v>
      </c>
      <c r="E2620" s="410" t="s">
        <v>354</v>
      </c>
      <c r="F2620" s="270" t="s">
        <v>6600</v>
      </c>
      <c r="G2620" s="270"/>
      <c r="H2620" s="283" t="s">
        <v>29</v>
      </c>
      <c r="I2620" s="283" t="s">
        <v>188</v>
      </c>
      <c r="J2620" s="289" t="s">
        <v>70</v>
      </c>
      <c r="K2620" s="290"/>
      <c r="L2620" s="291"/>
      <c r="M2620" s="289" t="s">
        <v>70</v>
      </c>
      <c r="N2620" s="290"/>
      <c r="O2620" s="291"/>
      <c r="P2620" s="298" t="s">
        <v>70</v>
      </c>
      <c r="Q2620" s="305"/>
      <c r="R2620" s="306"/>
      <c r="S2620" s="270"/>
      <c r="T2620" s="283"/>
      <c r="U2620" s="283"/>
      <c r="V2620" s="270"/>
      <c r="W2620" s="270" t="s">
        <v>120</v>
      </c>
    </row>
    <row r="2621" s="252" customFormat="true" ht="25.5" hidden="true" spans="1:23">
      <c r="A2621" s="270"/>
      <c r="B2621" s="270">
        <v>310604</v>
      </c>
      <c r="C2621" s="270" t="s">
        <v>6601</v>
      </c>
      <c r="D2621" s="410"/>
      <c r="E2621" s="410"/>
      <c r="F2621" s="270"/>
      <c r="G2621" s="270"/>
      <c r="H2621" s="283"/>
      <c r="I2621" s="283"/>
      <c r="J2621" s="289"/>
      <c r="K2621" s="290"/>
      <c r="L2621" s="291"/>
      <c r="M2621" s="289"/>
      <c r="N2621" s="290"/>
      <c r="O2621" s="291"/>
      <c r="P2621" s="289"/>
      <c r="Q2621" s="290"/>
      <c r="R2621" s="291"/>
      <c r="S2621" s="270"/>
      <c r="T2621" s="283"/>
      <c r="U2621" s="283"/>
      <c r="V2621" s="270"/>
      <c r="W2621" s="270" t="s">
        <v>21</v>
      </c>
    </row>
    <row r="2622" s="253" customFormat="true" ht="38.25" hidden="true" spans="1:23">
      <c r="A2622" s="270">
        <f>MAX(A$2:A2621)+1</f>
        <v>2438</v>
      </c>
      <c r="B2622" s="270">
        <v>310604001</v>
      </c>
      <c r="C2622" s="396" t="s">
        <v>6602</v>
      </c>
      <c r="D2622" s="410" t="s">
        <v>6603</v>
      </c>
      <c r="E2622" s="410" t="s">
        <v>6602</v>
      </c>
      <c r="F2622" s="435" t="s">
        <v>6604</v>
      </c>
      <c r="G2622" s="270"/>
      <c r="H2622" s="283" t="s">
        <v>44</v>
      </c>
      <c r="I2622" s="283" t="s">
        <v>188</v>
      </c>
      <c r="J2622" s="289">
        <v>20</v>
      </c>
      <c r="K2622" s="290"/>
      <c r="L2622" s="291"/>
      <c r="M2622" s="289">
        <v>20</v>
      </c>
      <c r="N2622" s="290"/>
      <c r="O2622" s="291"/>
      <c r="P2622" s="289" t="s">
        <v>31</v>
      </c>
      <c r="Q2622" s="290"/>
      <c r="R2622" s="291"/>
      <c r="S2622" s="270" t="s">
        <v>6605</v>
      </c>
      <c r="T2622" s="283"/>
      <c r="U2622" s="283"/>
      <c r="V2622" s="270"/>
      <c r="W2622" s="270" t="s">
        <v>21</v>
      </c>
    </row>
    <row r="2623" s="253" customFormat="true" ht="25.5" hidden="true" spans="1:23">
      <c r="A2623" s="270">
        <f>MAX(A$2:A2622)+1</f>
        <v>2439</v>
      </c>
      <c r="B2623" s="270">
        <v>310604002</v>
      </c>
      <c r="C2623" s="396" t="s">
        <v>6606</v>
      </c>
      <c r="D2623" s="410" t="s">
        <v>6607</v>
      </c>
      <c r="E2623" s="410" t="s">
        <v>6606</v>
      </c>
      <c r="F2623" s="435" t="s">
        <v>6608</v>
      </c>
      <c r="G2623" s="270"/>
      <c r="H2623" s="283" t="s">
        <v>44</v>
      </c>
      <c r="I2623" s="283" t="s">
        <v>40</v>
      </c>
      <c r="J2623" s="289">
        <v>130</v>
      </c>
      <c r="K2623" s="290"/>
      <c r="L2623" s="291"/>
      <c r="M2623" s="289">
        <v>130</v>
      </c>
      <c r="N2623" s="290"/>
      <c r="O2623" s="291"/>
      <c r="P2623" s="289" t="s">
        <v>31</v>
      </c>
      <c r="Q2623" s="290"/>
      <c r="R2623" s="291"/>
      <c r="S2623" s="270"/>
      <c r="T2623" s="283"/>
      <c r="U2623" s="283"/>
      <c r="V2623" s="270"/>
      <c r="W2623" s="270" t="s">
        <v>21</v>
      </c>
    </row>
    <row r="2624" s="253" customFormat="true" ht="25.5" hidden="true" spans="1:23">
      <c r="A2624" s="270">
        <f>MAX(A$2:A2623)+1</f>
        <v>2440</v>
      </c>
      <c r="B2624" s="270">
        <v>310604003</v>
      </c>
      <c r="C2624" s="396" t="s">
        <v>6609</v>
      </c>
      <c r="D2624" s="410" t="s">
        <v>6610</v>
      </c>
      <c r="E2624" s="410" t="s">
        <v>6609</v>
      </c>
      <c r="F2624" s="435"/>
      <c r="G2624" s="270"/>
      <c r="H2624" s="283" t="s">
        <v>39</v>
      </c>
      <c r="I2624" s="283" t="s">
        <v>40</v>
      </c>
      <c r="J2624" s="289">
        <v>52</v>
      </c>
      <c r="K2624" s="290"/>
      <c r="L2624" s="291"/>
      <c r="M2624" s="289">
        <v>52</v>
      </c>
      <c r="N2624" s="290"/>
      <c r="O2624" s="291"/>
      <c r="P2624" s="289" t="s">
        <v>31</v>
      </c>
      <c r="Q2624" s="290"/>
      <c r="R2624" s="291"/>
      <c r="S2624" s="270"/>
      <c r="T2624" s="283"/>
      <c r="U2624" s="283"/>
      <c r="V2624" s="270"/>
      <c r="W2624" s="270" t="s">
        <v>21</v>
      </c>
    </row>
    <row r="2625" s="253" customFormat="true" ht="25.5" hidden="true" spans="1:23">
      <c r="A2625" s="270">
        <f>MAX(A$2:A2624)+1</f>
        <v>2441</v>
      </c>
      <c r="B2625" s="270">
        <v>310604004</v>
      </c>
      <c r="C2625" s="396" t="s">
        <v>6611</v>
      </c>
      <c r="D2625" s="410" t="s">
        <v>6612</v>
      </c>
      <c r="E2625" s="410" t="s">
        <v>6611</v>
      </c>
      <c r="F2625" s="435"/>
      <c r="G2625" s="270"/>
      <c r="H2625" s="283" t="s">
        <v>39</v>
      </c>
      <c r="I2625" s="283" t="s">
        <v>40</v>
      </c>
      <c r="J2625" s="289">
        <v>52</v>
      </c>
      <c r="K2625" s="290"/>
      <c r="L2625" s="291"/>
      <c r="M2625" s="289">
        <v>52</v>
      </c>
      <c r="N2625" s="290"/>
      <c r="O2625" s="291"/>
      <c r="P2625" s="289" t="s">
        <v>31</v>
      </c>
      <c r="Q2625" s="290"/>
      <c r="R2625" s="291"/>
      <c r="S2625" s="270"/>
      <c r="T2625" s="283"/>
      <c r="U2625" s="283"/>
      <c r="V2625" s="270"/>
      <c r="W2625" s="270" t="s">
        <v>21</v>
      </c>
    </row>
    <row r="2626" s="253" customFormat="true" ht="25.5" hidden="true" spans="1:23">
      <c r="A2626" s="272">
        <f>MAX(A$2:A2625)+1</f>
        <v>2442</v>
      </c>
      <c r="B2626" s="272">
        <v>310604005</v>
      </c>
      <c r="C2626" s="396" t="s">
        <v>6613</v>
      </c>
      <c r="D2626" s="410" t="s">
        <v>6614</v>
      </c>
      <c r="E2626" s="410" t="s">
        <v>6613</v>
      </c>
      <c r="F2626" s="435" t="s">
        <v>6615</v>
      </c>
      <c r="G2626" s="272" t="s">
        <v>327</v>
      </c>
      <c r="H2626" s="285" t="s">
        <v>39</v>
      </c>
      <c r="I2626" s="285" t="s">
        <v>40</v>
      </c>
      <c r="J2626" s="297">
        <v>160</v>
      </c>
      <c r="K2626" s="303"/>
      <c r="L2626" s="304"/>
      <c r="M2626" s="297">
        <v>160</v>
      </c>
      <c r="N2626" s="303"/>
      <c r="O2626" s="304"/>
      <c r="P2626" s="289" t="s">
        <v>31</v>
      </c>
      <c r="Q2626" s="290"/>
      <c r="R2626" s="291"/>
      <c r="S2626" s="430" t="s">
        <v>345</v>
      </c>
      <c r="T2626" s="427"/>
      <c r="U2626" s="427"/>
      <c r="V2626" s="270"/>
      <c r="W2626" s="270" t="s">
        <v>938</v>
      </c>
    </row>
    <row r="2627" s="253" customFormat="true" ht="25.5" hidden="true" spans="1:23">
      <c r="A2627" s="270">
        <f>MAX(A$2:A2626)+1</f>
        <v>2443</v>
      </c>
      <c r="B2627" s="270" t="s">
        <v>6616</v>
      </c>
      <c r="C2627" s="396" t="s">
        <v>6617</v>
      </c>
      <c r="D2627" s="410" t="s">
        <v>6618</v>
      </c>
      <c r="E2627" s="410" t="s">
        <v>6619</v>
      </c>
      <c r="F2627" s="270"/>
      <c r="G2627" s="270"/>
      <c r="H2627" s="283" t="s">
        <v>39</v>
      </c>
      <c r="I2627" s="283" t="s">
        <v>40</v>
      </c>
      <c r="J2627" s="289">
        <v>26</v>
      </c>
      <c r="K2627" s="290"/>
      <c r="L2627" s="291"/>
      <c r="M2627" s="289">
        <v>26</v>
      </c>
      <c r="N2627" s="290"/>
      <c r="O2627" s="291"/>
      <c r="P2627" s="289" t="s">
        <v>31</v>
      </c>
      <c r="Q2627" s="290"/>
      <c r="R2627" s="291"/>
      <c r="S2627" s="270"/>
      <c r="T2627" s="283"/>
      <c r="U2627" s="283"/>
      <c r="V2627" s="270"/>
      <c r="W2627" s="270" t="s">
        <v>21</v>
      </c>
    </row>
    <row r="2628" s="253" customFormat="true" ht="25.5" hidden="true" spans="1:23">
      <c r="A2628" s="270">
        <f>MAX(A$2:A2627)+1</f>
        <v>2444</v>
      </c>
      <c r="B2628" s="270">
        <v>310604006</v>
      </c>
      <c r="C2628" s="177" t="s">
        <v>6620</v>
      </c>
      <c r="D2628" s="410" t="s">
        <v>6621</v>
      </c>
      <c r="E2628" s="410" t="s">
        <v>6620</v>
      </c>
      <c r="F2628" s="270"/>
      <c r="G2628" s="270" t="s">
        <v>6622</v>
      </c>
      <c r="H2628" s="283" t="s">
        <v>39</v>
      </c>
      <c r="I2628" s="283" t="s">
        <v>40</v>
      </c>
      <c r="J2628" s="289">
        <v>260</v>
      </c>
      <c r="K2628" s="290"/>
      <c r="L2628" s="291"/>
      <c r="M2628" s="289">
        <v>260</v>
      </c>
      <c r="N2628" s="290"/>
      <c r="O2628" s="291"/>
      <c r="P2628" s="289" t="s">
        <v>31</v>
      </c>
      <c r="Q2628" s="290"/>
      <c r="R2628" s="291"/>
      <c r="S2628" s="270" t="s">
        <v>345</v>
      </c>
      <c r="T2628" s="285"/>
      <c r="U2628" s="285"/>
      <c r="V2628" s="270"/>
      <c r="W2628" s="270" t="s">
        <v>21</v>
      </c>
    </row>
    <row r="2629" s="253" customFormat="true" ht="102" hidden="true" spans="1:23">
      <c r="A2629" s="270">
        <f>MAX(A$2:A2628)+1</f>
        <v>2445</v>
      </c>
      <c r="B2629" s="270">
        <v>310604007</v>
      </c>
      <c r="C2629" s="270" t="s">
        <v>6623</v>
      </c>
      <c r="D2629" s="410" t="s">
        <v>6624</v>
      </c>
      <c r="E2629" s="410" t="s">
        <v>6623</v>
      </c>
      <c r="F2629" s="270" t="s">
        <v>6625</v>
      </c>
      <c r="G2629" s="270"/>
      <c r="H2629" s="283" t="s">
        <v>29</v>
      </c>
      <c r="I2629" s="283" t="s">
        <v>40</v>
      </c>
      <c r="J2629" s="289" t="s">
        <v>70</v>
      </c>
      <c r="K2629" s="290"/>
      <c r="L2629" s="291"/>
      <c r="M2629" s="289" t="s">
        <v>70</v>
      </c>
      <c r="N2629" s="290"/>
      <c r="O2629" s="291"/>
      <c r="P2629" s="298" t="s">
        <v>70</v>
      </c>
      <c r="Q2629" s="305"/>
      <c r="R2629" s="306"/>
      <c r="S2629" s="270" t="s">
        <v>6626</v>
      </c>
      <c r="T2629" s="283"/>
      <c r="U2629" s="283"/>
      <c r="V2629" s="270"/>
      <c r="W2629" s="270" t="s">
        <v>120</v>
      </c>
    </row>
    <row r="2630" s="253" customFormat="true" ht="102" hidden="true" spans="1:23">
      <c r="A2630" s="270">
        <f>MAX(A$2:A2629)+1</f>
        <v>2446</v>
      </c>
      <c r="B2630" s="270" t="s">
        <v>6627</v>
      </c>
      <c r="C2630" s="270" t="s">
        <v>6623</v>
      </c>
      <c r="D2630" s="410" t="s">
        <v>6624</v>
      </c>
      <c r="E2630" s="410" t="s">
        <v>6623</v>
      </c>
      <c r="F2630" s="270" t="s">
        <v>6625</v>
      </c>
      <c r="G2630" s="270"/>
      <c r="H2630" s="283" t="s">
        <v>29</v>
      </c>
      <c r="I2630" s="283" t="s">
        <v>40</v>
      </c>
      <c r="J2630" s="289" t="s">
        <v>70</v>
      </c>
      <c r="K2630" s="290"/>
      <c r="L2630" s="291"/>
      <c r="M2630" s="289" t="s">
        <v>70</v>
      </c>
      <c r="N2630" s="290"/>
      <c r="O2630" s="291"/>
      <c r="P2630" s="298" t="s">
        <v>70</v>
      </c>
      <c r="Q2630" s="305"/>
      <c r="R2630" s="306"/>
      <c r="S2630" s="270" t="s">
        <v>6628</v>
      </c>
      <c r="T2630" s="283"/>
      <c r="U2630" s="283"/>
      <c r="V2630" s="270"/>
      <c r="W2630" s="270" t="s">
        <v>120</v>
      </c>
    </row>
    <row r="2631" s="253" customFormat="true" ht="76.5" hidden="true" spans="1:23">
      <c r="A2631" s="270">
        <f>MAX(A$2:A2630)+1</f>
        <v>2447</v>
      </c>
      <c r="B2631" s="270">
        <v>310604008</v>
      </c>
      <c r="C2631" s="270" t="s">
        <v>6629</v>
      </c>
      <c r="D2631" s="410" t="s">
        <v>6630</v>
      </c>
      <c r="E2631" s="410" t="s">
        <v>6629</v>
      </c>
      <c r="F2631" s="270" t="s">
        <v>6631</v>
      </c>
      <c r="G2631" s="270"/>
      <c r="H2631" s="283" t="s">
        <v>29</v>
      </c>
      <c r="I2631" s="283" t="s">
        <v>40</v>
      </c>
      <c r="J2631" s="289" t="s">
        <v>70</v>
      </c>
      <c r="K2631" s="290"/>
      <c r="L2631" s="291"/>
      <c r="M2631" s="289" t="s">
        <v>70</v>
      </c>
      <c r="N2631" s="290"/>
      <c r="O2631" s="291"/>
      <c r="P2631" s="298" t="s">
        <v>70</v>
      </c>
      <c r="Q2631" s="305"/>
      <c r="R2631" s="306"/>
      <c r="S2631" s="270"/>
      <c r="T2631" s="283"/>
      <c r="U2631" s="283"/>
      <c r="V2631" s="270"/>
      <c r="W2631" s="270" t="s">
        <v>120</v>
      </c>
    </row>
    <row r="2632" s="252" customFormat="true" ht="25.5" hidden="true" spans="1:23">
      <c r="A2632" s="270"/>
      <c r="B2632" s="270">
        <v>310605</v>
      </c>
      <c r="C2632" s="270" t="s">
        <v>6632</v>
      </c>
      <c r="D2632" s="410"/>
      <c r="E2632" s="410"/>
      <c r="F2632" s="270"/>
      <c r="G2632" s="270"/>
      <c r="H2632" s="283"/>
      <c r="I2632" s="283"/>
      <c r="J2632" s="289"/>
      <c r="K2632" s="290"/>
      <c r="L2632" s="291"/>
      <c r="M2632" s="289"/>
      <c r="N2632" s="290"/>
      <c r="O2632" s="291"/>
      <c r="P2632" s="289"/>
      <c r="Q2632" s="290"/>
      <c r="R2632" s="291"/>
      <c r="S2632" s="270"/>
      <c r="T2632" s="283"/>
      <c r="U2632" s="283"/>
      <c r="V2632" s="270"/>
      <c r="W2632" s="270" t="s">
        <v>21</v>
      </c>
    </row>
    <row r="2633" s="253" customFormat="true" ht="38.25" hidden="true" spans="1:23">
      <c r="A2633" s="270">
        <f>MAX(A$2:A2632)+1</f>
        <v>2448</v>
      </c>
      <c r="B2633" s="270" t="s">
        <v>6633</v>
      </c>
      <c r="C2633" s="386" t="s">
        <v>6634</v>
      </c>
      <c r="D2633" s="410" t="s">
        <v>6635</v>
      </c>
      <c r="E2633" s="410" t="s">
        <v>6636</v>
      </c>
      <c r="F2633" s="336" t="s">
        <v>6637</v>
      </c>
      <c r="G2633" s="336"/>
      <c r="H2633" s="283" t="s">
        <v>44</v>
      </c>
      <c r="I2633" s="377" t="s">
        <v>40</v>
      </c>
      <c r="J2633" s="289" t="s">
        <v>4286</v>
      </c>
      <c r="K2633" s="290"/>
      <c r="L2633" s="291"/>
      <c r="M2633" s="289" t="s">
        <v>4286</v>
      </c>
      <c r="N2633" s="290"/>
      <c r="O2633" s="291"/>
      <c r="P2633" s="289" t="s">
        <v>31</v>
      </c>
      <c r="Q2633" s="290"/>
      <c r="R2633" s="291"/>
      <c r="S2633" s="441" t="s">
        <v>6634</v>
      </c>
      <c r="T2633" s="283"/>
      <c r="U2633" s="377"/>
      <c r="V2633" s="283"/>
      <c r="W2633" s="270" t="s">
        <v>1123</v>
      </c>
    </row>
    <row r="2634" s="253" customFormat="true" ht="25.5" hidden="true" spans="1:23">
      <c r="A2634" s="270">
        <f>MAX(A$2:A2633)+1</f>
        <v>2449</v>
      </c>
      <c r="B2634" s="270">
        <v>310605001</v>
      </c>
      <c r="C2634" s="396" t="s">
        <v>6638</v>
      </c>
      <c r="D2634" s="410" t="s">
        <v>6639</v>
      </c>
      <c r="E2634" s="410" t="s">
        <v>6638</v>
      </c>
      <c r="F2634" s="270" t="s">
        <v>6640</v>
      </c>
      <c r="G2634" s="270"/>
      <c r="H2634" s="283" t="s">
        <v>44</v>
      </c>
      <c r="I2634" s="283" t="s">
        <v>40</v>
      </c>
      <c r="J2634" s="289">
        <v>544</v>
      </c>
      <c r="K2634" s="290"/>
      <c r="L2634" s="291"/>
      <c r="M2634" s="289">
        <v>544</v>
      </c>
      <c r="N2634" s="290"/>
      <c r="O2634" s="291"/>
      <c r="P2634" s="289" t="s">
        <v>31</v>
      </c>
      <c r="Q2634" s="290"/>
      <c r="R2634" s="291"/>
      <c r="S2634" s="435"/>
      <c r="T2634" s="283"/>
      <c r="U2634" s="312"/>
      <c r="V2634" s="270"/>
      <c r="W2634" s="270" t="s">
        <v>21</v>
      </c>
    </row>
    <row r="2635" s="253" customFormat="true" ht="25.5" hidden="true" spans="1:23">
      <c r="A2635" s="270">
        <f>MAX(A$2:A2634)+1</f>
        <v>2450</v>
      </c>
      <c r="B2635" s="270">
        <v>310605002</v>
      </c>
      <c r="C2635" s="396" t="s">
        <v>6641</v>
      </c>
      <c r="D2635" s="410" t="s">
        <v>6642</v>
      </c>
      <c r="E2635" s="410" t="s">
        <v>6641</v>
      </c>
      <c r="F2635" s="270" t="s">
        <v>6643</v>
      </c>
      <c r="G2635" s="270"/>
      <c r="H2635" s="283" t="s">
        <v>44</v>
      </c>
      <c r="I2635" s="283" t="s">
        <v>40</v>
      </c>
      <c r="J2635" s="289">
        <v>150</v>
      </c>
      <c r="K2635" s="290"/>
      <c r="L2635" s="291"/>
      <c r="M2635" s="289">
        <v>150</v>
      </c>
      <c r="N2635" s="290"/>
      <c r="O2635" s="291"/>
      <c r="P2635" s="289" t="s">
        <v>31</v>
      </c>
      <c r="Q2635" s="290"/>
      <c r="R2635" s="291"/>
      <c r="S2635" s="435"/>
      <c r="T2635" s="283"/>
      <c r="U2635" s="312"/>
      <c r="V2635" s="270"/>
      <c r="W2635" s="270" t="s">
        <v>21</v>
      </c>
    </row>
    <row r="2636" s="253" customFormat="true" ht="25.5" hidden="true" spans="1:23">
      <c r="A2636" s="270">
        <f>MAX(A$2:A2635)+1</f>
        <v>2451</v>
      </c>
      <c r="B2636" s="270">
        <v>310605003</v>
      </c>
      <c r="C2636" s="396" t="s">
        <v>6644</v>
      </c>
      <c r="D2636" s="410" t="s">
        <v>6645</v>
      </c>
      <c r="E2636" s="410" t="s">
        <v>6644</v>
      </c>
      <c r="F2636" s="270" t="s">
        <v>6646</v>
      </c>
      <c r="G2636" s="270" t="s">
        <v>327</v>
      </c>
      <c r="H2636" s="283" t="s">
        <v>44</v>
      </c>
      <c r="I2636" s="283" t="s">
        <v>40</v>
      </c>
      <c r="J2636" s="289">
        <v>362</v>
      </c>
      <c r="K2636" s="290"/>
      <c r="L2636" s="291"/>
      <c r="M2636" s="289">
        <v>362</v>
      </c>
      <c r="N2636" s="290"/>
      <c r="O2636" s="291"/>
      <c r="P2636" s="289" t="s">
        <v>31</v>
      </c>
      <c r="Q2636" s="290"/>
      <c r="R2636" s="291"/>
      <c r="S2636" s="177" t="s">
        <v>6647</v>
      </c>
      <c r="T2636" s="283"/>
      <c r="U2636" s="312"/>
      <c r="V2636" s="270"/>
      <c r="W2636" s="270" t="s">
        <v>21</v>
      </c>
    </row>
    <row r="2637" s="253" customFormat="true" ht="25.5" hidden="true" spans="1:23">
      <c r="A2637" s="270">
        <f>MAX(A$2:A2636)+1</f>
        <v>2452</v>
      </c>
      <c r="B2637" s="270">
        <v>310605004</v>
      </c>
      <c r="C2637" s="396" t="s">
        <v>6648</v>
      </c>
      <c r="D2637" s="410" t="s">
        <v>6649</v>
      </c>
      <c r="E2637" s="410" t="s">
        <v>6648</v>
      </c>
      <c r="F2637" s="270"/>
      <c r="G2637" s="270"/>
      <c r="H2637" s="283" t="s">
        <v>44</v>
      </c>
      <c r="I2637" s="283" t="s">
        <v>765</v>
      </c>
      <c r="J2637" s="289">
        <v>130</v>
      </c>
      <c r="K2637" s="290"/>
      <c r="L2637" s="291"/>
      <c r="M2637" s="289">
        <v>130</v>
      </c>
      <c r="N2637" s="290"/>
      <c r="O2637" s="291"/>
      <c r="P2637" s="289" t="s">
        <v>31</v>
      </c>
      <c r="Q2637" s="290"/>
      <c r="R2637" s="291"/>
      <c r="S2637" s="435" t="s">
        <v>345</v>
      </c>
      <c r="T2637" s="283"/>
      <c r="U2637" s="283"/>
      <c r="V2637" s="270"/>
      <c r="W2637" s="270" t="s">
        <v>21</v>
      </c>
    </row>
    <row r="2638" s="253" customFormat="true" ht="25.5" hidden="true" spans="1:23">
      <c r="A2638" s="270">
        <f>MAX(A$2:A2637)+1</f>
        <v>2453</v>
      </c>
      <c r="B2638" s="270">
        <v>310605005</v>
      </c>
      <c r="C2638" s="396" t="s">
        <v>6650</v>
      </c>
      <c r="D2638" s="410" t="s">
        <v>6651</v>
      </c>
      <c r="E2638" s="410" t="s">
        <v>6650</v>
      </c>
      <c r="F2638" s="270"/>
      <c r="G2638" s="270"/>
      <c r="H2638" s="283" t="s">
        <v>44</v>
      </c>
      <c r="I2638" s="283" t="s">
        <v>765</v>
      </c>
      <c r="J2638" s="297">
        <v>205</v>
      </c>
      <c r="K2638" s="303"/>
      <c r="L2638" s="304"/>
      <c r="M2638" s="297">
        <v>205</v>
      </c>
      <c r="N2638" s="303"/>
      <c r="O2638" s="304"/>
      <c r="P2638" s="289" t="s">
        <v>31</v>
      </c>
      <c r="Q2638" s="290"/>
      <c r="R2638" s="291"/>
      <c r="S2638" s="270"/>
      <c r="T2638" s="377"/>
      <c r="U2638" s="377"/>
      <c r="V2638" s="270"/>
      <c r="W2638" s="270" t="s">
        <v>938</v>
      </c>
    </row>
    <row r="2639" s="253" customFormat="true" ht="25.5" hidden="true" spans="1:23">
      <c r="A2639" s="270">
        <f>MAX(A$2:A2638)+1</f>
        <v>2454</v>
      </c>
      <c r="B2639" s="270">
        <v>310605006</v>
      </c>
      <c r="C2639" s="396" t="s">
        <v>6652</v>
      </c>
      <c r="D2639" s="410" t="s">
        <v>6653</v>
      </c>
      <c r="E2639" s="410" t="s">
        <v>6652</v>
      </c>
      <c r="F2639" s="270" t="s">
        <v>6654</v>
      </c>
      <c r="G2639" s="270"/>
      <c r="H2639" s="283" t="s">
        <v>44</v>
      </c>
      <c r="I2639" s="283" t="s">
        <v>6655</v>
      </c>
      <c r="J2639" s="297">
        <v>205</v>
      </c>
      <c r="K2639" s="303"/>
      <c r="L2639" s="304"/>
      <c r="M2639" s="297">
        <v>205</v>
      </c>
      <c r="N2639" s="303"/>
      <c r="O2639" s="304"/>
      <c r="P2639" s="289" t="s">
        <v>31</v>
      </c>
      <c r="Q2639" s="290"/>
      <c r="R2639" s="291"/>
      <c r="S2639" s="270"/>
      <c r="T2639" s="377"/>
      <c r="U2639" s="377"/>
      <c r="V2639" s="270"/>
      <c r="W2639" s="270" t="s">
        <v>938</v>
      </c>
    </row>
    <row r="2640" s="253" customFormat="true" ht="25.5" hidden="true" spans="1:23">
      <c r="A2640" s="270">
        <f>MAX(A$2:A2639)+1</f>
        <v>2455</v>
      </c>
      <c r="B2640" s="270">
        <v>310605007</v>
      </c>
      <c r="C2640" s="396" t="s">
        <v>6656</v>
      </c>
      <c r="D2640" s="410" t="s">
        <v>6657</v>
      </c>
      <c r="E2640" s="410" t="s">
        <v>6656</v>
      </c>
      <c r="F2640" s="270" t="s">
        <v>6658</v>
      </c>
      <c r="G2640" s="270"/>
      <c r="H2640" s="283" t="s">
        <v>44</v>
      </c>
      <c r="I2640" s="283" t="s">
        <v>40</v>
      </c>
      <c r="J2640" s="289">
        <v>130</v>
      </c>
      <c r="K2640" s="290"/>
      <c r="L2640" s="291"/>
      <c r="M2640" s="289">
        <v>130</v>
      </c>
      <c r="N2640" s="290"/>
      <c r="O2640" s="291"/>
      <c r="P2640" s="289" t="s">
        <v>31</v>
      </c>
      <c r="Q2640" s="290"/>
      <c r="R2640" s="291"/>
      <c r="S2640" s="270"/>
      <c r="T2640" s="283"/>
      <c r="U2640" s="283"/>
      <c r="V2640" s="270"/>
      <c r="W2640" s="270" t="s">
        <v>21</v>
      </c>
    </row>
    <row r="2641" s="253" customFormat="true" ht="25.5" hidden="true" spans="1:23">
      <c r="A2641" s="270">
        <f>MAX(A$2:A2640)+1</f>
        <v>2456</v>
      </c>
      <c r="B2641" s="270">
        <v>310605008</v>
      </c>
      <c r="C2641" s="396" t="s">
        <v>6659</v>
      </c>
      <c r="D2641" s="410" t="s">
        <v>6660</v>
      </c>
      <c r="E2641" s="410" t="s">
        <v>6659</v>
      </c>
      <c r="F2641" s="270"/>
      <c r="G2641" s="270"/>
      <c r="H2641" s="283" t="s">
        <v>44</v>
      </c>
      <c r="I2641" s="283" t="s">
        <v>40</v>
      </c>
      <c r="J2641" s="289">
        <v>195</v>
      </c>
      <c r="K2641" s="290"/>
      <c r="L2641" s="291"/>
      <c r="M2641" s="289">
        <v>195</v>
      </c>
      <c r="N2641" s="290"/>
      <c r="O2641" s="291"/>
      <c r="P2641" s="289" t="s">
        <v>31</v>
      </c>
      <c r="Q2641" s="290"/>
      <c r="R2641" s="291"/>
      <c r="S2641" s="270" t="s">
        <v>6661</v>
      </c>
      <c r="T2641" s="283"/>
      <c r="U2641" s="283"/>
      <c r="V2641" s="270"/>
      <c r="W2641" s="270" t="s">
        <v>21</v>
      </c>
    </row>
    <row r="2642" s="253" customFormat="true" ht="25.5" hidden="true" spans="1:23">
      <c r="A2642" s="270">
        <f>MAX(A$2:A2641)+1</f>
        <v>2457</v>
      </c>
      <c r="B2642" s="270" t="s">
        <v>6662</v>
      </c>
      <c r="C2642" s="396" t="s">
        <v>6659</v>
      </c>
      <c r="D2642" s="410" t="s">
        <v>6660</v>
      </c>
      <c r="E2642" s="410" t="s">
        <v>6659</v>
      </c>
      <c r="F2642" s="270"/>
      <c r="G2642" s="270"/>
      <c r="H2642" s="283" t="s">
        <v>44</v>
      </c>
      <c r="I2642" s="283" t="s">
        <v>40</v>
      </c>
      <c r="J2642" s="297">
        <v>444</v>
      </c>
      <c r="K2642" s="303"/>
      <c r="L2642" s="304"/>
      <c r="M2642" s="297">
        <v>444</v>
      </c>
      <c r="N2642" s="303"/>
      <c r="O2642" s="304"/>
      <c r="P2642" s="289" t="s">
        <v>31</v>
      </c>
      <c r="Q2642" s="290"/>
      <c r="R2642" s="291"/>
      <c r="S2642" s="270" t="s">
        <v>6663</v>
      </c>
      <c r="T2642" s="377"/>
      <c r="U2642" s="377"/>
      <c r="V2642" s="270"/>
      <c r="W2642" s="270" t="s">
        <v>938</v>
      </c>
    </row>
    <row r="2643" s="253" customFormat="true" ht="25.5" hidden="true" spans="1:23">
      <c r="A2643" s="270">
        <f>MAX(A$2:A2642)+1</f>
        <v>2458</v>
      </c>
      <c r="B2643" s="270">
        <v>310605009</v>
      </c>
      <c r="C2643" s="396" t="s">
        <v>6664</v>
      </c>
      <c r="D2643" s="410" t="s">
        <v>6665</v>
      </c>
      <c r="E2643" s="410" t="s">
        <v>6664</v>
      </c>
      <c r="F2643" s="270"/>
      <c r="G2643" s="270"/>
      <c r="H2643" s="283" t="s">
        <v>44</v>
      </c>
      <c r="I2643" s="283" t="s">
        <v>40</v>
      </c>
      <c r="J2643" s="289">
        <v>260</v>
      </c>
      <c r="K2643" s="290"/>
      <c r="L2643" s="291"/>
      <c r="M2643" s="289">
        <v>260</v>
      </c>
      <c r="N2643" s="290"/>
      <c r="O2643" s="291"/>
      <c r="P2643" s="289" t="s">
        <v>31</v>
      </c>
      <c r="Q2643" s="290"/>
      <c r="R2643" s="291"/>
      <c r="S2643" s="270"/>
      <c r="T2643" s="283"/>
      <c r="U2643" s="283"/>
      <c r="V2643" s="270"/>
      <c r="W2643" s="270" t="s">
        <v>21</v>
      </c>
    </row>
    <row r="2644" s="253" customFormat="true" ht="25.5" hidden="true" spans="1:23">
      <c r="A2644" s="270">
        <f>MAX(A$2:A2643)+1</f>
        <v>2459</v>
      </c>
      <c r="B2644" s="270">
        <v>310605010</v>
      </c>
      <c r="C2644" s="396" t="s">
        <v>6666</v>
      </c>
      <c r="D2644" s="410" t="s">
        <v>6667</v>
      </c>
      <c r="E2644" s="410" t="s">
        <v>6666</v>
      </c>
      <c r="F2644" s="270" t="s">
        <v>6668</v>
      </c>
      <c r="G2644" s="270"/>
      <c r="H2644" s="283" t="s">
        <v>44</v>
      </c>
      <c r="I2644" s="283" t="s">
        <v>40</v>
      </c>
      <c r="J2644" s="297">
        <v>2247</v>
      </c>
      <c r="K2644" s="303"/>
      <c r="L2644" s="304"/>
      <c r="M2644" s="297">
        <v>2247</v>
      </c>
      <c r="N2644" s="303"/>
      <c r="O2644" s="304"/>
      <c r="P2644" s="289" t="s">
        <v>31</v>
      </c>
      <c r="Q2644" s="290"/>
      <c r="R2644" s="291"/>
      <c r="S2644" s="270"/>
      <c r="T2644" s="377"/>
      <c r="U2644" s="377"/>
      <c r="V2644" s="270"/>
      <c r="W2644" s="270" t="s">
        <v>938</v>
      </c>
    </row>
    <row r="2645" s="253" customFormat="true" ht="25.5" hidden="true" spans="1:23">
      <c r="A2645" s="270">
        <f>MAX(A$2:A2644)+1</f>
        <v>2460</v>
      </c>
      <c r="B2645" s="270">
        <v>310605011</v>
      </c>
      <c r="C2645" s="396" t="s">
        <v>6669</v>
      </c>
      <c r="D2645" s="410" t="s">
        <v>6670</v>
      </c>
      <c r="E2645" s="410" t="s">
        <v>6669</v>
      </c>
      <c r="F2645" s="270"/>
      <c r="G2645" s="270" t="s">
        <v>327</v>
      </c>
      <c r="H2645" s="283" t="s">
        <v>44</v>
      </c>
      <c r="I2645" s="283" t="s">
        <v>40</v>
      </c>
      <c r="J2645" s="289">
        <v>260</v>
      </c>
      <c r="K2645" s="290"/>
      <c r="L2645" s="291"/>
      <c r="M2645" s="289">
        <v>260</v>
      </c>
      <c r="N2645" s="290"/>
      <c r="O2645" s="291"/>
      <c r="P2645" s="289" t="s">
        <v>31</v>
      </c>
      <c r="Q2645" s="290"/>
      <c r="R2645" s="291"/>
      <c r="S2645" s="270"/>
      <c r="T2645" s="283"/>
      <c r="U2645" s="283"/>
      <c r="V2645" s="270"/>
      <c r="W2645" s="270" t="s">
        <v>21</v>
      </c>
    </row>
    <row r="2646" s="253" customFormat="true" ht="25.5" hidden="true" spans="1:23">
      <c r="A2646" s="270">
        <f>MAX(A$2:A2645)+1</f>
        <v>2461</v>
      </c>
      <c r="B2646" s="270">
        <v>310605012</v>
      </c>
      <c r="C2646" s="396" t="s">
        <v>6671</v>
      </c>
      <c r="D2646" s="410" t="s">
        <v>6672</v>
      </c>
      <c r="E2646" s="410" t="s">
        <v>6671</v>
      </c>
      <c r="F2646" s="270"/>
      <c r="G2646" s="270"/>
      <c r="H2646" s="283" t="s">
        <v>44</v>
      </c>
      <c r="I2646" s="283" t="s">
        <v>40</v>
      </c>
      <c r="J2646" s="289">
        <v>910</v>
      </c>
      <c r="K2646" s="290"/>
      <c r="L2646" s="291"/>
      <c r="M2646" s="289">
        <v>910</v>
      </c>
      <c r="N2646" s="290"/>
      <c r="O2646" s="291"/>
      <c r="P2646" s="289" t="s">
        <v>31</v>
      </c>
      <c r="Q2646" s="290"/>
      <c r="R2646" s="291"/>
      <c r="S2646" s="270"/>
      <c r="T2646" s="283"/>
      <c r="U2646" s="283"/>
      <c r="V2646" s="270"/>
      <c r="W2646" s="270" t="s">
        <v>21</v>
      </c>
    </row>
    <row r="2647" s="253" customFormat="true" ht="25.5" hidden="true" spans="1:23">
      <c r="A2647" s="270">
        <f>MAX(A$2:A2646)+1</f>
        <v>2462</v>
      </c>
      <c r="B2647" s="270">
        <v>310605013</v>
      </c>
      <c r="C2647" s="270" t="s">
        <v>6673</v>
      </c>
      <c r="D2647" s="410" t="s">
        <v>6674</v>
      </c>
      <c r="E2647" s="410" t="s">
        <v>6673</v>
      </c>
      <c r="F2647" s="270" t="s">
        <v>6675</v>
      </c>
      <c r="G2647" s="270"/>
      <c r="H2647" s="283" t="s">
        <v>44</v>
      </c>
      <c r="I2647" s="283" t="s">
        <v>40</v>
      </c>
      <c r="J2647" s="289">
        <v>900</v>
      </c>
      <c r="K2647" s="290"/>
      <c r="L2647" s="291"/>
      <c r="M2647" s="289">
        <v>900</v>
      </c>
      <c r="N2647" s="290"/>
      <c r="O2647" s="291"/>
      <c r="P2647" s="289" t="s">
        <v>31</v>
      </c>
      <c r="Q2647" s="290"/>
      <c r="R2647" s="291"/>
      <c r="S2647" s="270"/>
      <c r="T2647" s="283"/>
      <c r="U2647" s="312"/>
      <c r="V2647" s="270"/>
      <c r="W2647" s="270" t="s">
        <v>21</v>
      </c>
    </row>
    <row r="2648" s="253" customFormat="true" ht="25.5" hidden="true" spans="1:23">
      <c r="A2648" s="270">
        <f>MAX(A$2:A2647)+1</f>
        <v>2463</v>
      </c>
      <c r="B2648" s="270">
        <v>310605014</v>
      </c>
      <c r="C2648" s="270" t="s">
        <v>6676</v>
      </c>
      <c r="D2648" s="410" t="s">
        <v>6677</v>
      </c>
      <c r="E2648" s="410" t="s">
        <v>6676</v>
      </c>
      <c r="F2648" s="270" t="s">
        <v>6678</v>
      </c>
      <c r="G2648" s="270"/>
      <c r="H2648" s="283" t="s">
        <v>44</v>
      </c>
      <c r="I2648" s="283" t="s">
        <v>40</v>
      </c>
      <c r="J2648" s="289">
        <v>520</v>
      </c>
      <c r="K2648" s="290"/>
      <c r="L2648" s="291"/>
      <c r="M2648" s="289">
        <v>520</v>
      </c>
      <c r="N2648" s="290"/>
      <c r="O2648" s="291"/>
      <c r="P2648" s="289" t="s">
        <v>31</v>
      </c>
      <c r="Q2648" s="290"/>
      <c r="R2648" s="291"/>
      <c r="S2648" s="270"/>
      <c r="T2648" s="283"/>
      <c r="U2648" s="283"/>
      <c r="V2648" s="270"/>
      <c r="W2648" s="270" t="s">
        <v>21</v>
      </c>
    </row>
    <row r="2649" s="253" customFormat="true" ht="25.5" hidden="true" spans="1:23">
      <c r="A2649" s="270">
        <f>MAX(A$2:A2648)+1</f>
        <v>2464</v>
      </c>
      <c r="B2649" s="270">
        <v>310605015</v>
      </c>
      <c r="C2649" s="270" t="s">
        <v>6679</v>
      </c>
      <c r="D2649" s="410" t="s">
        <v>6642</v>
      </c>
      <c r="E2649" s="410" t="s">
        <v>6641</v>
      </c>
      <c r="F2649" s="325"/>
      <c r="G2649" s="270"/>
      <c r="H2649" s="283" t="s">
        <v>44</v>
      </c>
      <c r="I2649" s="283" t="s">
        <v>40</v>
      </c>
      <c r="J2649" s="289">
        <v>655</v>
      </c>
      <c r="K2649" s="290"/>
      <c r="L2649" s="291"/>
      <c r="M2649" s="289">
        <v>655</v>
      </c>
      <c r="N2649" s="290"/>
      <c r="O2649" s="291"/>
      <c r="P2649" s="298" t="s">
        <v>31</v>
      </c>
      <c r="Q2649" s="305"/>
      <c r="R2649" s="306"/>
      <c r="S2649" s="270" t="s">
        <v>6680</v>
      </c>
      <c r="T2649" s="283"/>
      <c r="U2649" s="283"/>
      <c r="V2649" s="270"/>
      <c r="W2649" s="270" t="s">
        <v>310</v>
      </c>
    </row>
    <row r="2650" s="253" customFormat="true" ht="63.75" hidden="true" spans="1:23">
      <c r="A2650" s="322">
        <f>MAX(A$2:A2649)+1</f>
        <v>2465</v>
      </c>
      <c r="B2650" s="322">
        <v>310605016</v>
      </c>
      <c r="C2650" s="270" t="s">
        <v>6681</v>
      </c>
      <c r="D2650" s="410" t="s">
        <v>6642</v>
      </c>
      <c r="E2650" s="410" t="s">
        <v>6641</v>
      </c>
      <c r="F2650" s="325" t="s">
        <v>6682</v>
      </c>
      <c r="G2650" s="270" t="s">
        <v>6683</v>
      </c>
      <c r="H2650" s="283" t="s">
        <v>29</v>
      </c>
      <c r="I2650" s="283" t="s">
        <v>40</v>
      </c>
      <c r="J2650" s="289">
        <v>1850</v>
      </c>
      <c r="K2650" s="290"/>
      <c r="L2650" s="291"/>
      <c r="M2650" s="289">
        <v>1850</v>
      </c>
      <c r="N2650" s="290"/>
      <c r="O2650" s="291"/>
      <c r="P2650" s="298" t="s">
        <v>31</v>
      </c>
      <c r="Q2650" s="305"/>
      <c r="R2650" s="306"/>
      <c r="S2650" s="270"/>
      <c r="T2650" s="283"/>
      <c r="U2650" s="283"/>
      <c r="V2650" s="270"/>
      <c r="W2650" s="270" t="s">
        <v>310</v>
      </c>
    </row>
    <row r="2651" s="253" customFormat="true" ht="127.5" hidden="true" spans="1:23">
      <c r="A2651" s="322">
        <f>MAX(A$2:A2650)+1</f>
        <v>2466</v>
      </c>
      <c r="B2651" s="322">
        <v>310605017</v>
      </c>
      <c r="C2651" s="270" t="s">
        <v>6684</v>
      </c>
      <c r="D2651" s="410" t="s">
        <v>6653</v>
      </c>
      <c r="E2651" s="410" t="s">
        <v>6652</v>
      </c>
      <c r="F2651" s="325" t="s">
        <v>6685</v>
      </c>
      <c r="G2651" s="270"/>
      <c r="H2651" s="283" t="s">
        <v>44</v>
      </c>
      <c r="I2651" s="283" t="s">
        <v>40</v>
      </c>
      <c r="J2651" s="289">
        <v>1589</v>
      </c>
      <c r="K2651" s="290"/>
      <c r="L2651" s="291"/>
      <c r="M2651" s="289">
        <v>1589</v>
      </c>
      <c r="N2651" s="290"/>
      <c r="O2651" s="291"/>
      <c r="P2651" s="298" t="s">
        <v>31</v>
      </c>
      <c r="Q2651" s="305"/>
      <c r="R2651" s="306"/>
      <c r="S2651" s="270"/>
      <c r="T2651" s="283"/>
      <c r="U2651" s="283"/>
      <c r="V2651" s="270"/>
      <c r="W2651" s="270" t="s">
        <v>310</v>
      </c>
    </row>
    <row r="2652" s="253" customFormat="true" ht="25.5" hidden="true" spans="1:23">
      <c r="A2652" s="322">
        <f>MAX(A$2:A2651)+1</f>
        <v>2467</v>
      </c>
      <c r="B2652" s="322">
        <v>310605018</v>
      </c>
      <c r="C2652" s="270" t="s">
        <v>6686</v>
      </c>
      <c r="D2652" s="410" t="s">
        <v>6639</v>
      </c>
      <c r="E2652" s="410" t="s">
        <v>6638</v>
      </c>
      <c r="F2652" s="325" t="s">
        <v>6687</v>
      </c>
      <c r="G2652" s="270"/>
      <c r="H2652" s="283" t="s">
        <v>44</v>
      </c>
      <c r="I2652" s="283" t="s">
        <v>40</v>
      </c>
      <c r="J2652" s="289">
        <v>570</v>
      </c>
      <c r="K2652" s="290"/>
      <c r="L2652" s="291"/>
      <c r="M2652" s="289">
        <v>570</v>
      </c>
      <c r="N2652" s="290"/>
      <c r="O2652" s="291"/>
      <c r="P2652" s="298" t="s">
        <v>31</v>
      </c>
      <c r="Q2652" s="305"/>
      <c r="R2652" s="306"/>
      <c r="S2652" s="270"/>
      <c r="T2652" s="283"/>
      <c r="U2652" s="283"/>
      <c r="V2652" s="270"/>
      <c r="W2652" s="270" t="s">
        <v>310</v>
      </c>
    </row>
    <row r="2653" s="253" customFormat="true" ht="25.5" hidden="true" spans="1:23">
      <c r="A2653" s="322">
        <f>MAX(A$2:A2652)+1</f>
        <v>2468</v>
      </c>
      <c r="B2653" s="321">
        <v>310605019</v>
      </c>
      <c r="C2653" s="270" t="s">
        <v>6688</v>
      </c>
      <c r="D2653" s="410" t="s">
        <v>6689</v>
      </c>
      <c r="E2653" s="410" t="s">
        <v>6688</v>
      </c>
      <c r="F2653" s="325" t="s">
        <v>6690</v>
      </c>
      <c r="G2653" s="270"/>
      <c r="H2653" s="283" t="s">
        <v>29</v>
      </c>
      <c r="I2653" s="283" t="s">
        <v>40</v>
      </c>
      <c r="J2653" s="289">
        <v>1106</v>
      </c>
      <c r="K2653" s="290"/>
      <c r="L2653" s="291"/>
      <c r="M2653" s="289">
        <v>1106</v>
      </c>
      <c r="N2653" s="290"/>
      <c r="O2653" s="291"/>
      <c r="P2653" s="298" t="s">
        <v>31</v>
      </c>
      <c r="Q2653" s="305"/>
      <c r="R2653" s="306"/>
      <c r="S2653" s="270"/>
      <c r="T2653" s="283"/>
      <c r="U2653" s="283"/>
      <c r="V2653" s="270"/>
      <c r="W2653" s="270" t="s">
        <v>310</v>
      </c>
    </row>
    <row r="2654" s="252" customFormat="true" ht="25.5" hidden="true" spans="1:23">
      <c r="A2654" s="270"/>
      <c r="B2654" s="270">
        <v>310606</v>
      </c>
      <c r="C2654" s="270" t="s">
        <v>6691</v>
      </c>
      <c r="D2654" s="410"/>
      <c r="E2654" s="410"/>
      <c r="F2654" s="270"/>
      <c r="G2654" s="270"/>
      <c r="H2654" s="283"/>
      <c r="I2654" s="283"/>
      <c r="J2654" s="289"/>
      <c r="K2654" s="290"/>
      <c r="L2654" s="291"/>
      <c r="M2654" s="289"/>
      <c r="N2654" s="290"/>
      <c r="O2654" s="291"/>
      <c r="P2654" s="289"/>
      <c r="Q2654" s="290"/>
      <c r="R2654" s="291"/>
      <c r="S2654" s="270"/>
      <c r="T2654" s="283"/>
      <c r="U2654" s="283"/>
      <c r="V2654" s="270"/>
      <c r="W2654" s="270" t="s">
        <v>21</v>
      </c>
    </row>
    <row r="2655" s="253" customFormat="true" ht="38.25" hidden="true" spans="1:23">
      <c r="A2655" s="270">
        <f>MAX(A$2:A2654)+1</f>
        <v>2469</v>
      </c>
      <c r="B2655" s="270">
        <v>310606001</v>
      </c>
      <c r="C2655" s="270" t="s">
        <v>6692</v>
      </c>
      <c r="D2655" s="410" t="s">
        <v>6693</v>
      </c>
      <c r="E2655" s="410" t="s">
        <v>6692</v>
      </c>
      <c r="F2655" s="270" t="s">
        <v>6694</v>
      </c>
      <c r="G2655" s="270"/>
      <c r="H2655" s="283" t="s">
        <v>44</v>
      </c>
      <c r="I2655" s="283" t="s">
        <v>40</v>
      </c>
      <c r="J2655" s="289">
        <v>208</v>
      </c>
      <c r="K2655" s="290"/>
      <c r="L2655" s="291"/>
      <c r="M2655" s="289">
        <v>208</v>
      </c>
      <c r="N2655" s="290"/>
      <c r="O2655" s="291"/>
      <c r="P2655" s="289" t="s">
        <v>31</v>
      </c>
      <c r="Q2655" s="290"/>
      <c r="R2655" s="291"/>
      <c r="S2655" s="270" t="s">
        <v>6695</v>
      </c>
      <c r="T2655" s="283"/>
      <c r="U2655" s="283"/>
      <c r="V2655" s="270"/>
      <c r="W2655" s="270" t="s">
        <v>21</v>
      </c>
    </row>
    <row r="2656" s="253" customFormat="true" ht="25.5" hidden="true" spans="1:23">
      <c r="A2656" s="270">
        <f>MAX(A$2:A2655)+1</f>
        <v>2470</v>
      </c>
      <c r="B2656" s="270" t="s">
        <v>6696</v>
      </c>
      <c r="C2656" s="270" t="s">
        <v>6692</v>
      </c>
      <c r="D2656" s="410" t="s">
        <v>6693</v>
      </c>
      <c r="E2656" s="410" t="s">
        <v>6692</v>
      </c>
      <c r="F2656" s="270"/>
      <c r="G2656" s="270"/>
      <c r="H2656" s="283" t="s">
        <v>44</v>
      </c>
      <c r="I2656" s="283" t="s">
        <v>40</v>
      </c>
      <c r="J2656" s="289">
        <v>260</v>
      </c>
      <c r="K2656" s="290"/>
      <c r="L2656" s="291"/>
      <c r="M2656" s="289">
        <v>260</v>
      </c>
      <c r="N2656" s="290"/>
      <c r="O2656" s="291"/>
      <c r="P2656" s="289" t="s">
        <v>31</v>
      </c>
      <c r="Q2656" s="290"/>
      <c r="R2656" s="291"/>
      <c r="S2656" s="270" t="s">
        <v>6697</v>
      </c>
      <c r="T2656" s="283"/>
      <c r="U2656" s="283"/>
      <c r="V2656" s="270"/>
      <c r="W2656" s="270" t="s">
        <v>21</v>
      </c>
    </row>
    <row r="2657" s="253" customFormat="true" ht="63.75" hidden="true" spans="1:23">
      <c r="A2657" s="270">
        <f>MAX(A$2:A2656)+1</f>
        <v>2471</v>
      </c>
      <c r="B2657" s="270">
        <v>310606002</v>
      </c>
      <c r="C2657" s="270" t="s">
        <v>6698</v>
      </c>
      <c r="D2657" s="410" t="s">
        <v>6699</v>
      </c>
      <c r="E2657" s="410" t="s">
        <v>6698</v>
      </c>
      <c r="F2657" s="270" t="s">
        <v>6700</v>
      </c>
      <c r="G2657" s="270" t="s">
        <v>6701</v>
      </c>
      <c r="H2657" s="283" t="s">
        <v>39</v>
      </c>
      <c r="I2657" s="283" t="s">
        <v>40</v>
      </c>
      <c r="J2657" s="297">
        <v>278</v>
      </c>
      <c r="K2657" s="303"/>
      <c r="L2657" s="304"/>
      <c r="M2657" s="297">
        <v>278</v>
      </c>
      <c r="N2657" s="303"/>
      <c r="O2657" s="304"/>
      <c r="P2657" s="289" t="s">
        <v>31</v>
      </c>
      <c r="Q2657" s="290"/>
      <c r="R2657" s="291"/>
      <c r="S2657" s="270"/>
      <c r="T2657" s="377"/>
      <c r="U2657" s="377"/>
      <c r="V2657" s="270"/>
      <c r="W2657" s="270" t="s">
        <v>938</v>
      </c>
    </row>
    <row r="2658" s="252" customFormat="true" ht="25.5" hidden="true" spans="1:23">
      <c r="A2658" s="270"/>
      <c r="B2658" s="270">
        <v>310607</v>
      </c>
      <c r="C2658" s="270" t="s">
        <v>6702</v>
      </c>
      <c r="D2658" s="410"/>
      <c r="E2658" s="410"/>
      <c r="F2658" s="270" t="s">
        <v>6703</v>
      </c>
      <c r="G2658" s="270"/>
      <c r="H2658" s="285"/>
      <c r="I2658" s="283"/>
      <c r="J2658" s="289"/>
      <c r="K2658" s="290"/>
      <c r="L2658" s="291"/>
      <c r="M2658" s="289"/>
      <c r="N2658" s="290"/>
      <c r="O2658" s="291"/>
      <c r="P2658" s="289"/>
      <c r="Q2658" s="290"/>
      <c r="R2658" s="291"/>
      <c r="S2658" s="270"/>
      <c r="T2658" s="283"/>
      <c r="U2658" s="283"/>
      <c r="V2658" s="270"/>
      <c r="W2658" s="270" t="s">
        <v>21</v>
      </c>
    </row>
    <row r="2659" s="253" customFormat="true" ht="102" hidden="true" spans="1:23">
      <c r="A2659" s="270">
        <f>MAX(A$2:A2658)+1</f>
        <v>2472</v>
      </c>
      <c r="B2659" s="270">
        <v>310607001</v>
      </c>
      <c r="C2659" s="270" t="s">
        <v>6704</v>
      </c>
      <c r="D2659" s="410" t="s">
        <v>6705</v>
      </c>
      <c r="E2659" s="410" t="s">
        <v>6704</v>
      </c>
      <c r="F2659" s="435" t="s">
        <v>6706</v>
      </c>
      <c r="G2659" s="270" t="s">
        <v>6707</v>
      </c>
      <c r="H2659" s="283" t="s">
        <v>44</v>
      </c>
      <c r="I2659" s="283" t="s">
        <v>40</v>
      </c>
      <c r="J2659" s="297">
        <v>140</v>
      </c>
      <c r="K2659" s="303"/>
      <c r="L2659" s="304"/>
      <c r="M2659" s="297">
        <v>140</v>
      </c>
      <c r="N2659" s="303"/>
      <c r="O2659" s="304"/>
      <c r="P2659" s="289" t="s">
        <v>31</v>
      </c>
      <c r="Q2659" s="290"/>
      <c r="R2659" s="291"/>
      <c r="S2659" s="270"/>
      <c r="T2659" s="377"/>
      <c r="U2659" s="377"/>
      <c r="V2659" s="270"/>
      <c r="W2659" s="270" t="s">
        <v>938</v>
      </c>
    </row>
    <row r="2660" s="253" customFormat="true" ht="25.5" hidden="true" spans="1:23">
      <c r="A2660" s="270">
        <f>MAX(A$2:A2659)+1</f>
        <v>2473</v>
      </c>
      <c r="B2660" s="270">
        <v>310607002</v>
      </c>
      <c r="C2660" s="270" t="s">
        <v>6708</v>
      </c>
      <c r="D2660" s="410" t="s">
        <v>6709</v>
      </c>
      <c r="E2660" s="410" t="s">
        <v>6708</v>
      </c>
      <c r="F2660" s="270" t="s">
        <v>6710</v>
      </c>
      <c r="G2660" s="270"/>
      <c r="H2660" s="283" t="s">
        <v>44</v>
      </c>
      <c r="I2660" s="283" t="s">
        <v>40</v>
      </c>
      <c r="J2660" s="297">
        <v>200</v>
      </c>
      <c r="K2660" s="303"/>
      <c r="L2660" s="304"/>
      <c r="M2660" s="297">
        <v>200</v>
      </c>
      <c r="N2660" s="303"/>
      <c r="O2660" s="304"/>
      <c r="P2660" s="289" t="s">
        <v>31</v>
      </c>
      <c r="Q2660" s="290"/>
      <c r="R2660" s="291"/>
      <c r="S2660" s="270"/>
      <c r="T2660" s="377"/>
      <c r="U2660" s="377"/>
      <c r="V2660" s="270"/>
      <c r="W2660" s="270" t="s">
        <v>938</v>
      </c>
    </row>
    <row r="2661" s="253" customFormat="true" ht="25.5" hidden="true" spans="1:23">
      <c r="A2661" s="270">
        <f>MAX(A$2:A2660)+1</f>
        <v>2474</v>
      </c>
      <c r="B2661" s="270">
        <v>310607003</v>
      </c>
      <c r="C2661" s="270" t="s">
        <v>6711</v>
      </c>
      <c r="D2661" s="410" t="s">
        <v>6712</v>
      </c>
      <c r="E2661" s="410" t="s">
        <v>6711</v>
      </c>
      <c r="F2661" s="270" t="s">
        <v>6710</v>
      </c>
      <c r="G2661" s="270"/>
      <c r="H2661" s="283" t="s">
        <v>44</v>
      </c>
      <c r="I2661" s="283" t="s">
        <v>40</v>
      </c>
      <c r="J2661" s="289">
        <v>70</v>
      </c>
      <c r="K2661" s="290"/>
      <c r="L2661" s="291"/>
      <c r="M2661" s="289">
        <v>70</v>
      </c>
      <c r="N2661" s="290"/>
      <c r="O2661" s="291"/>
      <c r="P2661" s="289" t="s">
        <v>31</v>
      </c>
      <c r="Q2661" s="290"/>
      <c r="R2661" s="291"/>
      <c r="S2661" s="270"/>
      <c r="T2661" s="283"/>
      <c r="U2661" s="283"/>
      <c r="V2661" s="270"/>
      <c r="W2661" s="270" t="s">
        <v>21</v>
      </c>
    </row>
    <row r="2662" s="253" customFormat="true" ht="25.5" hidden="true" spans="1:23">
      <c r="A2662" s="270">
        <f>MAX(A$2:A2661)+1</f>
        <v>2475</v>
      </c>
      <c r="B2662" s="270">
        <v>310607004</v>
      </c>
      <c r="C2662" s="270" t="s">
        <v>6713</v>
      </c>
      <c r="D2662" s="410" t="s">
        <v>6714</v>
      </c>
      <c r="E2662" s="410" t="s">
        <v>6713</v>
      </c>
      <c r="F2662" s="270"/>
      <c r="G2662" s="270"/>
      <c r="H2662" s="283" t="s">
        <v>44</v>
      </c>
      <c r="I2662" s="283" t="s">
        <v>40</v>
      </c>
      <c r="J2662" s="297">
        <v>200</v>
      </c>
      <c r="K2662" s="303"/>
      <c r="L2662" s="304"/>
      <c r="M2662" s="297">
        <v>200</v>
      </c>
      <c r="N2662" s="303"/>
      <c r="O2662" s="304"/>
      <c r="P2662" s="289" t="s">
        <v>31</v>
      </c>
      <c r="Q2662" s="290"/>
      <c r="R2662" s="291"/>
      <c r="S2662" s="270"/>
      <c r="T2662" s="377"/>
      <c r="U2662" s="377"/>
      <c r="V2662" s="270"/>
      <c r="W2662" s="270" t="s">
        <v>938</v>
      </c>
    </row>
    <row r="2663" s="253" customFormat="true" ht="25.5" hidden="true" spans="1:23">
      <c r="A2663" s="270">
        <f>MAX(A$2:A2662)+1</f>
        <v>2476</v>
      </c>
      <c r="B2663" s="270">
        <v>310607005</v>
      </c>
      <c r="C2663" s="270" t="s">
        <v>6715</v>
      </c>
      <c r="D2663" s="410" t="s">
        <v>6716</v>
      </c>
      <c r="E2663" s="410" t="s">
        <v>6715</v>
      </c>
      <c r="F2663" s="270"/>
      <c r="G2663" s="270"/>
      <c r="H2663" s="283" t="s">
        <v>44</v>
      </c>
      <c r="I2663" s="283" t="s">
        <v>40</v>
      </c>
      <c r="J2663" s="289">
        <v>100</v>
      </c>
      <c r="K2663" s="290"/>
      <c r="L2663" s="291"/>
      <c r="M2663" s="289">
        <v>100</v>
      </c>
      <c r="N2663" s="290"/>
      <c r="O2663" s="291"/>
      <c r="P2663" s="289" t="s">
        <v>31</v>
      </c>
      <c r="Q2663" s="290"/>
      <c r="R2663" s="291"/>
      <c r="S2663" s="270"/>
      <c r="T2663" s="283"/>
      <c r="U2663" s="283"/>
      <c r="V2663" s="270"/>
      <c r="W2663" s="270" t="s">
        <v>21</v>
      </c>
    </row>
    <row r="2664" s="253" customFormat="true" ht="25.5" hidden="true" spans="1:23">
      <c r="A2664" s="270">
        <f>MAX(A$2:A2663)+1</f>
        <v>2477</v>
      </c>
      <c r="B2664" s="270">
        <v>310607006</v>
      </c>
      <c r="C2664" s="270" t="s">
        <v>6717</v>
      </c>
      <c r="D2664" s="410" t="s">
        <v>6718</v>
      </c>
      <c r="E2664" s="410" t="s">
        <v>6717</v>
      </c>
      <c r="F2664" s="270"/>
      <c r="G2664" s="270"/>
      <c r="H2664" s="283" t="s">
        <v>44</v>
      </c>
      <c r="I2664" s="283" t="s">
        <v>40</v>
      </c>
      <c r="J2664" s="289">
        <v>14</v>
      </c>
      <c r="K2664" s="290"/>
      <c r="L2664" s="291"/>
      <c r="M2664" s="289">
        <v>14</v>
      </c>
      <c r="N2664" s="290"/>
      <c r="O2664" s="291"/>
      <c r="P2664" s="289" t="s">
        <v>31</v>
      </c>
      <c r="Q2664" s="290"/>
      <c r="R2664" s="291"/>
      <c r="S2664" s="270"/>
      <c r="T2664" s="283"/>
      <c r="U2664" s="283"/>
      <c r="V2664" s="270"/>
      <c r="W2664" s="270" t="s">
        <v>21</v>
      </c>
    </row>
    <row r="2665" s="252" customFormat="true" ht="25.5" hidden="true" spans="1:23">
      <c r="A2665" s="270"/>
      <c r="B2665" s="270">
        <v>3107</v>
      </c>
      <c r="C2665" s="270" t="s">
        <v>6719</v>
      </c>
      <c r="D2665" s="410"/>
      <c r="E2665" s="410"/>
      <c r="F2665" s="270"/>
      <c r="G2665" s="270"/>
      <c r="H2665" s="283"/>
      <c r="I2665" s="283"/>
      <c r="J2665" s="289"/>
      <c r="K2665" s="290"/>
      <c r="L2665" s="291"/>
      <c r="M2665" s="289"/>
      <c r="N2665" s="290"/>
      <c r="O2665" s="291"/>
      <c r="P2665" s="289"/>
      <c r="Q2665" s="290"/>
      <c r="R2665" s="291"/>
      <c r="S2665" s="270"/>
      <c r="T2665" s="283"/>
      <c r="U2665" s="283"/>
      <c r="V2665" s="270"/>
      <c r="W2665" s="270" t="s">
        <v>21</v>
      </c>
    </row>
    <row r="2666" s="252" customFormat="true" ht="25.5" hidden="true" spans="1:23">
      <c r="A2666" s="270"/>
      <c r="B2666" s="270">
        <v>310701</v>
      </c>
      <c r="C2666" s="270" t="s">
        <v>6720</v>
      </c>
      <c r="D2666" s="410"/>
      <c r="E2666" s="410"/>
      <c r="F2666" s="270"/>
      <c r="G2666" s="270"/>
      <c r="H2666" s="283"/>
      <c r="I2666" s="283"/>
      <c r="J2666" s="289"/>
      <c r="K2666" s="290"/>
      <c r="L2666" s="291"/>
      <c r="M2666" s="289"/>
      <c r="N2666" s="290"/>
      <c r="O2666" s="291"/>
      <c r="P2666" s="289"/>
      <c r="Q2666" s="290"/>
      <c r="R2666" s="291"/>
      <c r="S2666" s="270"/>
      <c r="T2666" s="283"/>
      <c r="U2666" s="283"/>
      <c r="V2666" s="270"/>
      <c r="W2666" s="270" t="s">
        <v>21</v>
      </c>
    </row>
    <row r="2667" s="253" customFormat="true" ht="25.5" hidden="true" spans="1:23">
      <c r="A2667" s="270">
        <f>MAX(A$2:A2666)+1</f>
        <v>2478</v>
      </c>
      <c r="B2667" s="270">
        <v>310701001</v>
      </c>
      <c r="C2667" s="396" t="s">
        <v>6721</v>
      </c>
      <c r="D2667" s="410" t="s">
        <v>6722</v>
      </c>
      <c r="E2667" s="410" t="s">
        <v>6721</v>
      </c>
      <c r="F2667" s="270" t="s">
        <v>6723</v>
      </c>
      <c r="G2667" s="270" t="s">
        <v>6724</v>
      </c>
      <c r="H2667" s="283" t="s">
        <v>39</v>
      </c>
      <c r="I2667" s="283" t="s">
        <v>40</v>
      </c>
      <c r="J2667" s="289">
        <v>12</v>
      </c>
      <c r="K2667" s="290"/>
      <c r="L2667" s="291"/>
      <c r="M2667" s="289">
        <v>12</v>
      </c>
      <c r="N2667" s="290"/>
      <c r="O2667" s="291"/>
      <c r="P2667" s="289" t="s">
        <v>31</v>
      </c>
      <c r="Q2667" s="290"/>
      <c r="R2667" s="291"/>
      <c r="S2667" s="177" t="s">
        <v>6725</v>
      </c>
      <c r="T2667" s="283"/>
      <c r="U2667" s="283"/>
      <c r="V2667" s="270"/>
      <c r="W2667" s="270" t="s">
        <v>21</v>
      </c>
    </row>
    <row r="2668" s="253" customFormat="true" ht="25.5" hidden="true" spans="1:23">
      <c r="A2668" s="270">
        <f>MAX(A$2:A2667)+1</f>
        <v>2479</v>
      </c>
      <c r="B2668" s="270" t="s">
        <v>6726</v>
      </c>
      <c r="C2668" s="396" t="s">
        <v>6721</v>
      </c>
      <c r="D2668" s="410" t="s">
        <v>6722</v>
      </c>
      <c r="E2668" s="410" t="s">
        <v>6721</v>
      </c>
      <c r="F2668" s="270"/>
      <c r="G2668" s="270"/>
      <c r="H2668" s="283" t="s">
        <v>39</v>
      </c>
      <c r="I2668" s="283" t="s">
        <v>40</v>
      </c>
      <c r="J2668" s="289">
        <v>18</v>
      </c>
      <c r="K2668" s="290"/>
      <c r="L2668" s="291"/>
      <c r="M2668" s="289">
        <v>18</v>
      </c>
      <c r="N2668" s="290"/>
      <c r="O2668" s="291"/>
      <c r="P2668" s="289" t="s">
        <v>31</v>
      </c>
      <c r="Q2668" s="290"/>
      <c r="R2668" s="291"/>
      <c r="S2668" s="442" t="s">
        <v>6727</v>
      </c>
      <c r="T2668" s="283"/>
      <c r="U2668" s="283"/>
      <c r="V2668" s="270"/>
      <c r="W2668" s="270" t="s">
        <v>21</v>
      </c>
    </row>
    <row r="2669" s="253" customFormat="true" ht="25.5" hidden="true" spans="1:23">
      <c r="A2669" s="270">
        <f>MAX(A$2:A2668)+1</f>
        <v>2480</v>
      </c>
      <c r="B2669" s="270" t="s">
        <v>6728</v>
      </c>
      <c r="C2669" s="396" t="s">
        <v>6721</v>
      </c>
      <c r="D2669" s="410" t="s">
        <v>6722</v>
      </c>
      <c r="E2669" s="410" t="s">
        <v>6721</v>
      </c>
      <c r="F2669" s="270"/>
      <c r="G2669" s="270"/>
      <c r="H2669" s="283" t="s">
        <v>39</v>
      </c>
      <c r="I2669" s="283" t="s">
        <v>40</v>
      </c>
      <c r="J2669" s="289">
        <v>36</v>
      </c>
      <c r="K2669" s="290"/>
      <c r="L2669" s="291"/>
      <c r="M2669" s="289">
        <v>36</v>
      </c>
      <c r="N2669" s="290"/>
      <c r="O2669" s="291"/>
      <c r="P2669" s="289" t="s">
        <v>31</v>
      </c>
      <c r="Q2669" s="290"/>
      <c r="R2669" s="291"/>
      <c r="S2669" s="442" t="s">
        <v>6729</v>
      </c>
      <c r="T2669" s="283"/>
      <c r="U2669" s="283"/>
      <c r="V2669" s="270"/>
      <c r="W2669" s="270" t="s">
        <v>21</v>
      </c>
    </row>
    <row r="2670" s="253" customFormat="true" ht="25.5" hidden="true" spans="1:23">
      <c r="A2670" s="270">
        <f>MAX(A$2:A2669)+1</f>
        <v>2481</v>
      </c>
      <c r="B2670" s="270" t="s">
        <v>6730</v>
      </c>
      <c r="C2670" s="374" t="s">
        <v>6731</v>
      </c>
      <c r="D2670" s="410" t="s">
        <v>6732</v>
      </c>
      <c r="E2670" s="410" t="s">
        <v>6733</v>
      </c>
      <c r="F2670" s="270"/>
      <c r="G2670" s="270"/>
      <c r="H2670" s="283" t="s">
        <v>39</v>
      </c>
      <c r="I2670" s="283" t="s">
        <v>40</v>
      </c>
      <c r="J2670" s="289">
        <v>2.4</v>
      </c>
      <c r="K2670" s="290"/>
      <c r="L2670" s="291"/>
      <c r="M2670" s="289">
        <v>2.4</v>
      </c>
      <c r="N2670" s="290"/>
      <c r="O2670" s="291"/>
      <c r="P2670" s="289" t="s">
        <v>31</v>
      </c>
      <c r="Q2670" s="290"/>
      <c r="R2670" s="291"/>
      <c r="S2670" s="442" t="s">
        <v>6731</v>
      </c>
      <c r="T2670" s="283"/>
      <c r="U2670" s="283"/>
      <c r="V2670" s="270"/>
      <c r="W2670" s="270" t="s">
        <v>21</v>
      </c>
    </row>
    <row r="2671" s="253" customFormat="true" ht="25.5" hidden="true" spans="1:23">
      <c r="A2671" s="270">
        <f>MAX(A$2:A2670)+1</f>
        <v>2482</v>
      </c>
      <c r="B2671" s="270">
        <v>310701002</v>
      </c>
      <c r="C2671" s="396" t="s">
        <v>6734</v>
      </c>
      <c r="D2671" s="410" t="s">
        <v>6735</v>
      </c>
      <c r="E2671" s="410" t="s">
        <v>6734</v>
      </c>
      <c r="F2671" s="270"/>
      <c r="G2671" s="270" t="s">
        <v>1080</v>
      </c>
      <c r="H2671" s="283" t="s">
        <v>39</v>
      </c>
      <c r="I2671" s="283" t="s">
        <v>40</v>
      </c>
      <c r="J2671" s="289">
        <v>60</v>
      </c>
      <c r="K2671" s="290"/>
      <c r="L2671" s="291"/>
      <c r="M2671" s="289">
        <v>60</v>
      </c>
      <c r="N2671" s="290"/>
      <c r="O2671" s="291"/>
      <c r="P2671" s="289" t="s">
        <v>31</v>
      </c>
      <c r="Q2671" s="290"/>
      <c r="R2671" s="291"/>
      <c r="S2671" s="270"/>
      <c r="T2671" s="283"/>
      <c r="U2671" s="283"/>
      <c r="V2671" s="270"/>
      <c r="W2671" s="270" t="s">
        <v>21</v>
      </c>
    </row>
    <row r="2672" s="253" customFormat="true" ht="25.5" hidden="true" spans="1:23">
      <c r="A2672" s="270">
        <f>MAX(A$2:A2671)+1</f>
        <v>2483</v>
      </c>
      <c r="B2672" s="270">
        <v>310701003</v>
      </c>
      <c r="C2672" s="270" t="s">
        <v>6736</v>
      </c>
      <c r="D2672" s="410" t="s">
        <v>6737</v>
      </c>
      <c r="E2672" s="410" t="s">
        <v>6736</v>
      </c>
      <c r="F2672" s="284" t="s">
        <v>6738</v>
      </c>
      <c r="G2672" s="284"/>
      <c r="H2672" s="283" t="s">
        <v>44</v>
      </c>
      <c r="I2672" s="283" t="s">
        <v>40</v>
      </c>
      <c r="J2672" s="289">
        <v>192</v>
      </c>
      <c r="K2672" s="290"/>
      <c r="L2672" s="291"/>
      <c r="M2672" s="289">
        <v>192</v>
      </c>
      <c r="N2672" s="290"/>
      <c r="O2672" s="291"/>
      <c r="P2672" s="289" t="s">
        <v>31</v>
      </c>
      <c r="Q2672" s="290"/>
      <c r="R2672" s="291"/>
      <c r="S2672" s="284"/>
      <c r="T2672" s="283"/>
      <c r="U2672" s="283"/>
      <c r="V2672" s="270"/>
      <c r="W2672" s="270" t="s">
        <v>310</v>
      </c>
    </row>
    <row r="2673" s="253" customFormat="true" ht="25.5" hidden="true" spans="1:23">
      <c r="A2673" s="270">
        <f>MAX(A$2:A2672)+1</f>
        <v>2484</v>
      </c>
      <c r="B2673" s="270">
        <v>310701004</v>
      </c>
      <c r="C2673" s="396" t="s">
        <v>6739</v>
      </c>
      <c r="D2673" s="410" t="s">
        <v>6740</v>
      </c>
      <c r="E2673" s="410" t="s">
        <v>6739</v>
      </c>
      <c r="F2673" s="270" t="s">
        <v>6741</v>
      </c>
      <c r="G2673" s="270"/>
      <c r="H2673" s="283" t="s">
        <v>39</v>
      </c>
      <c r="I2673" s="283" t="s">
        <v>40</v>
      </c>
      <c r="J2673" s="289">
        <v>60</v>
      </c>
      <c r="K2673" s="290"/>
      <c r="L2673" s="291"/>
      <c r="M2673" s="289">
        <v>60</v>
      </c>
      <c r="N2673" s="290"/>
      <c r="O2673" s="291"/>
      <c r="P2673" s="289" t="s">
        <v>31</v>
      </c>
      <c r="Q2673" s="290"/>
      <c r="R2673" s="291"/>
      <c r="S2673" s="270"/>
      <c r="T2673" s="283"/>
      <c r="U2673" s="283"/>
      <c r="V2673" s="270"/>
      <c r="W2673" s="270" t="s">
        <v>21</v>
      </c>
    </row>
    <row r="2674" s="253" customFormat="true" ht="25.5" hidden="true" spans="1:23">
      <c r="A2674" s="270">
        <f>MAX(A$2:A2673)+1</f>
        <v>2485</v>
      </c>
      <c r="B2674" s="270">
        <v>310701005</v>
      </c>
      <c r="C2674" s="396" t="s">
        <v>6742</v>
      </c>
      <c r="D2674" s="410" t="s">
        <v>6743</v>
      </c>
      <c r="E2674" s="410" t="s">
        <v>6742</v>
      </c>
      <c r="F2674" s="270" t="s">
        <v>6741</v>
      </c>
      <c r="G2674" s="270"/>
      <c r="H2674" s="283" t="s">
        <v>39</v>
      </c>
      <c r="I2674" s="283" t="s">
        <v>40</v>
      </c>
      <c r="J2674" s="289">
        <v>5.4</v>
      </c>
      <c r="K2674" s="290"/>
      <c r="L2674" s="291"/>
      <c r="M2674" s="289">
        <v>5.4</v>
      </c>
      <c r="N2674" s="290"/>
      <c r="O2674" s="291"/>
      <c r="P2674" s="289" t="s">
        <v>31</v>
      </c>
      <c r="Q2674" s="290"/>
      <c r="R2674" s="291"/>
      <c r="S2674" s="270"/>
      <c r="T2674" s="283"/>
      <c r="U2674" s="283"/>
      <c r="V2674" s="270"/>
      <c r="W2674" s="270" t="s">
        <v>21</v>
      </c>
    </row>
    <row r="2675" s="253" customFormat="true" ht="25.5" hidden="true" spans="1:23">
      <c r="A2675" s="270">
        <f>MAX(A$2:A2674)+1</f>
        <v>2486</v>
      </c>
      <c r="B2675" s="270">
        <v>310701006</v>
      </c>
      <c r="C2675" s="396" t="s">
        <v>6744</v>
      </c>
      <c r="D2675" s="410" t="s">
        <v>6745</v>
      </c>
      <c r="E2675" s="410" t="s">
        <v>6744</v>
      </c>
      <c r="F2675" s="270"/>
      <c r="G2675" s="270"/>
      <c r="H2675" s="283" t="s">
        <v>39</v>
      </c>
      <c r="I2675" s="283" t="s">
        <v>40</v>
      </c>
      <c r="J2675" s="289">
        <v>29</v>
      </c>
      <c r="K2675" s="290"/>
      <c r="L2675" s="291"/>
      <c r="M2675" s="289">
        <v>29</v>
      </c>
      <c r="N2675" s="290"/>
      <c r="O2675" s="291"/>
      <c r="P2675" s="289" t="s">
        <v>31</v>
      </c>
      <c r="Q2675" s="290"/>
      <c r="R2675" s="291"/>
      <c r="S2675" s="270"/>
      <c r="T2675" s="283"/>
      <c r="U2675" s="283"/>
      <c r="V2675" s="270"/>
      <c r="W2675" s="270" t="s">
        <v>21</v>
      </c>
    </row>
    <row r="2676" s="253" customFormat="true" ht="25.5" hidden="true" spans="1:23">
      <c r="A2676" s="270">
        <f>MAX(A$2:A2675)+1</f>
        <v>2487</v>
      </c>
      <c r="B2676" s="270">
        <v>310701007</v>
      </c>
      <c r="C2676" s="396" t="s">
        <v>6746</v>
      </c>
      <c r="D2676" s="410" t="s">
        <v>6747</v>
      </c>
      <c r="E2676" s="410" t="s">
        <v>6746</v>
      </c>
      <c r="F2676" s="270" t="s">
        <v>6738</v>
      </c>
      <c r="G2676" s="270" t="s">
        <v>3233</v>
      </c>
      <c r="H2676" s="283" t="s">
        <v>44</v>
      </c>
      <c r="I2676" s="283" t="s">
        <v>40</v>
      </c>
      <c r="J2676" s="289">
        <v>12</v>
      </c>
      <c r="K2676" s="290"/>
      <c r="L2676" s="291"/>
      <c r="M2676" s="289">
        <v>12</v>
      </c>
      <c r="N2676" s="290"/>
      <c r="O2676" s="291"/>
      <c r="P2676" s="289" t="s">
        <v>31</v>
      </c>
      <c r="Q2676" s="290"/>
      <c r="R2676" s="291"/>
      <c r="S2676" s="270"/>
      <c r="T2676" s="283"/>
      <c r="U2676" s="283"/>
      <c r="V2676" s="270"/>
      <c r="W2676" s="270" t="s">
        <v>21</v>
      </c>
    </row>
    <row r="2677" s="253" customFormat="true" ht="25.5" hidden="true" spans="1:23">
      <c r="A2677" s="270">
        <f>MAX(A$2:A2676)+1</f>
        <v>2488</v>
      </c>
      <c r="B2677" s="270">
        <v>310701008</v>
      </c>
      <c r="C2677" s="396" t="s">
        <v>6748</v>
      </c>
      <c r="D2677" s="410" t="s">
        <v>6749</v>
      </c>
      <c r="E2677" s="410" t="s">
        <v>6748</v>
      </c>
      <c r="F2677" s="270" t="s">
        <v>6750</v>
      </c>
      <c r="G2677" s="270"/>
      <c r="H2677" s="283" t="s">
        <v>44</v>
      </c>
      <c r="I2677" s="283" t="s">
        <v>188</v>
      </c>
      <c r="J2677" s="289">
        <v>6</v>
      </c>
      <c r="K2677" s="290"/>
      <c r="L2677" s="291"/>
      <c r="M2677" s="289">
        <v>6</v>
      </c>
      <c r="N2677" s="290"/>
      <c r="O2677" s="291"/>
      <c r="P2677" s="289" t="s">
        <v>31</v>
      </c>
      <c r="Q2677" s="290"/>
      <c r="R2677" s="291"/>
      <c r="S2677" s="270"/>
      <c r="T2677" s="283"/>
      <c r="U2677" s="283"/>
      <c r="V2677" s="270"/>
      <c r="W2677" s="270" t="s">
        <v>21</v>
      </c>
    </row>
    <row r="2678" s="253" customFormat="true" ht="25.5" hidden="true" spans="1:23">
      <c r="A2678" s="270">
        <f>MAX(A$2:A2677)+1</f>
        <v>2489</v>
      </c>
      <c r="B2678" s="270">
        <v>310701009</v>
      </c>
      <c r="C2678" s="396" t="s">
        <v>6751</v>
      </c>
      <c r="D2678" s="410" t="s">
        <v>6752</v>
      </c>
      <c r="E2678" s="410" t="s">
        <v>6751</v>
      </c>
      <c r="F2678" s="270" t="s">
        <v>6750</v>
      </c>
      <c r="G2678" s="270"/>
      <c r="H2678" s="283" t="s">
        <v>44</v>
      </c>
      <c r="I2678" s="283" t="s">
        <v>80</v>
      </c>
      <c r="J2678" s="289">
        <v>96</v>
      </c>
      <c r="K2678" s="290"/>
      <c r="L2678" s="291"/>
      <c r="M2678" s="289">
        <v>96</v>
      </c>
      <c r="N2678" s="290"/>
      <c r="O2678" s="291"/>
      <c r="P2678" s="289" t="s">
        <v>31</v>
      </c>
      <c r="Q2678" s="290"/>
      <c r="R2678" s="291"/>
      <c r="S2678" s="270"/>
      <c r="T2678" s="283"/>
      <c r="U2678" s="283"/>
      <c r="V2678" s="270"/>
      <c r="W2678" s="270" t="s">
        <v>21</v>
      </c>
    </row>
    <row r="2679" s="253" customFormat="true" ht="25.5" hidden="true" spans="1:23">
      <c r="A2679" s="270">
        <f>MAX(A$2:A2678)+1</f>
        <v>2490</v>
      </c>
      <c r="B2679" s="270">
        <v>310701010</v>
      </c>
      <c r="C2679" s="396" t="s">
        <v>6753</v>
      </c>
      <c r="D2679" s="410" t="s">
        <v>6754</v>
      </c>
      <c r="E2679" s="410" t="s">
        <v>6753</v>
      </c>
      <c r="F2679" s="270" t="s">
        <v>6755</v>
      </c>
      <c r="G2679" s="270"/>
      <c r="H2679" s="283" t="s">
        <v>39</v>
      </c>
      <c r="I2679" s="283" t="s">
        <v>40</v>
      </c>
      <c r="J2679" s="289">
        <v>144</v>
      </c>
      <c r="K2679" s="290"/>
      <c r="L2679" s="291"/>
      <c r="M2679" s="289">
        <v>144</v>
      </c>
      <c r="N2679" s="290"/>
      <c r="O2679" s="291"/>
      <c r="P2679" s="289" t="s">
        <v>31</v>
      </c>
      <c r="Q2679" s="290"/>
      <c r="R2679" s="291"/>
      <c r="S2679" s="270"/>
      <c r="T2679" s="283"/>
      <c r="U2679" s="283"/>
      <c r="V2679" s="270"/>
      <c r="W2679" s="270" t="s">
        <v>21</v>
      </c>
    </row>
    <row r="2680" s="253" customFormat="true" ht="25.5" hidden="true" spans="1:23">
      <c r="A2680" s="270">
        <f>MAX(A$2:A2679)+1</f>
        <v>2491</v>
      </c>
      <c r="B2680" s="270">
        <v>310701011</v>
      </c>
      <c r="C2680" s="270" t="s">
        <v>6756</v>
      </c>
      <c r="D2680" s="410" t="s">
        <v>6757</v>
      </c>
      <c r="E2680" s="410" t="s">
        <v>6756</v>
      </c>
      <c r="F2680" s="270" t="s">
        <v>6741</v>
      </c>
      <c r="G2680" s="270"/>
      <c r="H2680" s="283" t="s">
        <v>39</v>
      </c>
      <c r="I2680" s="283" t="s">
        <v>40</v>
      </c>
      <c r="J2680" s="289">
        <v>18</v>
      </c>
      <c r="K2680" s="290"/>
      <c r="L2680" s="291"/>
      <c r="M2680" s="289">
        <v>18</v>
      </c>
      <c r="N2680" s="290"/>
      <c r="O2680" s="291"/>
      <c r="P2680" s="289" t="s">
        <v>31</v>
      </c>
      <c r="Q2680" s="290"/>
      <c r="R2680" s="291"/>
      <c r="S2680" s="270"/>
      <c r="T2680" s="283"/>
      <c r="U2680" s="283"/>
      <c r="V2680" s="270"/>
      <c r="W2680" s="270" t="s">
        <v>21</v>
      </c>
    </row>
    <row r="2681" s="253" customFormat="true" ht="25.5" hidden="true" spans="1:23">
      <c r="A2681" s="270">
        <f>MAX(A$2:A2680)+1</f>
        <v>2492</v>
      </c>
      <c r="B2681" s="270">
        <v>310701012</v>
      </c>
      <c r="C2681" s="270" t="s">
        <v>6758</v>
      </c>
      <c r="D2681" s="410" t="s">
        <v>6759</v>
      </c>
      <c r="E2681" s="410" t="s">
        <v>6758</v>
      </c>
      <c r="F2681" s="270"/>
      <c r="G2681" s="270"/>
      <c r="H2681" s="283" t="s">
        <v>39</v>
      </c>
      <c r="I2681" s="283" t="s">
        <v>40</v>
      </c>
      <c r="J2681" s="289">
        <v>48</v>
      </c>
      <c r="K2681" s="290"/>
      <c r="L2681" s="291"/>
      <c r="M2681" s="289">
        <v>48</v>
      </c>
      <c r="N2681" s="290"/>
      <c r="O2681" s="291"/>
      <c r="P2681" s="289" t="s">
        <v>31</v>
      </c>
      <c r="Q2681" s="290"/>
      <c r="R2681" s="291"/>
      <c r="S2681" s="270"/>
      <c r="T2681" s="283"/>
      <c r="U2681" s="283"/>
      <c r="V2681" s="270"/>
      <c r="W2681" s="270" t="s">
        <v>21</v>
      </c>
    </row>
    <row r="2682" s="253" customFormat="true" ht="25.5" hidden="true" spans="1:23">
      <c r="A2682" s="270">
        <f>MAX(A$2:A2681)+1</f>
        <v>2493</v>
      </c>
      <c r="B2682" s="270">
        <v>310701013</v>
      </c>
      <c r="C2682" s="270" t="s">
        <v>6760</v>
      </c>
      <c r="D2682" s="410" t="s">
        <v>6761</v>
      </c>
      <c r="E2682" s="410" t="s">
        <v>6760</v>
      </c>
      <c r="F2682" s="270"/>
      <c r="G2682" s="270"/>
      <c r="H2682" s="283" t="s">
        <v>39</v>
      </c>
      <c r="I2682" s="283" t="s">
        <v>40</v>
      </c>
      <c r="J2682" s="289">
        <v>12</v>
      </c>
      <c r="K2682" s="290"/>
      <c r="L2682" s="291"/>
      <c r="M2682" s="289">
        <v>12</v>
      </c>
      <c r="N2682" s="290"/>
      <c r="O2682" s="291"/>
      <c r="P2682" s="289" t="s">
        <v>31</v>
      </c>
      <c r="Q2682" s="290"/>
      <c r="R2682" s="291"/>
      <c r="S2682" s="270"/>
      <c r="T2682" s="283"/>
      <c r="U2682" s="283"/>
      <c r="V2682" s="270"/>
      <c r="W2682" s="270" t="s">
        <v>21</v>
      </c>
    </row>
    <row r="2683" s="253" customFormat="true" ht="25.5" hidden="true" spans="1:23">
      <c r="A2683" s="270">
        <f>MAX(A$2:A2682)+1</f>
        <v>2494</v>
      </c>
      <c r="B2683" s="270">
        <v>310701014</v>
      </c>
      <c r="C2683" s="270" t="s">
        <v>6762</v>
      </c>
      <c r="D2683" s="410" t="s">
        <v>6763</v>
      </c>
      <c r="E2683" s="410" t="s">
        <v>6762</v>
      </c>
      <c r="F2683" s="270"/>
      <c r="G2683" s="270"/>
      <c r="H2683" s="283" t="s">
        <v>39</v>
      </c>
      <c r="I2683" s="283" t="s">
        <v>40</v>
      </c>
      <c r="J2683" s="289">
        <v>12</v>
      </c>
      <c r="K2683" s="290"/>
      <c r="L2683" s="291"/>
      <c r="M2683" s="289">
        <v>12</v>
      </c>
      <c r="N2683" s="290"/>
      <c r="O2683" s="291"/>
      <c r="P2683" s="289" t="s">
        <v>31</v>
      </c>
      <c r="Q2683" s="290"/>
      <c r="R2683" s="291"/>
      <c r="S2683" s="270"/>
      <c r="T2683" s="283"/>
      <c r="U2683" s="283"/>
      <c r="V2683" s="270"/>
      <c r="W2683" s="270" t="s">
        <v>21</v>
      </c>
    </row>
    <row r="2684" s="253" customFormat="true" ht="25.5" hidden="true" spans="1:23">
      <c r="A2684" s="270">
        <f>MAX(A$2:A2683)+1</f>
        <v>2495</v>
      </c>
      <c r="B2684" s="270">
        <v>310701015</v>
      </c>
      <c r="C2684" s="270" t="s">
        <v>6764</v>
      </c>
      <c r="D2684" s="410" t="s">
        <v>6765</v>
      </c>
      <c r="E2684" s="410" t="s">
        <v>6764</v>
      </c>
      <c r="F2684" s="270" t="s">
        <v>6741</v>
      </c>
      <c r="G2684" s="270"/>
      <c r="H2684" s="283" t="s">
        <v>39</v>
      </c>
      <c r="I2684" s="283" t="s">
        <v>40</v>
      </c>
      <c r="J2684" s="289">
        <v>84</v>
      </c>
      <c r="K2684" s="290"/>
      <c r="L2684" s="291"/>
      <c r="M2684" s="289">
        <v>84</v>
      </c>
      <c r="N2684" s="290"/>
      <c r="O2684" s="291"/>
      <c r="P2684" s="289" t="s">
        <v>31</v>
      </c>
      <c r="Q2684" s="290"/>
      <c r="R2684" s="291"/>
      <c r="S2684" s="270"/>
      <c r="T2684" s="283"/>
      <c r="U2684" s="283"/>
      <c r="V2684" s="270"/>
      <c r="W2684" s="270" t="s">
        <v>21</v>
      </c>
    </row>
    <row r="2685" s="253" customFormat="true" ht="25.5" hidden="true" spans="1:23">
      <c r="A2685" s="270">
        <f>MAX(A$2:A2684)+1</f>
        <v>2496</v>
      </c>
      <c r="B2685" s="270">
        <v>310701016</v>
      </c>
      <c r="C2685" s="270" t="s">
        <v>6766</v>
      </c>
      <c r="D2685" s="410" t="s">
        <v>6767</v>
      </c>
      <c r="E2685" s="410" t="s">
        <v>6766</v>
      </c>
      <c r="F2685" s="270" t="s">
        <v>6741</v>
      </c>
      <c r="G2685" s="270"/>
      <c r="H2685" s="283" t="s">
        <v>39</v>
      </c>
      <c r="I2685" s="283" t="s">
        <v>40</v>
      </c>
      <c r="J2685" s="289">
        <v>84</v>
      </c>
      <c r="K2685" s="290"/>
      <c r="L2685" s="291"/>
      <c r="M2685" s="289">
        <v>84</v>
      </c>
      <c r="N2685" s="290"/>
      <c r="O2685" s="291"/>
      <c r="P2685" s="289" t="s">
        <v>31</v>
      </c>
      <c r="Q2685" s="290"/>
      <c r="R2685" s="291"/>
      <c r="S2685" s="270"/>
      <c r="T2685" s="283"/>
      <c r="U2685" s="283"/>
      <c r="V2685" s="270"/>
      <c r="W2685" s="270" t="s">
        <v>21</v>
      </c>
    </row>
    <row r="2686" s="253" customFormat="true" ht="25.5" hidden="true" spans="1:23">
      <c r="A2686" s="270">
        <f>MAX(A$2:A2685)+1</f>
        <v>2497</v>
      </c>
      <c r="B2686" s="270">
        <v>310701017</v>
      </c>
      <c r="C2686" s="270" t="s">
        <v>6768</v>
      </c>
      <c r="D2686" s="410" t="s">
        <v>6769</v>
      </c>
      <c r="E2686" s="410" t="s">
        <v>6768</v>
      </c>
      <c r="F2686" s="270"/>
      <c r="G2686" s="270"/>
      <c r="H2686" s="283" t="s">
        <v>39</v>
      </c>
      <c r="I2686" s="283" t="s">
        <v>40</v>
      </c>
      <c r="J2686" s="289">
        <v>180</v>
      </c>
      <c r="K2686" s="290"/>
      <c r="L2686" s="291"/>
      <c r="M2686" s="289">
        <v>180</v>
      </c>
      <c r="N2686" s="290"/>
      <c r="O2686" s="291"/>
      <c r="P2686" s="289" t="s">
        <v>31</v>
      </c>
      <c r="Q2686" s="290"/>
      <c r="R2686" s="291"/>
      <c r="S2686" s="270"/>
      <c r="T2686" s="283"/>
      <c r="U2686" s="283"/>
      <c r="V2686" s="270"/>
      <c r="W2686" s="270" t="s">
        <v>21</v>
      </c>
    </row>
    <row r="2687" s="253" customFormat="true" ht="25.5" hidden="true" spans="1:23">
      <c r="A2687" s="270">
        <f>MAX(A$2:A2686)+1</f>
        <v>2498</v>
      </c>
      <c r="B2687" s="270">
        <v>310701018</v>
      </c>
      <c r="C2687" s="270" t="s">
        <v>6770</v>
      </c>
      <c r="D2687" s="410" t="s">
        <v>6771</v>
      </c>
      <c r="E2687" s="410" t="s">
        <v>6770</v>
      </c>
      <c r="F2687" s="270" t="s">
        <v>6772</v>
      </c>
      <c r="G2687" s="270"/>
      <c r="H2687" s="283" t="s">
        <v>39</v>
      </c>
      <c r="I2687" s="283" t="s">
        <v>40</v>
      </c>
      <c r="J2687" s="289">
        <v>96</v>
      </c>
      <c r="K2687" s="290"/>
      <c r="L2687" s="291"/>
      <c r="M2687" s="289">
        <v>96</v>
      </c>
      <c r="N2687" s="290"/>
      <c r="O2687" s="291"/>
      <c r="P2687" s="289" t="s">
        <v>31</v>
      </c>
      <c r="Q2687" s="290"/>
      <c r="R2687" s="291"/>
      <c r="S2687" s="270" t="s">
        <v>3233</v>
      </c>
      <c r="T2687" s="283"/>
      <c r="U2687" s="283"/>
      <c r="V2687" s="270"/>
      <c r="W2687" s="270" t="s">
        <v>21</v>
      </c>
    </row>
    <row r="2688" s="253" customFormat="true" ht="25.5" hidden="true" spans="1:23">
      <c r="A2688" s="270">
        <f>MAX(A$2:A2687)+1</f>
        <v>2499</v>
      </c>
      <c r="B2688" s="270">
        <v>310701019</v>
      </c>
      <c r="C2688" s="270" t="s">
        <v>6773</v>
      </c>
      <c r="D2688" s="410" t="s">
        <v>6774</v>
      </c>
      <c r="E2688" s="410" t="s">
        <v>6773</v>
      </c>
      <c r="F2688" s="270"/>
      <c r="G2688" s="270" t="s">
        <v>6775</v>
      </c>
      <c r="H2688" s="283" t="s">
        <v>44</v>
      </c>
      <c r="I2688" s="283" t="s">
        <v>40</v>
      </c>
      <c r="J2688" s="289" t="s">
        <v>31</v>
      </c>
      <c r="K2688" s="290"/>
      <c r="L2688" s="291"/>
      <c r="M2688" s="289" t="s">
        <v>31</v>
      </c>
      <c r="N2688" s="290"/>
      <c r="O2688" s="291"/>
      <c r="P2688" s="289" t="s">
        <v>31</v>
      </c>
      <c r="Q2688" s="290"/>
      <c r="R2688" s="291"/>
      <c r="S2688" s="270"/>
      <c r="T2688" s="283"/>
      <c r="U2688" s="283"/>
      <c r="V2688" s="270"/>
      <c r="W2688" s="270" t="s">
        <v>21</v>
      </c>
    </row>
    <row r="2689" s="253" customFormat="true" ht="25.5" hidden="true" spans="1:23">
      <c r="A2689" s="270">
        <f>MAX(A$2:A2688)+1</f>
        <v>2500</v>
      </c>
      <c r="B2689" s="270">
        <v>310701020</v>
      </c>
      <c r="C2689" s="396" t="s">
        <v>6776</v>
      </c>
      <c r="D2689" s="410" t="s">
        <v>6777</v>
      </c>
      <c r="E2689" s="410" t="s">
        <v>6776</v>
      </c>
      <c r="F2689" s="270" t="s">
        <v>6778</v>
      </c>
      <c r="G2689" s="270"/>
      <c r="H2689" s="283" t="s">
        <v>44</v>
      </c>
      <c r="I2689" s="283" t="s">
        <v>6779</v>
      </c>
      <c r="J2689" s="289">
        <v>3.6</v>
      </c>
      <c r="K2689" s="290"/>
      <c r="L2689" s="291"/>
      <c r="M2689" s="289">
        <v>3.6</v>
      </c>
      <c r="N2689" s="290"/>
      <c r="O2689" s="291"/>
      <c r="P2689" s="289" t="s">
        <v>31</v>
      </c>
      <c r="Q2689" s="290"/>
      <c r="R2689" s="291"/>
      <c r="S2689" s="270"/>
      <c r="T2689" s="283"/>
      <c r="U2689" s="283"/>
      <c r="V2689" s="270"/>
      <c r="W2689" s="270" t="s">
        <v>21</v>
      </c>
    </row>
    <row r="2690" s="253" customFormat="true" ht="25.5" hidden="true" spans="1:23">
      <c r="A2690" s="270">
        <f>MAX(A$2:A2689)+1</f>
        <v>2501</v>
      </c>
      <c r="B2690" s="270">
        <v>310701021</v>
      </c>
      <c r="C2690" s="396" t="s">
        <v>6780</v>
      </c>
      <c r="D2690" s="410" t="s">
        <v>6781</v>
      </c>
      <c r="E2690" s="410" t="s">
        <v>6780</v>
      </c>
      <c r="F2690" s="270" t="s">
        <v>6782</v>
      </c>
      <c r="G2690" s="270"/>
      <c r="H2690" s="283" t="s">
        <v>44</v>
      </c>
      <c r="I2690" s="283" t="s">
        <v>188</v>
      </c>
      <c r="J2690" s="289">
        <v>6</v>
      </c>
      <c r="K2690" s="290"/>
      <c r="L2690" s="291"/>
      <c r="M2690" s="289">
        <v>6</v>
      </c>
      <c r="N2690" s="290"/>
      <c r="O2690" s="291"/>
      <c r="P2690" s="289" t="s">
        <v>31</v>
      </c>
      <c r="Q2690" s="290"/>
      <c r="R2690" s="291"/>
      <c r="S2690" s="270"/>
      <c r="T2690" s="283"/>
      <c r="U2690" s="283"/>
      <c r="V2690" s="270"/>
      <c r="W2690" s="270" t="s">
        <v>21</v>
      </c>
    </row>
    <row r="2691" s="253" customFormat="true" ht="25.5" hidden="true" spans="1:23">
      <c r="A2691" s="270">
        <f>MAX(A$2:A2690)+1</f>
        <v>2502</v>
      </c>
      <c r="B2691" s="270">
        <v>310701022</v>
      </c>
      <c r="C2691" s="396" t="s">
        <v>6783</v>
      </c>
      <c r="D2691" s="410" t="s">
        <v>6784</v>
      </c>
      <c r="E2691" s="410" t="s">
        <v>6783</v>
      </c>
      <c r="F2691" s="270" t="s">
        <v>6785</v>
      </c>
      <c r="G2691" s="270"/>
      <c r="H2691" s="283" t="s">
        <v>1122</v>
      </c>
      <c r="I2691" s="283" t="s">
        <v>188</v>
      </c>
      <c r="J2691" s="289">
        <v>6</v>
      </c>
      <c r="K2691" s="290"/>
      <c r="L2691" s="291"/>
      <c r="M2691" s="289">
        <v>6</v>
      </c>
      <c r="N2691" s="290"/>
      <c r="O2691" s="291"/>
      <c r="P2691" s="289" t="s">
        <v>31</v>
      </c>
      <c r="Q2691" s="290"/>
      <c r="R2691" s="291"/>
      <c r="S2691" s="270" t="s">
        <v>1114</v>
      </c>
      <c r="T2691" s="283"/>
      <c r="U2691" s="283"/>
      <c r="V2691" s="270"/>
      <c r="W2691" s="270" t="s">
        <v>21</v>
      </c>
    </row>
    <row r="2692" s="253" customFormat="true" ht="25.5" hidden="true" spans="1:23">
      <c r="A2692" s="270">
        <f>MAX(A$2:A2691)+1</f>
        <v>2503</v>
      </c>
      <c r="B2692" s="270" t="s">
        <v>6786</v>
      </c>
      <c r="C2692" s="396" t="s">
        <v>6787</v>
      </c>
      <c r="D2692" s="410" t="s">
        <v>319</v>
      </c>
      <c r="E2692" s="410" t="s">
        <v>6788</v>
      </c>
      <c r="F2692" s="270" t="s">
        <v>6789</v>
      </c>
      <c r="G2692" s="270"/>
      <c r="H2692" s="283" t="s">
        <v>29</v>
      </c>
      <c r="I2692" s="283" t="s">
        <v>188</v>
      </c>
      <c r="J2692" s="289">
        <v>17</v>
      </c>
      <c r="K2692" s="290"/>
      <c r="L2692" s="291"/>
      <c r="M2692" s="289">
        <v>17</v>
      </c>
      <c r="N2692" s="290"/>
      <c r="O2692" s="291"/>
      <c r="P2692" s="289" t="s">
        <v>31</v>
      </c>
      <c r="Q2692" s="290"/>
      <c r="R2692" s="291"/>
      <c r="S2692" s="270" t="s">
        <v>6790</v>
      </c>
      <c r="T2692" s="283"/>
      <c r="U2692" s="283"/>
      <c r="V2692" s="270"/>
      <c r="W2692" s="270" t="s">
        <v>21</v>
      </c>
    </row>
    <row r="2693" s="253" customFormat="true" ht="38.25" hidden="true" spans="1:23">
      <c r="A2693" s="270">
        <f>MAX(A$2:A2692)+1</f>
        <v>2504</v>
      </c>
      <c r="B2693" s="270">
        <v>310701023</v>
      </c>
      <c r="C2693" s="396" t="s">
        <v>6791</v>
      </c>
      <c r="D2693" s="410" t="s">
        <v>6792</v>
      </c>
      <c r="E2693" s="410" t="s">
        <v>6791</v>
      </c>
      <c r="F2693" s="270"/>
      <c r="G2693" s="270" t="s">
        <v>6793</v>
      </c>
      <c r="H2693" s="283" t="s">
        <v>39</v>
      </c>
      <c r="I2693" s="283" t="s">
        <v>40</v>
      </c>
      <c r="J2693" s="289">
        <v>120</v>
      </c>
      <c r="K2693" s="290"/>
      <c r="L2693" s="291"/>
      <c r="M2693" s="289">
        <v>120</v>
      </c>
      <c r="N2693" s="290"/>
      <c r="O2693" s="291"/>
      <c r="P2693" s="289" t="s">
        <v>31</v>
      </c>
      <c r="Q2693" s="290"/>
      <c r="R2693" s="291"/>
      <c r="S2693" s="270"/>
      <c r="T2693" s="283"/>
      <c r="U2693" s="283"/>
      <c r="V2693" s="270"/>
      <c r="W2693" s="270" t="s">
        <v>21</v>
      </c>
    </row>
    <row r="2694" s="253" customFormat="true" ht="38.25" hidden="true" spans="1:23">
      <c r="A2694" s="270">
        <f>MAX(A$2:A2693)+1</f>
        <v>2505</v>
      </c>
      <c r="B2694" s="270">
        <v>310701024</v>
      </c>
      <c r="C2694" s="396" t="s">
        <v>6794</v>
      </c>
      <c r="D2694" s="410" t="s">
        <v>6795</v>
      </c>
      <c r="E2694" s="410" t="s">
        <v>6794</v>
      </c>
      <c r="F2694" s="270"/>
      <c r="G2694" s="270" t="s">
        <v>6796</v>
      </c>
      <c r="H2694" s="283" t="s">
        <v>44</v>
      </c>
      <c r="I2694" s="283" t="s">
        <v>188</v>
      </c>
      <c r="J2694" s="289">
        <v>6</v>
      </c>
      <c r="K2694" s="290"/>
      <c r="L2694" s="291"/>
      <c r="M2694" s="289">
        <v>6</v>
      </c>
      <c r="N2694" s="290"/>
      <c r="O2694" s="291"/>
      <c r="P2694" s="289" t="s">
        <v>31</v>
      </c>
      <c r="Q2694" s="290"/>
      <c r="R2694" s="291"/>
      <c r="S2694" s="270"/>
      <c r="T2694" s="283"/>
      <c r="U2694" s="283"/>
      <c r="V2694" s="270"/>
      <c r="W2694" s="270" t="s">
        <v>21</v>
      </c>
    </row>
    <row r="2695" s="253" customFormat="true" ht="25.5" hidden="true" spans="1:23">
      <c r="A2695" s="270">
        <f>MAX(A$2:A2694)+1</f>
        <v>2506</v>
      </c>
      <c r="B2695" s="270" t="s">
        <v>6797</v>
      </c>
      <c r="C2695" s="177" t="s">
        <v>6798</v>
      </c>
      <c r="D2695" s="410" t="s">
        <v>6799</v>
      </c>
      <c r="E2695" s="410" t="s">
        <v>6798</v>
      </c>
      <c r="F2695" s="270"/>
      <c r="G2695" s="270"/>
      <c r="H2695" s="283" t="s">
        <v>44</v>
      </c>
      <c r="I2695" s="283" t="s">
        <v>188</v>
      </c>
      <c r="J2695" s="289">
        <v>6</v>
      </c>
      <c r="K2695" s="290"/>
      <c r="L2695" s="291"/>
      <c r="M2695" s="289">
        <v>6</v>
      </c>
      <c r="N2695" s="290"/>
      <c r="O2695" s="291"/>
      <c r="P2695" s="289" t="s">
        <v>31</v>
      </c>
      <c r="Q2695" s="290"/>
      <c r="R2695" s="291"/>
      <c r="S2695" s="270"/>
      <c r="T2695" s="283"/>
      <c r="U2695" s="283"/>
      <c r="V2695" s="270"/>
      <c r="W2695" s="270" t="s">
        <v>21</v>
      </c>
    </row>
    <row r="2696" s="253" customFormat="true" ht="25.5" hidden="true" spans="1:23">
      <c r="A2696" s="270">
        <f>MAX(A$2:A2695)+1</f>
        <v>2507</v>
      </c>
      <c r="B2696" s="270">
        <v>310701025</v>
      </c>
      <c r="C2696" s="396" t="s">
        <v>6800</v>
      </c>
      <c r="D2696" s="410" t="s">
        <v>6801</v>
      </c>
      <c r="E2696" s="410" t="s">
        <v>6800</v>
      </c>
      <c r="F2696" s="270"/>
      <c r="G2696" s="270" t="s">
        <v>6802</v>
      </c>
      <c r="H2696" s="283" t="s">
        <v>44</v>
      </c>
      <c r="I2696" s="283" t="s">
        <v>188</v>
      </c>
      <c r="J2696" s="289">
        <v>6</v>
      </c>
      <c r="K2696" s="290"/>
      <c r="L2696" s="291"/>
      <c r="M2696" s="289">
        <v>6</v>
      </c>
      <c r="N2696" s="290"/>
      <c r="O2696" s="291"/>
      <c r="P2696" s="289" t="s">
        <v>31</v>
      </c>
      <c r="Q2696" s="290"/>
      <c r="R2696" s="291"/>
      <c r="S2696" s="270"/>
      <c r="T2696" s="283"/>
      <c r="U2696" s="283"/>
      <c r="V2696" s="270"/>
      <c r="W2696" s="270" t="s">
        <v>21</v>
      </c>
    </row>
    <row r="2697" s="253" customFormat="true" ht="25.5" hidden="true" spans="1:23">
      <c r="A2697" s="270">
        <f>MAX(A$2:A2696)+1</f>
        <v>2508</v>
      </c>
      <c r="B2697" s="270" t="s">
        <v>6803</v>
      </c>
      <c r="C2697" s="177" t="s">
        <v>6804</v>
      </c>
      <c r="D2697" s="410" t="s">
        <v>6805</v>
      </c>
      <c r="E2697" s="410" t="s">
        <v>6806</v>
      </c>
      <c r="F2697" s="270"/>
      <c r="G2697" s="270"/>
      <c r="H2697" s="283" t="s">
        <v>44</v>
      </c>
      <c r="I2697" s="283" t="s">
        <v>40</v>
      </c>
      <c r="J2697" s="289">
        <v>57</v>
      </c>
      <c r="K2697" s="290"/>
      <c r="L2697" s="291"/>
      <c r="M2697" s="289">
        <v>57</v>
      </c>
      <c r="N2697" s="290"/>
      <c r="O2697" s="291"/>
      <c r="P2697" s="289" t="s">
        <v>31</v>
      </c>
      <c r="Q2697" s="290"/>
      <c r="R2697" s="291"/>
      <c r="S2697" s="270"/>
      <c r="T2697" s="283"/>
      <c r="U2697" s="283"/>
      <c r="V2697" s="270"/>
      <c r="W2697" s="270" t="s">
        <v>21</v>
      </c>
    </row>
    <row r="2698" s="253" customFormat="true" ht="25.5" hidden="true" spans="1:23">
      <c r="A2698" s="270">
        <f>MAX(A$2:A2697)+1</f>
        <v>2509</v>
      </c>
      <c r="B2698" s="270" t="s">
        <v>6807</v>
      </c>
      <c r="C2698" s="177" t="s">
        <v>6808</v>
      </c>
      <c r="D2698" s="410" t="s">
        <v>6805</v>
      </c>
      <c r="E2698" s="410" t="s">
        <v>6806</v>
      </c>
      <c r="F2698" s="270"/>
      <c r="G2698" s="270"/>
      <c r="H2698" s="283" t="s">
        <v>44</v>
      </c>
      <c r="I2698" s="283" t="s">
        <v>40</v>
      </c>
      <c r="J2698" s="289">
        <v>34</v>
      </c>
      <c r="K2698" s="290"/>
      <c r="L2698" s="291"/>
      <c r="M2698" s="289">
        <v>34</v>
      </c>
      <c r="N2698" s="290"/>
      <c r="O2698" s="291"/>
      <c r="P2698" s="289" t="s">
        <v>31</v>
      </c>
      <c r="Q2698" s="290"/>
      <c r="R2698" s="291"/>
      <c r="S2698" s="270"/>
      <c r="T2698" s="283"/>
      <c r="U2698" s="283"/>
      <c r="V2698" s="270"/>
      <c r="W2698" s="270" t="s">
        <v>21</v>
      </c>
    </row>
    <row r="2699" s="253" customFormat="true" ht="25.5" hidden="true" spans="1:23">
      <c r="A2699" s="270">
        <f>MAX(A$2:A2698)+1</f>
        <v>2510</v>
      </c>
      <c r="B2699" s="270">
        <v>310701026</v>
      </c>
      <c r="C2699" s="396" t="s">
        <v>6809</v>
      </c>
      <c r="D2699" s="410" t="s">
        <v>6810</v>
      </c>
      <c r="E2699" s="410" t="s">
        <v>6809</v>
      </c>
      <c r="F2699" s="270"/>
      <c r="G2699" s="270"/>
      <c r="H2699" s="283" t="s">
        <v>39</v>
      </c>
      <c r="I2699" s="283" t="s">
        <v>40</v>
      </c>
      <c r="J2699" s="289">
        <v>24</v>
      </c>
      <c r="K2699" s="290"/>
      <c r="L2699" s="291"/>
      <c r="M2699" s="289">
        <v>24</v>
      </c>
      <c r="N2699" s="290"/>
      <c r="O2699" s="291"/>
      <c r="P2699" s="289" t="s">
        <v>31</v>
      </c>
      <c r="Q2699" s="290"/>
      <c r="R2699" s="291"/>
      <c r="S2699" s="270"/>
      <c r="T2699" s="283"/>
      <c r="U2699" s="283"/>
      <c r="V2699" s="270"/>
      <c r="W2699" s="270" t="s">
        <v>21</v>
      </c>
    </row>
    <row r="2700" s="253" customFormat="true" ht="25.5" hidden="true" spans="1:23">
      <c r="A2700" s="270">
        <f>MAX(A$2:A2699)+1</f>
        <v>2511</v>
      </c>
      <c r="B2700" s="270">
        <v>310701027</v>
      </c>
      <c r="C2700" s="396" t="s">
        <v>6811</v>
      </c>
      <c r="D2700" s="410" t="s">
        <v>6812</v>
      </c>
      <c r="E2700" s="410" t="s">
        <v>6811</v>
      </c>
      <c r="F2700" s="270"/>
      <c r="G2700" s="270"/>
      <c r="H2700" s="283" t="s">
        <v>44</v>
      </c>
      <c r="I2700" s="283" t="s">
        <v>188</v>
      </c>
      <c r="J2700" s="289">
        <v>2.4</v>
      </c>
      <c r="K2700" s="290"/>
      <c r="L2700" s="291"/>
      <c r="M2700" s="289">
        <v>2.4</v>
      </c>
      <c r="N2700" s="290"/>
      <c r="O2700" s="291"/>
      <c r="P2700" s="289" t="s">
        <v>31</v>
      </c>
      <c r="Q2700" s="290"/>
      <c r="R2700" s="291"/>
      <c r="S2700" s="270"/>
      <c r="T2700" s="283"/>
      <c r="U2700" s="283"/>
      <c r="V2700" s="270"/>
      <c r="W2700" s="270" t="s">
        <v>21</v>
      </c>
    </row>
    <row r="2701" s="253" customFormat="true" ht="25.5" hidden="true" spans="1:23">
      <c r="A2701" s="270">
        <f>MAX(A$2:A2700)+1</f>
        <v>2512</v>
      </c>
      <c r="B2701" s="270">
        <v>310701028</v>
      </c>
      <c r="C2701" s="396" t="s">
        <v>6813</v>
      </c>
      <c r="D2701" s="410" t="s">
        <v>6814</v>
      </c>
      <c r="E2701" s="410" t="s">
        <v>6813</v>
      </c>
      <c r="F2701" s="270"/>
      <c r="G2701" s="270"/>
      <c r="H2701" s="283" t="s">
        <v>1122</v>
      </c>
      <c r="I2701" s="283" t="s">
        <v>188</v>
      </c>
      <c r="J2701" s="289">
        <v>2.4</v>
      </c>
      <c r="K2701" s="290"/>
      <c r="L2701" s="291"/>
      <c r="M2701" s="289">
        <v>2.4</v>
      </c>
      <c r="N2701" s="290"/>
      <c r="O2701" s="291"/>
      <c r="P2701" s="289" t="s">
        <v>31</v>
      </c>
      <c r="Q2701" s="290"/>
      <c r="R2701" s="291"/>
      <c r="S2701" s="270" t="s">
        <v>1114</v>
      </c>
      <c r="T2701" s="283"/>
      <c r="U2701" s="283"/>
      <c r="V2701" s="270"/>
      <c r="W2701" s="270" t="s">
        <v>21</v>
      </c>
    </row>
    <row r="2702" s="253" customFormat="true" ht="25.5" hidden="true" spans="1:23">
      <c r="A2702" s="270">
        <f>MAX(A$2:A2701)+1</f>
        <v>2513</v>
      </c>
      <c r="B2702" s="270">
        <v>310701029</v>
      </c>
      <c r="C2702" s="396" t="s">
        <v>6815</v>
      </c>
      <c r="D2702" s="410" t="s">
        <v>6816</v>
      </c>
      <c r="E2702" s="410" t="s">
        <v>6815</v>
      </c>
      <c r="F2702" s="270"/>
      <c r="G2702" s="270"/>
      <c r="H2702" s="283" t="s">
        <v>29</v>
      </c>
      <c r="I2702" s="283" t="s">
        <v>40</v>
      </c>
      <c r="J2702" s="289">
        <v>72</v>
      </c>
      <c r="K2702" s="290"/>
      <c r="L2702" s="291"/>
      <c r="M2702" s="289">
        <v>72</v>
      </c>
      <c r="N2702" s="290"/>
      <c r="O2702" s="291"/>
      <c r="P2702" s="289" t="s">
        <v>31</v>
      </c>
      <c r="Q2702" s="290"/>
      <c r="R2702" s="291"/>
      <c r="S2702" s="270"/>
      <c r="T2702" s="283"/>
      <c r="U2702" s="283"/>
      <c r="V2702" s="270"/>
      <c r="W2702" s="270" t="s">
        <v>21</v>
      </c>
    </row>
    <row r="2703" s="253" customFormat="true" ht="25.5" hidden="true" spans="1:23">
      <c r="A2703" s="270">
        <f>MAX(A$2:A2702)+1</f>
        <v>2514</v>
      </c>
      <c r="B2703" s="270">
        <v>310701030</v>
      </c>
      <c r="C2703" s="396" t="s">
        <v>6817</v>
      </c>
      <c r="D2703" s="410" t="s">
        <v>6818</v>
      </c>
      <c r="E2703" s="410" t="s">
        <v>6817</v>
      </c>
      <c r="F2703" s="270" t="s">
        <v>6819</v>
      </c>
      <c r="G2703" s="270"/>
      <c r="H2703" s="283" t="s">
        <v>44</v>
      </c>
      <c r="I2703" s="283" t="s">
        <v>40</v>
      </c>
      <c r="J2703" s="289">
        <v>742</v>
      </c>
      <c r="K2703" s="290"/>
      <c r="L2703" s="291"/>
      <c r="M2703" s="289">
        <v>742</v>
      </c>
      <c r="N2703" s="290"/>
      <c r="O2703" s="291"/>
      <c r="P2703" s="289" t="s">
        <v>31</v>
      </c>
      <c r="Q2703" s="290"/>
      <c r="R2703" s="291"/>
      <c r="S2703" s="270"/>
      <c r="T2703" s="283"/>
      <c r="U2703" s="283"/>
      <c r="V2703" s="270"/>
      <c r="W2703" s="270" t="s">
        <v>21</v>
      </c>
    </row>
    <row r="2704" s="253" customFormat="true" ht="51" hidden="true" spans="1:23">
      <c r="A2704" s="270">
        <f>MAX(A$2:A2703)+1</f>
        <v>2515</v>
      </c>
      <c r="B2704" s="270">
        <v>310701031</v>
      </c>
      <c r="C2704" s="270" t="s">
        <v>6820</v>
      </c>
      <c r="D2704" s="410" t="s">
        <v>6722</v>
      </c>
      <c r="E2704" s="410" t="s">
        <v>6721</v>
      </c>
      <c r="F2704" s="325" t="s">
        <v>6821</v>
      </c>
      <c r="G2704" s="270"/>
      <c r="H2704" s="283" t="s">
        <v>44</v>
      </c>
      <c r="I2704" s="283" t="s">
        <v>40</v>
      </c>
      <c r="J2704" s="289">
        <v>50</v>
      </c>
      <c r="K2704" s="290"/>
      <c r="L2704" s="291"/>
      <c r="M2704" s="289">
        <v>50</v>
      </c>
      <c r="N2704" s="290"/>
      <c r="O2704" s="291"/>
      <c r="P2704" s="298" t="s">
        <v>31</v>
      </c>
      <c r="Q2704" s="305"/>
      <c r="R2704" s="306"/>
      <c r="S2704" s="270"/>
      <c r="T2704" s="283"/>
      <c r="U2704" s="283"/>
      <c r="V2704" s="270"/>
      <c r="W2704" s="270" t="s">
        <v>310</v>
      </c>
    </row>
    <row r="2705" s="252" customFormat="true" ht="25.5" hidden="true" spans="1:23">
      <c r="A2705" s="270"/>
      <c r="B2705" s="270">
        <v>310702</v>
      </c>
      <c r="C2705" s="270" t="s">
        <v>6822</v>
      </c>
      <c r="D2705" s="410"/>
      <c r="E2705" s="410"/>
      <c r="F2705" s="270" t="s">
        <v>6823</v>
      </c>
      <c r="G2705" s="270" t="s">
        <v>6824</v>
      </c>
      <c r="H2705" s="283"/>
      <c r="I2705" s="283"/>
      <c r="J2705" s="289"/>
      <c r="K2705" s="290"/>
      <c r="L2705" s="291"/>
      <c r="M2705" s="289"/>
      <c r="N2705" s="290"/>
      <c r="O2705" s="291"/>
      <c r="P2705" s="289"/>
      <c r="Q2705" s="290"/>
      <c r="R2705" s="291"/>
      <c r="S2705" s="270"/>
      <c r="T2705" s="283"/>
      <c r="U2705" s="283"/>
      <c r="V2705" s="270"/>
      <c r="W2705" s="270" t="s">
        <v>21</v>
      </c>
    </row>
    <row r="2706" s="253" customFormat="true" ht="25.5" hidden="true" spans="1:23">
      <c r="A2706" s="270">
        <f>MAX(A$2:A2705)+1</f>
        <v>2516</v>
      </c>
      <c r="B2706" s="270">
        <v>310702001</v>
      </c>
      <c r="C2706" s="270" t="s">
        <v>6825</v>
      </c>
      <c r="D2706" s="410" t="s">
        <v>6826</v>
      </c>
      <c r="E2706" s="410" t="s">
        <v>6825</v>
      </c>
      <c r="F2706" s="270" t="s">
        <v>6827</v>
      </c>
      <c r="G2706" s="270" t="s">
        <v>6828</v>
      </c>
      <c r="H2706" s="283" t="s">
        <v>44</v>
      </c>
      <c r="I2706" s="283" t="s">
        <v>40</v>
      </c>
      <c r="J2706" s="289">
        <v>120</v>
      </c>
      <c r="K2706" s="290"/>
      <c r="L2706" s="291"/>
      <c r="M2706" s="289">
        <v>120</v>
      </c>
      <c r="N2706" s="290"/>
      <c r="O2706" s="291"/>
      <c r="P2706" s="289" t="s">
        <v>31</v>
      </c>
      <c r="Q2706" s="290"/>
      <c r="R2706" s="291"/>
      <c r="S2706" s="270" t="s">
        <v>3233</v>
      </c>
      <c r="T2706" s="283"/>
      <c r="U2706" s="283"/>
      <c r="V2706" s="270"/>
      <c r="W2706" s="270" t="s">
        <v>21</v>
      </c>
    </row>
    <row r="2707" s="253" customFormat="true" ht="25.5" hidden="true" spans="1:23">
      <c r="A2707" s="270">
        <f>MAX(A$2:A2706)+1</f>
        <v>2517</v>
      </c>
      <c r="B2707" s="270">
        <v>310702002</v>
      </c>
      <c r="C2707" s="270" t="s">
        <v>6829</v>
      </c>
      <c r="D2707" s="410" t="s">
        <v>6830</v>
      </c>
      <c r="E2707" s="410" t="s">
        <v>6829</v>
      </c>
      <c r="F2707" s="270" t="s">
        <v>6831</v>
      </c>
      <c r="G2707" s="270" t="s">
        <v>6832</v>
      </c>
      <c r="H2707" s="283" t="s">
        <v>44</v>
      </c>
      <c r="I2707" s="283" t="s">
        <v>188</v>
      </c>
      <c r="J2707" s="297">
        <v>5</v>
      </c>
      <c r="K2707" s="303"/>
      <c r="L2707" s="304"/>
      <c r="M2707" s="297">
        <v>5</v>
      </c>
      <c r="N2707" s="303"/>
      <c r="O2707" s="304"/>
      <c r="P2707" s="289" t="s">
        <v>31</v>
      </c>
      <c r="Q2707" s="290"/>
      <c r="R2707" s="291"/>
      <c r="S2707" s="270"/>
      <c r="T2707" s="377"/>
      <c r="U2707" s="377"/>
      <c r="V2707" s="270"/>
      <c r="W2707" s="270" t="s">
        <v>938</v>
      </c>
    </row>
    <row r="2708" s="253" customFormat="true" ht="127.5" hidden="true" spans="1:23">
      <c r="A2708" s="270">
        <f>MAX(A$2:A2707)+1</f>
        <v>2518</v>
      </c>
      <c r="B2708" s="270">
        <v>310702003</v>
      </c>
      <c r="C2708" s="270" t="s">
        <v>6833</v>
      </c>
      <c r="D2708" s="410" t="s">
        <v>6834</v>
      </c>
      <c r="E2708" s="410" t="s">
        <v>6833</v>
      </c>
      <c r="F2708" s="443" t="s">
        <v>6835</v>
      </c>
      <c r="G2708" s="270" t="s">
        <v>6836</v>
      </c>
      <c r="H2708" s="283" t="s">
        <v>44</v>
      </c>
      <c r="I2708" s="283" t="s">
        <v>40</v>
      </c>
      <c r="J2708" s="289">
        <v>900</v>
      </c>
      <c r="K2708" s="290"/>
      <c r="L2708" s="291"/>
      <c r="M2708" s="289">
        <v>900</v>
      </c>
      <c r="N2708" s="290"/>
      <c r="O2708" s="291"/>
      <c r="P2708" s="289" t="s">
        <v>31</v>
      </c>
      <c r="Q2708" s="290"/>
      <c r="R2708" s="291"/>
      <c r="S2708" s="270"/>
      <c r="T2708" s="283"/>
      <c r="U2708" s="283"/>
      <c r="V2708" s="270"/>
      <c r="W2708" s="270" t="s">
        <v>21</v>
      </c>
    </row>
    <row r="2709" s="253" customFormat="true" ht="51" hidden="true" spans="1:23">
      <c r="A2709" s="270">
        <f>MAX(A$2:A2708)+1</f>
        <v>2519</v>
      </c>
      <c r="B2709" s="270">
        <v>310702004</v>
      </c>
      <c r="C2709" s="336" t="s">
        <v>6837</v>
      </c>
      <c r="D2709" s="410" t="s">
        <v>4812</v>
      </c>
      <c r="E2709" s="410" t="s">
        <v>4813</v>
      </c>
      <c r="F2709" s="336" t="s">
        <v>6838</v>
      </c>
      <c r="G2709" s="336" t="s">
        <v>6839</v>
      </c>
      <c r="H2709" s="283" t="s">
        <v>44</v>
      </c>
      <c r="I2709" s="377" t="s">
        <v>40</v>
      </c>
      <c r="J2709" s="289">
        <v>4100</v>
      </c>
      <c r="K2709" s="290"/>
      <c r="L2709" s="291"/>
      <c r="M2709" s="289">
        <v>4100</v>
      </c>
      <c r="N2709" s="290"/>
      <c r="O2709" s="291"/>
      <c r="P2709" s="289" t="s">
        <v>31</v>
      </c>
      <c r="Q2709" s="290"/>
      <c r="R2709" s="291"/>
      <c r="S2709" s="336"/>
      <c r="T2709" s="283"/>
      <c r="U2709" s="377"/>
      <c r="V2709" s="283"/>
      <c r="W2709" s="270" t="s">
        <v>1001</v>
      </c>
    </row>
    <row r="2710" s="253" customFormat="true" ht="38.25" hidden="true" spans="1:23">
      <c r="A2710" s="270">
        <f>MAX(A$2:A2709)+1</f>
        <v>2520</v>
      </c>
      <c r="B2710" s="270" t="s">
        <v>6840</v>
      </c>
      <c r="C2710" s="270" t="s">
        <v>6841</v>
      </c>
      <c r="D2710" s="550" t="s">
        <v>4812</v>
      </c>
      <c r="E2710" s="410" t="s">
        <v>4813</v>
      </c>
      <c r="F2710" s="270" t="s">
        <v>6842</v>
      </c>
      <c r="G2710" s="270"/>
      <c r="H2710" s="283" t="s">
        <v>44</v>
      </c>
      <c r="I2710" s="283" t="s">
        <v>40</v>
      </c>
      <c r="J2710" s="289">
        <v>5600</v>
      </c>
      <c r="K2710" s="290"/>
      <c r="L2710" s="291"/>
      <c r="M2710" s="289">
        <v>5600</v>
      </c>
      <c r="N2710" s="290"/>
      <c r="O2710" s="291"/>
      <c r="P2710" s="289" t="s">
        <v>31</v>
      </c>
      <c r="Q2710" s="290"/>
      <c r="R2710" s="291"/>
      <c r="S2710" s="270"/>
      <c r="T2710" s="283"/>
      <c r="U2710" s="283"/>
      <c r="V2710" s="283"/>
      <c r="W2710" s="270" t="s">
        <v>120</v>
      </c>
    </row>
    <row r="2711" s="253" customFormat="true" ht="153" hidden="true" spans="1:23">
      <c r="A2711" s="270">
        <f>MAX(A$2:A2710)+1</f>
        <v>2521</v>
      </c>
      <c r="B2711" s="270">
        <v>310702005</v>
      </c>
      <c r="C2711" s="270" t="s">
        <v>6843</v>
      </c>
      <c r="D2711" s="410" t="s">
        <v>6844</v>
      </c>
      <c r="E2711" s="410" t="s">
        <v>6843</v>
      </c>
      <c r="F2711" s="444" t="s">
        <v>6845</v>
      </c>
      <c r="G2711" s="270" t="s">
        <v>6846</v>
      </c>
      <c r="H2711" s="283" t="s">
        <v>39</v>
      </c>
      <c r="I2711" s="283" t="s">
        <v>40</v>
      </c>
      <c r="J2711" s="289">
        <v>630</v>
      </c>
      <c r="K2711" s="290"/>
      <c r="L2711" s="291"/>
      <c r="M2711" s="289">
        <v>630</v>
      </c>
      <c r="N2711" s="290"/>
      <c r="O2711" s="291"/>
      <c r="P2711" s="289" t="s">
        <v>31</v>
      </c>
      <c r="Q2711" s="290"/>
      <c r="R2711" s="291"/>
      <c r="S2711" s="270"/>
      <c r="T2711" s="283"/>
      <c r="U2711" s="283"/>
      <c r="V2711" s="270"/>
      <c r="W2711" s="270" t="s">
        <v>21</v>
      </c>
    </row>
    <row r="2712" s="253" customFormat="true" ht="25.5" hidden="true" spans="1:23">
      <c r="A2712" s="270">
        <f>MAX(A$2:A2711)+1</f>
        <v>2522</v>
      </c>
      <c r="B2712" s="270">
        <v>310702006</v>
      </c>
      <c r="C2712" s="270" t="s">
        <v>6847</v>
      </c>
      <c r="D2712" s="410" t="s">
        <v>6848</v>
      </c>
      <c r="E2712" s="410" t="s">
        <v>6847</v>
      </c>
      <c r="F2712" s="270"/>
      <c r="G2712" s="270"/>
      <c r="H2712" s="283" t="s">
        <v>39</v>
      </c>
      <c r="I2712" s="283" t="s">
        <v>188</v>
      </c>
      <c r="J2712" s="289">
        <v>6</v>
      </c>
      <c r="K2712" s="290"/>
      <c r="L2712" s="291"/>
      <c r="M2712" s="289">
        <v>6</v>
      </c>
      <c r="N2712" s="290"/>
      <c r="O2712" s="291"/>
      <c r="P2712" s="289" t="s">
        <v>31</v>
      </c>
      <c r="Q2712" s="290"/>
      <c r="R2712" s="291"/>
      <c r="S2712" s="270"/>
      <c r="T2712" s="283"/>
      <c r="U2712" s="283"/>
      <c r="V2712" s="270"/>
      <c r="W2712" s="270" t="s">
        <v>21</v>
      </c>
    </row>
    <row r="2713" s="253" customFormat="true" ht="178.5" hidden="true" spans="1:23">
      <c r="A2713" s="270">
        <f>MAX(A$2:A2712)+1</f>
        <v>2523</v>
      </c>
      <c r="B2713" s="270">
        <v>310702007</v>
      </c>
      <c r="C2713" s="270" t="s">
        <v>6849</v>
      </c>
      <c r="D2713" s="410" t="s">
        <v>6850</v>
      </c>
      <c r="E2713" s="410" t="s">
        <v>6851</v>
      </c>
      <c r="F2713" s="444" t="s">
        <v>6852</v>
      </c>
      <c r="G2713" s="270" t="s">
        <v>6853</v>
      </c>
      <c r="H2713" s="283" t="s">
        <v>39</v>
      </c>
      <c r="I2713" s="283" t="s">
        <v>40</v>
      </c>
      <c r="J2713" s="289">
        <v>1200</v>
      </c>
      <c r="K2713" s="290"/>
      <c r="L2713" s="291"/>
      <c r="M2713" s="289">
        <v>1200</v>
      </c>
      <c r="N2713" s="290"/>
      <c r="O2713" s="291"/>
      <c r="P2713" s="289" t="s">
        <v>31</v>
      </c>
      <c r="Q2713" s="290"/>
      <c r="R2713" s="291"/>
      <c r="S2713" s="270"/>
      <c r="T2713" s="283"/>
      <c r="U2713" s="283"/>
      <c r="V2713" s="270"/>
      <c r="W2713" s="270" t="s">
        <v>21</v>
      </c>
    </row>
    <row r="2714" s="253" customFormat="true" ht="178.5" hidden="true" spans="1:23">
      <c r="A2714" s="270">
        <f>MAX(A$2:A2713)+1</f>
        <v>2524</v>
      </c>
      <c r="B2714" s="270" t="s">
        <v>6854</v>
      </c>
      <c r="C2714" s="270" t="s">
        <v>6855</v>
      </c>
      <c r="D2714" s="410" t="s">
        <v>6850</v>
      </c>
      <c r="E2714" s="410" t="s">
        <v>6851</v>
      </c>
      <c r="F2714" s="444" t="s">
        <v>6856</v>
      </c>
      <c r="G2714" s="270"/>
      <c r="H2714" s="283" t="s">
        <v>39</v>
      </c>
      <c r="I2714" s="283" t="s">
        <v>40</v>
      </c>
      <c r="J2714" s="289">
        <v>2150</v>
      </c>
      <c r="K2714" s="290"/>
      <c r="L2714" s="291"/>
      <c r="M2714" s="289">
        <v>2150</v>
      </c>
      <c r="N2714" s="290"/>
      <c r="O2714" s="291"/>
      <c r="P2714" s="289" t="s">
        <v>31</v>
      </c>
      <c r="Q2714" s="290"/>
      <c r="R2714" s="291"/>
      <c r="S2714" s="270"/>
      <c r="T2714" s="283"/>
      <c r="U2714" s="283"/>
      <c r="V2714" s="270"/>
      <c r="W2714" s="270" t="s">
        <v>21</v>
      </c>
    </row>
    <row r="2715" s="253" customFormat="true" ht="267.75" hidden="true" spans="1:23">
      <c r="A2715" s="270">
        <f>MAX(A$2:A2714)+1</f>
        <v>2525</v>
      </c>
      <c r="B2715" s="270" t="s">
        <v>6857</v>
      </c>
      <c r="C2715" s="270" t="s">
        <v>6858</v>
      </c>
      <c r="D2715" s="410" t="s">
        <v>6850</v>
      </c>
      <c r="E2715" s="410" t="s">
        <v>6851</v>
      </c>
      <c r="F2715" s="445" t="s">
        <v>6859</v>
      </c>
      <c r="G2715" s="270"/>
      <c r="H2715" s="283" t="s">
        <v>39</v>
      </c>
      <c r="I2715" s="283" t="s">
        <v>40</v>
      </c>
      <c r="J2715" s="297">
        <v>4700</v>
      </c>
      <c r="K2715" s="303"/>
      <c r="L2715" s="304"/>
      <c r="M2715" s="297">
        <v>4700</v>
      </c>
      <c r="N2715" s="303"/>
      <c r="O2715" s="304"/>
      <c r="P2715" s="289" t="s">
        <v>31</v>
      </c>
      <c r="Q2715" s="290"/>
      <c r="R2715" s="291"/>
      <c r="S2715" s="270"/>
      <c r="T2715" s="377"/>
      <c r="U2715" s="377"/>
      <c r="V2715" s="270"/>
      <c r="W2715" s="270" t="s">
        <v>938</v>
      </c>
    </row>
    <row r="2716" s="253" customFormat="true" ht="25.5" hidden="true" spans="1:23">
      <c r="A2716" s="270">
        <f>MAX(A$2:A2715)+1</f>
        <v>2526</v>
      </c>
      <c r="B2716" s="270" t="s">
        <v>6860</v>
      </c>
      <c r="C2716" s="270" t="s">
        <v>6861</v>
      </c>
      <c r="D2716" s="410" t="s">
        <v>6862</v>
      </c>
      <c r="E2716" s="410" t="s">
        <v>6861</v>
      </c>
      <c r="F2716" s="325" t="s">
        <v>6863</v>
      </c>
      <c r="G2716" s="270"/>
      <c r="H2716" s="283" t="s">
        <v>39</v>
      </c>
      <c r="I2716" s="283" t="s">
        <v>40</v>
      </c>
      <c r="J2716" s="289">
        <v>2617</v>
      </c>
      <c r="K2716" s="290"/>
      <c r="L2716" s="291"/>
      <c r="M2716" s="289">
        <v>2617</v>
      </c>
      <c r="N2716" s="290"/>
      <c r="O2716" s="291"/>
      <c r="P2716" s="298" t="s">
        <v>31</v>
      </c>
      <c r="Q2716" s="305"/>
      <c r="R2716" s="306"/>
      <c r="S2716" s="270"/>
      <c r="T2716" s="283"/>
      <c r="U2716" s="283"/>
      <c r="V2716" s="270"/>
      <c r="W2716" s="270" t="s">
        <v>310</v>
      </c>
    </row>
    <row r="2717" s="253" customFormat="true" ht="25.5" hidden="true" spans="1:23">
      <c r="A2717" s="270">
        <f>MAX(A$2:A2716)+1</f>
        <v>2527</v>
      </c>
      <c r="B2717" s="270" t="s">
        <v>6864</v>
      </c>
      <c r="C2717" s="270" t="s">
        <v>6865</v>
      </c>
      <c r="D2717" s="410" t="s">
        <v>6850</v>
      </c>
      <c r="E2717" s="410" t="s">
        <v>6851</v>
      </c>
      <c r="F2717" s="325" t="s">
        <v>6863</v>
      </c>
      <c r="G2717" s="270"/>
      <c r="H2717" s="283" t="s">
        <v>39</v>
      </c>
      <c r="I2717" s="283" t="s">
        <v>40</v>
      </c>
      <c r="J2717" s="289">
        <v>3730</v>
      </c>
      <c r="K2717" s="290"/>
      <c r="L2717" s="291"/>
      <c r="M2717" s="289">
        <v>3730</v>
      </c>
      <c r="N2717" s="290"/>
      <c r="O2717" s="291"/>
      <c r="P2717" s="298" t="s">
        <v>31</v>
      </c>
      <c r="Q2717" s="305"/>
      <c r="R2717" s="306"/>
      <c r="S2717" s="270"/>
      <c r="T2717" s="283"/>
      <c r="U2717" s="283"/>
      <c r="V2717" s="270"/>
      <c r="W2717" s="270" t="s">
        <v>310</v>
      </c>
    </row>
    <row r="2718" s="253" customFormat="true" ht="153" hidden="true" spans="1:23">
      <c r="A2718" s="270">
        <f>MAX(A$2:A2717)+1</f>
        <v>2528</v>
      </c>
      <c r="B2718" s="270" t="s">
        <v>6866</v>
      </c>
      <c r="C2718" s="270" t="s">
        <v>6867</v>
      </c>
      <c r="D2718" s="410" t="s">
        <v>6850</v>
      </c>
      <c r="E2718" s="410" t="s">
        <v>6851</v>
      </c>
      <c r="F2718" s="270" t="s">
        <v>6868</v>
      </c>
      <c r="G2718" s="270" t="s">
        <v>6869</v>
      </c>
      <c r="H2718" s="283" t="s">
        <v>29</v>
      </c>
      <c r="I2718" s="283" t="s">
        <v>40</v>
      </c>
      <c r="J2718" s="289" t="s">
        <v>70</v>
      </c>
      <c r="K2718" s="290"/>
      <c r="L2718" s="291"/>
      <c r="M2718" s="289" t="s">
        <v>70</v>
      </c>
      <c r="N2718" s="290"/>
      <c r="O2718" s="291"/>
      <c r="P2718" s="298" t="s">
        <v>70</v>
      </c>
      <c r="Q2718" s="305"/>
      <c r="R2718" s="306"/>
      <c r="S2718" s="440" t="s">
        <v>1008</v>
      </c>
      <c r="T2718" s="283"/>
      <c r="U2718" s="283"/>
      <c r="V2718" s="270"/>
      <c r="W2718" s="270" t="s">
        <v>21</v>
      </c>
    </row>
    <row r="2719" s="253" customFormat="true" ht="280.5" hidden="true" spans="1:23">
      <c r="A2719" s="270">
        <f>MAX(A$2:A2718)+1</f>
        <v>2529</v>
      </c>
      <c r="B2719" s="270">
        <v>310702008</v>
      </c>
      <c r="C2719" s="270" t="s">
        <v>6870</v>
      </c>
      <c r="D2719" s="410" t="s">
        <v>6871</v>
      </c>
      <c r="E2719" s="410" t="s">
        <v>6870</v>
      </c>
      <c r="F2719" s="443" t="s">
        <v>6872</v>
      </c>
      <c r="G2719" s="435" t="s">
        <v>6853</v>
      </c>
      <c r="H2719" s="283" t="s">
        <v>39</v>
      </c>
      <c r="I2719" s="283" t="s">
        <v>40</v>
      </c>
      <c r="J2719" s="289">
        <v>1100</v>
      </c>
      <c r="K2719" s="290"/>
      <c r="L2719" s="291"/>
      <c r="M2719" s="289">
        <v>1100</v>
      </c>
      <c r="N2719" s="290"/>
      <c r="O2719" s="291"/>
      <c r="P2719" s="289" t="s">
        <v>31</v>
      </c>
      <c r="Q2719" s="290"/>
      <c r="R2719" s="291"/>
      <c r="S2719" s="270"/>
      <c r="T2719" s="283"/>
      <c r="U2719" s="283"/>
      <c r="V2719" s="270"/>
      <c r="W2719" s="270" t="s">
        <v>21</v>
      </c>
    </row>
    <row r="2720" s="253" customFormat="true" ht="38.25" hidden="true" spans="1:23">
      <c r="A2720" s="270">
        <f>MAX(A$2:A2719)+1</f>
        <v>2530</v>
      </c>
      <c r="B2720" s="270">
        <v>310702009</v>
      </c>
      <c r="C2720" s="270" t="s">
        <v>6873</v>
      </c>
      <c r="D2720" s="410" t="s">
        <v>6874</v>
      </c>
      <c r="E2720" s="410" t="s">
        <v>6873</v>
      </c>
      <c r="F2720" s="270"/>
      <c r="G2720" s="270" t="s">
        <v>6875</v>
      </c>
      <c r="H2720" s="283" t="s">
        <v>39</v>
      </c>
      <c r="I2720" s="283" t="s">
        <v>40</v>
      </c>
      <c r="J2720" s="297">
        <v>2920</v>
      </c>
      <c r="K2720" s="303"/>
      <c r="L2720" s="304"/>
      <c r="M2720" s="297">
        <v>2920</v>
      </c>
      <c r="N2720" s="303"/>
      <c r="O2720" s="304"/>
      <c r="P2720" s="289" t="s">
        <v>31</v>
      </c>
      <c r="Q2720" s="290"/>
      <c r="R2720" s="291"/>
      <c r="S2720" s="270"/>
      <c r="T2720" s="377"/>
      <c r="U2720" s="377"/>
      <c r="V2720" s="270"/>
      <c r="W2720" s="270" t="s">
        <v>938</v>
      </c>
    </row>
    <row r="2721" s="253" customFormat="true" ht="38.25" hidden="true" spans="1:23">
      <c r="A2721" s="270">
        <f>MAX(A$2:A2720)+1</f>
        <v>2531</v>
      </c>
      <c r="B2721" s="270" t="s">
        <v>6876</v>
      </c>
      <c r="C2721" s="270" t="s">
        <v>6877</v>
      </c>
      <c r="D2721" s="410" t="s">
        <v>6878</v>
      </c>
      <c r="E2721" s="410" t="s">
        <v>6879</v>
      </c>
      <c r="F2721" s="270"/>
      <c r="G2721" s="270"/>
      <c r="H2721" s="283" t="s">
        <v>39</v>
      </c>
      <c r="I2721" s="283" t="s">
        <v>40</v>
      </c>
      <c r="J2721" s="297">
        <v>4700</v>
      </c>
      <c r="K2721" s="303"/>
      <c r="L2721" s="304"/>
      <c r="M2721" s="297">
        <v>4700</v>
      </c>
      <c r="N2721" s="303"/>
      <c r="O2721" s="304"/>
      <c r="P2721" s="289" t="s">
        <v>31</v>
      </c>
      <c r="Q2721" s="290"/>
      <c r="R2721" s="291"/>
      <c r="S2721" s="270"/>
      <c r="T2721" s="377"/>
      <c r="U2721" s="377"/>
      <c r="V2721" s="270"/>
      <c r="W2721" s="270" t="s">
        <v>938</v>
      </c>
    </row>
    <row r="2722" s="253" customFormat="true" ht="89.25" hidden="true" spans="1:23">
      <c r="A2722" s="270">
        <f>MAX(A$2:A2721)+1</f>
        <v>2532</v>
      </c>
      <c r="B2722" s="270" t="s">
        <v>6880</v>
      </c>
      <c r="C2722" s="270" t="s">
        <v>6881</v>
      </c>
      <c r="D2722" s="410" t="s">
        <v>6874</v>
      </c>
      <c r="E2722" s="410" t="s">
        <v>6873</v>
      </c>
      <c r="F2722" s="270" t="s">
        <v>6882</v>
      </c>
      <c r="G2722" s="270" t="s">
        <v>6883</v>
      </c>
      <c r="H2722" s="283" t="s">
        <v>29</v>
      </c>
      <c r="I2722" s="283" t="s">
        <v>40</v>
      </c>
      <c r="J2722" s="289" t="s">
        <v>70</v>
      </c>
      <c r="K2722" s="290"/>
      <c r="L2722" s="291"/>
      <c r="M2722" s="289" t="s">
        <v>70</v>
      </c>
      <c r="N2722" s="290"/>
      <c r="O2722" s="291"/>
      <c r="P2722" s="298" t="s">
        <v>70</v>
      </c>
      <c r="Q2722" s="305"/>
      <c r="R2722" s="306"/>
      <c r="S2722" s="270" t="s">
        <v>6884</v>
      </c>
      <c r="T2722" s="283"/>
      <c r="U2722" s="283"/>
      <c r="V2722" s="270"/>
      <c r="W2722" s="270" t="s">
        <v>21</v>
      </c>
    </row>
    <row r="2723" s="253" customFormat="true" ht="25.5" hidden="true" spans="1:23">
      <c r="A2723" s="270">
        <f>MAX(A$2:A2722)+1</f>
        <v>2533</v>
      </c>
      <c r="B2723" s="270">
        <v>310702010</v>
      </c>
      <c r="C2723" s="396" t="s">
        <v>6885</v>
      </c>
      <c r="D2723" s="410" t="s">
        <v>6886</v>
      </c>
      <c r="E2723" s="410" t="s">
        <v>6885</v>
      </c>
      <c r="F2723" s="270"/>
      <c r="G2723" s="270"/>
      <c r="H2723" s="283" t="s">
        <v>29</v>
      </c>
      <c r="I2723" s="283" t="s">
        <v>40</v>
      </c>
      <c r="J2723" s="289">
        <v>72</v>
      </c>
      <c r="K2723" s="290"/>
      <c r="L2723" s="291"/>
      <c r="M2723" s="289">
        <v>72</v>
      </c>
      <c r="N2723" s="290"/>
      <c r="O2723" s="291"/>
      <c r="P2723" s="289" t="s">
        <v>31</v>
      </c>
      <c r="Q2723" s="290"/>
      <c r="R2723" s="291"/>
      <c r="S2723" s="270"/>
      <c r="T2723" s="283"/>
      <c r="U2723" s="283"/>
      <c r="V2723" s="270"/>
      <c r="W2723" s="270" t="s">
        <v>21</v>
      </c>
    </row>
    <row r="2724" s="253" customFormat="true" ht="25.5" hidden="true" spans="1:23">
      <c r="A2724" s="270">
        <f>MAX(A$2:A2723)+1</f>
        <v>2534</v>
      </c>
      <c r="B2724" s="270">
        <v>310702011</v>
      </c>
      <c r="C2724" s="396" t="s">
        <v>6887</v>
      </c>
      <c r="D2724" s="410" t="s">
        <v>6888</v>
      </c>
      <c r="E2724" s="410" t="s">
        <v>6887</v>
      </c>
      <c r="F2724" s="270" t="s">
        <v>6889</v>
      </c>
      <c r="G2724" s="270"/>
      <c r="H2724" s="283" t="s">
        <v>29</v>
      </c>
      <c r="I2724" s="283" t="s">
        <v>40</v>
      </c>
      <c r="J2724" s="289">
        <v>72</v>
      </c>
      <c r="K2724" s="290"/>
      <c r="L2724" s="291"/>
      <c r="M2724" s="289">
        <v>72</v>
      </c>
      <c r="N2724" s="290"/>
      <c r="O2724" s="291"/>
      <c r="P2724" s="289" t="s">
        <v>31</v>
      </c>
      <c r="Q2724" s="290"/>
      <c r="R2724" s="291"/>
      <c r="S2724" s="270"/>
      <c r="T2724" s="283"/>
      <c r="U2724" s="283"/>
      <c r="V2724" s="270"/>
      <c r="W2724" s="270" t="s">
        <v>21</v>
      </c>
    </row>
    <row r="2725" s="253" customFormat="true" ht="25.5" hidden="true" spans="1:23">
      <c r="A2725" s="270">
        <f>MAX(A$2:A2724)+1</f>
        <v>2535</v>
      </c>
      <c r="B2725" s="270">
        <v>310702012</v>
      </c>
      <c r="C2725" s="396" t="s">
        <v>6890</v>
      </c>
      <c r="D2725" s="410" t="s">
        <v>6891</v>
      </c>
      <c r="E2725" s="410" t="s">
        <v>6890</v>
      </c>
      <c r="F2725" s="270"/>
      <c r="G2725" s="270"/>
      <c r="H2725" s="283" t="s">
        <v>39</v>
      </c>
      <c r="I2725" s="283" t="s">
        <v>40</v>
      </c>
      <c r="J2725" s="289">
        <v>48</v>
      </c>
      <c r="K2725" s="290"/>
      <c r="L2725" s="291"/>
      <c r="M2725" s="289">
        <v>48</v>
      </c>
      <c r="N2725" s="290"/>
      <c r="O2725" s="291"/>
      <c r="P2725" s="289" t="s">
        <v>31</v>
      </c>
      <c r="Q2725" s="290"/>
      <c r="R2725" s="291"/>
      <c r="S2725" s="270"/>
      <c r="T2725" s="283"/>
      <c r="U2725" s="283"/>
      <c r="V2725" s="270"/>
      <c r="W2725" s="270" t="s">
        <v>21</v>
      </c>
    </row>
    <row r="2726" s="253" customFormat="true" ht="25.5" hidden="true" spans="1:23">
      <c r="A2726" s="270">
        <f>MAX(A$2:A2725)+1</f>
        <v>2536</v>
      </c>
      <c r="B2726" s="270">
        <v>310702013</v>
      </c>
      <c r="C2726" s="396" t="s">
        <v>6892</v>
      </c>
      <c r="D2726" s="410" t="s">
        <v>6893</v>
      </c>
      <c r="E2726" s="410" t="s">
        <v>6892</v>
      </c>
      <c r="F2726" s="270"/>
      <c r="G2726" s="270"/>
      <c r="H2726" s="283" t="s">
        <v>39</v>
      </c>
      <c r="I2726" s="283" t="s">
        <v>40</v>
      </c>
      <c r="J2726" s="289">
        <v>72</v>
      </c>
      <c r="K2726" s="290"/>
      <c r="L2726" s="291"/>
      <c r="M2726" s="289">
        <v>72</v>
      </c>
      <c r="N2726" s="290"/>
      <c r="O2726" s="291"/>
      <c r="P2726" s="289" t="s">
        <v>31</v>
      </c>
      <c r="Q2726" s="290"/>
      <c r="R2726" s="291"/>
      <c r="S2726" s="270"/>
      <c r="T2726" s="283"/>
      <c r="U2726" s="283"/>
      <c r="V2726" s="270"/>
      <c r="W2726" s="270" t="s">
        <v>21</v>
      </c>
    </row>
    <row r="2727" s="253" customFormat="true" ht="25.5" hidden="true" spans="1:23">
      <c r="A2727" s="270">
        <f>MAX(A$2:A2726)+1</f>
        <v>2537</v>
      </c>
      <c r="B2727" s="270">
        <v>310702014</v>
      </c>
      <c r="C2727" s="396" t="s">
        <v>6894</v>
      </c>
      <c r="D2727" s="410" t="s">
        <v>6895</v>
      </c>
      <c r="E2727" s="410" t="s">
        <v>6894</v>
      </c>
      <c r="F2727" s="270"/>
      <c r="G2727" s="270"/>
      <c r="H2727" s="283" t="s">
        <v>39</v>
      </c>
      <c r="I2727" s="283" t="s">
        <v>40</v>
      </c>
      <c r="J2727" s="289">
        <v>96</v>
      </c>
      <c r="K2727" s="290"/>
      <c r="L2727" s="291"/>
      <c r="M2727" s="289">
        <v>96</v>
      </c>
      <c r="N2727" s="290"/>
      <c r="O2727" s="291"/>
      <c r="P2727" s="289" t="s">
        <v>31</v>
      </c>
      <c r="Q2727" s="290"/>
      <c r="R2727" s="291"/>
      <c r="S2727" s="270"/>
      <c r="T2727" s="283"/>
      <c r="U2727" s="283"/>
      <c r="V2727" s="270"/>
      <c r="W2727" s="270" t="s">
        <v>21</v>
      </c>
    </row>
    <row r="2728" s="253" customFormat="true" ht="25.5" hidden="true" spans="1:23">
      <c r="A2728" s="270">
        <f>MAX(A$2:A2727)+1</f>
        <v>2538</v>
      </c>
      <c r="B2728" s="270">
        <v>310702015</v>
      </c>
      <c r="C2728" s="396" t="s">
        <v>6896</v>
      </c>
      <c r="D2728" s="410" t="s">
        <v>6897</v>
      </c>
      <c r="E2728" s="410" t="s">
        <v>6896</v>
      </c>
      <c r="F2728" s="270" t="s">
        <v>6898</v>
      </c>
      <c r="G2728" s="270"/>
      <c r="H2728" s="283" t="s">
        <v>39</v>
      </c>
      <c r="I2728" s="283" t="s">
        <v>40</v>
      </c>
      <c r="J2728" s="289">
        <v>96</v>
      </c>
      <c r="K2728" s="290"/>
      <c r="L2728" s="291"/>
      <c r="M2728" s="289">
        <v>96</v>
      </c>
      <c r="N2728" s="290"/>
      <c r="O2728" s="291"/>
      <c r="P2728" s="289" t="s">
        <v>31</v>
      </c>
      <c r="Q2728" s="290"/>
      <c r="R2728" s="291"/>
      <c r="S2728" s="270"/>
      <c r="T2728" s="283"/>
      <c r="U2728" s="283"/>
      <c r="V2728" s="270"/>
      <c r="W2728" s="270" t="s">
        <v>21</v>
      </c>
    </row>
    <row r="2729" s="253" customFormat="true" ht="25.5" hidden="true" spans="1:23">
      <c r="A2729" s="270">
        <f>MAX(A$2:A2728)+1</f>
        <v>2539</v>
      </c>
      <c r="B2729" s="270">
        <v>310702016</v>
      </c>
      <c r="C2729" s="396" t="s">
        <v>6899</v>
      </c>
      <c r="D2729" s="410" t="s">
        <v>6900</v>
      </c>
      <c r="E2729" s="410" t="s">
        <v>6899</v>
      </c>
      <c r="F2729" s="270"/>
      <c r="G2729" s="270"/>
      <c r="H2729" s="283" t="s">
        <v>39</v>
      </c>
      <c r="I2729" s="283" t="s">
        <v>40</v>
      </c>
      <c r="J2729" s="289">
        <v>84</v>
      </c>
      <c r="K2729" s="290"/>
      <c r="L2729" s="291"/>
      <c r="M2729" s="289">
        <v>84</v>
      </c>
      <c r="N2729" s="290"/>
      <c r="O2729" s="291"/>
      <c r="P2729" s="289" t="s">
        <v>31</v>
      </c>
      <c r="Q2729" s="290"/>
      <c r="R2729" s="291"/>
      <c r="S2729" s="270"/>
      <c r="T2729" s="283"/>
      <c r="U2729" s="283"/>
      <c r="V2729" s="270"/>
      <c r="W2729" s="270" t="s">
        <v>21</v>
      </c>
    </row>
    <row r="2730" s="253" customFormat="true" ht="25.5" hidden="true" spans="1:23">
      <c r="A2730" s="270">
        <f>MAX(A$2:A2729)+1</f>
        <v>2540</v>
      </c>
      <c r="B2730" s="270">
        <v>310702017</v>
      </c>
      <c r="C2730" s="396" t="s">
        <v>178</v>
      </c>
      <c r="D2730" s="410" t="s">
        <v>179</v>
      </c>
      <c r="E2730" s="410" t="s">
        <v>178</v>
      </c>
      <c r="F2730" s="270"/>
      <c r="G2730" s="270"/>
      <c r="H2730" s="283" t="s">
        <v>39</v>
      </c>
      <c r="I2730" s="283" t="s">
        <v>40</v>
      </c>
      <c r="J2730" s="289">
        <v>72</v>
      </c>
      <c r="K2730" s="290"/>
      <c r="L2730" s="291"/>
      <c r="M2730" s="289">
        <v>72</v>
      </c>
      <c r="N2730" s="290"/>
      <c r="O2730" s="291"/>
      <c r="P2730" s="289" t="s">
        <v>31</v>
      </c>
      <c r="Q2730" s="290"/>
      <c r="R2730" s="291"/>
      <c r="S2730" s="270"/>
      <c r="T2730" s="283"/>
      <c r="U2730" s="283"/>
      <c r="V2730" s="270"/>
      <c r="W2730" s="270" t="s">
        <v>21</v>
      </c>
    </row>
    <row r="2731" s="253" customFormat="true" ht="25.5" hidden="true" spans="1:23">
      <c r="A2731" s="270">
        <f>MAX(A$2:A2730)+1</f>
        <v>2541</v>
      </c>
      <c r="B2731" s="270">
        <v>310702018</v>
      </c>
      <c r="C2731" s="396" t="s">
        <v>6901</v>
      </c>
      <c r="D2731" s="410" t="s">
        <v>6902</v>
      </c>
      <c r="E2731" s="410" t="s">
        <v>6901</v>
      </c>
      <c r="F2731" s="270" t="s">
        <v>6903</v>
      </c>
      <c r="G2731" s="270" t="s">
        <v>6904</v>
      </c>
      <c r="H2731" s="283" t="s">
        <v>39</v>
      </c>
      <c r="I2731" s="283" t="s">
        <v>40</v>
      </c>
      <c r="J2731" s="289">
        <v>24</v>
      </c>
      <c r="K2731" s="290"/>
      <c r="L2731" s="291"/>
      <c r="M2731" s="289">
        <v>24</v>
      </c>
      <c r="N2731" s="290"/>
      <c r="O2731" s="291"/>
      <c r="P2731" s="289" t="s">
        <v>31</v>
      </c>
      <c r="Q2731" s="290"/>
      <c r="R2731" s="291"/>
      <c r="S2731" s="270"/>
      <c r="T2731" s="283"/>
      <c r="U2731" s="283"/>
      <c r="V2731" s="270"/>
      <c r="W2731" s="270" t="s">
        <v>21</v>
      </c>
    </row>
    <row r="2732" s="253" customFormat="true" ht="25.5" hidden="true" spans="1:23">
      <c r="A2732" s="270">
        <f>MAX(A$2:A2731)+1</f>
        <v>2542</v>
      </c>
      <c r="B2732" s="270">
        <v>310702019</v>
      </c>
      <c r="C2732" s="396" t="s">
        <v>6905</v>
      </c>
      <c r="D2732" s="410" t="s">
        <v>6906</v>
      </c>
      <c r="E2732" s="410" t="s">
        <v>6905</v>
      </c>
      <c r="F2732" s="270"/>
      <c r="G2732" s="270"/>
      <c r="H2732" s="283" t="s">
        <v>39</v>
      </c>
      <c r="I2732" s="283" t="s">
        <v>873</v>
      </c>
      <c r="J2732" s="289">
        <v>36</v>
      </c>
      <c r="K2732" s="290"/>
      <c r="L2732" s="291"/>
      <c r="M2732" s="289">
        <v>36</v>
      </c>
      <c r="N2732" s="290"/>
      <c r="O2732" s="291"/>
      <c r="P2732" s="289" t="s">
        <v>31</v>
      </c>
      <c r="Q2732" s="290"/>
      <c r="R2732" s="291"/>
      <c r="S2732" s="270"/>
      <c r="T2732" s="283"/>
      <c r="U2732" s="283"/>
      <c r="V2732" s="270"/>
      <c r="W2732" s="270" t="s">
        <v>21</v>
      </c>
    </row>
    <row r="2733" s="253" customFormat="true" ht="89.25" hidden="true" spans="1:23">
      <c r="A2733" s="270">
        <f>MAX(A$2:A2732)+1</f>
        <v>2543</v>
      </c>
      <c r="B2733" s="270">
        <v>310702020</v>
      </c>
      <c r="C2733" s="396" t="s">
        <v>6907</v>
      </c>
      <c r="D2733" s="410" t="s">
        <v>6908</v>
      </c>
      <c r="E2733" s="410" t="s">
        <v>6907</v>
      </c>
      <c r="F2733" s="270" t="s">
        <v>6909</v>
      </c>
      <c r="G2733" s="270"/>
      <c r="H2733" s="283" t="s">
        <v>44</v>
      </c>
      <c r="I2733" s="283" t="s">
        <v>40</v>
      </c>
      <c r="J2733" s="289">
        <v>900</v>
      </c>
      <c r="K2733" s="290"/>
      <c r="L2733" s="291"/>
      <c r="M2733" s="289">
        <v>900</v>
      </c>
      <c r="N2733" s="290"/>
      <c r="O2733" s="291"/>
      <c r="P2733" s="289" t="s">
        <v>31</v>
      </c>
      <c r="Q2733" s="290"/>
      <c r="R2733" s="291"/>
      <c r="S2733" s="270" t="s">
        <v>3233</v>
      </c>
      <c r="T2733" s="283"/>
      <c r="U2733" s="283"/>
      <c r="V2733" s="270"/>
      <c r="W2733" s="270" t="s">
        <v>21</v>
      </c>
    </row>
    <row r="2734" s="253" customFormat="true" ht="89.25" hidden="true" spans="1:23">
      <c r="A2734" s="270">
        <f>MAX(A$2:A2733)+1</f>
        <v>2544</v>
      </c>
      <c r="B2734" s="270">
        <v>310702021</v>
      </c>
      <c r="C2734" s="270" t="s">
        <v>6910</v>
      </c>
      <c r="D2734" s="410" t="s">
        <v>6911</v>
      </c>
      <c r="E2734" s="410" t="s">
        <v>6910</v>
      </c>
      <c r="F2734" s="270" t="s">
        <v>6912</v>
      </c>
      <c r="G2734" s="270"/>
      <c r="H2734" s="283" t="s">
        <v>44</v>
      </c>
      <c r="I2734" s="283" t="s">
        <v>40</v>
      </c>
      <c r="J2734" s="289">
        <v>1000</v>
      </c>
      <c r="K2734" s="290"/>
      <c r="L2734" s="291"/>
      <c r="M2734" s="289">
        <v>1000</v>
      </c>
      <c r="N2734" s="290"/>
      <c r="O2734" s="291"/>
      <c r="P2734" s="289" t="s">
        <v>31</v>
      </c>
      <c r="Q2734" s="290"/>
      <c r="R2734" s="291"/>
      <c r="S2734" s="270"/>
      <c r="T2734" s="283"/>
      <c r="U2734" s="283"/>
      <c r="V2734" s="270"/>
      <c r="W2734" s="270" t="s">
        <v>21</v>
      </c>
    </row>
    <row r="2735" s="253" customFormat="true" ht="63.75" hidden="true" spans="1:23">
      <c r="A2735" s="272">
        <f>MAX(A$2:A2734)+1</f>
        <v>2545</v>
      </c>
      <c r="B2735" s="272">
        <v>310702022</v>
      </c>
      <c r="C2735" s="272" t="s">
        <v>6913</v>
      </c>
      <c r="D2735" s="410" t="s">
        <v>6914</v>
      </c>
      <c r="E2735" s="410" t="s">
        <v>6913</v>
      </c>
      <c r="F2735" s="272" t="s">
        <v>6915</v>
      </c>
      <c r="G2735" s="272" t="s">
        <v>6916</v>
      </c>
      <c r="H2735" s="285" t="s">
        <v>39</v>
      </c>
      <c r="I2735" s="285" t="s">
        <v>40</v>
      </c>
      <c r="J2735" s="289">
        <v>272</v>
      </c>
      <c r="K2735" s="290"/>
      <c r="L2735" s="291"/>
      <c r="M2735" s="289">
        <v>272</v>
      </c>
      <c r="N2735" s="290"/>
      <c r="O2735" s="291"/>
      <c r="P2735" s="289" t="s">
        <v>31</v>
      </c>
      <c r="Q2735" s="290"/>
      <c r="R2735" s="291"/>
      <c r="S2735" s="270" t="s">
        <v>345</v>
      </c>
      <c r="T2735" s="283"/>
      <c r="U2735" s="313"/>
      <c r="V2735" s="270"/>
      <c r="W2735" s="270" t="s">
        <v>21</v>
      </c>
    </row>
    <row r="2736" s="253" customFormat="true" ht="89.25" hidden="true" spans="1:23">
      <c r="A2736" s="272">
        <f>MAX(A$2:A2735)+1</f>
        <v>2546</v>
      </c>
      <c r="B2736" s="272" t="s">
        <v>6917</v>
      </c>
      <c r="C2736" s="273" t="s">
        <v>6918</v>
      </c>
      <c r="D2736" s="336" t="s">
        <v>6919</v>
      </c>
      <c r="E2736" s="336" t="s">
        <v>6918</v>
      </c>
      <c r="F2736" s="446" t="s">
        <v>6920</v>
      </c>
      <c r="G2736" s="446"/>
      <c r="H2736" s="287" t="s">
        <v>29</v>
      </c>
      <c r="I2736" s="427" t="s">
        <v>40</v>
      </c>
      <c r="J2736" s="289" t="s">
        <v>70</v>
      </c>
      <c r="K2736" s="290"/>
      <c r="L2736" s="291"/>
      <c r="M2736" s="289" t="s">
        <v>70</v>
      </c>
      <c r="N2736" s="290"/>
      <c r="O2736" s="291"/>
      <c r="P2736" s="289" t="s">
        <v>70</v>
      </c>
      <c r="Q2736" s="290"/>
      <c r="R2736" s="291"/>
      <c r="S2736" s="271"/>
      <c r="T2736" s="283"/>
      <c r="U2736" s="283"/>
      <c r="V2736" s="270"/>
      <c r="W2736" s="270" t="s">
        <v>535</v>
      </c>
    </row>
    <row r="2737" s="253" customFormat="true" ht="178.5" hidden="true" spans="1:23">
      <c r="A2737" s="270">
        <f>MAX(A$2:A2736)+1</f>
        <v>2547</v>
      </c>
      <c r="B2737" s="270">
        <v>310702024</v>
      </c>
      <c r="C2737" s="270" t="s">
        <v>6921</v>
      </c>
      <c r="D2737" s="550" t="s">
        <v>6922</v>
      </c>
      <c r="E2737" s="410" t="s">
        <v>6923</v>
      </c>
      <c r="F2737" s="177" t="s">
        <v>6924</v>
      </c>
      <c r="G2737" s="270"/>
      <c r="H2737" s="283" t="s">
        <v>39</v>
      </c>
      <c r="I2737" s="283" t="s">
        <v>40</v>
      </c>
      <c r="J2737" s="289">
        <v>1100</v>
      </c>
      <c r="K2737" s="290"/>
      <c r="L2737" s="291"/>
      <c r="M2737" s="289">
        <v>1100</v>
      </c>
      <c r="N2737" s="290"/>
      <c r="O2737" s="291"/>
      <c r="P2737" s="289" t="s">
        <v>31</v>
      </c>
      <c r="Q2737" s="290"/>
      <c r="R2737" s="291"/>
      <c r="S2737" s="440" t="s">
        <v>345</v>
      </c>
      <c r="T2737" s="283"/>
      <c r="U2737" s="283"/>
      <c r="V2737" s="270"/>
      <c r="W2737" s="270" t="s">
        <v>21</v>
      </c>
    </row>
    <row r="2738" s="253" customFormat="true" ht="178.5" hidden="true" spans="1:23">
      <c r="A2738" s="270">
        <f>MAX(A$2:A2737)+1</f>
        <v>2548</v>
      </c>
      <c r="B2738" s="270">
        <v>310702025</v>
      </c>
      <c r="C2738" s="270" t="s">
        <v>6925</v>
      </c>
      <c r="D2738" s="410" t="s">
        <v>6926</v>
      </c>
      <c r="E2738" s="410" t="s">
        <v>6927</v>
      </c>
      <c r="F2738" s="177" t="s">
        <v>6928</v>
      </c>
      <c r="G2738" s="270" t="s">
        <v>6929</v>
      </c>
      <c r="H2738" s="283" t="s">
        <v>44</v>
      </c>
      <c r="I2738" s="283" t="s">
        <v>40</v>
      </c>
      <c r="J2738" s="289">
        <v>794</v>
      </c>
      <c r="K2738" s="290"/>
      <c r="L2738" s="291"/>
      <c r="M2738" s="289">
        <v>794</v>
      </c>
      <c r="N2738" s="290"/>
      <c r="O2738" s="291"/>
      <c r="P2738" s="289" t="s">
        <v>31</v>
      </c>
      <c r="Q2738" s="290"/>
      <c r="R2738" s="291"/>
      <c r="S2738" s="270"/>
      <c r="T2738" s="283"/>
      <c r="U2738" s="283"/>
      <c r="V2738" s="270"/>
      <c r="W2738" s="270" t="s">
        <v>21</v>
      </c>
    </row>
    <row r="2739" s="253" customFormat="true" ht="25.5" hidden="true" spans="1:23">
      <c r="A2739" s="270">
        <f>MAX(A$2:A2738)+1</f>
        <v>2549</v>
      </c>
      <c r="B2739" s="270" t="s">
        <v>6930</v>
      </c>
      <c r="C2739" s="270" t="s">
        <v>6931</v>
      </c>
      <c r="D2739" s="410" t="s">
        <v>6932</v>
      </c>
      <c r="E2739" s="410" t="s">
        <v>6933</v>
      </c>
      <c r="F2739" s="270"/>
      <c r="G2739" s="270"/>
      <c r="H2739" s="283" t="s">
        <v>44</v>
      </c>
      <c r="I2739" s="283" t="s">
        <v>40</v>
      </c>
      <c r="J2739" s="289">
        <v>396</v>
      </c>
      <c r="K2739" s="290"/>
      <c r="L2739" s="291"/>
      <c r="M2739" s="289">
        <v>396</v>
      </c>
      <c r="N2739" s="290"/>
      <c r="O2739" s="291"/>
      <c r="P2739" s="289" t="s">
        <v>31</v>
      </c>
      <c r="Q2739" s="290"/>
      <c r="R2739" s="291"/>
      <c r="S2739" s="270"/>
      <c r="T2739" s="283"/>
      <c r="U2739" s="283"/>
      <c r="V2739" s="270"/>
      <c r="W2739" s="270" t="s">
        <v>21</v>
      </c>
    </row>
    <row r="2740" s="253" customFormat="true" ht="25.5" hidden="true" spans="1:23">
      <c r="A2740" s="270">
        <f>MAX(A$2:A2739)+1</f>
        <v>2550</v>
      </c>
      <c r="B2740" s="270">
        <v>310702026</v>
      </c>
      <c r="C2740" s="270" t="s">
        <v>6934</v>
      </c>
      <c r="D2740" s="410" t="s">
        <v>6935</v>
      </c>
      <c r="E2740" s="410" t="s">
        <v>6936</v>
      </c>
      <c r="F2740" s="325" t="s">
        <v>6863</v>
      </c>
      <c r="G2740" s="270"/>
      <c r="H2740" s="283" t="s">
        <v>44</v>
      </c>
      <c r="I2740" s="283" t="s">
        <v>40</v>
      </c>
      <c r="J2740" s="289">
        <v>3569</v>
      </c>
      <c r="K2740" s="290"/>
      <c r="L2740" s="291"/>
      <c r="M2740" s="289">
        <v>3569</v>
      </c>
      <c r="N2740" s="290"/>
      <c r="O2740" s="291"/>
      <c r="P2740" s="298" t="s">
        <v>31</v>
      </c>
      <c r="Q2740" s="305"/>
      <c r="R2740" s="306"/>
      <c r="S2740" s="270"/>
      <c r="T2740" s="283"/>
      <c r="U2740" s="283"/>
      <c r="V2740" s="270"/>
      <c r="W2740" s="270" t="s">
        <v>310</v>
      </c>
    </row>
    <row r="2741" s="253" customFormat="true" ht="140.25" hidden="true" spans="1:23">
      <c r="A2741" s="270">
        <f>MAX(A$2:A2740)+1</f>
        <v>2551</v>
      </c>
      <c r="B2741" s="270">
        <v>310702028</v>
      </c>
      <c r="C2741" s="270" t="s">
        <v>6937</v>
      </c>
      <c r="D2741" s="410" t="s">
        <v>6938</v>
      </c>
      <c r="E2741" s="410" t="s">
        <v>6937</v>
      </c>
      <c r="F2741" s="443" t="s">
        <v>6939</v>
      </c>
      <c r="G2741" s="270"/>
      <c r="H2741" s="285" t="s">
        <v>44</v>
      </c>
      <c r="I2741" s="283" t="s">
        <v>40</v>
      </c>
      <c r="J2741" s="289">
        <v>1000</v>
      </c>
      <c r="K2741" s="290"/>
      <c r="L2741" s="291"/>
      <c r="M2741" s="289">
        <v>1000</v>
      </c>
      <c r="N2741" s="290"/>
      <c r="O2741" s="291"/>
      <c r="P2741" s="289" t="s">
        <v>31</v>
      </c>
      <c r="Q2741" s="290"/>
      <c r="R2741" s="291"/>
      <c r="S2741" s="270"/>
      <c r="T2741" s="283"/>
      <c r="U2741" s="283"/>
      <c r="V2741" s="270"/>
      <c r="W2741" s="270" t="s">
        <v>21</v>
      </c>
    </row>
    <row r="2742" s="253" customFormat="true" ht="114.75" hidden="true" spans="1:23">
      <c r="A2742" s="270">
        <f>MAX(A$2:A2741)+1</f>
        <v>2552</v>
      </c>
      <c r="B2742" s="270">
        <v>310702029</v>
      </c>
      <c r="C2742" s="270" t="s">
        <v>6940</v>
      </c>
      <c r="D2742" s="410" t="s">
        <v>6941</v>
      </c>
      <c r="E2742" s="410" t="s">
        <v>6940</v>
      </c>
      <c r="F2742" s="270" t="s">
        <v>6942</v>
      </c>
      <c r="G2742" s="270" t="s">
        <v>6943</v>
      </c>
      <c r="H2742" s="283" t="s">
        <v>29</v>
      </c>
      <c r="I2742" s="283" t="s">
        <v>40</v>
      </c>
      <c r="J2742" s="289" t="s">
        <v>70</v>
      </c>
      <c r="K2742" s="290"/>
      <c r="L2742" s="291"/>
      <c r="M2742" s="289" t="s">
        <v>70</v>
      </c>
      <c r="N2742" s="290"/>
      <c r="O2742" s="291"/>
      <c r="P2742" s="298" t="s">
        <v>70</v>
      </c>
      <c r="Q2742" s="305"/>
      <c r="R2742" s="306"/>
      <c r="S2742" s="440" t="s">
        <v>1008</v>
      </c>
      <c r="T2742" s="283"/>
      <c r="U2742" s="283"/>
      <c r="V2742" s="270"/>
      <c r="W2742" s="270" t="s">
        <v>21</v>
      </c>
    </row>
    <row r="2743" s="253" customFormat="true" ht="79" hidden="true" customHeight="true" spans="1:23">
      <c r="A2743" s="270">
        <f>MAX(A$2:A2742)+1</f>
        <v>2553</v>
      </c>
      <c r="B2743" s="270">
        <v>310702030</v>
      </c>
      <c r="C2743" s="270" t="s">
        <v>6944</v>
      </c>
      <c r="D2743" s="423" t="s">
        <v>6945</v>
      </c>
      <c r="E2743" s="410" t="s">
        <v>6946</v>
      </c>
      <c r="F2743" s="325" t="s">
        <v>6947</v>
      </c>
      <c r="G2743" s="270"/>
      <c r="H2743" s="283" t="s">
        <v>29</v>
      </c>
      <c r="I2743" s="283" t="s">
        <v>40</v>
      </c>
      <c r="J2743" s="289">
        <v>300</v>
      </c>
      <c r="K2743" s="290"/>
      <c r="L2743" s="291"/>
      <c r="M2743" s="289">
        <v>300</v>
      </c>
      <c r="N2743" s="290"/>
      <c r="O2743" s="291"/>
      <c r="P2743" s="298" t="s">
        <v>31</v>
      </c>
      <c r="Q2743" s="305"/>
      <c r="R2743" s="306"/>
      <c r="S2743" s="270"/>
      <c r="T2743" s="283"/>
      <c r="U2743" s="283"/>
      <c r="V2743" s="270"/>
      <c r="W2743" s="270" t="s">
        <v>1667</v>
      </c>
    </row>
    <row r="2744" s="252" customFormat="true" ht="25.5" hidden="true" spans="1:23">
      <c r="A2744" s="270"/>
      <c r="B2744" s="270">
        <v>3108</v>
      </c>
      <c r="C2744" s="270" t="s">
        <v>6948</v>
      </c>
      <c r="D2744" s="410"/>
      <c r="E2744" s="410"/>
      <c r="F2744" s="270"/>
      <c r="G2744" s="270"/>
      <c r="H2744" s="283"/>
      <c r="I2744" s="283"/>
      <c r="J2744" s="289"/>
      <c r="K2744" s="290"/>
      <c r="L2744" s="291"/>
      <c r="M2744" s="289"/>
      <c r="N2744" s="290"/>
      <c r="O2744" s="291"/>
      <c r="P2744" s="289"/>
      <c r="Q2744" s="290"/>
      <c r="R2744" s="291"/>
      <c r="S2744" s="270"/>
      <c r="T2744" s="283"/>
      <c r="U2744" s="283"/>
      <c r="V2744" s="270"/>
      <c r="W2744" s="270" t="s">
        <v>21</v>
      </c>
    </row>
    <row r="2745" s="253" customFormat="true" ht="25.5" hidden="true" spans="1:23">
      <c r="A2745" s="270">
        <f>MAX(A$2:A2744)+1</f>
        <v>2554</v>
      </c>
      <c r="B2745" s="270">
        <v>310800001</v>
      </c>
      <c r="C2745" s="396" t="s">
        <v>6949</v>
      </c>
      <c r="D2745" s="410" t="s">
        <v>6950</v>
      </c>
      <c r="E2745" s="410" t="s">
        <v>6949</v>
      </c>
      <c r="F2745" s="272"/>
      <c r="G2745" s="272"/>
      <c r="H2745" s="283" t="s">
        <v>39</v>
      </c>
      <c r="I2745" s="283" t="s">
        <v>40</v>
      </c>
      <c r="J2745" s="297">
        <v>150</v>
      </c>
      <c r="K2745" s="303"/>
      <c r="L2745" s="304"/>
      <c r="M2745" s="297">
        <v>150</v>
      </c>
      <c r="N2745" s="303"/>
      <c r="O2745" s="304"/>
      <c r="P2745" s="289" t="s">
        <v>31</v>
      </c>
      <c r="Q2745" s="290"/>
      <c r="R2745" s="291"/>
      <c r="S2745" s="435" t="s">
        <v>345</v>
      </c>
      <c r="T2745" s="377"/>
      <c r="U2745" s="377"/>
      <c r="V2745" s="270"/>
      <c r="W2745" s="270" t="s">
        <v>938</v>
      </c>
    </row>
    <row r="2746" s="253" customFormat="true" ht="25.5" hidden="true" spans="1:23">
      <c r="A2746" s="270">
        <f>MAX(A$2:A2745)+1</f>
        <v>2555</v>
      </c>
      <c r="B2746" s="270">
        <v>310800002</v>
      </c>
      <c r="C2746" s="396" t="s">
        <v>6951</v>
      </c>
      <c r="D2746" s="410" t="s">
        <v>6952</v>
      </c>
      <c r="E2746" s="410" t="s">
        <v>6951</v>
      </c>
      <c r="F2746" s="272"/>
      <c r="G2746" s="272"/>
      <c r="H2746" s="283" t="s">
        <v>39</v>
      </c>
      <c r="I2746" s="283" t="s">
        <v>40</v>
      </c>
      <c r="J2746" s="297">
        <v>180</v>
      </c>
      <c r="K2746" s="303"/>
      <c r="L2746" s="304"/>
      <c r="M2746" s="297">
        <v>180</v>
      </c>
      <c r="N2746" s="303"/>
      <c r="O2746" s="304"/>
      <c r="P2746" s="289" t="s">
        <v>31</v>
      </c>
      <c r="Q2746" s="290"/>
      <c r="R2746" s="291"/>
      <c r="S2746" s="435" t="s">
        <v>345</v>
      </c>
      <c r="T2746" s="377"/>
      <c r="U2746" s="377"/>
      <c r="V2746" s="270"/>
      <c r="W2746" s="270" t="s">
        <v>938</v>
      </c>
    </row>
    <row r="2747" s="253" customFormat="true" ht="25.5" hidden="true" spans="1:23">
      <c r="A2747" s="270">
        <f>MAX(A$2:A2746)+1</f>
        <v>2556</v>
      </c>
      <c r="B2747" s="270">
        <v>310800003</v>
      </c>
      <c r="C2747" s="396" t="s">
        <v>6953</v>
      </c>
      <c r="D2747" s="410" t="s">
        <v>6954</v>
      </c>
      <c r="E2747" s="410" t="s">
        <v>6953</v>
      </c>
      <c r="F2747" s="270" t="s">
        <v>6955</v>
      </c>
      <c r="G2747" s="270"/>
      <c r="H2747" s="283" t="s">
        <v>39</v>
      </c>
      <c r="I2747" s="283" t="s">
        <v>6956</v>
      </c>
      <c r="J2747" s="289">
        <v>13</v>
      </c>
      <c r="K2747" s="290"/>
      <c r="L2747" s="291"/>
      <c r="M2747" s="289">
        <v>13</v>
      </c>
      <c r="N2747" s="290"/>
      <c r="O2747" s="291"/>
      <c r="P2747" s="289" t="s">
        <v>31</v>
      </c>
      <c r="Q2747" s="290"/>
      <c r="R2747" s="291"/>
      <c r="S2747" s="270"/>
      <c r="T2747" s="283"/>
      <c r="U2747" s="283"/>
      <c r="V2747" s="270"/>
      <c r="W2747" s="270" t="s">
        <v>21</v>
      </c>
    </row>
    <row r="2748" s="253" customFormat="true" ht="25.5" hidden="true" spans="1:23">
      <c r="A2748" s="270">
        <f>MAX(A$2:A2747)+1</f>
        <v>2557</v>
      </c>
      <c r="B2748" s="270">
        <v>310800004</v>
      </c>
      <c r="C2748" s="396" t="s">
        <v>457</v>
      </c>
      <c r="D2748" s="410" t="s">
        <v>456</v>
      </c>
      <c r="E2748" s="410" t="s">
        <v>457</v>
      </c>
      <c r="F2748" s="270" t="s">
        <v>6957</v>
      </c>
      <c r="G2748" s="270" t="s">
        <v>6958</v>
      </c>
      <c r="H2748" s="283" t="s">
        <v>44</v>
      </c>
      <c r="I2748" s="283" t="s">
        <v>6959</v>
      </c>
      <c r="J2748" s="289">
        <v>26</v>
      </c>
      <c r="K2748" s="290"/>
      <c r="L2748" s="291"/>
      <c r="M2748" s="289">
        <v>26</v>
      </c>
      <c r="N2748" s="290"/>
      <c r="O2748" s="291"/>
      <c r="P2748" s="289" t="s">
        <v>31</v>
      </c>
      <c r="Q2748" s="290"/>
      <c r="R2748" s="291"/>
      <c r="S2748" s="270"/>
      <c r="T2748" s="283"/>
      <c r="U2748" s="283"/>
      <c r="V2748" s="270"/>
      <c r="W2748" s="270" t="s">
        <v>21</v>
      </c>
    </row>
    <row r="2749" s="253" customFormat="true" ht="25.5" hidden="true" spans="1:23">
      <c r="A2749" s="270">
        <f>MAX(A$2:A2748)+1</f>
        <v>2558</v>
      </c>
      <c r="B2749" s="270" t="s">
        <v>6960</v>
      </c>
      <c r="C2749" s="396" t="s">
        <v>457</v>
      </c>
      <c r="D2749" s="410" t="s">
        <v>456</v>
      </c>
      <c r="E2749" s="410" t="s">
        <v>457</v>
      </c>
      <c r="F2749" s="270"/>
      <c r="G2749" s="270"/>
      <c r="H2749" s="283" t="s">
        <v>29</v>
      </c>
      <c r="I2749" s="283" t="s">
        <v>6961</v>
      </c>
      <c r="J2749" s="289">
        <v>104</v>
      </c>
      <c r="K2749" s="290"/>
      <c r="L2749" s="291"/>
      <c r="M2749" s="289">
        <v>104</v>
      </c>
      <c r="N2749" s="290"/>
      <c r="O2749" s="291"/>
      <c r="P2749" s="289" t="s">
        <v>31</v>
      </c>
      <c r="Q2749" s="290"/>
      <c r="R2749" s="291"/>
      <c r="S2749" s="270" t="s">
        <v>6962</v>
      </c>
      <c r="T2749" s="283"/>
      <c r="U2749" s="283"/>
      <c r="V2749" s="270"/>
      <c r="W2749" s="270" t="s">
        <v>21</v>
      </c>
    </row>
    <row r="2750" s="253" customFormat="true" ht="25.5" hidden="true" spans="1:23">
      <c r="A2750" s="270">
        <f>MAX(A$2:A2749)+1</f>
        <v>2559</v>
      </c>
      <c r="B2750" s="270">
        <v>310800005</v>
      </c>
      <c r="C2750" s="396" t="s">
        <v>6963</v>
      </c>
      <c r="D2750" s="410" t="s">
        <v>6964</v>
      </c>
      <c r="E2750" s="410" t="s">
        <v>6965</v>
      </c>
      <c r="F2750" s="270"/>
      <c r="G2750" s="270"/>
      <c r="H2750" s="283" t="s">
        <v>44</v>
      </c>
      <c r="I2750" s="283" t="s">
        <v>40</v>
      </c>
      <c r="J2750" s="297">
        <v>2900</v>
      </c>
      <c r="K2750" s="303"/>
      <c r="L2750" s="304"/>
      <c r="M2750" s="297">
        <v>2900</v>
      </c>
      <c r="N2750" s="303"/>
      <c r="O2750" s="304"/>
      <c r="P2750" s="289" t="s">
        <v>31</v>
      </c>
      <c r="Q2750" s="290"/>
      <c r="R2750" s="291"/>
      <c r="S2750" s="270" t="s">
        <v>6966</v>
      </c>
      <c r="T2750" s="377"/>
      <c r="U2750" s="377"/>
      <c r="V2750" s="270"/>
      <c r="W2750" s="270" t="s">
        <v>938</v>
      </c>
    </row>
    <row r="2751" s="253" customFormat="true" ht="25.5" hidden="true" spans="1:23">
      <c r="A2751" s="270">
        <f>MAX(A$2:A2750)+1</f>
        <v>2560</v>
      </c>
      <c r="B2751" s="270" t="s">
        <v>6967</v>
      </c>
      <c r="C2751" s="374" t="s">
        <v>6968</v>
      </c>
      <c r="D2751" s="410" t="s">
        <v>6969</v>
      </c>
      <c r="E2751" s="410" t="s">
        <v>6970</v>
      </c>
      <c r="F2751" s="270"/>
      <c r="G2751" s="270"/>
      <c r="H2751" s="283" t="s">
        <v>44</v>
      </c>
      <c r="I2751" s="283" t="s">
        <v>6971</v>
      </c>
      <c r="J2751" s="289">
        <v>650</v>
      </c>
      <c r="K2751" s="290"/>
      <c r="L2751" s="291"/>
      <c r="M2751" s="289">
        <v>650</v>
      </c>
      <c r="N2751" s="290"/>
      <c r="O2751" s="291"/>
      <c r="P2751" s="289" t="s">
        <v>31</v>
      </c>
      <c r="Q2751" s="290"/>
      <c r="R2751" s="291"/>
      <c r="S2751" s="270" t="s">
        <v>6968</v>
      </c>
      <c r="T2751" s="283"/>
      <c r="U2751" s="283"/>
      <c r="V2751" s="270"/>
      <c r="W2751" s="270" t="s">
        <v>21</v>
      </c>
    </row>
    <row r="2752" s="253" customFormat="true" ht="25.5" hidden="true" spans="1:23">
      <c r="A2752" s="270">
        <f>MAX(A$2:A2751)+1</f>
        <v>2561</v>
      </c>
      <c r="B2752" s="270">
        <v>310800006</v>
      </c>
      <c r="C2752" s="396" t="s">
        <v>6972</v>
      </c>
      <c r="D2752" s="410" t="s">
        <v>6973</v>
      </c>
      <c r="E2752" s="410" t="s">
        <v>6972</v>
      </c>
      <c r="F2752" s="270" t="s">
        <v>6974</v>
      </c>
      <c r="G2752" s="270" t="s">
        <v>6975</v>
      </c>
      <c r="H2752" s="283" t="s">
        <v>39</v>
      </c>
      <c r="I2752" s="283" t="s">
        <v>40</v>
      </c>
      <c r="J2752" s="289">
        <v>26</v>
      </c>
      <c r="K2752" s="290"/>
      <c r="L2752" s="291"/>
      <c r="M2752" s="289">
        <v>26</v>
      </c>
      <c r="N2752" s="290"/>
      <c r="O2752" s="291"/>
      <c r="P2752" s="289" t="s">
        <v>31</v>
      </c>
      <c r="Q2752" s="290"/>
      <c r="R2752" s="291"/>
      <c r="S2752" s="270"/>
      <c r="T2752" s="283"/>
      <c r="U2752" s="283"/>
      <c r="V2752" s="270"/>
      <c r="W2752" s="270" t="s">
        <v>21</v>
      </c>
    </row>
    <row r="2753" s="253" customFormat="true" ht="25.5" hidden="true" spans="1:23">
      <c r="A2753" s="270">
        <f>MAX(A$2:A2752)+1</f>
        <v>2562</v>
      </c>
      <c r="B2753" s="270">
        <v>310800007</v>
      </c>
      <c r="C2753" s="396" t="s">
        <v>6976</v>
      </c>
      <c r="D2753" s="410" t="s">
        <v>6977</v>
      </c>
      <c r="E2753" s="410" t="s">
        <v>6976</v>
      </c>
      <c r="F2753" s="270"/>
      <c r="G2753" s="270"/>
      <c r="H2753" s="283" t="s">
        <v>39</v>
      </c>
      <c r="I2753" s="283" t="s">
        <v>40</v>
      </c>
      <c r="J2753" s="297">
        <v>433</v>
      </c>
      <c r="K2753" s="303"/>
      <c r="L2753" s="304"/>
      <c r="M2753" s="297">
        <v>433</v>
      </c>
      <c r="N2753" s="303"/>
      <c r="O2753" s="304"/>
      <c r="P2753" s="289" t="s">
        <v>31</v>
      </c>
      <c r="Q2753" s="290"/>
      <c r="R2753" s="291"/>
      <c r="S2753" s="270"/>
      <c r="T2753" s="377"/>
      <c r="U2753" s="377"/>
      <c r="V2753" s="270"/>
      <c r="W2753" s="270" t="s">
        <v>938</v>
      </c>
    </row>
    <row r="2754" s="253" customFormat="true" ht="51" hidden="true" spans="1:23">
      <c r="A2754" s="270">
        <f>MAX(A$2:A2753)+1</f>
        <v>2563</v>
      </c>
      <c r="B2754" s="270" t="s">
        <v>6978</v>
      </c>
      <c r="C2754" s="177" t="s">
        <v>6979</v>
      </c>
      <c r="D2754" s="410" t="s">
        <v>6980</v>
      </c>
      <c r="E2754" s="410" t="s">
        <v>6981</v>
      </c>
      <c r="F2754" s="270" t="s">
        <v>6982</v>
      </c>
      <c r="G2754" s="270"/>
      <c r="H2754" s="283" t="s">
        <v>44</v>
      </c>
      <c r="I2754" s="283" t="s">
        <v>40</v>
      </c>
      <c r="J2754" s="297">
        <v>1770</v>
      </c>
      <c r="K2754" s="303"/>
      <c r="L2754" s="304"/>
      <c r="M2754" s="297">
        <v>1770</v>
      </c>
      <c r="N2754" s="303"/>
      <c r="O2754" s="304"/>
      <c r="P2754" s="289" t="s">
        <v>31</v>
      </c>
      <c r="Q2754" s="290"/>
      <c r="R2754" s="291"/>
      <c r="S2754" s="270"/>
      <c r="T2754" s="377"/>
      <c r="U2754" s="377"/>
      <c r="V2754" s="270"/>
      <c r="W2754" s="270" t="s">
        <v>938</v>
      </c>
    </row>
    <row r="2755" s="253" customFormat="true" ht="25.5" hidden="true" spans="1:23">
      <c r="A2755" s="270">
        <f>MAX(A$2:A2754)+1</f>
        <v>2564</v>
      </c>
      <c r="B2755" s="270">
        <v>310800008</v>
      </c>
      <c r="C2755" s="396" t="s">
        <v>6983</v>
      </c>
      <c r="D2755" s="410" t="s">
        <v>6984</v>
      </c>
      <c r="E2755" s="410" t="s">
        <v>6983</v>
      </c>
      <c r="F2755" s="270" t="s">
        <v>6985</v>
      </c>
      <c r="G2755" s="270" t="s">
        <v>6986</v>
      </c>
      <c r="H2755" s="283" t="s">
        <v>44</v>
      </c>
      <c r="I2755" s="283" t="s">
        <v>40</v>
      </c>
      <c r="J2755" s="289">
        <v>1560</v>
      </c>
      <c r="K2755" s="290"/>
      <c r="L2755" s="291"/>
      <c r="M2755" s="289">
        <v>1560</v>
      </c>
      <c r="N2755" s="290"/>
      <c r="O2755" s="291"/>
      <c r="P2755" s="289" t="s">
        <v>31</v>
      </c>
      <c r="Q2755" s="290"/>
      <c r="R2755" s="291"/>
      <c r="S2755" s="270"/>
      <c r="T2755" s="283"/>
      <c r="U2755" s="283"/>
      <c r="V2755" s="270"/>
      <c r="W2755" s="270" t="s">
        <v>21</v>
      </c>
    </row>
    <row r="2756" s="253" customFormat="true" ht="25.5" hidden="true" spans="1:23">
      <c r="A2756" s="270">
        <f>MAX(A$2:A2755)+1</f>
        <v>2565</v>
      </c>
      <c r="B2756" s="270" t="s">
        <v>6987</v>
      </c>
      <c r="C2756" s="177" t="s">
        <v>6988</v>
      </c>
      <c r="D2756" s="410" t="s">
        <v>6984</v>
      </c>
      <c r="E2756" s="410" t="s">
        <v>6983</v>
      </c>
      <c r="F2756" s="270"/>
      <c r="G2756" s="270"/>
      <c r="H2756" s="283" t="s">
        <v>44</v>
      </c>
      <c r="I2756" s="283" t="s">
        <v>40</v>
      </c>
      <c r="J2756" s="289">
        <v>8840</v>
      </c>
      <c r="K2756" s="290"/>
      <c r="L2756" s="291"/>
      <c r="M2756" s="289">
        <v>8840</v>
      </c>
      <c r="N2756" s="290"/>
      <c r="O2756" s="291"/>
      <c r="P2756" s="289" t="s">
        <v>31</v>
      </c>
      <c r="Q2756" s="290"/>
      <c r="R2756" s="291"/>
      <c r="S2756" s="270"/>
      <c r="T2756" s="283"/>
      <c r="U2756" s="283"/>
      <c r="V2756" s="270"/>
      <c r="W2756" s="270" t="s">
        <v>21</v>
      </c>
    </row>
    <row r="2757" s="253" customFormat="true" ht="51" hidden="true" spans="1:23">
      <c r="A2757" s="270">
        <f>MAX(A$2:A2756)+1</f>
        <v>2566</v>
      </c>
      <c r="B2757" s="270">
        <v>310800009</v>
      </c>
      <c r="C2757" s="396" t="s">
        <v>6989</v>
      </c>
      <c r="D2757" s="410" t="s">
        <v>6990</v>
      </c>
      <c r="E2757" s="410" t="s">
        <v>6989</v>
      </c>
      <c r="F2757" s="270" t="s">
        <v>6991</v>
      </c>
      <c r="G2757" s="270"/>
      <c r="H2757" s="283" t="s">
        <v>44</v>
      </c>
      <c r="I2757" s="283" t="s">
        <v>6992</v>
      </c>
      <c r="J2757" s="289">
        <v>104</v>
      </c>
      <c r="K2757" s="290"/>
      <c r="L2757" s="291"/>
      <c r="M2757" s="289">
        <v>104</v>
      </c>
      <c r="N2757" s="290"/>
      <c r="O2757" s="291"/>
      <c r="P2757" s="289" t="s">
        <v>31</v>
      </c>
      <c r="Q2757" s="290"/>
      <c r="R2757" s="291"/>
      <c r="S2757" s="270"/>
      <c r="T2757" s="283"/>
      <c r="U2757" s="283"/>
      <c r="V2757" s="270"/>
      <c r="W2757" s="270" t="s">
        <v>21</v>
      </c>
    </row>
    <row r="2758" s="253" customFormat="true" ht="25.5" hidden="true" spans="1:23">
      <c r="A2758" s="270">
        <f>MAX(A$2:A2757)+1</f>
        <v>2567</v>
      </c>
      <c r="B2758" s="270">
        <v>310800010</v>
      </c>
      <c r="C2758" s="396" t="s">
        <v>6993</v>
      </c>
      <c r="D2758" s="410" t="s">
        <v>6994</v>
      </c>
      <c r="E2758" s="410" t="s">
        <v>6993</v>
      </c>
      <c r="F2758" s="270"/>
      <c r="G2758" s="270"/>
      <c r="H2758" s="283" t="s">
        <v>29</v>
      </c>
      <c r="I2758" s="283" t="s">
        <v>40</v>
      </c>
      <c r="J2758" s="289">
        <v>104</v>
      </c>
      <c r="K2758" s="290"/>
      <c r="L2758" s="291"/>
      <c r="M2758" s="289">
        <v>104</v>
      </c>
      <c r="N2758" s="290"/>
      <c r="O2758" s="291"/>
      <c r="P2758" s="289" t="s">
        <v>31</v>
      </c>
      <c r="Q2758" s="290"/>
      <c r="R2758" s="291"/>
      <c r="S2758" s="270"/>
      <c r="T2758" s="283"/>
      <c r="U2758" s="283"/>
      <c r="V2758" s="270"/>
      <c r="W2758" s="270" t="s">
        <v>21</v>
      </c>
    </row>
    <row r="2759" s="253" customFormat="true" ht="63.75" hidden="true" spans="1:23">
      <c r="A2759" s="270">
        <f>MAX(A$2:A2758)+1</f>
        <v>2568</v>
      </c>
      <c r="B2759" s="270">
        <v>310800011</v>
      </c>
      <c r="C2759" s="396" t="s">
        <v>6995</v>
      </c>
      <c r="D2759" s="410" t="s">
        <v>6996</v>
      </c>
      <c r="E2759" s="410" t="s">
        <v>6997</v>
      </c>
      <c r="F2759" s="270" t="s">
        <v>6998</v>
      </c>
      <c r="G2759" s="270"/>
      <c r="H2759" s="283" t="s">
        <v>44</v>
      </c>
      <c r="I2759" s="283" t="s">
        <v>40</v>
      </c>
      <c r="J2759" s="289">
        <v>50</v>
      </c>
      <c r="K2759" s="290"/>
      <c r="L2759" s="291"/>
      <c r="M2759" s="289">
        <v>50</v>
      </c>
      <c r="N2759" s="290"/>
      <c r="O2759" s="291"/>
      <c r="P2759" s="289" t="s">
        <v>31</v>
      </c>
      <c r="Q2759" s="290"/>
      <c r="R2759" s="291"/>
      <c r="S2759" s="270"/>
      <c r="T2759" s="283"/>
      <c r="U2759" s="283"/>
      <c r="V2759" s="270"/>
      <c r="W2759" s="270" t="s">
        <v>6999</v>
      </c>
    </row>
    <row r="2760" s="253" customFormat="true" ht="25.5" hidden="true" spans="1:23">
      <c r="A2760" s="270">
        <f>MAX(A$2:A2759)+1</f>
        <v>2569</v>
      </c>
      <c r="B2760" s="270">
        <v>310800012</v>
      </c>
      <c r="C2760" s="396" t="s">
        <v>7000</v>
      </c>
      <c r="D2760" s="410" t="s">
        <v>7001</v>
      </c>
      <c r="E2760" s="410" t="s">
        <v>7000</v>
      </c>
      <c r="F2760" s="270" t="s">
        <v>7002</v>
      </c>
      <c r="G2760" s="270"/>
      <c r="H2760" s="283" t="s">
        <v>44</v>
      </c>
      <c r="I2760" s="283" t="s">
        <v>7003</v>
      </c>
      <c r="J2760" s="289">
        <v>520</v>
      </c>
      <c r="K2760" s="290"/>
      <c r="L2760" s="291"/>
      <c r="M2760" s="289">
        <v>520</v>
      </c>
      <c r="N2760" s="290"/>
      <c r="O2760" s="291"/>
      <c r="P2760" s="289" t="s">
        <v>31</v>
      </c>
      <c r="Q2760" s="290"/>
      <c r="R2760" s="291"/>
      <c r="S2760" s="270"/>
      <c r="T2760" s="283"/>
      <c r="U2760" s="283"/>
      <c r="V2760" s="270"/>
      <c r="W2760" s="270" t="s">
        <v>21</v>
      </c>
    </row>
    <row r="2761" s="253" customFormat="true" ht="25.5" hidden="true" spans="1:23">
      <c r="A2761" s="270">
        <f>MAX(A$2:A2760)+1</f>
        <v>2570</v>
      </c>
      <c r="B2761" s="270">
        <v>310800013</v>
      </c>
      <c r="C2761" s="396" t="s">
        <v>7004</v>
      </c>
      <c r="D2761" s="410" t="s">
        <v>7005</v>
      </c>
      <c r="E2761" s="410" t="s">
        <v>7004</v>
      </c>
      <c r="F2761" s="270" t="s">
        <v>7006</v>
      </c>
      <c r="G2761" s="270"/>
      <c r="H2761" s="283" t="s">
        <v>44</v>
      </c>
      <c r="I2761" s="283" t="s">
        <v>40</v>
      </c>
      <c r="J2761" s="289">
        <v>130</v>
      </c>
      <c r="K2761" s="290"/>
      <c r="L2761" s="291"/>
      <c r="M2761" s="289">
        <v>130</v>
      </c>
      <c r="N2761" s="290"/>
      <c r="O2761" s="291"/>
      <c r="P2761" s="289" t="s">
        <v>31</v>
      </c>
      <c r="Q2761" s="290"/>
      <c r="R2761" s="291"/>
      <c r="S2761" s="270"/>
      <c r="T2761" s="283"/>
      <c r="U2761" s="283"/>
      <c r="V2761" s="270"/>
      <c r="W2761" s="270" t="s">
        <v>21</v>
      </c>
    </row>
    <row r="2762" s="253" customFormat="true" ht="25.5" hidden="true" spans="1:23">
      <c r="A2762" s="270">
        <f>MAX(A$2:A2761)+1</f>
        <v>2571</v>
      </c>
      <c r="B2762" s="270">
        <v>310800014</v>
      </c>
      <c r="C2762" s="396" t="s">
        <v>7007</v>
      </c>
      <c r="D2762" s="410" t="s">
        <v>7008</v>
      </c>
      <c r="E2762" s="410" t="s">
        <v>7007</v>
      </c>
      <c r="F2762" s="270"/>
      <c r="G2762" s="270"/>
      <c r="H2762" s="283" t="s">
        <v>44</v>
      </c>
      <c r="I2762" s="283" t="s">
        <v>40</v>
      </c>
      <c r="J2762" s="289">
        <v>390</v>
      </c>
      <c r="K2762" s="290"/>
      <c r="L2762" s="291"/>
      <c r="M2762" s="289">
        <v>390</v>
      </c>
      <c r="N2762" s="290"/>
      <c r="O2762" s="291"/>
      <c r="P2762" s="289" t="s">
        <v>31</v>
      </c>
      <c r="Q2762" s="290"/>
      <c r="R2762" s="291"/>
      <c r="S2762" s="270"/>
      <c r="T2762" s="283"/>
      <c r="U2762" s="283"/>
      <c r="V2762" s="270"/>
      <c r="W2762" s="270" t="s">
        <v>21</v>
      </c>
    </row>
    <row r="2763" s="253" customFormat="true" ht="25.5" hidden="true" spans="1:23">
      <c r="A2763" s="270">
        <f>MAX(A$2:A2762)+1</f>
        <v>2572</v>
      </c>
      <c r="B2763" s="270">
        <v>310800015</v>
      </c>
      <c r="C2763" s="396" t="s">
        <v>7009</v>
      </c>
      <c r="D2763" s="410" t="s">
        <v>7010</v>
      </c>
      <c r="E2763" s="410" t="s">
        <v>7009</v>
      </c>
      <c r="F2763" s="270" t="s">
        <v>7011</v>
      </c>
      <c r="G2763" s="270"/>
      <c r="H2763" s="283" t="s">
        <v>44</v>
      </c>
      <c r="I2763" s="283" t="s">
        <v>40</v>
      </c>
      <c r="J2763" s="289">
        <v>780</v>
      </c>
      <c r="K2763" s="290"/>
      <c r="L2763" s="291"/>
      <c r="M2763" s="289">
        <v>780</v>
      </c>
      <c r="N2763" s="290"/>
      <c r="O2763" s="291"/>
      <c r="P2763" s="289" t="s">
        <v>31</v>
      </c>
      <c r="Q2763" s="290"/>
      <c r="R2763" s="291"/>
      <c r="S2763" s="270"/>
      <c r="T2763" s="283"/>
      <c r="U2763" s="283"/>
      <c r="V2763" s="270"/>
      <c r="W2763" s="270" t="s">
        <v>21</v>
      </c>
    </row>
    <row r="2764" s="253" customFormat="true" ht="51" hidden="true" spans="1:23">
      <c r="A2764" s="270">
        <f>MAX(A$2:A2763)+1</f>
        <v>2573</v>
      </c>
      <c r="B2764" s="270" t="s">
        <v>7012</v>
      </c>
      <c r="C2764" s="396" t="s">
        <v>7013</v>
      </c>
      <c r="D2764" s="410" t="s">
        <v>7010</v>
      </c>
      <c r="E2764" s="410" t="s">
        <v>7009</v>
      </c>
      <c r="F2764" s="270" t="s">
        <v>7014</v>
      </c>
      <c r="G2764" s="270"/>
      <c r="H2764" s="283" t="s">
        <v>29</v>
      </c>
      <c r="I2764" s="283" t="s">
        <v>40</v>
      </c>
      <c r="J2764" s="289">
        <v>19000</v>
      </c>
      <c r="K2764" s="290"/>
      <c r="L2764" s="291"/>
      <c r="M2764" s="289">
        <v>19000</v>
      </c>
      <c r="N2764" s="290"/>
      <c r="O2764" s="291"/>
      <c r="P2764" s="289" t="s">
        <v>31</v>
      </c>
      <c r="Q2764" s="290"/>
      <c r="R2764" s="291"/>
      <c r="S2764" s="270"/>
      <c r="T2764" s="283"/>
      <c r="U2764" s="283"/>
      <c r="V2764" s="270"/>
      <c r="W2764" s="270" t="s">
        <v>21</v>
      </c>
    </row>
    <row r="2765" s="253" customFormat="true" ht="25.5" hidden="true" spans="1:23">
      <c r="A2765" s="270">
        <f>MAX(A$2:A2764)+1</f>
        <v>2574</v>
      </c>
      <c r="B2765" s="270">
        <v>310800016</v>
      </c>
      <c r="C2765" s="270" t="s">
        <v>7015</v>
      </c>
      <c r="D2765" s="410" t="s">
        <v>7016</v>
      </c>
      <c r="E2765" s="410" t="s">
        <v>7015</v>
      </c>
      <c r="F2765" s="270" t="s">
        <v>7017</v>
      </c>
      <c r="G2765" s="270"/>
      <c r="H2765" s="283" t="s">
        <v>44</v>
      </c>
      <c r="I2765" s="283" t="s">
        <v>463</v>
      </c>
      <c r="J2765" s="289">
        <v>65</v>
      </c>
      <c r="K2765" s="290"/>
      <c r="L2765" s="291"/>
      <c r="M2765" s="289">
        <v>65</v>
      </c>
      <c r="N2765" s="290"/>
      <c r="O2765" s="291"/>
      <c r="P2765" s="289" t="s">
        <v>31</v>
      </c>
      <c r="Q2765" s="290"/>
      <c r="R2765" s="291"/>
      <c r="S2765" s="270"/>
      <c r="T2765" s="283"/>
      <c r="U2765" s="283"/>
      <c r="V2765" s="270"/>
      <c r="W2765" s="270" t="s">
        <v>21</v>
      </c>
    </row>
    <row r="2766" s="253" customFormat="true" ht="38.25" hidden="true" spans="1:23">
      <c r="A2766" s="270">
        <f>MAX(A$2:A2765)+1</f>
        <v>2575</v>
      </c>
      <c r="B2766" s="270">
        <v>310800017</v>
      </c>
      <c r="C2766" s="270" t="s">
        <v>7018</v>
      </c>
      <c r="D2766" s="410" t="s">
        <v>7019</v>
      </c>
      <c r="E2766" s="410" t="s">
        <v>7020</v>
      </c>
      <c r="F2766" s="270"/>
      <c r="G2766" s="270"/>
      <c r="H2766" s="283" t="s">
        <v>44</v>
      </c>
      <c r="I2766" s="283" t="s">
        <v>40</v>
      </c>
      <c r="J2766" s="289">
        <v>5200</v>
      </c>
      <c r="K2766" s="290"/>
      <c r="L2766" s="291"/>
      <c r="M2766" s="289">
        <v>5200</v>
      </c>
      <c r="N2766" s="290"/>
      <c r="O2766" s="291"/>
      <c r="P2766" s="289" t="s">
        <v>31</v>
      </c>
      <c r="Q2766" s="290"/>
      <c r="R2766" s="291"/>
      <c r="S2766" s="270"/>
      <c r="T2766" s="283"/>
      <c r="U2766" s="283"/>
      <c r="V2766" s="270"/>
      <c r="W2766" s="270" t="s">
        <v>21</v>
      </c>
    </row>
    <row r="2767" s="253" customFormat="true" ht="38.25" hidden="true" spans="1:23">
      <c r="A2767" s="270">
        <f>MAX(A$2:A2766)+1</f>
        <v>2576</v>
      </c>
      <c r="B2767" s="270">
        <v>310800018</v>
      </c>
      <c r="C2767" s="270" t="s">
        <v>7021</v>
      </c>
      <c r="D2767" s="410" t="s">
        <v>7022</v>
      </c>
      <c r="E2767" s="410" t="s">
        <v>7023</v>
      </c>
      <c r="F2767" s="270"/>
      <c r="G2767" s="270"/>
      <c r="H2767" s="283" t="s">
        <v>44</v>
      </c>
      <c r="I2767" s="283" t="s">
        <v>40</v>
      </c>
      <c r="J2767" s="289">
        <v>3250</v>
      </c>
      <c r="K2767" s="290"/>
      <c r="L2767" s="291"/>
      <c r="M2767" s="289">
        <v>3250</v>
      </c>
      <c r="N2767" s="290"/>
      <c r="O2767" s="291"/>
      <c r="P2767" s="289" t="s">
        <v>31</v>
      </c>
      <c r="Q2767" s="290"/>
      <c r="R2767" s="291"/>
      <c r="S2767" s="270"/>
      <c r="T2767" s="283"/>
      <c r="U2767" s="283"/>
      <c r="V2767" s="270"/>
      <c r="W2767" s="270" t="s">
        <v>21</v>
      </c>
    </row>
    <row r="2768" s="253" customFormat="true" ht="38.25" hidden="true" spans="1:23">
      <c r="A2768" s="270">
        <f>MAX(A$2:A2767)+1</f>
        <v>2577</v>
      </c>
      <c r="B2768" s="270">
        <v>310800019</v>
      </c>
      <c r="C2768" s="270" t="s">
        <v>7024</v>
      </c>
      <c r="D2768" s="410" t="s">
        <v>7025</v>
      </c>
      <c r="E2768" s="410" t="s">
        <v>7024</v>
      </c>
      <c r="F2768" s="270" t="s">
        <v>7026</v>
      </c>
      <c r="G2768" s="270"/>
      <c r="H2768" s="283" t="s">
        <v>44</v>
      </c>
      <c r="I2768" s="283" t="s">
        <v>40</v>
      </c>
      <c r="J2768" s="289">
        <v>1040</v>
      </c>
      <c r="K2768" s="290"/>
      <c r="L2768" s="291"/>
      <c r="M2768" s="289">
        <v>1040</v>
      </c>
      <c r="N2768" s="290"/>
      <c r="O2768" s="291"/>
      <c r="P2768" s="289" t="s">
        <v>31</v>
      </c>
      <c r="Q2768" s="290"/>
      <c r="R2768" s="291"/>
      <c r="S2768" s="270"/>
      <c r="T2768" s="283"/>
      <c r="U2768" s="283"/>
      <c r="V2768" s="270"/>
      <c r="W2768" s="270" t="s">
        <v>21</v>
      </c>
    </row>
    <row r="2769" s="253" customFormat="true" ht="38.25" hidden="true" spans="1:23">
      <c r="A2769" s="270">
        <f>MAX(A$2:A2768)+1</f>
        <v>2578</v>
      </c>
      <c r="B2769" s="270">
        <v>310800020</v>
      </c>
      <c r="C2769" s="270" t="s">
        <v>7027</v>
      </c>
      <c r="D2769" s="410" t="s">
        <v>7028</v>
      </c>
      <c r="E2769" s="410" t="s">
        <v>7027</v>
      </c>
      <c r="F2769" s="270" t="s">
        <v>7029</v>
      </c>
      <c r="G2769" s="270" t="s">
        <v>7030</v>
      </c>
      <c r="H2769" s="283" t="s">
        <v>44</v>
      </c>
      <c r="I2769" s="283" t="s">
        <v>40</v>
      </c>
      <c r="J2769" s="297">
        <v>6233</v>
      </c>
      <c r="K2769" s="303"/>
      <c r="L2769" s="304"/>
      <c r="M2769" s="297">
        <v>6233</v>
      </c>
      <c r="N2769" s="303"/>
      <c r="O2769" s="304"/>
      <c r="P2769" s="289" t="s">
        <v>31</v>
      </c>
      <c r="Q2769" s="290"/>
      <c r="R2769" s="291"/>
      <c r="S2769" s="270"/>
      <c r="T2769" s="377"/>
      <c r="U2769" s="377"/>
      <c r="V2769" s="270"/>
      <c r="W2769" s="270" t="s">
        <v>938</v>
      </c>
    </row>
    <row r="2770" s="253" customFormat="true" ht="38.25" hidden="true" spans="1:23">
      <c r="A2770" s="270">
        <f>MAX(A$2:A2769)+1</f>
        <v>2579</v>
      </c>
      <c r="B2770" s="270">
        <v>310800021</v>
      </c>
      <c r="C2770" s="270" t="s">
        <v>7031</v>
      </c>
      <c r="D2770" s="410" t="s">
        <v>7032</v>
      </c>
      <c r="E2770" s="410" t="s">
        <v>7031</v>
      </c>
      <c r="F2770" s="270" t="s">
        <v>7029</v>
      </c>
      <c r="G2770" s="270" t="s">
        <v>7030</v>
      </c>
      <c r="H2770" s="283" t="s">
        <v>44</v>
      </c>
      <c r="I2770" s="283" t="s">
        <v>40</v>
      </c>
      <c r="J2770" s="297">
        <v>6114</v>
      </c>
      <c r="K2770" s="303"/>
      <c r="L2770" s="304"/>
      <c r="M2770" s="297">
        <v>6114</v>
      </c>
      <c r="N2770" s="303"/>
      <c r="O2770" s="304"/>
      <c r="P2770" s="289" t="s">
        <v>31</v>
      </c>
      <c r="Q2770" s="290"/>
      <c r="R2770" s="291"/>
      <c r="S2770" s="270"/>
      <c r="T2770" s="377"/>
      <c r="U2770" s="377"/>
      <c r="V2770" s="270"/>
      <c r="W2770" s="270" t="s">
        <v>938</v>
      </c>
    </row>
    <row r="2771" s="253" customFormat="true" ht="51" hidden="true" spans="1:23">
      <c r="A2771" s="270">
        <f>MAX(A$2:A2770)+1</f>
        <v>2580</v>
      </c>
      <c r="B2771" s="270">
        <v>310800022</v>
      </c>
      <c r="C2771" s="270" t="s">
        <v>7033</v>
      </c>
      <c r="D2771" s="410" t="s">
        <v>7034</v>
      </c>
      <c r="E2771" s="410" t="s">
        <v>7033</v>
      </c>
      <c r="F2771" s="270" t="s">
        <v>7035</v>
      </c>
      <c r="G2771" s="270"/>
      <c r="H2771" s="283" t="s">
        <v>44</v>
      </c>
      <c r="I2771" s="283" t="s">
        <v>40</v>
      </c>
      <c r="J2771" s="297">
        <v>3964</v>
      </c>
      <c r="K2771" s="303"/>
      <c r="L2771" s="304"/>
      <c r="M2771" s="297">
        <v>3964</v>
      </c>
      <c r="N2771" s="303"/>
      <c r="O2771" s="304"/>
      <c r="P2771" s="289" t="s">
        <v>31</v>
      </c>
      <c r="Q2771" s="290"/>
      <c r="R2771" s="291"/>
      <c r="S2771" s="270"/>
      <c r="T2771" s="377"/>
      <c r="U2771" s="377"/>
      <c r="V2771" s="270"/>
      <c r="W2771" s="270" t="s">
        <v>938</v>
      </c>
    </row>
    <row r="2772" s="253" customFormat="true" ht="38.25" hidden="true" spans="1:23">
      <c r="A2772" s="270">
        <f>MAX(A$2:A2771)+1</f>
        <v>2581</v>
      </c>
      <c r="B2772" s="270">
        <v>310800023</v>
      </c>
      <c r="C2772" s="270" t="s">
        <v>7036</v>
      </c>
      <c r="D2772" s="410" t="s">
        <v>7037</v>
      </c>
      <c r="E2772" s="410" t="s">
        <v>7036</v>
      </c>
      <c r="F2772" s="270" t="s">
        <v>7029</v>
      </c>
      <c r="G2772" s="270" t="s">
        <v>7038</v>
      </c>
      <c r="H2772" s="283" t="s">
        <v>44</v>
      </c>
      <c r="I2772" s="283" t="s">
        <v>40</v>
      </c>
      <c r="J2772" s="289">
        <v>4550</v>
      </c>
      <c r="K2772" s="290"/>
      <c r="L2772" s="291"/>
      <c r="M2772" s="289">
        <v>4550</v>
      </c>
      <c r="N2772" s="290"/>
      <c r="O2772" s="291"/>
      <c r="P2772" s="289" t="s">
        <v>31</v>
      </c>
      <c r="Q2772" s="290"/>
      <c r="R2772" s="291"/>
      <c r="S2772" s="270"/>
      <c r="T2772" s="283"/>
      <c r="U2772" s="283"/>
      <c r="V2772" s="270"/>
      <c r="W2772" s="270" t="s">
        <v>21</v>
      </c>
    </row>
    <row r="2773" s="253" customFormat="true" ht="51" hidden="true" spans="1:23">
      <c r="A2773" s="270">
        <f>MAX(A$2:A2772)+1</f>
        <v>2582</v>
      </c>
      <c r="B2773" s="270">
        <v>310800024</v>
      </c>
      <c r="C2773" s="270" t="s">
        <v>7039</v>
      </c>
      <c r="D2773" s="410" t="s">
        <v>7040</v>
      </c>
      <c r="E2773" s="410" t="s">
        <v>7041</v>
      </c>
      <c r="F2773" s="270" t="s">
        <v>7042</v>
      </c>
      <c r="G2773" s="270"/>
      <c r="H2773" s="283" t="s">
        <v>29</v>
      </c>
      <c r="I2773" s="283" t="s">
        <v>40</v>
      </c>
      <c r="J2773" s="289"/>
      <c r="K2773" s="290"/>
      <c r="L2773" s="291"/>
      <c r="M2773" s="289"/>
      <c r="N2773" s="290"/>
      <c r="O2773" s="291"/>
      <c r="P2773" s="289"/>
      <c r="Q2773" s="290"/>
      <c r="R2773" s="291"/>
      <c r="S2773" s="270" t="s">
        <v>7043</v>
      </c>
      <c r="T2773" s="283"/>
      <c r="U2773" s="283"/>
      <c r="V2773" s="270"/>
      <c r="W2773" s="270" t="s">
        <v>21</v>
      </c>
    </row>
    <row r="2774" s="253" customFormat="true" ht="25.5" hidden="true" spans="1:23">
      <c r="A2774" s="270">
        <f>MAX(A$2:A2773)+1</f>
        <v>2583</v>
      </c>
      <c r="B2774" s="270">
        <v>310800025</v>
      </c>
      <c r="C2774" s="270" t="s">
        <v>7044</v>
      </c>
      <c r="D2774" s="410" t="s">
        <v>7045</v>
      </c>
      <c r="E2774" s="410" t="s">
        <v>7044</v>
      </c>
      <c r="F2774" s="270"/>
      <c r="G2774" s="270" t="s">
        <v>185</v>
      </c>
      <c r="H2774" s="283" t="s">
        <v>44</v>
      </c>
      <c r="I2774" s="283" t="s">
        <v>40</v>
      </c>
      <c r="J2774" s="289">
        <v>260</v>
      </c>
      <c r="K2774" s="290"/>
      <c r="L2774" s="291"/>
      <c r="M2774" s="289">
        <v>260</v>
      </c>
      <c r="N2774" s="290"/>
      <c r="O2774" s="291"/>
      <c r="P2774" s="289" t="s">
        <v>31</v>
      </c>
      <c r="Q2774" s="290"/>
      <c r="R2774" s="291"/>
      <c r="S2774" s="270"/>
      <c r="T2774" s="283"/>
      <c r="U2774" s="283"/>
      <c r="V2774" s="270"/>
      <c r="W2774" s="270" t="s">
        <v>21</v>
      </c>
    </row>
    <row r="2775" s="253" customFormat="true" ht="25.5" hidden="true" spans="1:23">
      <c r="A2775" s="270">
        <f>MAX(A$2:A2774)+1</f>
        <v>2584</v>
      </c>
      <c r="B2775" s="270">
        <v>310800026</v>
      </c>
      <c r="C2775" s="270" t="s">
        <v>7046</v>
      </c>
      <c r="D2775" s="410" t="s">
        <v>7047</v>
      </c>
      <c r="E2775" s="410" t="s">
        <v>7046</v>
      </c>
      <c r="F2775" s="270"/>
      <c r="G2775" s="270"/>
      <c r="H2775" s="283" t="s">
        <v>44</v>
      </c>
      <c r="I2775" s="283" t="s">
        <v>40</v>
      </c>
      <c r="J2775" s="289">
        <v>65</v>
      </c>
      <c r="K2775" s="290"/>
      <c r="L2775" s="291"/>
      <c r="M2775" s="289">
        <v>65</v>
      </c>
      <c r="N2775" s="290"/>
      <c r="O2775" s="291"/>
      <c r="P2775" s="289" t="s">
        <v>31</v>
      </c>
      <c r="Q2775" s="290"/>
      <c r="R2775" s="291"/>
      <c r="S2775" s="270"/>
      <c r="T2775" s="283"/>
      <c r="U2775" s="283"/>
      <c r="V2775" s="270"/>
      <c r="W2775" s="270" t="s">
        <v>21</v>
      </c>
    </row>
    <row r="2776" s="253" customFormat="true" ht="63.75" hidden="true" spans="1:23">
      <c r="A2776" s="270">
        <f>MAX(A$2:A2775)+1</f>
        <v>2585</v>
      </c>
      <c r="B2776" s="270">
        <v>310800027</v>
      </c>
      <c r="C2776" s="270" t="s">
        <v>7048</v>
      </c>
      <c r="D2776" s="410" t="s">
        <v>7049</v>
      </c>
      <c r="E2776" s="410" t="s">
        <v>7048</v>
      </c>
      <c r="F2776" s="270" t="s">
        <v>7050</v>
      </c>
      <c r="G2776" s="272"/>
      <c r="H2776" s="283" t="s">
        <v>39</v>
      </c>
      <c r="I2776" s="283" t="s">
        <v>40</v>
      </c>
      <c r="J2776" s="289">
        <v>260</v>
      </c>
      <c r="K2776" s="290"/>
      <c r="L2776" s="291"/>
      <c r="M2776" s="289">
        <v>260</v>
      </c>
      <c r="N2776" s="290"/>
      <c r="O2776" s="291"/>
      <c r="P2776" s="289" t="s">
        <v>31</v>
      </c>
      <c r="Q2776" s="290"/>
      <c r="R2776" s="291"/>
      <c r="S2776" s="435" t="s">
        <v>345</v>
      </c>
      <c r="T2776" s="283"/>
      <c r="U2776" s="283"/>
      <c r="V2776" s="283"/>
      <c r="W2776" s="270" t="s">
        <v>120</v>
      </c>
    </row>
    <row r="2777" s="253" customFormat="true" ht="76.5" hidden="true" spans="1:23">
      <c r="A2777" s="270">
        <f>MAX(A$2:A2776)+1</f>
        <v>2586</v>
      </c>
      <c r="B2777" s="270">
        <v>310800028</v>
      </c>
      <c r="C2777" s="270" t="s">
        <v>7051</v>
      </c>
      <c r="D2777" s="410" t="s">
        <v>449</v>
      </c>
      <c r="E2777" s="410" t="s">
        <v>448</v>
      </c>
      <c r="F2777" s="270" t="s">
        <v>7052</v>
      </c>
      <c r="G2777" s="417"/>
      <c r="H2777" s="283" t="s">
        <v>29</v>
      </c>
      <c r="I2777" s="283" t="s">
        <v>40</v>
      </c>
      <c r="J2777" s="289" t="s">
        <v>70</v>
      </c>
      <c r="K2777" s="290"/>
      <c r="L2777" s="291"/>
      <c r="M2777" s="289" t="s">
        <v>70</v>
      </c>
      <c r="N2777" s="290"/>
      <c r="O2777" s="291"/>
      <c r="P2777" s="298" t="s">
        <v>70</v>
      </c>
      <c r="Q2777" s="305"/>
      <c r="R2777" s="306"/>
      <c r="S2777" s="438"/>
      <c r="T2777" s="283"/>
      <c r="U2777" s="283"/>
      <c r="V2777" s="270"/>
      <c r="W2777" s="270" t="s">
        <v>7053</v>
      </c>
    </row>
    <row r="2778" s="252" customFormat="true" ht="63.75" hidden="true" spans="1:23">
      <c r="A2778" s="270"/>
      <c r="B2778" s="270">
        <v>3109</v>
      </c>
      <c r="C2778" s="270" t="s">
        <v>7054</v>
      </c>
      <c r="D2778" s="410"/>
      <c r="E2778" s="410"/>
      <c r="F2778" s="270"/>
      <c r="G2778" s="270" t="s">
        <v>7055</v>
      </c>
      <c r="H2778" s="283"/>
      <c r="I2778" s="283"/>
      <c r="J2778" s="289"/>
      <c r="K2778" s="290"/>
      <c r="L2778" s="291"/>
      <c r="M2778" s="289"/>
      <c r="N2778" s="290"/>
      <c r="O2778" s="291"/>
      <c r="P2778" s="289"/>
      <c r="Q2778" s="290"/>
      <c r="R2778" s="291"/>
      <c r="S2778" s="270" t="s">
        <v>7056</v>
      </c>
      <c r="T2778" s="283"/>
      <c r="U2778" s="283"/>
      <c r="V2778" s="270"/>
      <c r="W2778" s="270" t="s">
        <v>21</v>
      </c>
    </row>
    <row r="2779" s="253" customFormat="true" ht="25.5" hidden="true" spans="1:23">
      <c r="A2779" s="270">
        <f>MAX(A$1:A2778)+1</f>
        <v>2587</v>
      </c>
      <c r="B2779" s="270" t="s">
        <v>7057</v>
      </c>
      <c r="C2779" s="270" t="s">
        <v>7058</v>
      </c>
      <c r="D2779" s="411" t="s">
        <v>4797</v>
      </c>
      <c r="E2779" s="410" t="s">
        <v>4798</v>
      </c>
      <c r="F2779" s="270"/>
      <c r="G2779" s="270"/>
      <c r="H2779" s="283" t="s">
        <v>44</v>
      </c>
      <c r="I2779" s="283" t="s">
        <v>40</v>
      </c>
      <c r="J2779" s="289" t="s">
        <v>4286</v>
      </c>
      <c r="K2779" s="290"/>
      <c r="L2779" s="291"/>
      <c r="M2779" s="289" t="s">
        <v>4286</v>
      </c>
      <c r="N2779" s="290"/>
      <c r="O2779" s="291"/>
      <c r="P2779" s="289" t="s">
        <v>31</v>
      </c>
      <c r="Q2779" s="290"/>
      <c r="R2779" s="291"/>
      <c r="S2779" s="270"/>
      <c r="T2779" s="283"/>
      <c r="U2779" s="283"/>
      <c r="V2779" s="270"/>
      <c r="W2779" s="270" t="s">
        <v>21</v>
      </c>
    </row>
    <row r="2780" s="253" customFormat="true" ht="25.5" hidden="true" spans="1:23">
      <c r="A2780" s="270">
        <f>MAX(A$1:A2779)+1</f>
        <v>2588</v>
      </c>
      <c r="B2780" s="270" t="s">
        <v>7059</v>
      </c>
      <c r="C2780" s="270" t="s">
        <v>7060</v>
      </c>
      <c r="D2780" s="410" t="s">
        <v>4797</v>
      </c>
      <c r="E2780" s="410" t="s">
        <v>4798</v>
      </c>
      <c r="F2780" s="270"/>
      <c r="G2780" s="270"/>
      <c r="H2780" s="283" t="s">
        <v>44</v>
      </c>
      <c r="I2780" s="283" t="s">
        <v>40</v>
      </c>
      <c r="J2780" s="289">
        <v>60</v>
      </c>
      <c r="K2780" s="290"/>
      <c r="L2780" s="291"/>
      <c r="M2780" s="289">
        <v>60</v>
      </c>
      <c r="N2780" s="290"/>
      <c r="O2780" s="291"/>
      <c r="P2780" s="289" t="s">
        <v>31</v>
      </c>
      <c r="Q2780" s="290"/>
      <c r="R2780" s="291"/>
      <c r="S2780" s="447" t="s">
        <v>7061</v>
      </c>
      <c r="T2780" s="283"/>
      <c r="U2780" s="283"/>
      <c r="V2780" s="270"/>
      <c r="W2780" s="270" t="s">
        <v>21</v>
      </c>
    </row>
    <row r="2781" s="252" customFormat="true" ht="25.5" hidden="true" spans="1:23">
      <c r="A2781" s="270"/>
      <c r="B2781" s="270">
        <v>310901</v>
      </c>
      <c r="C2781" s="270" t="s">
        <v>7062</v>
      </c>
      <c r="D2781" s="410"/>
      <c r="E2781" s="410"/>
      <c r="F2781" s="270"/>
      <c r="G2781" s="270"/>
      <c r="H2781" s="283"/>
      <c r="I2781" s="283"/>
      <c r="J2781" s="289"/>
      <c r="K2781" s="290"/>
      <c r="L2781" s="291"/>
      <c r="M2781" s="289"/>
      <c r="N2781" s="290"/>
      <c r="O2781" s="291"/>
      <c r="P2781" s="289"/>
      <c r="Q2781" s="290"/>
      <c r="R2781" s="291"/>
      <c r="S2781" s="270"/>
      <c r="T2781" s="283"/>
      <c r="U2781" s="283"/>
      <c r="V2781" s="270"/>
      <c r="W2781" s="270" t="s">
        <v>21</v>
      </c>
    </row>
    <row r="2782" s="253" customFormat="true" ht="76.5" hidden="true" spans="1:23">
      <c r="A2782" s="270">
        <f>MAX(A$1:A2781)+1</f>
        <v>2589</v>
      </c>
      <c r="B2782" s="270">
        <v>310901001</v>
      </c>
      <c r="C2782" s="270" t="s">
        <v>7063</v>
      </c>
      <c r="D2782" s="410" t="s">
        <v>7064</v>
      </c>
      <c r="E2782" s="410" t="s">
        <v>7063</v>
      </c>
      <c r="F2782" s="270" t="s">
        <v>7065</v>
      </c>
      <c r="G2782" s="270"/>
      <c r="H2782" s="283" t="s">
        <v>44</v>
      </c>
      <c r="I2782" s="283" t="s">
        <v>40</v>
      </c>
      <c r="J2782" s="289">
        <v>260</v>
      </c>
      <c r="K2782" s="290"/>
      <c r="L2782" s="291"/>
      <c r="M2782" s="289">
        <v>260</v>
      </c>
      <c r="N2782" s="290"/>
      <c r="O2782" s="291"/>
      <c r="P2782" s="289" t="s">
        <v>31</v>
      </c>
      <c r="Q2782" s="290"/>
      <c r="R2782" s="291"/>
      <c r="S2782" s="270" t="s">
        <v>7066</v>
      </c>
      <c r="T2782" s="283"/>
      <c r="U2782" s="283"/>
      <c r="V2782" s="270"/>
      <c r="W2782" s="270" t="s">
        <v>21</v>
      </c>
    </row>
    <row r="2783" s="253" customFormat="true" ht="25.5" hidden="true" spans="1:23">
      <c r="A2783" s="270">
        <f>MAX(A$1:A2782)+1</f>
        <v>2590</v>
      </c>
      <c r="B2783" s="270" t="s">
        <v>7067</v>
      </c>
      <c r="C2783" s="270" t="s">
        <v>7063</v>
      </c>
      <c r="D2783" s="410" t="s">
        <v>7064</v>
      </c>
      <c r="E2783" s="410" t="s">
        <v>7063</v>
      </c>
      <c r="F2783" s="270"/>
      <c r="G2783" s="270"/>
      <c r="H2783" s="283" t="s">
        <v>44</v>
      </c>
      <c r="I2783" s="283" t="s">
        <v>40</v>
      </c>
      <c r="J2783" s="289">
        <v>130</v>
      </c>
      <c r="K2783" s="290"/>
      <c r="L2783" s="291"/>
      <c r="M2783" s="289">
        <v>130</v>
      </c>
      <c r="N2783" s="290"/>
      <c r="O2783" s="291"/>
      <c r="P2783" s="289" t="s">
        <v>31</v>
      </c>
      <c r="Q2783" s="290"/>
      <c r="R2783" s="291"/>
      <c r="S2783" s="270" t="s">
        <v>7068</v>
      </c>
      <c r="T2783" s="283"/>
      <c r="U2783" s="283"/>
      <c r="V2783" s="270"/>
      <c r="W2783" s="270" t="s">
        <v>21</v>
      </c>
    </row>
    <row r="2784" s="253" customFormat="true" ht="27" hidden="true" spans="1:23">
      <c r="A2784" s="270">
        <f>MAX(A$1:A2783)+1</f>
        <v>2591</v>
      </c>
      <c r="B2784" s="270" t="s">
        <v>7069</v>
      </c>
      <c r="C2784" s="393" t="s">
        <v>7070</v>
      </c>
      <c r="D2784" s="410" t="s">
        <v>7071</v>
      </c>
      <c r="E2784" s="410" t="s">
        <v>7072</v>
      </c>
      <c r="F2784" s="270"/>
      <c r="G2784" s="270"/>
      <c r="H2784" s="283" t="s">
        <v>44</v>
      </c>
      <c r="I2784" s="283" t="s">
        <v>40</v>
      </c>
      <c r="J2784" s="289">
        <v>130</v>
      </c>
      <c r="K2784" s="290"/>
      <c r="L2784" s="291"/>
      <c r="M2784" s="289">
        <v>130</v>
      </c>
      <c r="N2784" s="290"/>
      <c r="O2784" s="291"/>
      <c r="P2784" s="289" t="s">
        <v>31</v>
      </c>
      <c r="Q2784" s="290"/>
      <c r="R2784" s="291"/>
      <c r="S2784" s="440" t="s">
        <v>7070</v>
      </c>
      <c r="T2784" s="283"/>
      <c r="U2784" s="283"/>
      <c r="V2784" s="270"/>
      <c r="W2784" s="270" t="s">
        <v>21</v>
      </c>
    </row>
    <row r="2785" s="253" customFormat="true" ht="25.5" hidden="true" spans="1:23">
      <c r="A2785" s="270">
        <f>MAX(A$1:A2784)+1</f>
        <v>2592</v>
      </c>
      <c r="B2785" s="270">
        <v>310901002</v>
      </c>
      <c r="C2785" s="270" t="s">
        <v>7073</v>
      </c>
      <c r="D2785" s="410" t="s">
        <v>7074</v>
      </c>
      <c r="E2785" s="410" t="s">
        <v>7073</v>
      </c>
      <c r="F2785" s="270"/>
      <c r="G2785" s="270"/>
      <c r="H2785" s="283" t="s">
        <v>39</v>
      </c>
      <c r="I2785" s="283" t="s">
        <v>40</v>
      </c>
      <c r="J2785" s="289">
        <v>26</v>
      </c>
      <c r="K2785" s="290"/>
      <c r="L2785" s="291"/>
      <c r="M2785" s="289">
        <v>26</v>
      </c>
      <c r="N2785" s="290"/>
      <c r="O2785" s="291"/>
      <c r="P2785" s="289" t="s">
        <v>31</v>
      </c>
      <c r="Q2785" s="290"/>
      <c r="R2785" s="291"/>
      <c r="S2785" s="270"/>
      <c r="T2785" s="283"/>
      <c r="U2785" s="283"/>
      <c r="V2785" s="270"/>
      <c r="W2785" s="270" t="s">
        <v>21</v>
      </c>
    </row>
    <row r="2786" s="253" customFormat="true" ht="25.5" hidden="true" spans="1:23">
      <c r="A2786" s="270">
        <f>MAX(A$1:A2785)+1</f>
        <v>2593</v>
      </c>
      <c r="B2786" s="270">
        <v>310901003</v>
      </c>
      <c r="C2786" s="270" t="s">
        <v>7075</v>
      </c>
      <c r="D2786" s="410" t="s">
        <v>7076</v>
      </c>
      <c r="E2786" s="410" t="s">
        <v>7075</v>
      </c>
      <c r="F2786" s="270"/>
      <c r="G2786" s="270"/>
      <c r="H2786" s="283" t="s">
        <v>39</v>
      </c>
      <c r="I2786" s="283" t="s">
        <v>40</v>
      </c>
      <c r="J2786" s="289">
        <v>78</v>
      </c>
      <c r="K2786" s="290"/>
      <c r="L2786" s="291"/>
      <c r="M2786" s="289">
        <v>78</v>
      </c>
      <c r="N2786" s="290"/>
      <c r="O2786" s="291"/>
      <c r="P2786" s="289" t="s">
        <v>31</v>
      </c>
      <c r="Q2786" s="290"/>
      <c r="R2786" s="291"/>
      <c r="S2786" s="270"/>
      <c r="T2786" s="283"/>
      <c r="U2786" s="283"/>
      <c r="V2786" s="270"/>
      <c r="W2786" s="270" t="s">
        <v>21</v>
      </c>
    </row>
    <row r="2787" s="253" customFormat="true" ht="25.5" hidden="true" spans="1:23">
      <c r="A2787" s="270">
        <f>MAX(A$1:A2786)+1</f>
        <v>2594</v>
      </c>
      <c r="B2787" s="270">
        <v>310901004</v>
      </c>
      <c r="C2787" s="270" t="s">
        <v>7077</v>
      </c>
      <c r="D2787" s="410" t="s">
        <v>7078</v>
      </c>
      <c r="E2787" s="410" t="s">
        <v>7077</v>
      </c>
      <c r="F2787" s="270" t="s">
        <v>5687</v>
      </c>
      <c r="G2787" s="270"/>
      <c r="H2787" s="283" t="s">
        <v>39</v>
      </c>
      <c r="I2787" s="283" t="s">
        <v>40</v>
      </c>
      <c r="J2787" s="289">
        <v>65</v>
      </c>
      <c r="K2787" s="290"/>
      <c r="L2787" s="291"/>
      <c r="M2787" s="289">
        <v>65</v>
      </c>
      <c r="N2787" s="290"/>
      <c r="O2787" s="291"/>
      <c r="P2787" s="289" t="s">
        <v>31</v>
      </c>
      <c r="Q2787" s="290"/>
      <c r="R2787" s="291"/>
      <c r="S2787" s="270"/>
      <c r="T2787" s="283"/>
      <c r="U2787" s="283"/>
      <c r="V2787" s="270"/>
      <c r="W2787" s="270" t="s">
        <v>21</v>
      </c>
    </row>
    <row r="2788" s="253" customFormat="true" ht="25.5" hidden="true" spans="1:23">
      <c r="A2788" s="270">
        <f>MAX(A$1:A2787)+1</f>
        <v>2595</v>
      </c>
      <c r="B2788" s="270">
        <v>310901005</v>
      </c>
      <c r="C2788" s="270" t="s">
        <v>7079</v>
      </c>
      <c r="D2788" s="410" t="s">
        <v>7080</v>
      </c>
      <c r="E2788" s="410" t="s">
        <v>7079</v>
      </c>
      <c r="F2788" s="270" t="s">
        <v>7081</v>
      </c>
      <c r="G2788" s="270"/>
      <c r="H2788" s="283" t="s">
        <v>44</v>
      </c>
      <c r="I2788" s="283" t="s">
        <v>40</v>
      </c>
      <c r="J2788" s="297">
        <v>450</v>
      </c>
      <c r="K2788" s="303"/>
      <c r="L2788" s="304"/>
      <c r="M2788" s="297">
        <v>450</v>
      </c>
      <c r="N2788" s="303"/>
      <c r="O2788" s="304"/>
      <c r="P2788" s="289" t="s">
        <v>31</v>
      </c>
      <c r="Q2788" s="290"/>
      <c r="R2788" s="291"/>
      <c r="S2788" s="270"/>
      <c r="T2788" s="377"/>
      <c r="U2788" s="377"/>
      <c r="V2788" s="270"/>
      <c r="W2788" s="270" t="s">
        <v>938</v>
      </c>
    </row>
    <row r="2789" s="253" customFormat="true" ht="25.5" hidden="true" spans="1:23">
      <c r="A2789" s="270">
        <f>MAX(A$1:A2788)+1</f>
        <v>2596</v>
      </c>
      <c r="B2789" s="270">
        <v>310901006</v>
      </c>
      <c r="C2789" s="270" t="s">
        <v>7082</v>
      </c>
      <c r="D2789" s="410" t="s">
        <v>7083</v>
      </c>
      <c r="E2789" s="410" t="s">
        <v>7082</v>
      </c>
      <c r="F2789" s="270" t="s">
        <v>7084</v>
      </c>
      <c r="G2789" s="270"/>
      <c r="H2789" s="283" t="s">
        <v>44</v>
      </c>
      <c r="I2789" s="283" t="s">
        <v>40</v>
      </c>
      <c r="J2789" s="289">
        <v>1560</v>
      </c>
      <c r="K2789" s="290"/>
      <c r="L2789" s="291"/>
      <c r="M2789" s="289">
        <v>1560</v>
      </c>
      <c r="N2789" s="290"/>
      <c r="O2789" s="291"/>
      <c r="P2789" s="289" t="s">
        <v>31</v>
      </c>
      <c r="Q2789" s="290"/>
      <c r="R2789" s="291"/>
      <c r="S2789" s="270"/>
      <c r="T2789" s="283"/>
      <c r="U2789" s="283"/>
      <c r="V2789" s="270"/>
      <c r="W2789" s="270" t="s">
        <v>21</v>
      </c>
    </row>
    <row r="2790" s="253" customFormat="true" ht="25.5" hidden="true" spans="1:23">
      <c r="A2790" s="270">
        <f>MAX(A$1:A2789)+1</f>
        <v>2597</v>
      </c>
      <c r="B2790" s="270">
        <v>310901007</v>
      </c>
      <c r="C2790" s="270" t="s">
        <v>7085</v>
      </c>
      <c r="D2790" s="410" t="s">
        <v>7086</v>
      </c>
      <c r="E2790" s="410" t="s">
        <v>7085</v>
      </c>
      <c r="F2790" s="270" t="s">
        <v>7087</v>
      </c>
      <c r="G2790" s="270" t="s">
        <v>7088</v>
      </c>
      <c r="H2790" s="283" t="s">
        <v>44</v>
      </c>
      <c r="I2790" s="283" t="s">
        <v>2209</v>
      </c>
      <c r="J2790" s="297">
        <v>299</v>
      </c>
      <c r="K2790" s="303"/>
      <c r="L2790" s="304"/>
      <c r="M2790" s="297">
        <v>299</v>
      </c>
      <c r="N2790" s="303"/>
      <c r="O2790" s="304"/>
      <c r="P2790" s="289" t="s">
        <v>31</v>
      </c>
      <c r="Q2790" s="290"/>
      <c r="R2790" s="291"/>
      <c r="S2790" s="270"/>
      <c r="T2790" s="377"/>
      <c r="U2790" s="377"/>
      <c r="V2790" s="270"/>
      <c r="W2790" s="270" t="s">
        <v>938</v>
      </c>
    </row>
    <row r="2791" s="253" customFormat="true" ht="25.5" hidden="true" spans="1:23">
      <c r="A2791" s="270">
        <f>MAX(A$1:A2790)+1</f>
        <v>2598</v>
      </c>
      <c r="B2791" s="270" t="s">
        <v>7089</v>
      </c>
      <c r="C2791" s="270" t="s">
        <v>7090</v>
      </c>
      <c r="D2791" s="410" t="s">
        <v>7086</v>
      </c>
      <c r="E2791" s="410" t="s">
        <v>7091</v>
      </c>
      <c r="F2791" s="270"/>
      <c r="G2791" s="270"/>
      <c r="H2791" s="283" t="s">
        <v>44</v>
      </c>
      <c r="I2791" s="283" t="s">
        <v>2209</v>
      </c>
      <c r="J2791" s="289">
        <v>65</v>
      </c>
      <c r="K2791" s="290"/>
      <c r="L2791" s="291"/>
      <c r="M2791" s="289">
        <v>65</v>
      </c>
      <c r="N2791" s="290"/>
      <c r="O2791" s="291"/>
      <c r="P2791" s="289" t="s">
        <v>31</v>
      </c>
      <c r="Q2791" s="290"/>
      <c r="R2791" s="291"/>
      <c r="S2791" s="270" t="s">
        <v>7090</v>
      </c>
      <c r="T2791" s="283"/>
      <c r="U2791" s="283"/>
      <c r="V2791" s="270"/>
      <c r="W2791" s="270" t="s">
        <v>21</v>
      </c>
    </row>
    <row r="2792" s="253" customFormat="true" ht="51" hidden="true" spans="1:23">
      <c r="A2792" s="270">
        <f>MAX(A$1:A2791)+1</f>
        <v>2599</v>
      </c>
      <c r="B2792" s="270">
        <v>310901008</v>
      </c>
      <c r="C2792" s="270" t="s">
        <v>7092</v>
      </c>
      <c r="D2792" s="410" t="s">
        <v>7093</v>
      </c>
      <c r="E2792" s="410" t="s">
        <v>7092</v>
      </c>
      <c r="F2792" s="270" t="s">
        <v>7094</v>
      </c>
      <c r="G2792" s="270" t="s">
        <v>7095</v>
      </c>
      <c r="H2792" s="283" t="s">
        <v>44</v>
      </c>
      <c r="I2792" s="283" t="s">
        <v>40</v>
      </c>
      <c r="J2792" s="297">
        <v>531</v>
      </c>
      <c r="K2792" s="303"/>
      <c r="L2792" s="304"/>
      <c r="M2792" s="297">
        <v>531</v>
      </c>
      <c r="N2792" s="303"/>
      <c r="O2792" s="304"/>
      <c r="P2792" s="289" t="s">
        <v>31</v>
      </c>
      <c r="Q2792" s="290"/>
      <c r="R2792" s="291"/>
      <c r="S2792" s="270"/>
      <c r="T2792" s="377"/>
      <c r="U2792" s="377"/>
      <c r="V2792" s="270"/>
      <c r="W2792" s="270" t="s">
        <v>938</v>
      </c>
    </row>
    <row r="2793" s="253" customFormat="true" ht="25.5" hidden="true" spans="1:23">
      <c r="A2793" s="270">
        <f>MAX(A$1:A2792)+1</f>
        <v>2600</v>
      </c>
      <c r="B2793" s="270">
        <v>310901009</v>
      </c>
      <c r="C2793" s="270" t="s">
        <v>6879</v>
      </c>
      <c r="D2793" s="410" t="s">
        <v>6878</v>
      </c>
      <c r="E2793" s="410" t="s">
        <v>6879</v>
      </c>
      <c r="F2793" s="270" t="s">
        <v>7096</v>
      </c>
      <c r="G2793" s="270" t="s">
        <v>7097</v>
      </c>
      <c r="H2793" s="283" t="s">
        <v>39</v>
      </c>
      <c r="I2793" s="283" t="s">
        <v>40</v>
      </c>
      <c r="J2793" s="289">
        <v>65</v>
      </c>
      <c r="K2793" s="290"/>
      <c r="L2793" s="291"/>
      <c r="M2793" s="289">
        <v>65</v>
      </c>
      <c r="N2793" s="290"/>
      <c r="O2793" s="291"/>
      <c r="P2793" s="289" t="s">
        <v>31</v>
      </c>
      <c r="Q2793" s="290"/>
      <c r="R2793" s="291"/>
      <c r="S2793" s="270"/>
      <c r="T2793" s="283"/>
      <c r="U2793" s="283"/>
      <c r="V2793" s="270"/>
      <c r="W2793" s="270" t="s">
        <v>21</v>
      </c>
    </row>
    <row r="2794" s="253" customFormat="true" ht="25.5" hidden="true" spans="1:23">
      <c r="A2794" s="270">
        <f>MAX(A$1:A2793)+1</f>
        <v>2601</v>
      </c>
      <c r="B2794" s="270">
        <v>310901010</v>
      </c>
      <c r="C2794" s="270" t="s">
        <v>7098</v>
      </c>
      <c r="D2794" s="410" t="s">
        <v>7099</v>
      </c>
      <c r="E2794" s="410" t="s">
        <v>7098</v>
      </c>
      <c r="F2794" s="270"/>
      <c r="G2794" s="270"/>
      <c r="H2794" s="283" t="s">
        <v>44</v>
      </c>
      <c r="I2794" s="283" t="s">
        <v>40</v>
      </c>
      <c r="J2794" s="289">
        <v>390</v>
      </c>
      <c r="K2794" s="290"/>
      <c r="L2794" s="291"/>
      <c r="M2794" s="289">
        <v>390</v>
      </c>
      <c r="N2794" s="290"/>
      <c r="O2794" s="291"/>
      <c r="P2794" s="289" t="s">
        <v>31</v>
      </c>
      <c r="Q2794" s="290"/>
      <c r="R2794" s="291"/>
      <c r="S2794" s="270"/>
      <c r="T2794" s="283"/>
      <c r="U2794" s="283"/>
      <c r="V2794" s="270"/>
      <c r="W2794" s="270" t="s">
        <v>21</v>
      </c>
    </row>
    <row r="2795" s="253" customFormat="true" ht="76.5" hidden="true" spans="1:23">
      <c r="A2795" s="270">
        <f>MAX(A$1:A2794)+1</f>
        <v>2602</v>
      </c>
      <c r="B2795" s="321">
        <v>310901011</v>
      </c>
      <c r="C2795" s="270" t="s">
        <v>7100</v>
      </c>
      <c r="D2795" s="410" t="s">
        <v>7101</v>
      </c>
      <c r="E2795" s="410" t="s">
        <v>7100</v>
      </c>
      <c r="F2795" s="325" t="s">
        <v>7102</v>
      </c>
      <c r="G2795" s="270"/>
      <c r="H2795" s="283" t="s">
        <v>29</v>
      </c>
      <c r="I2795" s="283" t="s">
        <v>40</v>
      </c>
      <c r="J2795" s="289">
        <v>545</v>
      </c>
      <c r="K2795" s="290"/>
      <c r="L2795" s="291"/>
      <c r="M2795" s="289">
        <v>545</v>
      </c>
      <c r="N2795" s="290"/>
      <c r="O2795" s="291"/>
      <c r="P2795" s="298" t="s">
        <v>31</v>
      </c>
      <c r="Q2795" s="305"/>
      <c r="R2795" s="306"/>
      <c r="S2795" s="270"/>
      <c r="T2795" s="283"/>
      <c r="U2795" s="283"/>
      <c r="V2795" s="270"/>
      <c r="W2795" s="270" t="s">
        <v>310</v>
      </c>
    </row>
    <row r="2796" s="252" customFormat="true" ht="25.5" hidden="true" spans="1:23">
      <c r="A2796" s="270"/>
      <c r="B2796" s="270">
        <v>310902</v>
      </c>
      <c r="C2796" s="270" t="s">
        <v>7103</v>
      </c>
      <c r="D2796" s="410"/>
      <c r="E2796" s="410"/>
      <c r="F2796" s="270"/>
      <c r="G2796" s="270"/>
      <c r="H2796" s="283"/>
      <c r="I2796" s="283"/>
      <c r="J2796" s="289"/>
      <c r="K2796" s="290"/>
      <c r="L2796" s="291"/>
      <c r="M2796" s="289"/>
      <c r="N2796" s="290"/>
      <c r="O2796" s="291"/>
      <c r="P2796" s="289"/>
      <c r="Q2796" s="290"/>
      <c r="R2796" s="291"/>
      <c r="S2796" s="270"/>
      <c r="T2796" s="283"/>
      <c r="U2796" s="283"/>
      <c r="V2796" s="270"/>
      <c r="W2796" s="270" t="s">
        <v>21</v>
      </c>
    </row>
    <row r="2797" s="253" customFormat="true" ht="25.5" hidden="true" spans="1:23">
      <c r="A2797" s="270">
        <f>MAX(A$1:A2796)+1</f>
        <v>2603</v>
      </c>
      <c r="B2797" s="270">
        <v>310902001</v>
      </c>
      <c r="C2797" s="270" t="s">
        <v>7104</v>
      </c>
      <c r="D2797" s="410" t="s">
        <v>7105</v>
      </c>
      <c r="E2797" s="410" t="s">
        <v>7104</v>
      </c>
      <c r="F2797" s="270"/>
      <c r="G2797" s="270"/>
      <c r="H2797" s="283" t="s">
        <v>44</v>
      </c>
      <c r="I2797" s="283" t="s">
        <v>1850</v>
      </c>
      <c r="J2797" s="289">
        <v>52</v>
      </c>
      <c r="K2797" s="290"/>
      <c r="L2797" s="291"/>
      <c r="M2797" s="289">
        <v>52</v>
      </c>
      <c r="N2797" s="290"/>
      <c r="O2797" s="291"/>
      <c r="P2797" s="289" t="s">
        <v>31</v>
      </c>
      <c r="Q2797" s="290"/>
      <c r="R2797" s="291"/>
      <c r="S2797" s="270"/>
      <c r="T2797" s="283"/>
      <c r="U2797" s="283"/>
      <c r="V2797" s="270"/>
      <c r="W2797" s="270" t="s">
        <v>21</v>
      </c>
    </row>
    <row r="2798" s="253" customFormat="true" ht="25.5" hidden="true" spans="1:23">
      <c r="A2798" s="270">
        <f>MAX(A$1:A2797)+1</f>
        <v>2604</v>
      </c>
      <c r="B2798" s="270" t="s">
        <v>7106</v>
      </c>
      <c r="C2798" s="270" t="s">
        <v>7104</v>
      </c>
      <c r="D2798" s="410" t="s">
        <v>7105</v>
      </c>
      <c r="E2798" s="410" t="s">
        <v>7104</v>
      </c>
      <c r="F2798" s="270"/>
      <c r="G2798" s="270"/>
      <c r="H2798" s="283" t="s">
        <v>44</v>
      </c>
      <c r="I2798" s="283" t="s">
        <v>1850</v>
      </c>
      <c r="J2798" s="289">
        <v>182</v>
      </c>
      <c r="K2798" s="290"/>
      <c r="L2798" s="291"/>
      <c r="M2798" s="289">
        <v>182</v>
      </c>
      <c r="N2798" s="290"/>
      <c r="O2798" s="291"/>
      <c r="P2798" s="289" t="s">
        <v>31</v>
      </c>
      <c r="Q2798" s="290"/>
      <c r="R2798" s="291"/>
      <c r="S2798" s="270" t="s">
        <v>7107</v>
      </c>
      <c r="T2798" s="283"/>
      <c r="U2798" s="283"/>
      <c r="V2798" s="270"/>
      <c r="W2798" s="270" t="s">
        <v>21</v>
      </c>
    </row>
    <row r="2799" s="253" customFormat="true" ht="25.5" hidden="true" spans="1:23">
      <c r="A2799" s="270">
        <f>MAX(A$1:A2798)+1</f>
        <v>2605</v>
      </c>
      <c r="B2799" s="270">
        <v>310902002</v>
      </c>
      <c r="C2799" s="270" t="s">
        <v>7108</v>
      </c>
      <c r="D2799" s="410" t="s">
        <v>7109</v>
      </c>
      <c r="E2799" s="410" t="s">
        <v>7108</v>
      </c>
      <c r="F2799" s="270" t="s">
        <v>7110</v>
      </c>
      <c r="G2799" s="270"/>
      <c r="H2799" s="283" t="s">
        <v>44</v>
      </c>
      <c r="I2799" s="283" t="s">
        <v>40</v>
      </c>
      <c r="J2799" s="289">
        <v>520</v>
      </c>
      <c r="K2799" s="290"/>
      <c r="L2799" s="291"/>
      <c r="M2799" s="289">
        <v>520</v>
      </c>
      <c r="N2799" s="290"/>
      <c r="O2799" s="291"/>
      <c r="P2799" s="289" t="s">
        <v>31</v>
      </c>
      <c r="Q2799" s="290"/>
      <c r="R2799" s="291"/>
      <c r="S2799" s="270"/>
      <c r="T2799" s="283"/>
      <c r="U2799" s="283"/>
      <c r="V2799" s="270"/>
      <c r="W2799" s="270" t="s">
        <v>21</v>
      </c>
    </row>
    <row r="2800" s="253" customFormat="true" ht="25.5" hidden="true" spans="1:23">
      <c r="A2800" s="270">
        <f>MAX(A$1:A2799)+1</f>
        <v>2606</v>
      </c>
      <c r="B2800" s="270">
        <v>310902003</v>
      </c>
      <c r="C2800" s="270" t="s">
        <v>7111</v>
      </c>
      <c r="D2800" s="410" t="s">
        <v>7112</v>
      </c>
      <c r="E2800" s="410" t="s">
        <v>7111</v>
      </c>
      <c r="F2800" s="270"/>
      <c r="G2800" s="270"/>
      <c r="H2800" s="283" t="s">
        <v>44</v>
      </c>
      <c r="I2800" s="283" t="s">
        <v>40</v>
      </c>
      <c r="J2800" s="289">
        <v>455</v>
      </c>
      <c r="K2800" s="290"/>
      <c r="L2800" s="291"/>
      <c r="M2800" s="289">
        <v>455</v>
      </c>
      <c r="N2800" s="290"/>
      <c r="O2800" s="291"/>
      <c r="P2800" s="289" t="s">
        <v>31</v>
      </c>
      <c r="Q2800" s="290"/>
      <c r="R2800" s="291"/>
      <c r="S2800" s="270"/>
      <c r="T2800" s="283"/>
      <c r="U2800" s="283"/>
      <c r="V2800" s="270"/>
      <c r="W2800" s="270" t="s">
        <v>21</v>
      </c>
    </row>
    <row r="2801" s="253" customFormat="true" ht="38.25" hidden="true" spans="1:23">
      <c r="A2801" s="270">
        <f>MAX(A$1:A2800)+1</f>
        <v>2607</v>
      </c>
      <c r="B2801" s="270">
        <v>310902004</v>
      </c>
      <c r="C2801" s="270" t="s">
        <v>7113</v>
      </c>
      <c r="D2801" s="410" t="s">
        <v>7114</v>
      </c>
      <c r="E2801" s="410" t="s">
        <v>7115</v>
      </c>
      <c r="F2801" s="270"/>
      <c r="G2801" s="270"/>
      <c r="H2801" s="283" t="s">
        <v>44</v>
      </c>
      <c r="I2801" s="283" t="s">
        <v>40</v>
      </c>
      <c r="J2801" s="289">
        <v>455</v>
      </c>
      <c r="K2801" s="290"/>
      <c r="L2801" s="291"/>
      <c r="M2801" s="289">
        <v>455</v>
      </c>
      <c r="N2801" s="290"/>
      <c r="O2801" s="291"/>
      <c r="P2801" s="289" t="s">
        <v>31</v>
      </c>
      <c r="Q2801" s="290"/>
      <c r="R2801" s="291"/>
      <c r="S2801" s="270"/>
      <c r="T2801" s="283"/>
      <c r="U2801" s="283"/>
      <c r="V2801" s="270"/>
      <c r="W2801" s="270" t="s">
        <v>21</v>
      </c>
    </row>
    <row r="2802" s="253" customFormat="true" ht="25.5" hidden="true" spans="1:23">
      <c r="A2802" s="270">
        <f>MAX(A$1:A2801)+1</f>
        <v>2608</v>
      </c>
      <c r="B2802" s="270" t="s">
        <v>7116</v>
      </c>
      <c r="C2802" s="270" t="s">
        <v>7115</v>
      </c>
      <c r="D2802" s="410" t="s">
        <v>7114</v>
      </c>
      <c r="E2802" s="410" t="s">
        <v>7115</v>
      </c>
      <c r="F2802" s="270"/>
      <c r="G2802" s="270"/>
      <c r="H2802" s="283" t="s">
        <v>44</v>
      </c>
      <c r="I2802" s="283" t="s">
        <v>40</v>
      </c>
      <c r="J2802" s="289">
        <v>650</v>
      </c>
      <c r="K2802" s="290"/>
      <c r="L2802" s="291"/>
      <c r="M2802" s="289">
        <v>650</v>
      </c>
      <c r="N2802" s="290"/>
      <c r="O2802" s="291"/>
      <c r="P2802" s="289" t="s">
        <v>31</v>
      </c>
      <c r="Q2802" s="290"/>
      <c r="R2802" s="291"/>
      <c r="S2802" s="270" t="s">
        <v>7117</v>
      </c>
      <c r="T2802" s="283"/>
      <c r="U2802" s="283"/>
      <c r="V2802" s="270"/>
      <c r="W2802" s="270" t="s">
        <v>21</v>
      </c>
    </row>
    <row r="2803" s="253" customFormat="true" ht="25.5" hidden="true" spans="1:23">
      <c r="A2803" s="270">
        <f>MAX(A$1:A2802)+1</f>
        <v>2609</v>
      </c>
      <c r="B2803" s="270">
        <v>310902005</v>
      </c>
      <c r="C2803" s="270" t="s">
        <v>7118</v>
      </c>
      <c r="D2803" s="410" t="s">
        <v>7119</v>
      </c>
      <c r="E2803" s="410" t="s">
        <v>7118</v>
      </c>
      <c r="F2803" s="270" t="s">
        <v>7120</v>
      </c>
      <c r="G2803" s="270"/>
      <c r="H2803" s="283" t="s">
        <v>44</v>
      </c>
      <c r="I2803" s="283" t="s">
        <v>40</v>
      </c>
      <c r="J2803" s="289">
        <v>145</v>
      </c>
      <c r="K2803" s="290"/>
      <c r="L2803" s="291"/>
      <c r="M2803" s="289">
        <v>145</v>
      </c>
      <c r="N2803" s="290"/>
      <c r="O2803" s="291"/>
      <c r="P2803" s="289" t="s">
        <v>31</v>
      </c>
      <c r="Q2803" s="290"/>
      <c r="R2803" s="291"/>
      <c r="S2803" s="270"/>
      <c r="T2803" s="283"/>
      <c r="U2803" s="312"/>
      <c r="V2803" s="270"/>
      <c r="W2803" s="270" t="s">
        <v>21</v>
      </c>
    </row>
    <row r="2804" s="253" customFormat="true" ht="51" hidden="true" spans="1:23">
      <c r="A2804" s="270">
        <f>MAX(A$1:A2803)+1</f>
        <v>2610</v>
      </c>
      <c r="B2804" s="270">
        <v>310902006</v>
      </c>
      <c r="C2804" s="270" t="s">
        <v>7121</v>
      </c>
      <c r="D2804" s="410" t="s">
        <v>7122</v>
      </c>
      <c r="E2804" s="410" t="s">
        <v>7121</v>
      </c>
      <c r="F2804" s="270" t="s">
        <v>7123</v>
      </c>
      <c r="G2804" s="270" t="s">
        <v>7124</v>
      </c>
      <c r="H2804" s="283" t="s">
        <v>44</v>
      </c>
      <c r="I2804" s="283" t="s">
        <v>40</v>
      </c>
      <c r="J2804" s="289">
        <v>283</v>
      </c>
      <c r="K2804" s="290"/>
      <c r="L2804" s="291"/>
      <c r="M2804" s="289">
        <v>283</v>
      </c>
      <c r="N2804" s="290"/>
      <c r="O2804" s="291"/>
      <c r="P2804" s="289" t="s">
        <v>31</v>
      </c>
      <c r="Q2804" s="290"/>
      <c r="R2804" s="291"/>
      <c r="S2804" s="270" t="s">
        <v>7125</v>
      </c>
      <c r="T2804" s="283"/>
      <c r="U2804" s="312"/>
      <c r="V2804" s="270"/>
      <c r="W2804" s="270" t="s">
        <v>21</v>
      </c>
    </row>
    <row r="2805" s="253" customFormat="true" ht="25.5" hidden="true" spans="1:23">
      <c r="A2805" s="270">
        <f>MAX(A$1:A2804)+1</f>
        <v>2611</v>
      </c>
      <c r="B2805" s="270" t="s">
        <v>7126</v>
      </c>
      <c r="C2805" s="270" t="s">
        <v>7121</v>
      </c>
      <c r="D2805" s="410" t="s">
        <v>7122</v>
      </c>
      <c r="E2805" s="410" t="s">
        <v>7121</v>
      </c>
      <c r="F2805" s="270"/>
      <c r="G2805" s="270"/>
      <c r="H2805" s="283" t="s">
        <v>44</v>
      </c>
      <c r="I2805" s="283" t="s">
        <v>7127</v>
      </c>
      <c r="J2805" s="289">
        <v>169</v>
      </c>
      <c r="K2805" s="290"/>
      <c r="L2805" s="291"/>
      <c r="M2805" s="289">
        <v>169</v>
      </c>
      <c r="N2805" s="290"/>
      <c r="O2805" s="291"/>
      <c r="P2805" s="289" t="s">
        <v>31</v>
      </c>
      <c r="Q2805" s="290"/>
      <c r="R2805" s="291"/>
      <c r="S2805" s="270" t="s">
        <v>7128</v>
      </c>
      <c r="T2805" s="283"/>
      <c r="U2805" s="283"/>
      <c r="V2805" s="270"/>
      <c r="W2805" s="270" t="s">
        <v>21</v>
      </c>
    </row>
    <row r="2806" s="253" customFormat="true" ht="25.5" hidden="true" spans="1:23">
      <c r="A2806" s="270">
        <f>MAX(A$1:A2805)+1</f>
        <v>2612</v>
      </c>
      <c r="B2806" s="270" t="s">
        <v>7129</v>
      </c>
      <c r="C2806" s="270" t="s">
        <v>7121</v>
      </c>
      <c r="D2806" s="410" t="s">
        <v>7122</v>
      </c>
      <c r="E2806" s="410" t="s">
        <v>7121</v>
      </c>
      <c r="F2806" s="270"/>
      <c r="G2806" s="270"/>
      <c r="H2806" s="283" t="s">
        <v>44</v>
      </c>
      <c r="I2806" s="283" t="s">
        <v>7127</v>
      </c>
      <c r="J2806" s="289">
        <v>195</v>
      </c>
      <c r="K2806" s="290"/>
      <c r="L2806" s="291"/>
      <c r="M2806" s="289">
        <v>195</v>
      </c>
      <c r="N2806" s="290"/>
      <c r="O2806" s="291"/>
      <c r="P2806" s="289" t="s">
        <v>31</v>
      </c>
      <c r="Q2806" s="290"/>
      <c r="R2806" s="291"/>
      <c r="S2806" s="270" t="s">
        <v>7130</v>
      </c>
      <c r="T2806" s="283"/>
      <c r="U2806" s="283"/>
      <c r="V2806" s="270"/>
      <c r="W2806" s="270" t="s">
        <v>21</v>
      </c>
    </row>
    <row r="2807" s="253" customFormat="true" ht="25.5" hidden="true" spans="1:23">
      <c r="A2807" s="270">
        <f>MAX(A$1:A2806)+1</f>
        <v>2613</v>
      </c>
      <c r="B2807" s="270" t="s">
        <v>7131</v>
      </c>
      <c r="C2807" s="270" t="s">
        <v>7121</v>
      </c>
      <c r="D2807" s="410" t="s">
        <v>7122</v>
      </c>
      <c r="E2807" s="410" t="s">
        <v>7121</v>
      </c>
      <c r="F2807" s="270"/>
      <c r="G2807" s="270" t="s">
        <v>316</v>
      </c>
      <c r="H2807" s="283" t="s">
        <v>44</v>
      </c>
      <c r="I2807" s="283" t="s">
        <v>7127</v>
      </c>
      <c r="J2807" s="297">
        <v>135</v>
      </c>
      <c r="K2807" s="303"/>
      <c r="L2807" s="304"/>
      <c r="M2807" s="297">
        <v>135</v>
      </c>
      <c r="N2807" s="303"/>
      <c r="O2807" s="304"/>
      <c r="P2807" s="289" t="s">
        <v>31</v>
      </c>
      <c r="Q2807" s="290"/>
      <c r="R2807" s="291"/>
      <c r="S2807" s="270" t="s">
        <v>7132</v>
      </c>
      <c r="T2807" s="377"/>
      <c r="U2807" s="377"/>
      <c r="V2807" s="270"/>
      <c r="W2807" s="270" t="s">
        <v>938</v>
      </c>
    </row>
    <row r="2808" s="253" customFormat="true" ht="25.5" hidden="true" spans="1:23">
      <c r="A2808" s="270">
        <f>MAX(A$1:A2807)+1</f>
        <v>2614</v>
      </c>
      <c r="B2808" s="270">
        <v>310902007</v>
      </c>
      <c r="C2808" s="270" t="s">
        <v>7133</v>
      </c>
      <c r="D2808" s="410" t="s">
        <v>7134</v>
      </c>
      <c r="E2808" s="410" t="s">
        <v>7133</v>
      </c>
      <c r="F2808" s="270" t="s">
        <v>6668</v>
      </c>
      <c r="G2808" s="270"/>
      <c r="H2808" s="283" t="s">
        <v>44</v>
      </c>
      <c r="I2808" s="283" t="s">
        <v>40</v>
      </c>
      <c r="J2808" s="289">
        <v>390</v>
      </c>
      <c r="K2808" s="290"/>
      <c r="L2808" s="291"/>
      <c r="M2808" s="289">
        <v>390</v>
      </c>
      <c r="N2808" s="290"/>
      <c r="O2808" s="291"/>
      <c r="P2808" s="289" t="s">
        <v>31</v>
      </c>
      <c r="Q2808" s="290"/>
      <c r="R2808" s="291"/>
      <c r="S2808" s="270"/>
      <c r="T2808" s="283"/>
      <c r="U2808" s="283"/>
      <c r="V2808" s="270"/>
      <c r="W2808" s="270" t="s">
        <v>21</v>
      </c>
    </row>
    <row r="2809" s="253" customFormat="true" ht="38.25" hidden="true" spans="1:23">
      <c r="A2809" s="270">
        <f>MAX(A$1:A2808)+1</f>
        <v>2615</v>
      </c>
      <c r="B2809" s="270">
        <v>310902008</v>
      </c>
      <c r="C2809" s="270" t="s">
        <v>7135</v>
      </c>
      <c r="D2809" s="410" t="s">
        <v>7136</v>
      </c>
      <c r="E2809" s="410" t="s">
        <v>7135</v>
      </c>
      <c r="F2809" s="270" t="s">
        <v>7137</v>
      </c>
      <c r="G2809" s="270"/>
      <c r="H2809" s="283" t="s">
        <v>44</v>
      </c>
      <c r="I2809" s="283" t="s">
        <v>40</v>
      </c>
      <c r="J2809" s="289">
        <v>520</v>
      </c>
      <c r="K2809" s="290"/>
      <c r="L2809" s="291"/>
      <c r="M2809" s="289">
        <v>520</v>
      </c>
      <c r="N2809" s="290"/>
      <c r="O2809" s="291"/>
      <c r="P2809" s="289" t="s">
        <v>31</v>
      </c>
      <c r="Q2809" s="290"/>
      <c r="R2809" s="291"/>
      <c r="S2809" s="270"/>
      <c r="T2809" s="283"/>
      <c r="U2809" s="283"/>
      <c r="V2809" s="270"/>
      <c r="W2809" s="270" t="s">
        <v>21</v>
      </c>
    </row>
    <row r="2810" s="253" customFormat="true" ht="25.5" hidden="true" spans="1:23">
      <c r="A2810" s="270">
        <f>MAX(A$1:A2809)+1</f>
        <v>2616</v>
      </c>
      <c r="B2810" s="270">
        <v>310902009</v>
      </c>
      <c r="C2810" s="270" t="s">
        <v>7138</v>
      </c>
      <c r="D2810" s="410" t="s">
        <v>7139</v>
      </c>
      <c r="E2810" s="410" t="s">
        <v>7138</v>
      </c>
      <c r="F2810" s="270" t="s">
        <v>7140</v>
      </c>
      <c r="G2810" s="270"/>
      <c r="H2810" s="283" t="s">
        <v>44</v>
      </c>
      <c r="I2810" s="283" t="s">
        <v>40</v>
      </c>
      <c r="J2810" s="289">
        <v>605</v>
      </c>
      <c r="K2810" s="290"/>
      <c r="L2810" s="291"/>
      <c r="M2810" s="289">
        <v>605</v>
      </c>
      <c r="N2810" s="290"/>
      <c r="O2810" s="291"/>
      <c r="P2810" s="289" t="s">
        <v>31</v>
      </c>
      <c r="Q2810" s="290"/>
      <c r="R2810" s="291"/>
      <c r="S2810" s="270"/>
      <c r="T2810" s="283"/>
      <c r="U2810" s="312"/>
      <c r="V2810" s="270"/>
      <c r="W2810" s="270" t="s">
        <v>21</v>
      </c>
    </row>
    <row r="2811" s="253" customFormat="true" ht="25.5" hidden="true" spans="1:23">
      <c r="A2811" s="270">
        <f>MAX(A$1:A2810)+1</f>
        <v>2617</v>
      </c>
      <c r="B2811" s="270">
        <v>310902011</v>
      </c>
      <c r="C2811" s="270" t="s">
        <v>7141</v>
      </c>
      <c r="D2811" s="410" t="s">
        <v>7119</v>
      </c>
      <c r="E2811" s="410" t="s">
        <v>7118</v>
      </c>
      <c r="F2811" s="270"/>
      <c r="G2811" s="270"/>
      <c r="H2811" s="283" t="s">
        <v>44</v>
      </c>
      <c r="I2811" s="283" t="s">
        <v>40</v>
      </c>
      <c r="J2811" s="289">
        <v>260</v>
      </c>
      <c r="K2811" s="290"/>
      <c r="L2811" s="291"/>
      <c r="M2811" s="289">
        <v>260</v>
      </c>
      <c r="N2811" s="290"/>
      <c r="O2811" s="291"/>
      <c r="P2811" s="289" t="s">
        <v>31</v>
      </c>
      <c r="Q2811" s="290"/>
      <c r="R2811" s="291"/>
      <c r="S2811" s="270" t="s">
        <v>7142</v>
      </c>
      <c r="T2811" s="283"/>
      <c r="U2811" s="283"/>
      <c r="V2811" s="270"/>
      <c r="W2811" s="270" t="s">
        <v>21</v>
      </c>
    </row>
    <row r="2812" s="253" customFormat="true" ht="25.5" hidden="true" spans="1:23">
      <c r="A2812" s="270">
        <f>MAX(A$1:A2811)+1</f>
        <v>2618</v>
      </c>
      <c r="B2812" s="270">
        <v>310902012</v>
      </c>
      <c r="C2812" s="270" t="s">
        <v>7143</v>
      </c>
      <c r="D2812" s="410" t="s">
        <v>6598</v>
      </c>
      <c r="E2812" s="410" t="s">
        <v>6597</v>
      </c>
      <c r="F2812" s="270"/>
      <c r="G2812" s="270"/>
      <c r="H2812" s="283" t="s">
        <v>44</v>
      </c>
      <c r="I2812" s="283" t="s">
        <v>40</v>
      </c>
      <c r="J2812" s="289">
        <v>39</v>
      </c>
      <c r="K2812" s="290"/>
      <c r="L2812" s="291"/>
      <c r="M2812" s="289">
        <v>39</v>
      </c>
      <c r="N2812" s="290"/>
      <c r="O2812" s="291"/>
      <c r="P2812" s="289" t="s">
        <v>31</v>
      </c>
      <c r="Q2812" s="290"/>
      <c r="R2812" s="291"/>
      <c r="S2812" s="270"/>
      <c r="T2812" s="283"/>
      <c r="U2812" s="283"/>
      <c r="V2812" s="270"/>
      <c r="W2812" s="270" t="s">
        <v>21</v>
      </c>
    </row>
    <row r="2813" s="253" customFormat="true" ht="25.5" hidden="true" spans="1:23">
      <c r="A2813" s="270">
        <f>MAX(A$1:A2812)+1</f>
        <v>2619</v>
      </c>
      <c r="B2813" s="270">
        <v>310902013</v>
      </c>
      <c r="C2813" s="270" t="s">
        <v>7144</v>
      </c>
      <c r="D2813" s="550" t="s">
        <v>7145</v>
      </c>
      <c r="E2813" s="410" t="s">
        <v>7144</v>
      </c>
      <c r="F2813" s="270" t="s">
        <v>7146</v>
      </c>
      <c r="G2813" s="270"/>
      <c r="H2813" s="283" t="s">
        <v>29</v>
      </c>
      <c r="I2813" s="283" t="s">
        <v>40</v>
      </c>
      <c r="J2813" s="289">
        <v>330</v>
      </c>
      <c r="K2813" s="290"/>
      <c r="L2813" s="291"/>
      <c r="M2813" s="289">
        <v>330</v>
      </c>
      <c r="N2813" s="290"/>
      <c r="O2813" s="291"/>
      <c r="P2813" s="289" t="s">
        <v>31</v>
      </c>
      <c r="Q2813" s="290"/>
      <c r="R2813" s="291"/>
      <c r="S2813" s="270"/>
      <c r="T2813" s="283"/>
      <c r="U2813" s="283"/>
      <c r="V2813" s="270"/>
      <c r="W2813" s="270" t="s">
        <v>21</v>
      </c>
    </row>
    <row r="2814" s="253" customFormat="true" ht="25.5" hidden="true" spans="1:23">
      <c r="A2814" s="270">
        <f>MAX(A$1:A2813)+1</f>
        <v>2620</v>
      </c>
      <c r="B2814" s="270">
        <v>310902014</v>
      </c>
      <c r="C2814" s="270" t="s">
        <v>7147</v>
      </c>
      <c r="D2814" s="410" t="s">
        <v>7148</v>
      </c>
      <c r="E2814" s="410" t="s">
        <v>7149</v>
      </c>
      <c r="F2814" s="270"/>
      <c r="G2814" s="270"/>
      <c r="H2814" s="283" t="s">
        <v>39</v>
      </c>
      <c r="I2814" s="283" t="s">
        <v>40</v>
      </c>
      <c r="J2814" s="289">
        <v>320</v>
      </c>
      <c r="K2814" s="290"/>
      <c r="L2814" s="291"/>
      <c r="M2814" s="289">
        <v>320</v>
      </c>
      <c r="N2814" s="290"/>
      <c r="O2814" s="291"/>
      <c r="P2814" s="289" t="s">
        <v>31</v>
      </c>
      <c r="Q2814" s="290"/>
      <c r="R2814" s="291"/>
      <c r="S2814" s="270"/>
      <c r="T2814" s="283"/>
      <c r="U2814" s="283"/>
      <c r="V2814" s="270"/>
      <c r="W2814" s="270" t="s">
        <v>21</v>
      </c>
    </row>
    <row r="2815" s="253" customFormat="true" ht="51" hidden="true" spans="1:23">
      <c r="A2815" s="270">
        <f>MAX(A$1:A2814)+1</f>
        <v>2621</v>
      </c>
      <c r="B2815" s="270">
        <v>310902016</v>
      </c>
      <c r="C2815" s="270" t="s">
        <v>7150</v>
      </c>
      <c r="D2815" s="410" t="s">
        <v>7151</v>
      </c>
      <c r="E2815" s="410" t="s">
        <v>7150</v>
      </c>
      <c r="F2815" s="325" t="s">
        <v>7152</v>
      </c>
      <c r="G2815" s="270"/>
      <c r="H2815" s="283" t="s">
        <v>44</v>
      </c>
      <c r="I2815" s="283" t="s">
        <v>40</v>
      </c>
      <c r="J2815" s="289">
        <v>285</v>
      </c>
      <c r="K2815" s="290"/>
      <c r="L2815" s="291"/>
      <c r="M2815" s="289">
        <v>285</v>
      </c>
      <c r="N2815" s="290"/>
      <c r="O2815" s="291"/>
      <c r="P2815" s="298" t="s">
        <v>31</v>
      </c>
      <c r="Q2815" s="305"/>
      <c r="R2815" s="306"/>
      <c r="S2815" s="270" t="s">
        <v>7153</v>
      </c>
      <c r="T2815" s="283"/>
      <c r="U2815" s="283"/>
      <c r="V2815" s="270"/>
      <c r="W2815" s="270" t="s">
        <v>3061</v>
      </c>
    </row>
    <row r="2816" s="253" customFormat="true" ht="89.25" hidden="true" spans="1:23">
      <c r="A2816" s="270">
        <f>MAX(A$1:A2815)+1</f>
        <v>2622</v>
      </c>
      <c r="B2816" s="322">
        <v>310902017</v>
      </c>
      <c r="C2816" s="270" t="s">
        <v>7154</v>
      </c>
      <c r="D2816" s="410" t="s">
        <v>7155</v>
      </c>
      <c r="E2816" s="410" t="s">
        <v>7156</v>
      </c>
      <c r="F2816" s="325" t="s">
        <v>7157</v>
      </c>
      <c r="G2816" s="270"/>
      <c r="H2816" s="283" t="s">
        <v>29</v>
      </c>
      <c r="I2816" s="283" t="s">
        <v>40</v>
      </c>
      <c r="J2816" s="289">
        <v>130</v>
      </c>
      <c r="K2816" s="290"/>
      <c r="L2816" s="291"/>
      <c r="M2816" s="289">
        <v>130</v>
      </c>
      <c r="N2816" s="290"/>
      <c r="O2816" s="291"/>
      <c r="P2816" s="298" t="s">
        <v>31</v>
      </c>
      <c r="Q2816" s="305"/>
      <c r="R2816" s="306"/>
      <c r="S2816" s="270" t="s">
        <v>7158</v>
      </c>
      <c r="T2816" s="283"/>
      <c r="U2816" s="283"/>
      <c r="V2816" s="270"/>
      <c r="W2816" s="270" t="s">
        <v>310</v>
      </c>
    </row>
    <row r="2817" s="253" customFormat="true" ht="63.75" hidden="true" spans="1:23">
      <c r="A2817" s="270">
        <f>MAX(A$1:A2816)+1</f>
        <v>2623</v>
      </c>
      <c r="B2817" s="322">
        <v>310902018</v>
      </c>
      <c r="C2817" s="448" t="s">
        <v>7159</v>
      </c>
      <c r="D2817" s="336" t="s">
        <v>7083</v>
      </c>
      <c r="E2817" s="336" t="s">
        <v>7082</v>
      </c>
      <c r="F2817" s="322" t="s">
        <v>7160</v>
      </c>
      <c r="G2817" s="322"/>
      <c r="H2817" s="287" t="s">
        <v>29</v>
      </c>
      <c r="I2817" s="330" t="s">
        <v>40</v>
      </c>
      <c r="J2817" s="289" t="s">
        <v>70</v>
      </c>
      <c r="K2817" s="290"/>
      <c r="L2817" s="291"/>
      <c r="M2817" s="289" t="s">
        <v>70</v>
      </c>
      <c r="N2817" s="290"/>
      <c r="O2817" s="291"/>
      <c r="P2817" s="289" t="s">
        <v>70</v>
      </c>
      <c r="Q2817" s="290"/>
      <c r="R2817" s="291"/>
      <c r="S2817" s="448"/>
      <c r="T2817" s="283"/>
      <c r="U2817" s="283"/>
      <c r="V2817" s="270"/>
      <c r="W2817" s="270" t="s">
        <v>535</v>
      </c>
    </row>
    <row r="2818" s="252" customFormat="true" ht="25.5" hidden="true" spans="1:23">
      <c r="A2818" s="270"/>
      <c r="B2818" s="270">
        <v>310903</v>
      </c>
      <c r="C2818" s="270" t="s">
        <v>7161</v>
      </c>
      <c r="D2818" s="410"/>
      <c r="E2818" s="410"/>
      <c r="F2818" s="270"/>
      <c r="G2818" s="270"/>
      <c r="H2818" s="283"/>
      <c r="I2818" s="283"/>
      <c r="J2818" s="289"/>
      <c r="K2818" s="290"/>
      <c r="L2818" s="291"/>
      <c r="M2818" s="289"/>
      <c r="N2818" s="290"/>
      <c r="O2818" s="291"/>
      <c r="P2818" s="289"/>
      <c r="Q2818" s="290"/>
      <c r="R2818" s="291"/>
      <c r="S2818" s="270"/>
      <c r="T2818" s="283"/>
      <c r="U2818" s="283"/>
      <c r="V2818" s="270"/>
      <c r="W2818" s="270" t="s">
        <v>21</v>
      </c>
    </row>
    <row r="2819" s="253" customFormat="true" ht="25.5" hidden="true" spans="1:23">
      <c r="A2819" s="270">
        <f>MAX(A$1:A2818)+1</f>
        <v>2624</v>
      </c>
      <c r="B2819" s="270">
        <v>310903001</v>
      </c>
      <c r="C2819" s="396" t="s">
        <v>7149</v>
      </c>
      <c r="D2819" s="410" t="s">
        <v>7148</v>
      </c>
      <c r="E2819" s="410" t="s">
        <v>7149</v>
      </c>
      <c r="F2819" s="435"/>
      <c r="G2819" s="270"/>
      <c r="H2819" s="283" t="s">
        <v>44</v>
      </c>
      <c r="I2819" s="283" t="s">
        <v>40</v>
      </c>
      <c r="J2819" s="289">
        <v>403</v>
      </c>
      <c r="K2819" s="290"/>
      <c r="L2819" s="291"/>
      <c r="M2819" s="289">
        <v>403</v>
      </c>
      <c r="N2819" s="290"/>
      <c r="O2819" s="291"/>
      <c r="P2819" s="289" t="s">
        <v>31</v>
      </c>
      <c r="Q2819" s="290"/>
      <c r="R2819" s="291"/>
      <c r="S2819" s="270"/>
      <c r="T2819" s="283"/>
      <c r="U2819" s="283"/>
      <c r="V2819" s="270"/>
      <c r="W2819" s="270" t="s">
        <v>21</v>
      </c>
    </row>
    <row r="2820" s="253" customFormat="true" ht="38.25" hidden="true" spans="1:23">
      <c r="A2820" s="270">
        <f>MAX(A$1:A2819)+1</f>
        <v>2625</v>
      </c>
      <c r="B2820" s="270">
        <v>310903002</v>
      </c>
      <c r="C2820" s="396" t="s">
        <v>7162</v>
      </c>
      <c r="D2820" s="410" t="s">
        <v>7163</v>
      </c>
      <c r="E2820" s="410" t="s">
        <v>7162</v>
      </c>
      <c r="F2820" s="435" t="s">
        <v>7164</v>
      </c>
      <c r="G2820" s="270"/>
      <c r="H2820" s="283" t="s">
        <v>44</v>
      </c>
      <c r="I2820" s="283" t="s">
        <v>40</v>
      </c>
      <c r="J2820" s="289">
        <v>520</v>
      </c>
      <c r="K2820" s="290"/>
      <c r="L2820" s="291"/>
      <c r="M2820" s="289">
        <v>520</v>
      </c>
      <c r="N2820" s="290"/>
      <c r="O2820" s="291"/>
      <c r="P2820" s="289" t="s">
        <v>31</v>
      </c>
      <c r="Q2820" s="290"/>
      <c r="R2820" s="291"/>
      <c r="S2820" s="270"/>
      <c r="T2820" s="283"/>
      <c r="U2820" s="283"/>
      <c r="V2820" s="270"/>
      <c r="W2820" s="270" t="s">
        <v>21</v>
      </c>
    </row>
    <row r="2821" s="253" customFormat="true" ht="25.5" hidden="true" spans="1:23">
      <c r="A2821" s="270">
        <f>MAX(A$1:A2820)+1</f>
        <v>2626</v>
      </c>
      <c r="B2821" s="270">
        <v>310903003</v>
      </c>
      <c r="C2821" s="396" t="s">
        <v>7165</v>
      </c>
      <c r="D2821" s="410" t="s">
        <v>7166</v>
      </c>
      <c r="E2821" s="410" t="s">
        <v>7165</v>
      </c>
      <c r="F2821" s="435" t="s">
        <v>7167</v>
      </c>
      <c r="G2821" s="270"/>
      <c r="H2821" s="283" t="s">
        <v>44</v>
      </c>
      <c r="I2821" s="283" t="s">
        <v>40</v>
      </c>
      <c r="J2821" s="289">
        <v>1300</v>
      </c>
      <c r="K2821" s="290"/>
      <c r="L2821" s="291"/>
      <c r="M2821" s="289">
        <v>1300</v>
      </c>
      <c r="N2821" s="290"/>
      <c r="O2821" s="291"/>
      <c r="P2821" s="289" t="s">
        <v>31</v>
      </c>
      <c r="Q2821" s="290"/>
      <c r="R2821" s="291"/>
      <c r="S2821" s="270"/>
      <c r="T2821" s="283"/>
      <c r="U2821" s="283"/>
      <c r="V2821" s="270"/>
      <c r="W2821" s="270" t="s">
        <v>21</v>
      </c>
    </row>
    <row r="2822" s="253" customFormat="true" ht="25.5" hidden="true" spans="1:23">
      <c r="A2822" s="270">
        <f>MAX(A$1:A2821)+1</f>
        <v>2627</v>
      </c>
      <c r="B2822" s="270">
        <v>310903004</v>
      </c>
      <c r="C2822" s="396" t="s">
        <v>7168</v>
      </c>
      <c r="D2822" s="410" t="s">
        <v>7169</v>
      </c>
      <c r="E2822" s="410" t="s">
        <v>7168</v>
      </c>
      <c r="F2822" s="435" t="s">
        <v>5687</v>
      </c>
      <c r="G2822" s="270"/>
      <c r="H2822" s="283" t="s">
        <v>44</v>
      </c>
      <c r="I2822" s="283" t="s">
        <v>40</v>
      </c>
      <c r="J2822" s="289">
        <v>195</v>
      </c>
      <c r="K2822" s="290"/>
      <c r="L2822" s="291"/>
      <c r="M2822" s="289">
        <v>195</v>
      </c>
      <c r="N2822" s="290"/>
      <c r="O2822" s="291"/>
      <c r="P2822" s="289" t="s">
        <v>31</v>
      </c>
      <c r="Q2822" s="290"/>
      <c r="R2822" s="291"/>
      <c r="S2822" s="270"/>
      <c r="T2822" s="283"/>
      <c r="U2822" s="283"/>
      <c r="V2822" s="270"/>
      <c r="W2822" s="270" t="s">
        <v>21</v>
      </c>
    </row>
    <row r="2823" s="253" customFormat="true" ht="25.5" hidden="true" spans="1:23">
      <c r="A2823" s="270">
        <f>MAX(A$1:A2822)+1</f>
        <v>2628</v>
      </c>
      <c r="B2823" s="270" t="s">
        <v>7170</v>
      </c>
      <c r="C2823" s="177" t="s">
        <v>7171</v>
      </c>
      <c r="D2823" s="410" t="s">
        <v>7169</v>
      </c>
      <c r="E2823" s="410" t="s">
        <v>7168</v>
      </c>
      <c r="F2823" s="177"/>
      <c r="G2823" s="270"/>
      <c r="H2823" s="283" t="s">
        <v>44</v>
      </c>
      <c r="I2823" s="283" t="s">
        <v>3288</v>
      </c>
      <c r="J2823" s="289">
        <v>5070</v>
      </c>
      <c r="K2823" s="290"/>
      <c r="L2823" s="291"/>
      <c r="M2823" s="289">
        <v>5070</v>
      </c>
      <c r="N2823" s="290"/>
      <c r="O2823" s="291"/>
      <c r="P2823" s="289" t="s">
        <v>31</v>
      </c>
      <c r="Q2823" s="290"/>
      <c r="R2823" s="291"/>
      <c r="S2823" s="270" t="s">
        <v>7172</v>
      </c>
      <c r="T2823" s="283"/>
      <c r="U2823" s="283"/>
      <c r="V2823" s="270"/>
      <c r="W2823" s="270" t="s">
        <v>21</v>
      </c>
    </row>
    <row r="2824" s="253" customFormat="true" ht="25.5" hidden="true" spans="1:23">
      <c r="A2824" s="270">
        <f>MAX(A$1:A2823)+1</f>
        <v>2629</v>
      </c>
      <c r="B2824" s="270">
        <v>310903005</v>
      </c>
      <c r="C2824" s="396" t="s">
        <v>7173</v>
      </c>
      <c r="D2824" s="410" t="s">
        <v>7174</v>
      </c>
      <c r="E2824" s="410" t="s">
        <v>7173</v>
      </c>
      <c r="F2824" s="435" t="s">
        <v>5687</v>
      </c>
      <c r="G2824" s="270"/>
      <c r="H2824" s="283" t="s">
        <v>44</v>
      </c>
      <c r="I2824" s="283" t="s">
        <v>40</v>
      </c>
      <c r="J2824" s="289">
        <v>180</v>
      </c>
      <c r="K2824" s="290"/>
      <c r="L2824" s="291"/>
      <c r="M2824" s="289">
        <v>180</v>
      </c>
      <c r="N2824" s="290"/>
      <c r="O2824" s="291"/>
      <c r="P2824" s="289" t="s">
        <v>31</v>
      </c>
      <c r="Q2824" s="290"/>
      <c r="R2824" s="291"/>
      <c r="S2824" s="270"/>
      <c r="T2824" s="283"/>
      <c r="U2824" s="312"/>
      <c r="V2824" s="270"/>
      <c r="W2824" s="270" t="s">
        <v>21</v>
      </c>
    </row>
    <row r="2825" s="253" customFormat="true" ht="25.5" hidden="true" spans="1:23">
      <c r="A2825" s="270">
        <f>MAX(A$1:A2824)+1</f>
        <v>2630</v>
      </c>
      <c r="B2825" s="270">
        <v>310903006</v>
      </c>
      <c r="C2825" s="396" t="s">
        <v>7175</v>
      </c>
      <c r="D2825" s="410" t="s">
        <v>7176</v>
      </c>
      <c r="E2825" s="410" t="s">
        <v>7175</v>
      </c>
      <c r="F2825" s="435" t="s">
        <v>5687</v>
      </c>
      <c r="G2825" s="270"/>
      <c r="H2825" s="283" t="s">
        <v>44</v>
      </c>
      <c r="I2825" s="283" t="s">
        <v>40</v>
      </c>
      <c r="J2825" s="289">
        <v>65</v>
      </c>
      <c r="K2825" s="290"/>
      <c r="L2825" s="291"/>
      <c r="M2825" s="289">
        <v>65</v>
      </c>
      <c r="N2825" s="290"/>
      <c r="O2825" s="291"/>
      <c r="P2825" s="289" t="s">
        <v>31</v>
      </c>
      <c r="Q2825" s="290"/>
      <c r="R2825" s="291"/>
      <c r="S2825" s="270"/>
      <c r="T2825" s="283"/>
      <c r="U2825" s="283"/>
      <c r="V2825" s="270"/>
      <c r="W2825" s="270" t="s">
        <v>21</v>
      </c>
    </row>
    <row r="2826" s="253" customFormat="true" ht="25.5" hidden="true" spans="1:23">
      <c r="A2826" s="270">
        <f>MAX(A$1:A2825)+1</f>
        <v>2631</v>
      </c>
      <c r="B2826" s="270">
        <v>310903007</v>
      </c>
      <c r="C2826" s="396" t="s">
        <v>7177</v>
      </c>
      <c r="D2826" s="410" t="s">
        <v>7178</v>
      </c>
      <c r="E2826" s="410" t="s">
        <v>7177</v>
      </c>
      <c r="F2826" s="435"/>
      <c r="G2826" s="270"/>
      <c r="H2826" s="283" t="s">
        <v>44</v>
      </c>
      <c r="I2826" s="283" t="s">
        <v>40</v>
      </c>
      <c r="J2826" s="289">
        <v>1300</v>
      </c>
      <c r="K2826" s="290"/>
      <c r="L2826" s="291"/>
      <c r="M2826" s="289">
        <v>1300</v>
      </c>
      <c r="N2826" s="290"/>
      <c r="O2826" s="291"/>
      <c r="P2826" s="289" t="s">
        <v>31</v>
      </c>
      <c r="Q2826" s="290"/>
      <c r="R2826" s="291"/>
      <c r="S2826" s="270"/>
      <c r="T2826" s="283"/>
      <c r="U2826" s="283"/>
      <c r="V2826" s="270"/>
      <c r="W2826" s="270" t="s">
        <v>21</v>
      </c>
    </row>
    <row r="2827" s="253" customFormat="true" ht="25.5" hidden="true" spans="1:23">
      <c r="A2827" s="270">
        <f>MAX(A$1:A2826)+1</f>
        <v>2632</v>
      </c>
      <c r="B2827" s="270">
        <v>310903008</v>
      </c>
      <c r="C2827" s="396" t="s">
        <v>7179</v>
      </c>
      <c r="D2827" s="410" t="s">
        <v>7180</v>
      </c>
      <c r="E2827" s="410" t="s">
        <v>7179</v>
      </c>
      <c r="F2827" s="435" t="s">
        <v>7181</v>
      </c>
      <c r="G2827" s="270"/>
      <c r="H2827" s="283" t="s">
        <v>44</v>
      </c>
      <c r="I2827" s="283" t="s">
        <v>40</v>
      </c>
      <c r="J2827" s="289">
        <v>520</v>
      </c>
      <c r="K2827" s="290"/>
      <c r="L2827" s="291"/>
      <c r="M2827" s="289">
        <v>520</v>
      </c>
      <c r="N2827" s="290"/>
      <c r="O2827" s="291"/>
      <c r="P2827" s="289" t="s">
        <v>31</v>
      </c>
      <c r="Q2827" s="290"/>
      <c r="R2827" s="291"/>
      <c r="S2827" s="270"/>
      <c r="T2827" s="283"/>
      <c r="U2827" s="283"/>
      <c r="V2827" s="270"/>
      <c r="W2827" s="270" t="s">
        <v>21</v>
      </c>
    </row>
    <row r="2828" s="253" customFormat="true" ht="25.5" hidden="true" spans="1:23">
      <c r="A2828" s="270">
        <f>MAX(A$1:A2827)+1</f>
        <v>2633</v>
      </c>
      <c r="B2828" s="270">
        <v>310903009</v>
      </c>
      <c r="C2828" s="396" t="s">
        <v>7182</v>
      </c>
      <c r="D2828" s="410" t="s">
        <v>7183</v>
      </c>
      <c r="E2828" s="410" t="s">
        <v>7182</v>
      </c>
      <c r="F2828" s="435" t="s">
        <v>7184</v>
      </c>
      <c r="G2828" s="270"/>
      <c r="H2828" s="283" t="s">
        <v>44</v>
      </c>
      <c r="I2828" s="283" t="s">
        <v>40</v>
      </c>
      <c r="J2828" s="289">
        <v>585</v>
      </c>
      <c r="K2828" s="290"/>
      <c r="L2828" s="291"/>
      <c r="M2828" s="289">
        <v>585</v>
      </c>
      <c r="N2828" s="290"/>
      <c r="O2828" s="291"/>
      <c r="P2828" s="289" t="s">
        <v>31</v>
      </c>
      <c r="Q2828" s="290"/>
      <c r="R2828" s="291"/>
      <c r="S2828" s="270"/>
      <c r="T2828" s="283"/>
      <c r="U2828" s="283"/>
      <c r="V2828" s="270"/>
      <c r="W2828" s="270" t="s">
        <v>21</v>
      </c>
    </row>
    <row r="2829" s="253" customFormat="true" ht="63.75" hidden="true" spans="1:23">
      <c r="A2829" s="270">
        <f>MAX(A$1:A2828)+1</f>
        <v>2634</v>
      </c>
      <c r="B2829" s="270">
        <v>310903010</v>
      </c>
      <c r="C2829" s="449" t="s">
        <v>7185</v>
      </c>
      <c r="D2829" s="410" t="s">
        <v>7186</v>
      </c>
      <c r="E2829" s="410" t="s">
        <v>7185</v>
      </c>
      <c r="F2829" s="441" t="s">
        <v>7187</v>
      </c>
      <c r="G2829" s="336"/>
      <c r="H2829" s="283" t="s">
        <v>44</v>
      </c>
      <c r="I2829" s="377" t="s">
        <v>40</v>
      </c>
      <c r="J2829" s="289">
        <v>390</v>
      </c>
      <c r="K2829" s="290"/>
      <c r="L2829" s="291"/>
      <c r="M2829" s="289">
        <v>390</v>
      </c>
      <c r="N2829" s="290"/>
      <c r="O2829" s="291"/>
      <c r="P2829" s="289" t="s">
        <v>31</v>
      </c>
      <c r="Q2829" s="290"/>
      <c r="R2829" s="291"/>
      <c r="S2829" s="336" t="s">
        <v>7125</v>
      </c>
      <c r="T2829" s="283"/>
      <c r="U2829" s="377"/>
      <c r="V2829" s="283"/>
      <c r="W2829" s="270" t="s">
        <v>1123</v>
      </c>
    </row>
    <row r="2830" s="253" customFormat="true" ht="25.5" hidden="true" spans="1:23">
      <c r="A2830" s="270">
        <f>MAX(A$1:A2829)+1</f>
        <v>2635</v>
      </c>
      <c r="B2830" s="270" t="s">
        <v>7188</v>
      </c>
      <c r="C2830" s="270" t="s">
        <v>7185</v>
      </c>
      <c r="D2830" s="410" t="s">
        <v>7186</v>
      </c>
      <c r="E2830" s="410" t="s">
        <v>7185</v>
      </c>
      <c r="F2830" s="270"/>
      <c r="G2830" s="270"/>
      <c r="H2830" s="283" t="s">
        <v>44</v>
      </c>
      <c r="I2830" s="283" t="s">
        <v>7127</v>
      </c>
      <c r="J2830" s="289">
        <v>169</v>
      </c>
      <c r="K2830" s="290"/>
      <c r="L2830" s="291"/>
      <c r="M2830" s="289">
        <v>169</v>
      </c>
      <c r="N2830" s="290"/>
      <c r="O2830" s="291"/>
      <c r="P2830" s="289" t="s">
        <v>31</v>
      </c>
      <c r="Q2830" s="290"/>
      <c r="R2830" s="291"/>
      <c r="S2830" s="270" t="s">
        <v>7128</v>
      </c>
      <c r="T2830" s="283"/>
      <c r="U2830" s="283"/>
      <c r="V2830" s="270"/>
      <c r="W2830" s="270" t="s">
        <v>21</v>
      </c>
    </row>
    <row r="2831" s="253" customFormat="true" ht="25.5" hidden="true" spans="1:23">
      <c r="A2831" s="270">
        <f>MAX(A$1:A2830)+1</f>
        <v>2636</v>
      </c>
      <c r="B2831" s="270" t="s">
        <v>7189</v>
      </c>
      <c r="C2831" s="270" t="s">
        <v>7185</v>
      </c>
      <c r="D2831" s="410" t="s">
        <v>7186</v>
      </c>
      <c r="E2831" s="410" t="s">
        <v>7185</v>
      </c>
      <c r="F2831" s="270"/>
      <c r="G2831" s="270"/>
      <c r="H2831" s="283" t="s">
        <v>44</v>
      </c>
      <c r="I2831" s="283" t="s">
        <v>7127</v>
      </c>
      <c r="J2831" s="289">
        <v>195</v>
      </c>
      <c r="K2831" s="290"/>
      <c r="L2831" s="291"/>
      <c r="M2831" s="289">
        <v>195</v>
      </c>
      <c r="N2831" s="290"/>
      <c r="O2831" s="291"/>
      <c r="P2831" s="289" t="s">
        <v>31</v>
      </c>
      <c r="Q2831" s="290"/>
      <c r="R2831" s="291"/>
      <c r="S2831" s="270" t="s">
        <v>7130</v>
      </c>
      <c r="T2831" s="283"/>
      <c r="U2831" s="283"/>
      <c r="V2831" s="270"/>
      <c r="W2831" s="270" t="s">
        <v>21</v>
      </c>
    </row>
    <row r="2832" s="253" customFormat="true" ht="25.5" hidden="true" spans="1:23">
      <c r="A2832" s="270">
        <f>MAX(A$1:A2831)+1</f>
        <v>2637</v>
      </c>
      <c r="B2832" s="270" t="s">
        <v>7190</v>
      </c>
      <c r="C2832" s="270" t="s">
        <v>7185</v>
      </c>
      <c r="D2832" s="410" t="s">
        <v>7186</v>
      </c>
      <c r="E2832" s="410" t="s">
        <v>7185</v>
      </c>
      <c r="F2832" s="270"/>
      <c r="G2832" s="270" t="s">
        <v>316</v>
      </c>
      <c r="H2832" s="283" t="s">
        <v>44</v>
      </c>
      <c r="I2832" s="283" t="s">
        <v>7127</v>
      </c>
      <c r="J2832" s="297">
        <v>135</v>
      </c>
      <c r="K2832" s="303"/>
      <c r="L2832" s="304"/>
      <c r="M2832" s="297">
        <v>135</v>
      </c>
      <c r="N2832" s="303"/>
      <c r="O2832" s="304"/>
      <c r="P2832" s="289" t="s">
        <v>31</v>
      </c>
      <c r="Q2832" s="290"/>
      <c r="R2832" s="291"/>
      <c r="S2832" s="270" t="s">
        <v>7132</v>
      </c>
      <c r="T2832" s="377"/>
      <c r="U2832" s="377"/>
      <c r="V2832" s="270"/>
      <c r="W2832" s="270" t="s">
        <v>938</v>
      </c>
    </row>
    <row r="2833" s="253" customFormat="true" ht="38.25" hidden="true" spans="1:23">
      <c r="A2833" s="270">
        <f>MAX(A$1:A2832)+1</f>
        <v>2638</v>
      </c>
      <c r="B2833" s="270">
        <v>310903011</v>
      </c>
      <c r="C2833" s="270" t="s">
        <v>7191</v>
      </c>
      <c r="D2833" s="410" t="s">
        <v>7192</v>
      </c>
      <c r="E2833" s="410" t="s">
        <v>7191</v>
      </c>
      <c r="F2833" s="270" t="s">
        <v>7193</v>
      </c>
      <c r="G2833" s="270"/>
      <c r="H2833" s="283" t="s">
        <v>44</v>
      </c>
      <c r="I2833" s="283" t="s">
        <v>40</v>
      </c>
      <c r="J2833" s="289">
        <v>195</v>
      </c>
      <c r="K2833" s="290"/>
      <c r="L2833" s="291"/>
      <c r="M2833" s="289">
        <v>195</v>
      </c>
      <c r="N2833" s="290"/>
      <c r="O2833" s="291"/>
      <c r="P2833" s="289" t="s">
        <v>31</v>
      </c>
      <c r="Q2833" s="290"/>
      <c r="R2833" s="291"/>
      <c r="S2833" s="270"/>
      <c r="T2833" s="283"/>
      <c r="U2833" s="283"/>
      <c r="V2833" s="270"/>
      <c r="W2833" s="270" t="s">
        <v>21</v>
      </c>
    </row>
    <row r="2834" s="253" customFormat="true" ht="25.5" hidden="true" spans="1:23">
      <c r="A2834" s="270">
        <f>MAX(A$1:A2833)+1</f>
        <v>2639</v>
      </c>
      <c r="B2834" s="270">
        <v>310903012</v>
      </c>
      <c r="C2834" s="270" t="s">
        <v>7194</v>
      </c>
      <c r="D2834" s="410" t="s">
        <v>7195</v>
      </c>
      <c r="E2834" s="410" t="s">
        <v>7194</v>
      </c>
      <c r="F2834" s="270"/>
      <c r="G2834" s="270"/>
      <c r="H2834" s="283" t="s">
        <v>39</v>
      </c>
      <c r="I2834" s="283" t="s">
        <v>40</v>
      </c>
      <c r="J2834" s="289">
        <v>65</v>
      </c>
      <c r="K2834" s="290"/>
      <c r="L2834" s="291"/>
      <c r="M2834" s="289">
        <v>65</v>
      </c>
      <c r="N2834" s="290"/>
      <c r="O2834" s="291"/>
      <c r="P2834" s="289" t="s">
        <v>31</v>
      </c>
      <c r="Q2834" s="290"/>
      <c r="R2834" s="291"/>
      <c r="S2834" s="270"/>
      <c r="T2834" s="283"/>
      <c r="U2834" s="283"/>
      <c r="V2834" s="270"/>
      <c r="W2834" s="270" t="s">
        <v>21</v>
      </c>
    </row>
    <row r="2835" s="253" customFormat="true" ht="25.5" hidden="true" spans="1:23">
      <c r="A2835" s="270">
        <f>MAX(A$1:A2834)+1</f>
        <v>2640</v>
      </c>
      <c r="B2835" s="270">
        <v>310903013</v>
      </c>
      <c r="C2835" s="336" t="s">
        <v>7196</v>
      </c>
      <c r="D2835" s="410" t="s">
        <v>7197</v>
      </c>
      <c r="E2835" s="410" t="s">
        <v>7196</v>
      </c>
      <c r="F2835" s="336" t="s">
        <v>7198</v>
      </c>
      <c r="G2835" s="336"/>
      <c r="H2835" s="283" t="s">
        <v>39</v>
      </c>
      <c r="I2835" s="377" t="s">
        <v>40</v>
      </c>
      <c r="J2835" s="289">
        <v>130</v>
      </c>
      <c r="K2835" s="290"/>
      <c r="L2835" s="291"/>
      <c r="M2835" s="289">
        <v>130</v>
      </c>
      <c r="N2835" s="290"/>
      <c r="O2835" s="291"/>
      <c r="P2835" s="289" t="s">
        <v>31</v>
      </c>
      <c r="Q2835" s="290"/>
      <c r="R2835" s="291"/>
      <c r="S2835" s="336"/>
      <c r="T2835" s="283"/>
      <c r="U2835" s="377"/>
      <c r="V2835" s="283"/>
      <c r="W2835" s="270" t="s">
        <v>1123</v>
      </c>
    </row>
    <row r="2836" s="253" customFormat="true" ht="25.5" hidden="true" spans="1:23">
      <c r="A2836" s="270">
        <f>MAX(A$1:A2835)+1</f>
        <v>2641</v>
      </c>
      <c r="B2836" s="270">
        <v>310903014</v>
      </c>
      <c r="C2836" s="270" t="s">
        <v>7199</v>
      </c>
      <c r="D2836" s="410" t="s">
        <v>7200</v>
      </c>
      <c r="E2836" s="410" t="s">
        <v>7199</v>
      </c>
      <c r="F2836" s="270" t="s">
        <v>7201</v>
      </c>
      <c r="G2836" s="270" t="s">
        <v>7202</v>
      </c>
      <c r="H2836" s="283" t="s">
        <v>44</v>
      </c>
      <c r="I2836" s="283" t="s">
        <v>40</v>
      </c>
      <c r="J2836" s="289">
        <v>260</v>
      </c>
      <c r="K2836" s="290"/>
      <c r="L2836" s="291"/>
      <c r="M2836" s="289">
        <v>260</v>
      </c>
      <c r="N2836" s="290"/>
      <c r="O2836" s="291"/>
      <c r="P2836" s="289" t="s">
        <v>31</v>
      </c>
      <c r="Q2836" s="290"/>
      <c r="R2836" s="291"/>
      <c r="S2836" s="270"/>
      <c r="T2836" s="283"/>
      <c r="U2836" s="283"/>
      <c r="V2836" s="270"/>
      <c r="W2836" s="270" t="s">
        <v>21</v>
      </c>
    </row>
    <row r="2837" s="253" customFormat="true" ht="25.5" hidden="true" spans="1:23">
      <c r="A2837" s="270">
        <f>MAX(A$1:A2836)+1</f>
        <v>2642</v>
      </c>
      <c r="B2837" s="270">
        <v>310903015</v>
      </c>
      <c r="C2837" s="270" t="s">
        <v>7203</v>
      </c>
      <c r="D2837" s="410" t="s">
        <v>7204</v>
      </c>
      <c r="E2837" s="410" t="s">
        <v>7203</v>
      </c>
      <c r="F2837" s="270"/>
      <c r="G2837" s="270"/>
      <c r="H2837" s="283" t="s">
        <v>44</v>
      </c>
      <c r="I2837" s="283" t="s">
        <v>40</v>
      </c>
      <c r="J2837" s="289">
        <v>260</v>
      </c>
      <c r="K2837" s="290"/>
      <c r="L2837" s="291"/>
      <c r="M2837" s="289">
        <v>260</v>
      </c>
      <c r="N2837" s="290"/>
      <c r="O2837" s="291"/>
      <c r="P2837" s="289" t="s">
        <v>31</v>
      </c>
      <c r="Q2837" s="290"/>
      <c r="R2837" s="291"/>
      <c r="S2837" s="270"/>
      <c r="T2837" s="283"/>
      <c r="U2837" s="283"/>
      <c r="V2837" s="270"/>
      <c r="W2837" s="270" t="s">
        <v>21</v>
      </c>
    </row>
    <row r="2838" s="252" customFormat="true" ht="25.5" hidden="true" spans="1:23">
      <c r="A2838" s="270"/>
      <c r="B2838" s="270">
        <v>310904</v>
      </c>
      <c r="C2838" s="270" t="s">
        <v>7205</v>
      </c>
      <c r="D2838" s="410"/>
      <c r="E2838" s="410"/>
      <c r="F2838" s="270"/>
      <c r="G2838" s="270"/>
      <c r="H2838" s="283"/>
      <c r="I2838" s="283"/>
      <c r="J2838" s="289"/>
      <c r="K2838" s="290"/>
      <c r="L2838" s="291"/>
      <c r="M2838" s="289"/>
      <c r="N2838" s="290"/>
      <c r="O2838" s="291"/>
      <c r="P2838" s="289"/>
      <c r="Q2838" s="290"/>
      <c r="R2838" s="291"/>
      <c r="S2838" s="270"/>
      <c r="T2838" s="283"/>
      <c r="U2838" s="283"/>
      <c r="V2838" s="270"/>
      <c r="W2838" s="270" t="s">
        <v>21</v>
      </c>
    </row>
    <row r="2839" s="253" customFormat="true" ht="25.5" hidden="true" spans="1:23">
      <c r="A2839" s="270">
        <f>MAX(A$1:A2838)+1</f>
        <v>2643</v>
      </c>
      <c r="B2839" s="270">
        <v>310904001</v>
      </c>
      <c r="C2839" s="270" t="s">
        <v>7206</v>
      </c>
      <c r="D2839" s="410" t="s">
        <v>7207</v>
      </c>
      <c r="E2839" s="410" t="s">
        <v>7206</v>
      </c>
      <c r="F2839" s="270" t="s">
        <v>5687</v>
      </c>
      <c r="G2839" s="270"/>
      <c r="H2839" s="283" t="s">
        <v>39</v>
      </c>
      <c r="I2839" s="283" t="s">
        <v>40</v>
      </c>
      <c r="J2839" s="289">
        <v>52</v>
      </c>
      <c r="K2839" s="290"/>
      <c r="L2839" s="291"/>
      <c r="M2839" s="289">
        <v>52</v>
      </c>
      <c r="N2839" s="290"/>
      <c r="O2839" s="291"/>
      <c r="P2839" s="289" t="s">
        <v>31</v>
      </c>
      <c r="Q2839" s="290"/>
      <c r="R2839" s="291"/>
      <c r="S2839" s="270"/>
      <c r="T2839" s="283"/>
      <c r="U2839" s="283"/>
      <c r="V2839" s="270"/>
      <c r="W2839" s="270" t="s">
        <v>21</v>
      </c>
    </row>
    <row r="2840" s="253" customFormat="true" ht="114.75" hidden="true" spans="1:23">
      <c r="A2840" s="270">
        <f>MAX(A$1:A2839)+1</f>
        <v>2644</v>
      </c>
      <c r="B2840" s="270">
        <v>310904002</v>
      </c>
      <c r="C2840" s="270" t="s">
        <v>7208</v>
      </c>
      <c r="D2840" s="410" t="s">
        <v>7209</v>
      </c>
      <c r="E2840" s="410" t="s">
        <v>7208</v>
      </c>
      <c r="F2840" s="270" t="s">
        <v>7210</v>
      </c>
      <c r="G2840" s="270"/>
      <c r="H2840" s="283" t="s">
        <v>39</v>
      </c>
      <c r="I2840" s="283" t="s">
        <v>40</v>
      </c>
      <c r="J2840" s="297">
        <v>150</v>
      </c>
      <c r="K2840" s="303"/>
      <c r="L2840" s="304"/>
      <c r="M2840" s="297">
        <v>150</v>
      </c>
      <c r="N2840" s="303"/>
      <c r="O2840" s="304"/>
      <c r="P2840" s="289" t="s">
        <v>31</v>
      </c>
      <c r="Q2840" s="290"/>
      <c r="R2840" s="291"/>
      <c r="S2840" s="270"/>
      <c r="T2840" s="377"/>
      <c r="U2840" s="377"/>
      <c r="V2840" s="270"/>
      <c r="W2840" s="270" t="s">
        <v>938</v>
      </c>
    </row>
    <row r="2841" s="253" customFormat="true" ht="165.75" hidden="true" spans="1:23">
      <c r="A2841" s="270">
        <f>MAX(A$1:A2840)+1</f>
        <v>2645</v>
      </c>
      <c r="B2841" s="270" t="s">
        <v>7211</v>
      </c>
      <c r="C2841" s="271" t="s">
        <v>7212</v>
      </c>
      <c r="D2841" s="336" t="s">
        <v>7209</v>
      </c>
      <c r="E2841" s="336" t="s">
        <v>7208</v>
      </c>
      <c r="F2841" s="270" t="s">
        <v>7213</v>
      </c>
      <c r="G2841" s="270"/>
      <c r="H2841" s="287" t="s">
        <v>29</v>
      </c>
      <c r="I2841" s="377" t="s">
        <v>40</v>
      </c>
      <c r="J2841" s="289" t="s">
        <v>70</v>
      </c>
      <c r="K2841" s="290"/>
      <c r="L2841" s="291"/>
      <c r="M2841" s="289" t="s">
        <v>70</v>
      </c>
      <c r="N2841" s="290"/>
      <c r="O2841" s="291"/>
      <c r="P2841" s="289" t="s">
        <v>70</v>
      </c>
      <c r="Q2841" s="290"/>
      <c r="R2841" s="291"/>
      <c r="S2841" s="271"/>
      <c r="T2841" s="283"/>
      <c r="U2841" s="283"/>
      <c r="V2841" s="270"/>
      <c r="W2841" s="270" t="s">
        <v>535</v>
      </c>
    </row>
    <row r="2842" s="253" customFormat="true" ht="25.5" hidden="true" spans="1:23">
      <c r="A2842" s="270">
        <f>MAX(A$1:A2841)+1</f>
        <v>2646</v>
      </c>
      <c r="B2842" s="270">
        <v>310904003</v>
      </c>
      <c r="C2842" s="270" t="s">
        <v>7214</v>
      </c>
      <c r="D2842" s="410" t="s">
        <v>7215</v>
      </c>
      <c r="E2842" s="410" t="s">
        <v>7214</v>
      </c>
      <c r="F2842" s="270" t="s">
        <v>5687</v>
      </c>
      <c r="G2842" s="270"/>
      <c r="H2842" s="283" t="s">
        <v>39</v>
      </c>
      <c r="I2842" s="283" t="s">
        <v>40</v>
      </c>
      <c r="J2842" s="289">
        <v>26</v>
      </c>
      <c r="K2842" s="290"/>
      <c r="L2842" s="291"/>
      <c r="M2842" s="289">
        <v>26</v>
      </c>
      <c r="N2842" s="290"/>
      <c r="O2842" s="291"/>
      <c r="P2842" s="289" t="s">
        <v>31</v>
      </c>
      <c r="Q2842" s="290"/>
      <c r="R2842" s="291"/>
      <c r="S2842" s="270"/>
      <c r="T2842" s="283"/>
      <c r="U2842" s="283"/>
      <c r="V2842" s="270"/>
      <c r="W2842" s="270" t="s">
        <v>21</v>
      </c>
    </row>
    <row r="2843" s="253" customFormat="true" ht="25.5" hidden="true" spans="1:23">
      <c r="A2843" s="270">
        <f>MAX(A$1:A2842)+1</f>
        <v>2647</v>
      </c>
      <c r="B2843" s="270">
        <v>310904004</v>
      </c>
      <c r="C2843" s="270" t="s">
        <v>7216</v>
      </c>
      <c r="D2843" s="410" t="s">
        <v>7217</v>
      </c>
      <c r="E2843" s="410" t="s">
        <v>7216</v>
      </c>
      <c r="F2843" s="270"/>
      <c r="G2843" s="270"/>
      <c r="H2843" s="283" t="s">
        <v>39</v>
      </c>
      <c r="I2843" s="283" t="s">
        <v>40</v>
      </c>
      <c r="J2843" s="289">
        <v>3.9</v>
      </c>
      <c r="K2843" s="290"/>
      <c r="L2843" s="291"/>
      <c r="M2843" s="289">
        <v>3.9</v>
      </c>
      <c r="N2843" s="290"/>
      <c r="O2843" s="291"/>
      <c r="P2843" s="289" t="s">
        <v>31</v>
      </c>
      <c r="Q2843" s="290"/>
      <c r="R2843" s="291"/>
      <c r="S2843" s="270"/>
      <c r="T2843" s="283"/>
      <c r="U2843" s="283"/>
      <c r="V2843" s="270"/>
      <c r="W2843" s="270" t="s">
        <v>21</v>
      </c>
    </row>
    <row r="2844" s="253" customFormat="true" ht="25.5" hidden="true" spans="1:23">
      <c r="A2844" s="270">
        <f>MAX(A$1:A2843)+1</f>
        <v>2648</v>
      </c>
      <c r="B2844" s="270">
        <v>310904005</v>
      </c>
      <c r="C2844" s="270" t="s">
        <v>7218</v>
      </c>
      <c r="D2844" s="410" t="s">
        <v>7219</v>
      </c>
      <c r="E2844" s="410" t="s">
        <v>7218</v>
      </c>
      <c r="F2844" s="270"/>
      <c r="G2844" s="270"/>
      <c r="H2844" s="283" t="s">
        <v>39</v>
      </c>
      <c r="I2844" s="283" t="s">
        <v>40</v>
      </c>
      <c r="J2844" s="289">
        <v>65</v>
      </c>
      <c r="K2844" s="290"/>
      <c r="L2844" s="291"/>
      <c r="M2844" s="289">
        <v>65</v>
      </c>
      <c r="N2844" s="290"/>
      <c r="O2844" s="291"/>
      <c r="P2844" s="289" t="s">
        <v>31</v>
      </c>
      <c r="Q2844" s="290"/>
      <c r="R2844" s="291"/>
      <c r="S2844" s="270"/>
      <c r="T2844" s="283"/>
      <c r="U2844" s="283"/>
      <c r="V2844" s="270"/>
      <c r="W2844" s="270" t="s">
        <v>21</v>
      </c>
    </row>
    <row r="2845" s="253" customFormat="true" ht="25.5" hidden="true" spans="1:23">
      <c r="A2845" s="270">
        <f>MAX(A$1:A2844)+1</f>
        <v>2649</v>
      </c>
      <c r="B2845" s="270" t="s">
        <v>7220</v>
      </c>
      <c r="C2845" s="270" t="s">
        <v>7221</v>
      </c>
      <c r="D2845" s="410" t="s">
        <v>7219</v>
      </c>
      <c r="E2845" s="410" t="s">
        <v>7218</v>
      </c>
      <c r="F2845" s="270"/>
      <c r="G2845" s="270" t="s">
        <v>316</v>
      </c>
      <c r="H2845" s="283" t="s">
        <v>29</v>
      </c>
      <c r="I2845" s="283" t="s">
        <v>40</v>
      </c>
      <c r="J2845" s="289" t="s">
        <v>31</v>
      </c>
      <c r="K2845" s="290"/>
      <c r="L2845" s="291"/>
      <c r="M2845" s="289" t="s">
        <v>31</v>
      </c>
      <c r="N2845" s="290"/>
      <c r="O2845" s="291"/>
      <c r="P2845" s="289" t="s">
        <v>31</v>
      </c>
      <c r="Q2845" s="290"/>
      <c r="R2845" s="291"/>
      <c r="S2845" s="270" t="s">
        <v>7222</v>
      </c>
      <c r="T2845" s="283"/>
      <c r="U2845" s="283"/>
      <c r="V2845" s="270"/>
      <c r="W2845" s="270" t="s">
        <v>21</v>
      </c>
    </row>
    <row r="2846" s="253" customFormat="true" ht="25.5" hidden="true" spans="1:23">
      <c r="A2846" s="270">
        <f>MAX(A$1:A2845)+1</f>
        <v>2650</v>
      </c>
      <c r="B2846" s="270">
        <v>310904006</v>
      </c>
      <c r="C2846" s="270" t="s">
        <v>7223</v>
      </c>
      <c r="D2846" s="410" t="s">
        <v>7224</v>
      </c>
      <c r="E2846" s="410" t="s">
        <v>7223</v>
      </c>
      <c r="F2846" s="270"/>
      <c r="G2846" s="270"/>
      <c r="H2846" s="283" t="s">
        <v>44</v>
      </c>
      <c r="I2846" s="283" t="s">
        <v>40</v>
      </c>
      <c r="J2846" s="289">
        <v>65</v>
      </c>
      <c r="K2846" s="290"/>
      <c r="L2846" s="291"/>
      <c r="M2846" s="289">
        <v>65</v>
      </c>
      <c r="N2846" s="290"/>
      <c r="O2846" s="291"/>
      <c r="P2846" s="289" t="s">
        <v>31</v>
      </c>
      <c r="Q2846" s="290"/>
      <c r="R2846" s="291"/>
      <c r="S2846" s="270" t="s">
        <v>7225</v>
      </c>
      <c r="T2846" s="283"/>
      <c r="U2846" s="283"/>
      <c r="V2846" s="270"/>
      <c r="W2846" s="270" t="s">
        <v>21</v>
      </c>
    </row>
    <row r="2847" s="253" customFormat="true" ht="25.5" hidden="true" spans="1:23">
      <c r="A2847" s="270">
        <f>MAX(A$1:A2846)+1</f>
        <v>2651</v>
      </c>
      <c r="B2847" s="270" t="s">
        <v>7226</v>
      </c>
      <c r="C2847" s="270" t="s">
        <v>7223</v>
      </c>
      <c r="D2847" s="410" t="s">
        <v>7224</v>
      </c>
      <c r="E2847" s="410" t="s">
        <v>7223</v>
      </c>
      <c r="F2847" s="270"/>
      <c r="G2847" s="270"/>
      <c r="H2847" s="283" t="s">
        <v>44</v>
      </c>
      <c r="I2847" s="283" t="s">
        <v>40</v>
      </c>
      <c r="J2847" s="289">
        <v>130</v>
      </c>
      <c r="K2847" s="290"/>
      <c r="L2847" s="291"/>
      <c r="M2847" s="289">
        <v>130</v>
      </c>
      <c r="N2847" s="290"/>
      <c r="O2847" s="291"/>
      <c r="P2847" s="289" t="s">
        <v>31</v>
      </c>
      <c r="Q2847" s="290"/>
      <c r="R2847" s="291"/>
      <c r="S2847" s="270" t="s">
        <v>7227</v>
      </c>
      <c r="T2847" s="283"/>
      <c r="U2847" s="283"/>
      <c r="V2847" s="270"/>
      <c r="W2847" s="270" t="s">
        <v>21</v>
      </c>
    </row>
    <row r="2848" s="253" customFormat="true" ht="114.75" hidden="true" spans="1:23">
      <c r="A2848" s="270">
        <f>MAX(A$1:A2847)+1</f>
        <v>2652</v>
      </c>
      <c r="B2848" s="321" t="s">
        <v>7228</v>
      </c>
      <c r="C2848" s="270" t="s">
        <v>7229</v>
      </c>
      <c r="D2848" s="410" t="s">
        <v>7230</v>
      </c>
      <c r="E2848" s="410" t="s">
        <v>7231</v>
      </c>
      <c r="F2848" s="325" t="s">
        <v>7232</v>
      </c>
      <c r="G2848" s="270"/>
      <c r="H2848" s="283" t="s">
        <v>29</v>
      </c>
      <c r="I2848" s="283" t="s">
        <v>40</v>
      </c>
      <c r="J2848" s="289">
        <v>128</v>
      </c>
      <c r="K2848" s="290"/>
      <c r="L2848" s="291"/>
      <c r="M2848" s="289">
        <v>128</v>
      </c>
      <c r="N2848" s="290"/>
      <c r="O2848" s="291"/>
      <c r="P2848" s="298" t="s">
        <v>31</v>
      </c>
      <c r="Q2848" s="305"/>
      <c r="R2848" s="306"/>
      <c r="S2848" s="270"/>
      <c r="T2848" s="283"/>
      <c r="U2848" s="283"/>
      <c r="V2848" s="270"/>
      <c r="W2848" s="270" t="s">
        <v>310</v>
      </c>
    </row>
    <row r="2849" s="253" customFormat="true" ht="38.25" hidden="true" spans="1:23">
      <c r="A2849" s="270">
        <f>MAX(A$1:A2848)+1</f>
        <v>2653</v>
      </c>
      <c r="B2849" s="270">
        <v>310904007</v>
      </c>
      <c r="C2849" s="270" t="s">
        <v>7233</v>
      </c>
      <c r="D2849" s="410" t="s">
        <v>7234</v>
      </c>
      <c r="E2849" s="410" t="s">
        <v>7233</v>
      </c>
      <c r="F2849" s="270"/>
      <c r="G2849" s="270"/>
      <c r="H2849" s="283" t="s">
        <v>39</v>
      </c>
      <c r="I2849" s="283" t="s">
        <v>40</v>
      </c>
      <c r="J2849" s="289">
        <v>78</v>
      </c>
      <c r="K2849" s="290"/>
      <c r="L2849" s="291"/>
      <c r="M2849" s="289">
        <v>78</v>
      </c>
      <c r="N2849" s="290"/>
      <c r="O2849" s="291"/>
      <c r="P2849" s="289" t="s">
        <v>31</v>
      </c>
      <c r="Q2849" s="290"/>
      <c r="R2849" s="291"/>
      <c r="S2849" s="270"/>
      <c r="T2849" s="283"/>
      <c r="U2849" s="283"/>
      <c r="V2849" s="270"/>
      <c r="W2849" s="270" t="s">
        <v>21</v>
      </c>
    </row>
    <row r="2850" s="253" customFormat="true" ht="25.5" hidden="true" spans="1:23">
      <c r="A2850" s="270">
        <f>MAX(A$1:A2849)+1</f>
        <v>2654</v>
      </c>
      <c r="B2850" s="270">
        <v>310904008</v>
      </c>
      <c r="C2850" s="270" t="s">
        <v>7235</v>
      </c>
      <c r="D2850" s="410" t="s">
        <v>7236</v>
      </c>
      <c r="E2850" s="410" t="s">
        <v>7235</v>
      </c>
      <c r="F2850" s="270"/>
      <c r="G2850" s="270" t="s">
        <v>7237</v>
      </c>
      <c r="H2850" s="283" t="s">
        <v>29</v>
      </c>
      <c r="I2850" s="283" t="s">
        <v>40</v>
      </c>
      <c r="J2850" s="289">
        <v>52</v>
      </c>
      <c r="K2850" s="290"/>
      <c r="L2850" s="291"/>
      <c r="M2850" s="289">
        <v>52</v>
      </c>
      <c r="N2850" s="290"/>
      <c r="O2850" s="291"/>
      <c r="P2850" s="289" t="s">
        <v>31</v>
      </c>
      <c r="Q2850" s="290"/>
      <c r="R2850" s="291"/>
      <c r="S2850" s="270" t="s">
        <v>7238</v>
      </c>
      <c r="T2850" s="283"/>
      <c r="U2850" s="283"/>
      <c r="V2850" s="270"/>
      <c r="W2850" s="270" t="s">
        <v>21</v>
      </c>
    </row>
    <row r="2851" s="253" customFormat="true" ht="38.25" hidden="true" spans="1:23">
      <c r="A2851" s="270">
        <f>MAX(A$1:A2850)+1</f>
        <v>2655</v>
      </c>
      <c r="B2851" s="270">
        <v>310904009</v>
      </c>
      <c r="C2851" s="270" t="s">
        <v>7239</v>
      </c>
      <c r="D2851" s="410" t="s">
        <v>7240</v>
      </c>
      <c r="E2851" s="410" t="s">
        <v>7239</v>
      </c>
      <c r="F2851" s="270"/>
      <c r="G2851" s="270"/>
      <c r="H2851" s="283" t="s">
        <v>29</v>
      </c>
      <c r="I2851" s="283" t="s">
        <v>40</v>
      </c>
      <c r="J2851" s="289">
        <v>200</v>
      </c>
      <c r="K2851" s="290"/>
      <c r="L2851" s="291"/>
      <c r="M2851" s="289">
        <v>200</v>
      </c>
      <c r="N2851" s="290"/>
      <c r="O2851" s="291"/>
      <c r="P2851" s="289" t="s">
        <v>31</v>
      </c>
      <c r="Q2851" s="290"/>
      <c r="R2851" s="291"/>
      <c r="S2851" s="270"/>
      <c r="T2851" s="283"/>
      <c r="U2851" s="283"/>
      <c r="V2851" s="270"/>
      <c r="W2851" s="270" t="s">
        <v>21</v>
      </c>
    </row>
    <row r="2852" s="253" customFormat="true" ht="25.5" hidden="true" spans="1:23">
      <c r="A2852" s="270">
        <f>MAX(A$1:A2851)+1</f>
        <v>2656</v>
      </c>
      <c r="B2852" s="270">
        <v>310904010</v>
      </c>
      <c r="C2852" s="270" t="s">
        <v>7241</v>
      </c>
      <c r="D2852" s="410" t="s">
        <v>7224</v>
      </c>
      <c r="E2852" s="410" t="s">
        <v>7223</v>
      </c>
      <c r="F2852" s="270" t="s">
        <v>7242</v>
      </c>
      <c r="G2852" s="270"/>
      <c r="H2852" s="283" t="s">
        <v>44</v>
      </c>
      <c r="I2852" s="283" t="s">
        <v>979</v>
      </c>
      <c r="J2852" s="289" t="s">
        <v>31</v>
      </c>
      <c r="K2852" s="290"/>
      <c r="L2852" s="291"/>
      <c r="M2852" s="289" t="s">
        <v>31</v>
      </c>
      <c r="N2852" s="290"/>
      <c r="O2852" s="291"/>
      <c r="P2852" s="289" t="s">
        <v>31</v>
      </c>
      <c r="Q2852" s="290"/>
      <c r="R2852" s="291"/>
      <c r="S2852" s="270" t="s">
        <v>7243</v>
      </c>
      <c r="T2852" s="283"/>
      <c r="U2852" s="283"/>
      <c r="V2852" s="270"/>
      <c r="W2852" s="270" t="s">
        <v>21</v>
      </c>
    </row>
    <row r="2853" s="253" customFormat="true" ht="89.25" hidden="true" spans="1:23">
      <c r="A2853" s="270">
        <f>MAX(A$1:A2852)+1</f>
        <v>2657</v>
      </c>
      <c r="B2853" s="270">
        <v>310904011</v>
      </c>
      <c r="C2853" s="270" t="s">
        <v>7244</v>
      </c>
      <c r="D2853" s="410" t="s">
        <v>7245</v>
      </c>
      <c r="E2853" s="410" t="s">
        <v>7246</v>
      </c>
      <c r="F2853" s="325" t="s">
        <v>7247</v>
      </c>
      <c r="G2853" s="270"/>
      <c r="H2853" s="283" t="s">
        <v>39</v>
      </c>
      <c r="I2853" s="283" t="s">
        <v>40</v>
      </c>
      <c r="J2853" s="289">
        <v>600</v>
      </c>
      <c r="K2853" s="290"/>
      <c r="L2853" s="291"/>
      <c r="M2853" s="289">
        <v>600</v>
      </c>
      <c r="N2853" s="290"/>
      <c r="O2853" s="291"/>
      <c r="P2853" s="298" t="s">
        <v>31</v>
      </c>
      <c r="Q2853" s="305"/>
      <c r="R2853" s="306"/>
      <c r="S2853" s="270" t="s">
        <v>7248</v>
      </c>
      <c r="T2853" s="283"/>
      <c r="U2853" s="283"/>
      <c r="V2853" s="270"/>
      <c r="W2853" s="270" t="s">
        <v>310</v>
      </c>
    </row>
    <row r="2854" s="253" customFormat="true" ht="63.75" hidden="true" spans="1:23">
      <c r="A2854" s="270">
        <f>MAX(A$1:A2853)+1</f>
        <v>2658</v>
      </c>
      <c r="B2854" s="270">
        <v>310904012</v>
      </c>
      <c r="C2854" s="270" t="s">
        <v>7249</v>
      </c>
      <c r="D2854" s="410" t="s">
        <v>7230</v>
      </c>
      <c r="E2854" s="410" t="s">
        <v>7231</v>
      </c>
      <c r="F2854" s="270" t="s">
        <v>7250</v>
      </c>
      <c r="G2854" s="270" t="s">
        <v>7251</v>
      </c>
      <c r="H2854" s="283" t="s">
        <v>29</v>
      </c>
      <c r="I2854" s="283" t="s">
        <v>40</v>
      </c>
      <c r="J2854" s="289" t="s">
        <v>70</v>
      </c>
      <c r="K2854" s="290"/>
      <c r="L2854" s="291"/>
      <c r="M2854" s="289" t="s">
        <v>70</v>
      </c>
      <c r="N2854" s="290"/>
      <c r="O2854" s="291"/>
      <c r="P2854" s="298" t="s">
        <v>70</v>
      </c>
      <c r="Q2854" s="305"/>
      <c r="R2854" s="306"/>
      <c r="S2854" s="450" t="s">
        <v>1008</v>
      </c>
      <c r="T2854" s="283"/>
      <c r="U2854" s="283"/>
      <c r="V2854" s="270"/>
      <c r="W2854" s="270" t="s">
        <v>21</v>
      </c>
    </row>
    <row r="2855" s="252" customFormat="true" ht="25.5" hidden="true" spans="1:23">
      <c r="A2855" s="270"/>
      <c r="B2855" s="270">
        <v>310905</v>
      </c>
      <c r="C2855" s="270" t="s">
        <v>7252</v>
      </c>
      <c r="D2855" s="410"/>
      <c r="E2855" s="410"/>
      <c r="F2855" s="270"/>
      <c r="G2855" s="270"/>
      <c r="H2855" s="283"/>
      <c r="I2855" s="283"/>
      <c r="J2855" s="289"/>
      <c r="K2855" s="290"/>
      <c r="L2855" s="291"/>
      <c r="M2855" s="289"/>
      <c r="N2855" s="290"/>
      <c r="O2855" s="291"/>
      <c r="P2855" s="289"/>
      <c r="Q2855" s="290"/>
      <c r="R2855" s="291"/>
      <c r="S2855" s="270"/>
      <c r="T2855" s="283"/>
      <c r="U2855" s="283"/>
      <c r="V2855" s="270"/>
      <c r="W2855" s="270" t="s">
        <v>21</v>
      </c>
    </row>
    <row r="2856" s="253" customFormat="true" ht="25.5" hidden="true" spans="1:23">
      <c r="A2856" s="270">
        <f>MAX(A$1:A2855)+1</f>
        <v>2659</v>
      </c>
      <c r="B2856" s="270">
        <v>310905001</v>
      </c>
      <c r="C2856" s="396" t="s">
        <v>7253</v>
      </c>
      <c r="D2856" s="410" t="s">
        <v>7254</v>
      </c>
      <c r="E2856" s="410" t="s">
        <v>7255</v>
      </c>
      <c r="F2856" s="270" t="s">
        <v>7256</v>
      </c>
      <c r="G2856" s="270"/>
      <c r="H2856" s="283" t="s">
        <v>39</v>
      </c>
      <c r="I2856" s="283" t="s">
        <v>40</v>
      </c>
      <c r="J2856" s="297">
        <v>131</v>
      </c>
      <c r="K2856" s="303"/>
      <c r="L2856" s="304"/>
      <c r="M2856" s="297">
        <v>131</v>
      </c>
      <c r="N2856" s="303"/>
      <c r="O2856" s="304"/>
      <c r="P2856" s="289" t="s">
        <v>31</v>
      </c>
      <c r="Q2856" s="290"/>
      <c r="R2856" s="291"/>
      <c r="S2856" s="435" t="s">
        <v>345</v>
      </c>
      <c r="T2856" s="377"/>
      <c r="U2856" s="377"/>
      <c r="V2856" s="270"/>
      <c r="W2856" s="270" t="s">
        <v>938</v>
      </c>
    </row>
    <row r="2857" s="253" customFormat="true" ht="25.5" hidden="true" spans="1:23">
      <c r="A2857" s="270">
        <f>MAX(A$1:A2856)+1</f>
        <v>2660</v>
      </c>
      <c r="B2857" s="270" t="s">
        <v>7257</v>
      </c>
      <c r="C2857" s="374" t="s">
        <v>7258</v>
      </c>
      <c r="D2857" s="410" t="s">
        <v>6618</v>
      </c>
      <c r="E2857" s="410" t="s">
        <v>6619</v>
      </c>
      <c r="F2857" s="270"/>
      <c r="G2857" s="270"/>
      <c r="H2857" s="283" t="s">
        <v>39</v>
      </c>
      <c r="I2857" s="283" t="s">
        <v>40</v>
      </c>
      <c r="J2857" s="289">
        <v>26</v>
      </c>
      <c r="K2857" s="290"/>
      <c r="L2857" s="291"/>
      <c r="M2857" s="289">
        <v>26</v>
      </c>
      <c r="N2857" s="290"/>
      <c r="O2857" s="291"/>
      <c r="P2857" s="289" t="s">
        <v>31</v>
      </c>
      <c r="Q2857" s="290"/>
      <c r="R2857" s="291"/>
      <c r="S2857" s="435" t="s">
        <v>7258</v>
      </c>
      <c r="T2857" s="283"/>
      <c r="U2857" s="283"/>
      <c r="V2857" s="270"/>
      <c r="W2857" s="270" t="s">
        <v>21</v>
      </c>
    </row>
    <row r="2858" s="253" customFormat="true" ht="25.5" hidden="true" spans="1:23">
      <c r="A2858" s="270">
        <f>MAX(A$1:A2857)+1</f>
        <v>2661</v>
      </c>
      <c r="B2858" s="270">
        <v>310905002</v>
      </c>
      <c r="C2858" s="396" t="s">
        <v>7259</v>
      </c>
      <c r="D2858" s="410" t="s">
        <v>7260</v>
      </c>
      <c r="E2858" s="410" t="s">
        <v>7259</v>
      </c>
      <c r="F2858" s="270"/>
      <c r="G2858" s="270"/>
      <c r="H2858" s="283" t="s">
        <v>39</v>
      </c>
      <c r="I2858" s="283" t="s">
        <v>40</v>
      </c>
      <c r="J2858" s="297">
        <v>390</v>
      </c>
      <c r="K2858" s="303"/>
      <c r="L2858" s="304"/>
      <c r="M2858" s="297">
        <v>390</v>
      </c>
      <c r="N2858" s="303"/>
      <c r="O2858" s="304"/>
      <c r="P2858" s="289" t="s">
        <v>31</v>
      </c>
      <c r="Q2858" s="290"/>
      <c r="R2858" s="291"/>
      <c r="S2858" s="396"/>
      <c r="T2858" s="377"/>
      <c r="U2858" s="377"/>
      <c r="V2858" s="270"/>
      <c r="W2858" s="270" t="s">
        <v>938</v>
      </c>
    </row>
    <row r="2859" s="253" customFormat="true" ht="25.5" hidden="true" spans="1:23">
      <c r="A2859" s="270">
        <f>MAX(A$1:A2858)+1</f>
        <v>2662</v>
      </c>
      <c r="B2859" s="270" t="s">
        <v>7261</v>
      </c>
      <c r="C2859" s="374" t="s">
        <v>7262</v>
      </c>
      <c r="D2859" s="410" t="s">
        <v>7263</v>
      </c>
      <c r="E2859" s="410" t="s">
        <v>7264</v>
      </c>
      <c r="F2859" s="270"/>
      <c r="G2859" s="270"/>
      <c r="H2859" s="283" t="s">
        <v>39</v>
      </c>
      <c r="I2859" s="283" t="s">
        <v>40</v>
      </c>
      <c r="J2859" s="289">
        <v>130</v>
      </c>
      <c r="K2859" s="290"/>
      <c r="L2859" s="291"/>
      <c r="M2859" s="289">
        <v>130</v>
      </c>
      <c r="N2859" s="290"/>
      <c r="O2859" s="291"/>
      <c r="P2859" s="289" t="s">
        <v>31</v>
      </c>
      <c r="Q2859" s="290"/>
      <c r="R2859" s="291"/>
      <c r="S2859" s="442" t="s">
        <v>7262</v>
      </c>
      <c r="T2859" s="283"/>
      <c r="U2859" s="283"/>
      <c r="V2859" s="270"/>
      <c r="W2859" s="270" t="s">
        <v>21</v>
      </c>
    </row>
    <row r="2860" s="253" customFormat="true" ht="25.5" hidden="true" spans="1:23">
      <c r="A2860" s="270">
        <f>MAX(A$1:A2859)+1</f>
        <v>2663</v>
      </c>
      <c r="B2860" s="270">
        <v>310905003</v>
      </c>
      <c r="C2860" s="396" t="s">
        <v>7265</v>
      </c>
      <c r="D2860" s="410" t="s">
        <v>7266</v>
      </c>
      <c r="E2860" s="410" t="s">
        <v>7265</v>
      </c>
      <c r="F2860" s="270" t="s">
        <v>7267</v>
      </c>
      <c r="G2860" s="270" t="s">
        <v>3233</v>
      </c>
      <c r="H2860" s="283" t="s">
        <v>39</v>
      </c>
      <c r="I2860" s="283" t="s">
        <v>40</v>
      </c>
      <c r="J2860" s="297">
        <v>293</v>
      </c>
      <c r="K2860" s="303"/>
      <c r="L2860" s="304"/>
      <c r="M2860" s="297">
        <v>293</v>
      </c>
      <c r="N2860" s="303"/>
      <c r="O2860" s="304"/>
      <c r="P2860" s="289" t="s">
        <v>31</v>
      </c>
      <c r="Q2860" s="290"/>
      <c r="R2860" s="291"/>
      <c r="S2860" s="435" t="s">
        <v>345</v>
      </c>
      <c r="T2860" s="377"/>
      <c r="U2860" s="377"/>
      <c r="V2860" s="270"/>
      <c r="W2860" s="270" t="s">
        <v>938</v>
      </c>
    </row>
    <row r="2861" s="253" customFormat="true" ht="25.5" hidden="true" spans="1:23">
      <c r="A2861" s="270">
        <f>MAX(A$1:A2860)+1</f>
        <v>2664</v>
      </c>
      <c r="B2861" s="270">
        <v>310905004</v>
      </c>
      <c r="C2861" s="396" t="s">
        <v>7268</v>
      </c>
      <c r="D2861" s="410" t="s">
        <v>7269</v>
      </c>
      <c r="E2861" s="410" t="s">
        <v>7268</v>
      </c>
      <c r="F2861" s="270" t="s">
        <v>7270</v>
      </c>
      <c r="G2861" s="270"/>
      <c r="H2861" s="283" t="s">
        <v>44</v>
      </c>
      <c r="I2861" s="283" t="s">
        <v>40</v>
      </c>
      <c r="J2861" s="297">
        <v>880</v>
      </c>
      <c r="K2861" s="303"/>
      <c r="L2861" s="304"/>
      <c r="M2861" s="297">
        <v>880</v>
      </c>
      <c r="N2861" s="303"/>
      <c r="O2861" s="304"/>
      <c r="P2861" s="289" t="s">
        <v>31</v>
      </c>
      <c r="Q2861" s="290"/>
      <c r="R2861" s="291"/>
      <c r="S2861" s="435" t="s">
        <v>345</v>
      </c>
      <c r="T2861" s="377"/>
      <c r="U2861" s="377"/>
      <c r="V2861" s="270"/>
      <c r="W2861" s="270" t="s">
        <v>938</v>
      </c>
    </row>
    <row r="2862" s="253" customFormat="true" ht="25.5" hidden="true" spans="1:23">
      <c r="A2862" s="270">
        <f>MAX(A$1:A2861)+1</f>
        <v>2665</v>
      </c>
      <c r="B2862" s="270">
        <v>310905005</v>
      </c>
      <c r="C2862" s="396" t="s">
        <v>7271</v>
      </c>
      <c r="D2862" s="410" t="s">
        <v>7272</v>
      </c>
      <c r="E2862" s="410" t="s">
        <v>7271</v>
      </c>
      <c r="F2862" s="270"/>
      <c r="G2862" s="270" t="s">
        <v>3233</v>
      </c>
      <c r="H2862" s="283" t="s">
        <v>44</v>
      </c>
      <c r="I2862" s="283" t="s">
        <v>40</v>
      </c>
      <c r="J2862" s="297">
        <v>400</v>
      </c>
      <c r="K2862" s="303"/>
      <c r="L2862" s="304"/>
      <c r="M2862" s="297">
        <v>400</v>
      </c>
      <c r="N2862" s="303"/>
      <c r="O2862" s="304"/>
      <c r="P2862" s="289" t="s">
        <v>31</v>
      </c>
      <c r="Q2862" s="290"/>
      <c r="R2862" s="291"/>
      <c r="S2862" s="442" t="s">
        <v>7273</v>
      </c>
      <c r="T2862" s="377"/>
      <c r="U2862" s="377"/>
      <c r="V2862" s="270"/>
      <c r="W2862" s="270" t="s">
        <v>938</v>
      </c>
    </row>
    <row r="2863" s="253" customFormat="true" ht="25.5" hidden="true" spans="1:23">
      <c r="A2863" s="270">
        <f>MAX(A$1:A2862)+1</f>
        <v>2666</v>
      </c>
      <c r="B2863" s="270" t="s">
        <v>7274</v>
      </c>
      <c r="C2863" s="396" t="s">
        <v>7271</v>
      </c>
      <c r="D2863" s="410" t="s">
        <v>7272</v>
      </c>
      <c r="E2863" s="410" t="s">
        <v>7271</v>
      </c>
      <c r="F2863" s="270"/>
      <c r="G2863" s="270"/>
      <c r="H2863" s="283" t="s">
        <v>44</v>
      </c>
      <c r="I2863" s="283" t="s">
        <v>40</v>
      </c>
      <c r="J2863" s="289">
        <v>286</v>
      </c>
      <c r="K2863" s="290"/>
      <c r="L2863" s="291"/>
      <c r="M2863" s="289">
        <v>286</v>
      </c>
      <c r="N2863" s="290"/>
      <c r="O2863" s="291"/>
      <c r="P2863" s="289" t="s">
        <v>31</v>
      </c>
      <c r="Q2863" s="290"/>
      <c r="R2863" s="291"/>
      <c r="S2863" s="442" t="s">
        <v>7275</v>
      </c>
      <c r="T2863" s="283"/>
      <c r="U2863" s="283"/>
      <c r="V2863" s="270"/>
      <c r="W2863" s="270" t="s">
        <v>21</v>
      </c>
    </row>
    <row r="2864" s="253" customFormat="true" ht="25.5" hidden="true" spans="1:23">
      <c r="A2864" s="270">
        <f>MAX(A$1:A2863)+1</f>
        <v>2667</v>
      </c>
      <c r="B2864" s="270">
        <v>310905006</v>
      </c>
      <c r="C2864" s="396" t="s">
        <v>7276</v>
      </c>
      <c r="D2864" s="410" t="s">
        <v>7277</v>
      </c>
      <c r="E2864" s="410" t="s">
        <v>7276</v>
      </c>
      <c r="F2864" s="270"/>
      <c r="G2864" s="270"/>
      <c r="H2864" s="283" t="s">
        <v>44</v>
      </c>
      <c r="I2864" s="283" t="s">
        <v>40</v>
      </c>
      <c r="J2864" s="297">
        <v>300</v>
      </c>
      <c r="K2864" s="303"/>
      <c r="L2864" s="304"/>
      <c r="M2864" s="297">
        <v>300</v>
      </c>
      <c r="N2864" s="303"/>
      <c r="O2864" s="304"/>
      <c r="P2864" s="289" t="s">
        <v>31</v>
      </c>
      <c r="Q2864" s="290"/>
      <c r="R2864" s="291"/>
      <c r="S2864" s="270"/>
      <c r="T2864" s="377"/>
      <c r="U2864" s="377"/>
      <c r="V2864" s="270"/>
      <c r="W2864" s="270" t="s">
        <v>938</v>
      </c>
    </row>
    <row r="2865" s="253" customFormat="true" ht="25.5" hidden="true" spans="1:23">
      <c r="A2865" s="270">
        <f>MAX(A$1:A2864)+1</f>
        <v>2668</v>
      </c>
      <c r="B2865" s="270" t="s">
        <v>7278</v>
      </c>
      <c r="C2865" s="374" t="s">
        <v>7279</v>
      </c>
      <c r="D2865" s="410" t="s">
        <v>7280</v>
      </c>
      <c r="E2865" s="410" t="s">
        <v>7281</v>
      </c>
      <c r="F2865" s="270"/>
      <c r="G2865" s="270"/>
      <c r="H2865" s="283" t="s">
        <v>44</v>
      </c>
      <c r="I2865" s="283" t="s">
        <v>40</v>
      </c>
      <c r="J2865" s="289">
        <v>65</v>
      </c>
      <c r="K2865" s="290"/>
      <c r="L2865" s="291"/>
      <c r="M2865" s="289">
        <v>65</v>
      </c>
      <c r="N2865" s="290"/>
      <c r="O2865" s="291"/>
      <c r="P2865" s="289" t="s">
        <v>31</v>
      </c>
      <c r="Q2865" s="290"/>
      <c r="R2865" s="291"/>
      <c r="S2865" s="440" t="s">
        <v>7279</v>
      </c>
      <c r="T2865" s="283"/>
      <c r="U2865" s="283"/>
      <c r="V2865" s="270"/>
      <c r="W2865" s="270" t="s">
        <v>21</v>
      </c>
    </row>
    <row r="2866" s="253" customFormat="true" ht="25.5" hidden="true" spans="1:23">
      <c r="A2866" s="270">
        <f>MAX(A$1:A2865)+1</f>
        <v>2669</v>
      </c>
      <c r="B2866" s="270">
        <v>310905007</v>
      </c>
      <c r="C2866" s="396" t="s">
        <v>7282</v>
      </c>
      <c r="D2866" s="410" t="s">
        <v>7283</v>
      </c>
      <c r="E2866" s="410" t="s">
        <v>7282</v>
      </c>
      <c r="F2866" s="270" t="s">
        <v>5687</v>
      </c>
      <c r="G2866" s="270"/>
      <c r="H2866" s="283" t="s">
        <v>44</v>
      </c>
      <c r="I2866" s="283" t="s">
        <v>40</v>
      </c>
      <c r="J2866" s="289">
        <v>260</v>
      </c>
      <c r="K2866" s="290"/>
      <c r="L2866" s="291"/>
      <c r="M2866" s="289">
        <v>260</v>
      </c>
      <c r="N2866" s="290"/>
      <c r="O2866" s="291"/>
      <c r="P2866" s="289" t="s">
        <v>31</v>
      </c>
      <c r="Q2866" s="290"/>
      <c r="R2866" s="291"/>
      <c r="S2866" s="440"/>
      <c r="T2866" s="283"/>
      <c r="U2866" s="283"/>
      <c r="V2866" s="270"/>
      <c r="W2866" s="270" t="s">
        <v>21</v>
      </c>
    </row>
    <row r="2867" s="253" customFormat="true" ht="89.25" hidden="true" spans="1:23">
      <c r="A2867" s="270">
        <f>MAX(A$1:A2866)+1</f>
        <v>2670</v>
      </c>
      <c r="B2867" s="270">
        <v>310905008</v>
      </c>
      <c r="C2867" s="449" t="s">
        <v>7284</v>
      </c>
      <c r="D2867" s="410" t="s">
        <v>7285</v>
      </c>
      <c r="E2867" s="410" t="s">
        <v>7284</v>
      </c>
      <c r="F2867" s="336" t="s">
        <v>7286</v>
      </c>
      <c r="G2867" s="446"/>
      <c r="H2867" s="283" t="s">
        <v>39</v>
      </c>
      <c r="I2867" s="377" t="s">
        <v>40</v>
      </c>
      <c r="J2867" s="289">
        <v>403</v>
      </c>
      <c r="K2867" s="290"/>
      <c r="L2867" s="291"/>
      <c r="M2867" s="289">
        <v>403</v>
      </c>
      <c r="N2867" s="290"/>
      <c r="O2867" s="291"/>
      <c r="P2867" s="289" t="s">
        <v>31</v>
      </c>
      <c r="Q2867" s="290"/>
      <c r="R2867" s="291"/>
      <c r="S2867" s="451" t="s">
        <v>345</v>
      </c>
      <c r="T2867" s="283"/>
      <c r="U2867" s="377"/>
      <c r="V2867" s="283"/>
      <c r="W2867" s="270" t="s">
        <v>1123</v>
      </c>
    </row>
    <row r="2868" s="253" customFormat="true" ht="25.5" hidden="true" spans="1:23">
      <c r="A2868" s="270">
        <f>MAX(A$1:A2867)+1</f>
        <v>2671</v>
      </c>
      <c r="B2868" s="270">
        <v>310905009</v>
      </c>
      <c r="C2868" s="396" t="s">
        <v>7287</v>
      </c>
      <c r="D2868" s="410" t="s">
        <v>7288</v>
      </c>
      <c r="E2868" s="410" t="s">
        <v>7287</v>
      </c>
      <c r="F2868" s="270" t="s">
        <v>7289</v>
      </c>
      <c r="G2868" s="270"/>
      <c r="H2868" s="283" t="s">
        <v>39</v>
      </c>
      <c r="I2868" s="283" t="s">
        <v>40</v>
      </c>
      <c r="J2868" s="297">
        <v>372</v>
      </c>
      <c r="K2868" s="303"/>
      <c r="L2868" s="304"/>
      <c r="M2868" s="297">
        <v>372</v>
      </c>
      <c r="N2868" s="303"/>
      <c r="O2868" s="304"/>
      <c r="P2868" s="289" t="s">
        <v>31</v>
      </c>
      <c r="Q2868" s="290"/>
      <c r="R2868" s="291"/>
      <c r="S2868" s="270"/>
      <c r="T2868" s="377"/>
      <c r="U2868" s="377"/>
      <c r="V2868" s="270"/>
      <c r="W2868" s="270" t="s">
        <v>938</v>
      </c>
    </row>
    <row r="2869" s="253" customFormat="true" ht="25.5" hidden="true" spans="1:23">
      <c r="A2869" s="270">
        <f>MAX(A$1:A2868)+1</f>
        <v>2672</v>
      </c>
      <c r="B2869" s="270">
        <v>310905010</v>
      </c>
      <c r="C2869" s="270" t="s">
        <v>7290</v>
      </c>
      <c r="D2869" s="410" t="s">
        <v>7291</v>
      </c>
      <c r="E2869" s="410" t="s">
        <v>7290</v>
      </c>
      <c r="F2869" s="270" t="s">
        <v>7292</v>
      </c>
      <c r="G2869" s="270" t="s">
        <v>4893</v>
      </c>
      <c r="H2869" s="283" t="s">
        <v>39</v>
      </c>
      <c r="I2869" s="283" t="s">
        <v>40</v>
      </c>
      <c r="J2869" s="289">
        <v>600</v>
      </c>
      <c r="K2869" s="290"/>
      <c r="L2869" s="291"/>
      <c r="M2869" s="289">
        <v>600</v>
      </c>
      <c r="N2869" s="290"/>
      <c r="O2869" s="291"/>
      <c r="P2869" s="289" t="s">
        <v>31</v>
      </c>
      <c r="Q2869" s="290"/>
      <c r="R2869" s="291"/>
      <c r="S2869" s="270"/>
      <c r="T2869" s="283"/>
      <c r="U2869" s="312"/>
      <c r="V2869" s="270"/>
      <c r="W2869" s="270" t="s">
        <v>21</v>
      </c>
    </row>
    <row r="2870" s="253" customFormat="true" ht="38.25" hidden="true" spans="1:23">
      <c r="A2870" s="270">
        <f>MAX(A$1:A2869)+1</f>
        <v>2673</v>
      </c>
      <c r="B2870" s="270">
        <v>310905011</v>
      </c>
      <c r="C2870" s="270" t="s">
        <v>7293</v>
      </c>
      <c r="D2870" s="410" t="s">
        <v>7294</v>
      </c>
      <c r="E2870" s="410" t="s">
        <v>7293</v>
      </c>
      <c r="F2870" s="270" t="s">
        <v>7295</v>
      </c>
      <c r="G2870" s="270"/>
      <c r="H2870" s="283" t="s">
        <v>44</v>
      </c>
      <c r="I2870" s="283" t="s">
        <v>40</v>
      </c>
      <c r="J2870" s="297">
        <v>1950</v>
      </c>
      <c r="K2870" s="303"/>
      <c r="L2870" s="304"/>
      <c r="M2870" s="297">
        <v>1950</v>
      </c>
      <c r="N2870" s="303"/>
      <c r="O2870" s="304"/>
      <c r="P2870" s="289" t="s">
        <v>31</v>
      </c>
      <c r="Q2870" s="290"/>
      <c r="R2870" s="291"/>
      <c r="S2870" s="270"/>
      <c r="T2870" s="377"/>
      <c r="U2870" s="377"/>
      <c r="V2870" s="270"/>
      <c r="W2870" s="270" t="s">
        <v>938</v>
      </c>
    </row>
    <row r="2871" s="253" customFormat="true" ht="25.5" hidden="true" spans="1:23">
      <c r="A2871" s="270">
        <f>MAX(A$1:A2870)+1</f>
        <v>2674</v>
      </c>
      <c r="B2871" s="270">
        <v>310905012</v>
      </c>
      <c r="C2871" s="396" t="s">
        <v>7296</v>
      </c>
      <c r="D2871" s="410" t="s">
        <v>7297</v>
      </c>
      <c r="E2871" s="410" t="s">
        <v>7298</v>
      </c>
      <c r="F2871" s="270"/>
      <c r="G2871" s="270" t="s">
        <v>7299</v>
      </c>
      <c r="H2871" s="283" t="s">
        <v>44</v>
      </c>
      <c r="I2871" s="283" t="s">
        <v>40</v>
      </c>
      <c r="J2871" s="297">
        <v>554</v>
      </c>
      <c r="K2871" s="303"/>
      <c r="L2871" s="304"/>
      <c r="M2871" s="297">
        <v>554</v>
      </c>
      <c r="N2871" s="303"/>
      <c r="O2871" s="304"/>
      <c r="P2871" s="289" t="s">
        <v>31</v>
      </c>
      <c r="Q2871" s="290"/>
      <c r="R2871" s="291"/>
      <c r="S2871" s="270"/>
      <c r="T2871" s="377"/>
      <c r="U2871" s="377"/>
      <c r="V2871" s="270"/>
      <c r="W2871" s="270" t="s">
        <v>938</v>
      </c>
    </row>
    <row r="2872" s="253" customFormat="true" ht="25.5" hidden="true" spans="1:23">
      <c r="A2872" s="270">
        <f>MAX(A$1:A2871)+1</f>
        <v>2675</v>
      </c>
      <c r="B2872" s="270">
        <v>310905013</v>
      </c>
      <c r="C2872" s="396" t="s">
        <v>7300</v>
      </c>
      <c r="D2872" s="410" t="s">
        <v>7301</v>
      </c>
      <c r="E2872" s="410" t="s">
        <v>7300</v>
      </c>
      <c r="F2872" s="435" t="s">
        <v>7302</v>
      </c>
      <c r="G2872" s="270"/>
      <c r="H2872" s="283" t="s">
        <v>44</v>
      </c>
      <c r="I2872" s="283" t="s">
        <v>40</v>
      </c>
      <c r="J2872" s="289">
        <v>910</v>
      </c>
      <c r="K2872" s="290"/>
      <c r="L2872" s="291"/>
      <c r="M2872" s="289">
        <v>910</v>
      </c>
      <c r="N2872" s="290"/>
      <c r="O2872" s="291"/>
      <c r="P2872" s="289" t="s">
        <v>31</v>
      </c>
      <c r="Q2872" s="290"/>
      <c r="R2872" s="291"/>
      <c r="S2872" s="270"/>
      <c r="T2872" s="283"/>
      <c r="U2872" s="283"/>
      <c r="V2872" s="270"/>
      <c r="W2872" s="270" t="s">
        <v>21</v>
      </c>
    </row>
    <row r="2873" s="253" customFormat="true" ht="25.5" hidden="true" spans="1:23">
      <c r="A2873" s="270">
        <f>MAX(A$1:A2872)+1</f>
        <v>2676</v>
      </c>
      <c r="B2873" s="270">
        <v>310905014</v>
      </c>
      <c r="C2873" s="396" t="s">
        <v>7303</v>
      </c>
      <c r="D2873" s="410" t="s">
        <v>7304</v>
      </c>
      <c r="E2873" s="410" t="s">
        <v>7303</v>
      </c>
      <c r="F2873" s="435" t="s">
        <v>7305</v>
      </c>
      <c r="G2873" s="270"/>
      <c r="H2873" s="283" t="s">
        <v>44</v>
      </c>
      <c r="I2873" s="283" t="s">
        <v>40</v>
      </c>
      <c r="J2873" s="297">
        <v>1451</v>
      </c>
      <c r="K2873" s="303"/>
      <c r="L2873" s="304"/>
      <c r="M2873" s="297">
        <v>1451</v>
      </c>
      <c r="N2873" s="303"/>
      <c r="O2873" s="304"/>
      <c r="P2873" s="289" t="s">
        <v>31</v>
      </c>
      <c r="Q2873" s="290"/>
      <c r="R2873" s="291"/>
      <c r="S2873" s="270"/>
      <c r="T2873" s="377"/>
      <c r="U2873" s="377"/>
      <c r="V2873" s="270"/>
      <c r="W2873" s="270" t="s">
        <v>938</v>
      </c>
    </row>
    <row r="2874" s="253" customFormat="true" ht="25.5" hidden="true" spans="1:23">
      <c r="A2874" s="270">
        <f>MAX(A$1:A2873)+1</f>
        <v>2677</v>
      </c>
      <c r="B2874" s="270" t="s">
        <v>7306</v>
      </c>
      <c r="C2874" s="177" t="s">
        <v>7307</v>
      </c>
      <c r="D2874" s="410" t="s">
        <v>7308</v>
      </c>
      <c r="E2874" s="410" t="s">
        <v>7307</v>
      </c>
      <c r="F2874" s="177" t="s">
        <v>389</v>
      </c>
      <c r="G2874" s="270"/>
      <c r="H2874" s="283" t="s">
        <v>44</v>
      </c>
      <c r="I2874" s="283" t="s">
        <v>40</v>
      </c>
      <c r="J2874" s="289">
        <v>1534</v>
      </c>
      <c r="K2874" s="290"/>
      <c r="L2874" s="291"/>
      <c r="M2874" s="289">
        <v>1534</v>
      </c>
      <c r="N2874" s="290"/>
      <c r="O2874" s="291"/>
      <c r="P2874" s="289" t="s">
        <v>31</v>
      </c>
      <c r="Q2874" s="290"/>
      <c r="R2874" s="291"/>
      <c r="S2874" s="270"/>
      <c r="T2874" s="283"/>
      <c r="U2874" s="283"/>
      <c r="V2874" s="270"/>
      <c r="W2874" s="270" t="s">
        <v>21</v>
      </c>
    </row>
    <row r="2875" s="253" customFormat="true" ht="38.25" hidden="true" spans="1:23">
      <c r="A2875" s="270">
        <f>MAX(A$1:A2874)+1</f>
        <v>2678</v>
      </c>
      <c r="B2875" s="270">
        <v>310905015</v>
      </c>
      <c r="C2875" s="396" t="s">
        <v>7309</v>
      </c>
      <c r="D2875" s="410" t="s">
        <v>7310</v>
      </c>
      <c r="E2875" s="410" t="s">
        <v>7309</v>
      </c>
      <c r="F2875" s="435" t="s">
        <v>7311</v>
      </c>
      <c r="G2875" s="270"/>
      <c r="H2875" s="283" t="s">
        <v>44</v>
      </c>
      <c r="I2875" s="283" t="s">
        <v>40</v>
      </c>
      <c r="J2875" s="289">
        <v>780</v>
      </c>
      <c r="K2875" s="290"/>
      <c r="L2875" s="291"/>
      <c r="M2875" s="289">
        <v>780</v>
      </c>
      <c r="N2875" s="290"/>
      <c r="O2875" s="291"/>
      <c r="P2875" s="289" t="s">
        <v>31</v>
      </c>
      <c r="Q2875" s="290"/>
      <c r="R2875" s="291"/>
      <c r="S2875" s="270"/>
      <c r="T2875" s="283"/>
      <c r="U2875" s="283"/>
      <c r="V2875" s="270"/>
      <c r="W2875" s="270" t="s">
        <v>21</v>
      </c>
    </row>
    <row r="2876" s="253" customFormat="true" ht="25.5" hidden="true" spans="1:23">
      <c r="A2876" s="270">
        <f>MAX(A$1:A2875)+1</f>
        <v>2679</v>
      </c>
      <c r="B2876" s="270">
        <v>310905016</v>
      </c>
      <c r="C2876" s="396" t="s">
        <v>7312</v>
      </c>
      <c r="D2876" s="410" t="s">
        <v>7313</v>
      </c>
      <c r="E2876" s="410" t="s">
        <v>7312</v>
      </c>
      <c r="F2876" s="435"/>
      <c r="G2876" s="270"/>
      <c r="H2876" s="283" t="s">
        <v>44</v>
      </c>
      <c r="I2876" s="283" t="s">
        <v>40</v>
      </c>
      <c r="J2876" s="289">
        <v>1040</v>
      </c>
      <c r="K2876" s="290"/>
      <c r="L2876" s="291"/>
      <c r="M2876" s="289">
        <v>1040</v>
      </c>
      <c r="N2876" s="290"/>
      <c r="O2876" s="291"/>
      <c r="P2876" s="289" t="s">
        <v>31</v>
      </c>
      <c r="Q2876" s="290"/>
      <c r="R2876" s="291"/>
      <c r="S2876" s="270"/>
      <c r="T2876" s="283"/>
      <c r="U2876" s="283"/>
      <c r="V2876" s="270"/>
      <c r="W2876" s="270" t="s">
        <v>21</v>
      </c>
    </row>
    <row r="2877" s="253" customFormat="true" ht="25.5" hidden="true" spans="1:23">
      <c r="A2877" s="270">
        <f>MAX(A$1:A2876)+1</f>
        <v>2680</v>
      </c>
      <c r="B2877" s="270">
        <v>310905017</v>
      </c>
      <c r="C2877" s="396" t="s">
        <v>7314</v>
      </c>
      <c r="D2877" s="410" t="s">
        <v>7315</v>
      </c>
      <c r="E2877" s="410" t="s">
        <v>7314</v>
      </c>
      <c r="F2877" s="435"/>
      <c r="G2877" s="270"/>
      <c r="H2877" s="283" t="s">
        <v>44</v>
      </c>
      <c r="I2877" s="283" t="s">
        <v>40</v>
      </c>
      <c r="J2877" s="289">
        <v>780</v>
      </c>
      <c r="K2877" s="290"/>
      <c r="L2877" s="291"/>
      <c r="M2877" s="289">
        <v>780</v>
      </c>
      <c r="N2877" s="290"/>
      <c r="O2877" s="291"/>
      <c r="P2877" s="289" t="s">
        <v>31</v>
      </c>
      <c r="Q2877" s="290"/>
      <c r="R2877" s="291"/>
      <c r="S2877" s="270"/>
      <c r="T2877" s="283"/>
      <c r="U2877" s="283"/>
      <c r="V2877" s="270"/>
      <c r="W2877" s="270" t="s">
        <v>21</v>
      </c>
    </row>
    <row r="2878" s="253" customFormat="true" ht="25.5" hidden="true" spans="1:23">
      <c r="A2878" s="270">
        <f>MAX(A$1:A2877)+1</f>
        <v>2681</v>
      </c>
      <c r="B2878" s="270">
        <v>310905018</v>
      </c>
      <c r="C2878" s="396" t="s">
        <v>7316</v>
      </c>
      <c r="D2878" s="410" t="s">
        <v>7317</v>
      </c>
      <c r="E2878" s="410" t="s">
        <v>7316</v>
      </c>
      <c r="F2878" s="435" t="s">
        <v>6668</v>
      </c>
      <c r="G2878" s="270"/>
      <c r="H2878" s="283" t="s">
        <v>44</v>
      </c>
      <c r="I2878" s="283" t="s">
        <v>40</v>
      </c>
      <c r="J2878" s="289">
        <v>1300</v>
      </c>
      <c r="K2878" s="290"/>
      <c r="L2878" s="291"/>
      <c r="M2878" s="289">
        <v>1300</v>
      </c>
      <c r="N2878" s="290"/>
      <c r="O2878" s="291"/>
      <c r="P2878" s="289" t="s">
        <v>31</v>
      </c>
      <c r="Q2878" s="290"/>
      <c r="R2878" s="291"/>
      <c r="S2878" s="270"/>
      <c r="T2878" s="283"/>
      <c r="U2878" s="283"/>
      <c r="V2878" s="270"/>
      <c r="W2878" s="270" t="s">
        <v>21</v>
      </c>
    </row>
    <row r="2879" s="253" customFormat="true" ht="25.5" hidden="true" spans="1:23">
      <c r="A2879" s="270">
        <f>MAX(A$1:A2878)+1</f>
        <v>2682</v>
      </c>
      <c r="B2879" s="270">
        <v>310905019</v>
      </c>
      <c r="C2879" s="396" t="s">
        <v>7318</v>
      </c>
      <c r="D2879" s="410" t="s">
        <v>7319</v>
      </c>
      <c r="E2879" s="410" t="s">
        <v>7318</v>
      </c>
      <c r="F2879" s="435" t="s">
        <v>7320</v>
      </c>
      <c r="G2879" s="270"/>
      <c r="H2879" s="283" t="s">
        <v>44</v>
      </c>
      <c r="I2879" s="283" t="s">
        <v>40</v>
      </c>
      <c r="J2879" s="289">
        <v>650</v>
      </c>
      <c r="K2879" s="290"/>
      <c r="L2879" s="291"/>
      <c r="M2879" s="289">
        <v>650</v>
      </c>
      <c r="N2879" s="290"/>
      <c r="O2879" s="291"/>
      <c r="P2879" s="289" t="s">
        <v>31</v>
      </c>
      <c r="Q2879" s="290"/>
      <c r="R2879" s="291"/>
      <c r="S2879" s="270"/>
      <c r="T2879" s="283"/>
      <c r="U2879" s="283"/>
      <c r="V2879" s="270"/>
      <c r="W2879" s="270" t="s">
        <v>21</v>
      </c>
    </row>
    <row r="2880" s="253" customFormat="true" ht="38.25" hidden="true" spans="1:23">
      <c r="A2880" s="270">
        <f>MAX(A$1:A2879)+1</f>
        <v>2683</v>
      </c>
      <c r="B2880" s="270">
        <v>310905020</v>
      </c>
      <c r="C2880" s="396" t="s">
        <v>7321</v>
      </c>
      <c r="D2880" s="410" t="s">
        <v>7322</v>
      </c>
      <c r="E2880" s="410" t="s">
        <v>7321</v>
      </c>
      <c r="F2880" s="435"/>
      <c r="G2880" s="270"/>
      <c r="H2880" s="283" t="s">
        <v>44</v>
      </c>
      <c r="I2880" s="283" t="s">
        <v>40</v>
      </c>
      <c r="J2880" s="297">
        <v>1575</v>
      </c>
      <c r="K2880" s="303"/>
      <c r="L2880" s="304"/>
      <c r="M2880" s="297">
        <v>1575</v>
      </c>
      <c r="N2880" s="303"/>
      <c r="O2880" s="304"/>
      <c r="P2880" s="289" t="s">
        <v>31</v>
      </c>
      <c r="Q2880" s="290"/>
      <c r="R2880" s="291"/>
      <c r="S2880" s="270"/>
      <c r="T2880" s="377"/>
      <c r="U2880" s="377"/>
      <c r="V2880" s="270"/>
      <c r="W2880" s="270" t="s">
        <v>938</v>
      </c>
    </row>
    <row r="2881" s="253" customFormat="true" ht="25.5" hidden="true" spans="1:23">
      <c r="A2881" s="270">
        <f>MAX(A$1:A2880)+1</f>
        <v>2684</v>
      </c>
      <c r="B2881" s="270">
        <v>310905021</v>
      </c>
      <c r="C2881" s="396" t="s">
        <v>7323</v>
      </c>
      <c r="D2881" s="410" t="s">
        <v>7324</v>
      </c>
      <c r="E2881" s="410" t="s">
        <v>7323</v>
      </c>
      <c r="F2881" s="435"/>
      <c r="G2881" s="270"/>
      <c r="H2881" s="283" t="s">
        <v>44</v>
      </c>
      <c r="I2881" s="283" t="s">
        <v>40</v>
      </c>
      <c r="J2881" s="289">
        <v>520</v>
      </c>
      <c r="K2881" s="290"/>
      <c r="L2881" s="291"/>
      <c r="M2881" s="289">
        <v>520</v>
      </c>
      <c r="N2881" s="290"/>
      <c r="O2881" s="291"/>
      <c r="P2881" s="289" t="s">
        <v>31</v>
      </c>
      <c r="Q2881" s="290"/>
      <c r="R2881" s="291"/>
      <c r="S2881" s="270"/>
      <c r="T2881" s="283"/>
      <c r="U2881" s="283"/>
      <c r="V2881" s="270"/>
      <c r="W2881" s="270" t="s">
        <v>21</v>
      </c>
    </row>
    <row r="2882" s="253" customFormat="true" ht="25.5" hidden="true" spans="1:23">
      <c r="A2882" s="270">
        <f>MAX(A$1:A2881)+1</f>
        <v>2685</v>
      </c>
      <c r="B2882" s="270">
        <v>310905022</v>
      </c>
      <c r="C2882" s="396" t="s">
        <v>7325</v>
      </c>
      <c r="D2882" s="410" t="s">
        <v>7326</v>
      </c>
      <c r="E2882" s="410" t="s">
        <v>7325</v>
      </c>
      <c r="F2882" s="435" t="s">
        <v>6668</v>
      </c>
      <c r="G2882" s="270"/>
      <c r="H2882" s="283" t="s">
        <v>44</v>
      </c>
      <c r="I2882" s="283" t="s">
        <v>40</v>
      </c>
      <c r="J2882" s="289">
        <v>520</v>
      </c>
      <c r="K2882" s="290"/>
      <c r="L2882" s="291"/>
      <c r="M2882" s="289">
        <v>520</v>
      </c>
      <c r="N2882" s="290"/>
      <c r="O2882" s="291"/>
      <c r="P2882" s="289" t="s">
        <v>31</v>
      </c>
      <c r="Q2882" s="290"/>
      <c r="R2882" s="291"/>
      <c r="S2882" s="270"/>
      <c r="T2882" s="283"/>
      <c r="U2882" s="283"/>
      <c r="V2882" s="270"/>
      <c r="W2882" s="270" t="s">
        <v>21</v>
      </c>
    </row>
    <row r="2883" s="253" customFormat="true" ht="51" hidden="true" spans="1:23">
      <c r="A2883" s="270">
        <f>MAX(A$1:A2882)+1</f>
        <v>2686</v>
      </c>
      <c r="B2883" s="270">
        <v>310905023</v>
      </c>
      <c r="C2883" s="270" t="s">
        <v>7327</v>
      </c>
      <c r="D2883" s="410" t="s">
        <v>7328</v>
      </c>
      <c r="E2883" s="410" t="s">
        <v>7327</v>
      </c>
      <c r="F2883" s="270" t="s">
        <v>7329</v>
      </c>
      <c r="G2883" s="270" t="s">
        <v>7330</v>
      </c>
      <c r="H2883" s="283" t="s">
        <v>44</v>
      </c>
      <c r="I2883" s="283" t="s">
        <v>40</v>
      </c>
      <c r="J2883" s="297">
        <v>2522</v>
      </c>
      <c r="K2883" s="303"/>
      <c r="L2883" s="304"/>
      <c r="M2883" s="297">
        <v>2522</v>
      </c>
      <c r="N2883" s="303"/>
      <c r="O2883" s="304"/>
      <c r="P2883" s="289" t="s">
        <v>31</v>
      </c>
      <c r="Q2883" s="290"/>
      <c r="R2883" s="291"/>
      <c r="S2883" s="270"/>
      <c r="T2883" s="377"/>
      <c r="U2883" s="377"/>
      <c r="V2883" s="270"/>
      <c r="W2883" s="270" t="s">
        <v>938</v>
      </c>
    </row>
    <row r="2884" s="253" customFormat="true" ht="25.5" hidden="true" spans="1:23">
      <c r="A2884" s="270">
        <f>MAX(A$1:A2883)+1</f>
        <v>2687</v>
      </c>
      <c r="B2884" s="270">
        <v>310905024</v>
      </c>
      <c r="C2884" s="270" t="s">
        <v>7331</v>
      </c>
      <c r="D2884" s="410" t="s">
        <v>7332</v>
      </c>
      <c r="E2884" s="410" t="s">
        <v>7331</v>
      </c>
      <c r="F2884" s="270" t="s">
        <v>7333</v>
      </c>
      <c r="G2884" s="270"/>
      <c r="H2884" s="283" t="s">
        <v>44</v>
      </c>
      <c r="I2884" s="283" t="s">
        <v>40</v>
      </c>
      <c r="J2884" s="289">
        <v>1261</v>
      </c>
      <c r="K2884" s="290"/>
      <c r="L2884" s="291"/>
      <c r="M2884" s="289">
        <v>1261</v>
      </c>
      <c r="N2884" s="290"/>
      <c r="O2884" s="291"/>
      <c r="P2884" s="289" t="s">
        <v>31</v>
      </c>
      <c r="Q2884" s="290"/>
      <c r="R2884" s="291"/>
      <c r="S2884" s="270"/>
      <c r="T2884" s="283"/>
      <c r="U2884" s="283"/>
      <c r="V2884" s="270"/>
      <c r="W2884" s="270" t="s">
        <v>21</v>
      </c>
    </row>
    <row r="2885" s="253" customFormat="true" ht="76.5" hidden="true" spans="1:23">
      <c r="A2885" s="270">
        <f>MAX(A$1:A2884)+1</f>
        <v>2688</v>
      </c>
      <c r="B2885" s="270">
        <v>310905025</v>
      </c>
      <c r="C2885" s="270" t="s">
        <v>7334</v>
      </c>
      <c r="D2885" s="410" t="s">
        <v>7335</v>
      </c>
      <c r="E2885" s="410" t="s">
        <v>7334</v>
      </c>
      <c r="F2885" s="270" t="s">
        <v>7336</v>
      </c>
      <c r="G2885" s="270" t="s">
        <v>7337</v>
      </c>
      <c r="H2885" s="283" t="s">
        <v>39</v>
      </c>
      <c r="I2885" s="283" t="s">
        <v>40</v>
      </c>
      <c r="J2885" s="289">
        <v>543</v>
      </c>
      <c r="K2885" s="290"/>
      <c r="L2885" s="291"/>
      <c r="M2885" s="289">
        <v>543</v>
      </c>
      <c r="N2885" s="290"/>
      <c r="O2885" s="291"/>
      <c r="P2885" s="289" t="s">
        <v>31</v>
      </c>
      <c r="Q2885" s="290"/>
      <c r="R2885" s="291"/>
      <c r="S2885" s="270"/>
      <c r="T2885" s="283"/>
      <c r="U2885" s="283"/>
      <c r="V2885" s="270"/>
      <c r="W2885" s="270" t="s">
        <v>21</v>
      </c>
    </row>
    <row r="2886" s="253" customFormat="true" ht="25.5" hidden="true" spans="1:23">
      <c r="A2886" s="270">
        <f>MAX(A$1:A2885)+1</f>
        <v>2689</v>
      </c>
      <c r="B2886" s="270">
        <v>310905027</v>
      </c>
      <c r="C2886" s="270" t="s">
        <v>7338</v>
      </c>
      <c r="D2886" s="410" t="s">
        <v>7339</v>
      </c>
      <c r="E2886" s="410" t="s">
        <v>7338</v>
      </c>
      <c r="F2886" s="270" t="s">
        <v>2508</v>
      </c>
      <c r="G2886" s="270"/>
      <c r="H2886" s="285" t="s">
        <v>44</v>
      </c>
      <c r="I2886" s="283" t="s">
        <v>40</v>
      </c>
      <c r="J2886" s="289">
        <v>100</v>
      </c>
      <c r="K2886" s="290"/>
      <c r="L2886" s="291"/>
      <c r="M2886" s="289">
        <v>100</v>
      </c>
      <c r="N2886" s="290"/>
      <c r="O2886" s="291"/>
      <c r="P2886" s="289" t="s">
        <v>31</v>
      </c>
      <c r="Q2886" s="290"/>
      <c r="R2886" s="291"/>
      <c r="S2886" s="270" t="s">
        <v>7340</v>
      </c>
      <c r="T2886" s="283"/>
      <c r="U2886" s="283"/>
      <c r="V2886" s="270"/>
      <c r="W2886" s="270" t="s">
        <v>21</v>
      </c>
    </row>
    <row r="2887" s="253" customFormat="true" ht="51" hidden="true" spans="1:23">
      <c r="A2887" s="270">
        <f>MAX(A$1:A2886)+1</f>
        <v>2690</v>
      </c>
      <c r="B2887" s="270">
        <v>310905028</v>
      </c>
      <c r="C2887" s="270" t="s">
        <v>7341</v>
      </c>
      <c r="D2887" s="410" t="s">
        <v>7122</v>
      </c>
      <c r="E2887" s="410" t="s">
        <v>7121</v>
      </c>
      <c r="F2887" s="270" t="s">
        <v>7342</v>
      </c>
      <c r="G2887" s="270" t="s">
        <v>316</v>
      </c>
      <c r="H2887" s="283" t="s">
        <v>44</v>
      </c>
      <c r="I2887" s="283" t="s">
        <v>40</v>
      </c>
      <c r="J2887" s="297">
        <v>1428</v>
      </c>
      <c r="K2887" s="303"/>
      <c r="L2887" s="304"/>
      <c r="M2887" s="297">
        <v>1428</v>
      </c>
      <c r="N2887" s="303"/>
      <c r="O2887" s="304"/>
      <c r="P2887" s="289" t="s">
        <v>31</v>
      </c>
      <c r="Q2887" s="290"/>
      <c r="R2887" s="291"/>
      <c r="S2887" s="270"/>
      <c r="T2887" s="377"/>
      <c r="U2887" s="377"/>
      <c r="V2887" s="270"/>
      <c r="W2887" s="270" t="s">
        <v>938</v>
      </c>
    </row>
    <row r="2888" s="253" customFormat="true" ht="38.25" hidden="true" spans="1:23">
      <c r="A2888" s="270">
        <f>MAX(A$1:A2887)+1</f>
        <v>2691</v>
      </c>
      <c r="B2888" s="270">
        <v>310905029</v>
      </c>
      <c r="C2888" s="270" t="s">
        <v>7343</v>
      </c>
      <c r="D2888" s="410" t="s">
        <v>7122</v>
      </c>
      <c r="E2888" s="410" t="s">
        <v>7121</v>
      </c>
      <c r="F2888" s="270" t="s">
        <v>7344</v>
      </c>
      <c r="G2888" s="270" t="s">
        <v>316</v>
      </c>
      <c r="H2888" s="283" t="s">
        <v>44</v>
      </c>
      <c r="I2888" s="283" t="s">
        <v>40</v>
      </c>
      <c r="J2888" s="289">
        <v>2000</v>
      </c>
      <c r="K2888" s="290"/>
      <c r="L2888" s="291"/>
      <c r="M2888" s="289">
        <v>2000</v>
      </c>
      <c r="N2888" s="290"/>
      <c r="O2888" s="291"/>
      <c r="P2888" s="289" t="s">
        <v>31</v>
      </c>
      <c r="Q2888" s="290"/>
      <c r="R2888" s="291"/>
      <c r="S2888" s="270"/>
      <c r="T2888" s="283"/>
      <c r="U2888" s="283"/>
      <c r="V2888" s="270"/>
      <c r="W2888" s="270" t="s">
        <v>21</v>
      </c>
    </row>
    <row r="2889" s="253" customFormat="true" ht="51" hidden="true" spans="1:23">
      <c r="A2889" s="270">
        <f>MAX(A$1:A2888)+1</f>
        <v>2692</v>
      </c>
      <c r="B2889" s="270">
        <v>310905030</v>
      </c>
      <c r="C2889" s="270" t="s">
        <v>7345</v>
      </c>
      <c r="D2889" s="410" t="s">
        <v>7346</v>
      </c>
      <c r="E2889" s="410" t="s">
        <v>7345</v>
      </c>
      <c r="F2889" s="325" t="s">
        <v>7347</v>
      </c>
      <c r="G2889" s="270"/>
      <c r="H2889" s="283" t="s">
        <v>29</v>
      </c>
      <c r="I2889" s="283" t="s">
        <v>40</v>
      </c>
      <c r="J2889" s="289">
        <v>1450</v>
      </c>
      <c r="K2889" s="290"/>
      <c r="L2889" s="291"/>
      <c r="M2889" s="289">
        <v>1450</v>
      </c>
      <c r="N2889" s="290"/>
      <c r="O2889" s="291"/>
      <c r="P2889" s="298" t="s">
        <v>31</v>
      </c>
      <c r="Q2889" s="305"/>
      <c r="R2889" s="306"/>
      <c r="S2889" s="270"/>
      <c r="T2889" s="283"/>
      <c r="U2889" s="283"/>
      <c r="V2889" s="270"/>
      <c r="W2889" s="270" t="s">
        <v>310</v>
      </c>
    </row>
    <row r="2890" s="253" customFormat="true" ht="76.5" hidden="true" spans="1:23">
      <c r="A2890" s="270">
        <f>MAX(A$1:A2889)+1</f>
        <v>2693</v>
      </c>
      <c r="B2890" s="270">
        <v>310905031</v>
      </c>
      <c r="C2890" s="270" t="s">
        <v>7348</v>
      </c>
      <c r="D2890" s="410" t="s">
        <v>4812</v>
      </c>
      <c r="E2890" s="410" t="s">
        <v>7349</v>
      </c>
      <c r="F2890" s="325" t="s">
        <v>7350</v>
      </c>
      <c r="G2890" s="270"/>
      <c r="H2890" s="283" t="s">
        <v>44</v>
      </c>
      <c r="I2890" s="283" t="s">
        <v>40</v>
      </c>
      <c r="J2890" s="289">
        <v>317</v>
      </c>
      <c r="K2890" s="290"/>
      <c r="L2890" s="291"/>
      <c r="M2890" s="289">
        <v>317</v>
      </c>
      <c r="N2890" s="290"/>
      <c r="O2890" s="291"/>
      <c r="P2890" s="298" t="s">
        <v>31</v>
      </c>
      <c r="Q2890" s="305"/>
      <c r="R2890" s="306"/>
      <c r="S2890" s="270"/>
      <c r="T2890" s="283"/>
      <c r="U2890" s="283"/>
      <c r="V2890" s="270"/>
      <c r="W2890" s="270" t="s">
        <v>310</v>
      </c>
    </row>
    <row r="2891" s="253" customFormat="true" ht="165.75" hidden="true" spans="1:23">
      <c r="A2891" s="322">
        <f>MAX(A$1:A2890)+1</f>
        <v>2694</v>
      </c>
      <c r="B2891" s="322">
        <v>310905032</v>
      </c>
      <c r="C2891" s="270" t="s">
        <v>7351</v>
      </c>
      <c r="D2891" s="410" t="s">
        <v>7352</v>
      </c>
      <c r="E2891" s="410" t="s">
        <v>7353</v>
      </c>
      <c r="F2891" s="325" t="s">
        <v>7354</v>
      </c>
      <c r="G2891" s="270" t="s">
        <v>7355</v>
      </c>
      <c r="H2891" s="283" t="s">
        <v>44</v>
      </c>
      <c r="I2891" s="283" t="s">
        <v>188</v>
      </c>
      <c r="J2891" s="289">
        <v>10</v>
      </c>
      <c r="K2891" s="290"/>
      <c r="L2891" s="291"/>
      <c r="M2891" s="289">
        <v>10</v>
      </c>
      <c r="N2891" s="290"/>
      <c r="O2891" s="291"/>
      <c r="P2891" s="298" t="s">
        <v>31</v>
      </c>
      <c r="Q2891" s="305"/>
      <c r="R2891" s="306"/>
      <c r="S2891" s="270"/>
      <c r="T2891" s="283"/>
      <c r="U2891" s="283"/>
      <c r="V2891" s="270"/>
      <c r="W2891" s="270" t="s">
        <v>310</v>
      </c>
    </row>
    <row r="2892" s="253" customFormat="true" ht="63.75" hidden="true" spans="1:23">
      <c r="A2892" s="322">
        <f>MAX(A$1:A2891)+1</f>
        <v>2695</v>
      </c>
      <c r="B2892" s="321">
        <v>310905033</v>
      </c>
      <c r="C2892" s="270" t="s">
        <v>7356</v>
      </c>
      <c r="D2892" s="410" t="s">
        <v>4922</v>
      </c>
      <c r="E2892" s="410" t="s">
        <v>4921</v>
      </c>
      <c r="F2892" s="325" t="s">
        <v>7357</v>
      </c>
      <c r="G2892" s="270"/>
      <c r="H2892" s="283" t="s">
        <v>29</v>
      </c>
      <c r="I2892" s="283" t="s">
        <v>40</v>
      </c>
      <c r="J2892" s="289">
        <v>1917</v>
      </c>
      <c r="K2892" s="290"/>
      <c r="L2892" s="291"/>
      <c r="M2892" s="289">
        <v>1917</v>
      </c>
      <c r="N2892" s="290"/>
      <c r="O2892" s="291"/>
      <c r="P2892" s="298" t="s">
        <v>31</v>
      </c>
      <c r="Q2892" s="305"/>
      <c r="R2892" s="306"/>
      <c r="S2892" s="270"/>
      <c r="T2892" s="283"/>
      <c r="U2892" s="283"/>
      <c r="V2892" s="270"/>
      <c r="W2892" s="270" t="s">
        <v>310</v>
      </c>
    </row>
    <row r="2893" s="253" customFormat="true" ht="51" hidden="true" spans="1:23">
      <c r="A2893" s="322">
        <f>MAX(A$1:A2892)+1</f>
        <v>2696</v>
      </c>
      <c r="B2893" s="321">
        <v>310905034</v>
      </c>
      <c r="C2893" s="270" t="s">
        <v>7358</v>
      </c>
      <c r="D2893" s="410" t="s">
        <v>7359</v>
      </c>
      <c r="E2893" s="410" t="s">
        <v>7360</v>
      </c>
      <c r="F2893" s="325" t="s">
        <v>7361</v>
      </c>
      <c r="G2893" s="270"/>
      <c r="H2893" s="283" t="s">
        <v>29</v>
      </c>
      <c r="I2893" s="283" t="s">
        <v>40</v>
      </c>
      <c r="J2893" s="289">
        <v>178</v>
      </c>
      <c r="K2893" s="290"/>
      <c r="L2893" s="291"/>
      <c r="M2893" s="289">
        <v>178</v>
      </c>
      <c r="N2893" s="290"/>
      <c r="O2893" s="291"/>
      <c r="P2893" s="298" t="s">
        <v>31</v>
      </c>
      <c r="Q2893" s="305"/>
      <c r="R2893" s="306"/>
      <c r="S2893" s="270"/>
      <c r="T2893" s="283"/>
      <c r="U2893" s="283"/>
      <c r="V2893" s="270"/>
      <c r="W2893" s="270" t="s">
        <v>310</v>
      </c>
    </row>
    <row r="2894" s="253" customFormat="true" ht="102" hidden="true" spans="1:23">
      <c r="A2894" s="322">
        <f>MAX(A$1:A2893)+1</f>
        <v>2697</v>
      </c>
      <c r="B2894" s="324">
        <v>310905035</v>
      </c>
      <c r="C2894" s="324" t="s">
        <v>7362</v>
      </c>
      <c r="D2894" s="410" t="s">
        <v>7363</v>
      </c>
      <c r="E2894" s="410" t="s">
        <v>7362</v>
      </c>
      <c r="F2894" s="324" t="s">
        <v>7364</v>
      </c>
      <c r="G2894" s="322"/>
      <c r="H2894" s="283" t="s">
        <v>29</v>
      </c>
      <c r="I2894" s="330" t="s">
        <v>40</v>
      </c>
      <c r="J2894" s="289" t="s">
        <v>70</v>
      </c>
      <c r="K2894" s="290"/>
      <c r="L2894" s="291"/>
      <c r="M2894" s="289" t="s">
        <v>70</v>
      </c>
      <c r="N2894" s="290"/>
      <c r="O2894" s="291"/>
      <c r="P2894" s="298" t="s">
        <v>70</v>
      </c>
      <c r="Q2894" s="305"/>
      <c r="R2894" s="306"/>
      <c r="S2894" s="322"/>
      <c r="T2894" s="283"/>
      <c r="U2894" s="283"/>
      <c r="V2894" s="312"/>
      <c r="W2894" s="270" t="s">
        <v>120</v>
      </c>
    </row>
    <row r="2895" s="253" customFormat="true" ht="26.1" hidden="true" customHeight="true" spans="1:23">
      <c r="A2895" s="322">
        <f>MAX(A$1:A2894)+1</f>
        <v>2698</v>
      </c>
      <c r="B2895" s="324">
        <v>310905036</v>
      </c>
      <c r="C2895" s="324" t="s">
        <v>7365</v>
      </c>
      <c r="D2895" s="410" t="s">
        <v>7366</v>
      </c>
      <c r="E2895" s="410" t="s">
        <v>7367</v>
      </c>
      <c r="F2895" s="324"/>
      <c r="G2895" s="322"/>
      <c r="H2895" s="283" t="s">
        <v>29</v>
      </c>
      <c r="I2895" s="330" t="s">
        <v>40</v>
      </c>
      <c r="J2895" s="289" t="s">
        <v>70</v>
      </c>
      <c r="K2895" s="290"/>
      <c r="L2895" s="291"/>
      <c r="M2895" s="289" t="s">
        <v>70</v>
      </c>
      <c r="N2895" s="290"/>
      <c r="O2895" s="291"/>
      <c r="P2895" s="298" t="s">
        <v>70</v>
      </c>
      <c r="Q2895" s="305"/>
      <c r="R2895" s="306"/>
      <c r="S2895" s="322"/>
      <c r="T2895" s="283"/>
      <c r="U2895" s="283"/>
      <c r="V2895" s="312"/>
      <c r="W2895" s="270" t="s">
        <v>120</v>
      </c>
    </row>
    <row r="2896" s="253" customFormat="true" ht="114.75" hidden="true" spans="1:23">
      <c r="A2896" s="322">
        <f>MAX(A$1:A2895)+1</f>
        <v>2699</v>
      </c>
      <c r="B2896" s="324">
        <v>310905037</v>
      </c>
      <c r="C2896" s="324" t="s">
        <v>7368</v>
      </c>
      <c r="D2896" s="410" t="s">
        <v>7369</v>
      </c>
      <c r="E2896" s="410" t="s">
        <v>7368</v>
      </c>
      <c r="F2896" s="324" t="s">
        <v>7370</v>
      </c>
      <c r="G2896" s="324"/>
      <c r="H2896" s="283" t="s">
        <v>29</v>
      </c>
      <c r="I2896" s="330" t="s">
        <v>40</v>
      </c>
      <c r="J2896" s="289" t="s">
        <v>70</v>
      </c>
      <c r="K2896" s="290"/>
      <c r="L2896" s="291"/>
      <c r="M2896" s="289" t="s">
        <v>70</v>
      </c>
      <c r="N2896" s="290"/>
      <c r="O2896" s="291"/>
      <c r="P2896" s="298" t="s">
        <v>70</v>
      </c>
      <c r="Q2896" s="305"/>
      <c r="R2896" s="306"/>
      <c r="S2896" s="322"/>
      <c r="T2896" s="283"/>
      <c r="U2896" s="283"/>
      <c r="V2896" s="312"/>
      <c r="W2896" s="270" t="s">
        <v>120</v>
      </c>
    </row>
    <row r="2897" s="253" customFormat="true" ht="12" hidden="true" customHeight="true" spans="1:23">
      <c r="A2897" s="322">
        <f>MAX(A$1:A2896)+1</f>
        <v>2700</v>
      </c>
      <c r="B2897" s="324">
        <v>310905038</v>
      </c>
      <c r="C2897" s="433" t="s">
        <v>7371</v>
      </c>
      <c r="D2897" s="336" t="s">
        <v>7372</v>
      </c>
      <c r="E2897" s="336" t="s">
        <v>7371</v>
      </c>
      <c r="F2897" s="324" t="s">
        <v>7373</v>
      </c>
      <c r="G2897" s="324"/>
      <c r="H2897" s="287" t="s">
        <v>29</v>
      </c>
      <c r="I2897" s="330" t="s">
        <v>40</v>
      </c>
      <c r="J2897" s="289" t="s">
        <v>70</v>
      </c>
      <c r="K2897" s="290"/>
      <c r="L2897" s="291"/>
      <c r="M2897" s="289" t="s">
        <v>70</v>
      </c>
      <c r="N2897" s="290"/>
      <c r="O2897" s="291"/>
      <c r="P2897" s="289" t="s">
        <v>70</v>
      </c>
      <c r="Q2897" s="290"/>
      <c r="R2897" s="291"/>
      <c r="S2897" s="448"/>
      <c r="T2897" s="283"/>
      <c r="U2897" s="283"/>
      <c r="V2897" s="270"/>
      <c r="W2897" s="270" t="s">
        <v>535</v>
      </c>
    </row>
    <row r="2898" s="252" customFormat="true" ht="25.5" hidden="true" spans="1:23">
      <c r="A2898" s="270"/>
      <c r="B2898" s="270">
        <v>3110</v>
      </c>
      <c r="C2898" s="270" t="s">
        <v>7374</v>
      </c>
      <c r="D2898" s="410"/>
      <c r="E2898" s="410"/>
      <c r="F2898" s="324"/>
      <c r="G2898" s="324"/>
      <c r="H2898" s="189"/>
      <c r="I2898" s="189"/>
      <c r="J2898" s="289"/>
      <c r="K2898" s="290"/>
      <c r="L2898" s="291"/>
      <c r="M2898" s="289"/>
      <c r="N2898" s="290"/>
      <c r="O2898" s="291"/>
      <c r="P2898" s="289"/>
      <c r="Q2898" s="290"/>
      <c r="R2898" s="291"/>
      <c r="S2898" s="270"/>
      <c r="T2898" s="283"/>
      <c r="U2898" s="283"/>
      <c r="V2898" s="270"/>
      <c r="W2898" s="270" t="s">
        <v>21</v>
      </c>
    </row>
    <row r="2899" s="257" customFormat="true" ht="38.25" spans="1:23">
      <c r="A2899" s="452">
        <f>MAX(A$1:A2898)+1</f>
        <v>2701</v>
      </c>
      <c r="B2899" s="452">
        <v>311000001</v>
      </c>
      <c r="C2899" s="452" t="s">
        <v>7375</v>
      </c>
      <c r="D2899" s="453" t="s">
        <v>7376</v>
      </c>
      <c r="E2899" s="453" t="s">
        <v>7375</v>
      </c>
      <c r="F2899" s="452"/>
      <c r="G2899" s="452" t="s">
        <v>7377</v>
      </c>
      <c r="H2899" s="456" t="s">
        <v>39</v>
      </c>
      <c r="I2899" s="456" t="s">
        <v>40</v>
      </c>
      <c r="J2899" s="459">
        <v>520</v>
      </c>
      <c r="K2899" s="460"/>
      <c r="L2899" s="461"/>
      <c r="M2899" s="459">
        <v>520</v>
      </c>
      <c r="N2899" s="460"/>
      <c r="O2899" s="461"/>
      <c r="P2899" s="459" t="s">
        <v>31</v>
      </c>
      <c r="Q2899" s="460"/>
      <c r="R2899" s="461"/>
      <c r="S2899" s="452"/>
      <c r="T2899" s="456" t="s">
        <v>760</v>
      </c>
      <c r="U2899" s="463"/>
      <c r="V2899" s="452" t="s">
        <v>7378</v>
      </c>
      <c r="W2899" s="452" t="s">
        <v>21</v>
      </c>
    </row>
    <row r="2900" s="257" customFormat="true" ht="25.5" spans="1:23">
      <c r="A2900" s="452">
        <f>MAX(A$1:A2899)+1</f>
        <v>2702</v>
      </c>
      <c r="B2900" s="452" t="s">
        <v>7379</v>
      </c>
      <c r="C2900" s="452" t="s">
        <v>7380</v>
      </c>
      <c r="D2900" s="453" t="s">
        <v>7376</v>
      </c>
      <c r="E2900" s="453" t="s">
        <v>7375</v>
      </c>
      <c r="F2900" s="452"/>
      <c r="G2900" s="452"/>
      <c r="H2900" s="456" t="s">
        <v>39</v>
      </c>
      <c r="I2900" s="456" t="s">
        <v>40</v>
      </c>
      <c r="J2900" s="459">
        <v>260</v>
      </c>
      <c r="K2900" s="460"/>
      <c r="L2900" s="461"/>
      <c r="M2900" s="459">
        <v>260</v>
      </c>
      <c r="N2900" s="460"/>
      <c r="O2900" s="461"/>
      <c r="P2900" s="459" t="s">
        <v>31</v>
      </c>
      <c r="Q2900" s="460"/>
      <c r="R2900" s="461"/>
      <c r="S2900" s="452"/>
      <c r="T2900" s="456" t="s">
        <v>760</v>
      </c>
      <c r="U2900" s="463"/>
      <c r="V2900" s="452" t="s">
        <v>7378</v>
      </c>
      <c r="W2900" s="452" t="s">
        <v>21</v>
      </c>
    </row>
    <row r="2901" s="257" customFormat="true" ht="25.5" spans="1:23">
      <c r="A2901" s="452">
        <f>MAX(A$1:A2900)+1</f>
        <v>2703</v>
      </c>
      <c r="B2901" s="452">
        <v>311000002</v>
      </c>
      <c r="C2901" s="452" t="s">
        <v>7381</v>
      </c>
      <c r="D2901" s="453" t="s">
        <v>7382</v>
      </c>
      <c r="E2901" s="453" t="s">
        <v>7381</v>
      </c>
      <c r="F2901" s="452"/>
      <c r="G2901" s="452"/>
      <c r="H2901" s="456" t="s">
        <v>39</v>
      </c>
      <c r="I2901" s="456" t="s">
        <v>188</v>
      </c>
      <c r="J2901" s="459" t="s">
        <v>4283</v>
      </c>
      <c r="K2901" s="460"/>
      <c r="L2901" s="461"/>
      <c r="M2901" s="459" t="s">
        <v>4283</v>
      </c>
      <c r="N2901" s="460"/>
      <c r="O2901" s="461"/>
      <c r="P2901" s="459" t="s">
        <v>31</v>
      </c>
      <c r="Q2901" s="460"/>
      <c r="R2901" s="461"/>
      <c r="S2901" s="452"/>
      <c r="T2901" s="456" t="s">
        <v>760</v>
      </c>
      <c r="U2901" s="463"/>
      <c r="V2901" s="452" t="s">
        <v>7378</v>
      </c>
      <c r="W2901" s="452" t="s">
        <v>21</v>
      </c>
    </row>
    <row r="2902" s="257" customFormat="true" ht="76.5" spans="1:23">
      <c r="A2902" s="452">
        <f>MAX(A$1:A2901)+1</f>
        <v>2704</v>
      </c>
      <c r="B2902" s="452">
        <v>311000003</v>
      </c>
      <c r="C2902" s="454" t="s">
        <v>7383</v>
      </c>
      <c r="D2902" s="453" t="s">
        <v>7384</v>
      </c>
      <c r="E2902" s="453" t="s">
        <v>7383</v>
      </c>
      <c r="F2902" s="457" t="s">
        <v>7385</v>
      </c>
      <c r="G2902" s="455" t="s">
        <v>7386</v>
      </c>
      <c r="H2902" s="456" t="s">
        <v>39</v>
      </c>
      <c r="I2902" s="456" t="s">
        <v>40</v>
      </c>
      <c r="J2902" s="459" t="s">
        <v>4039</v>
      </c>
      <c r="K2902" s="460"/>
      <c r="L2902" s="461"/>
      <c r="M2902" s="459" t="s">
        <v>4039</v>
      </c>
      <c r="N2902" s="460"/>
      <c r="O2902" s="461"/>
      <c r="P2902" s="459" t="s">
        <v>31</v>
      </c>
      <c r="Q2902" s="460"/>
      <c r="R2902" s="461"/>
      <c r="S2902" s="452"/>
      <c r="T2902" s="456" t="s">
        <v>760</v>
      </c>
      <c r="U2902" s="463"/>
      <c r="V2902" s="452" t="s">
        <v>7378</v>
      </c>
      <c r="W2902" s="452" t="s">
        <v>21</v>
      </c>
    </row>
    <row r="2903" s="253" customFormat="true" ht="25.5" hidden="true" spans="1:23">
      <c r="A2903" s="270">
        <f>MAX(A$1:A2902)+1</f>
        <v>2705</v>
      </c>
      <c r="B2903" s="270">
        <v>311000004</v>
      </c>
      <c r="C2903" s="396" t="s">
        <v>7387</v>
      </c>
      <c r="D2903" s="410" t="s">
        <v>7388</v>
      </c>
      <c r="E2903" s="410" t="s">
        <v>7387</v>
      </c>
      <c r="F2903" s="435" t="s">
        <v>7389</v>
      </c>
      <c r="G2903" s="270"/>
      <c r="H2903" s="283" t="s">
        <v>39</v>
      </c>
      <c r="I2903" s="283" t="s">
        <v>40</v>
      </c>
      <c r="J2903" s="289">
        <v>200</v>
      </c>
      <c r="K2903" s="290"/>
      <c r="L2903" s="291"/>
      <c r="M2903" s="289">
        <v>200</v>
      </c>
      <c r="N2903" s="290"/>
      <c r="O2903" s="291"/>
      <c r="P2903" s="289" t="s">
        <v>31</v>
      </c>
      <c r="Q2903" s="290"/>
      <c r="R2903" s="291"/>
      <c r="S2903" s="270"/>
      <c r="T2903" s="283"/>
      <c r="U2903" s="283"/>
      <c r="V2903" s="270"/>
      <c r="W2903" s="270" t="s">
        <v>21</v>
      </c>
    </row>
    <row r="2904" s="257" customFormat="true" ht="25.5" spans="1:23">
      <c r="A2904" s="452">
        <f>MAX(A$1:A2903)+1</f>
        <v>2706</v>
      </c>
      <c r="B2904" s="452">
        <v>311000005</v>
      </c>
      <c r="C2904" s="454" t="s">
        <v>7390</v>
      </c>
      <c r="D2904" s="453" t="s">
        <v>7391</v>
      </c>
      <c r="E2904" s="453" t="s">
        <v>7390</v>
      </c>
      <c r="F2904" s="457" t="s">
        <v>7392</v>
      </c>
      <c r="G2904" s="452"/>
      <c r="H2904" s="456" t="s">
        <v>39</v>
      </c>
      <c r="I2904" s="456" t="s">
        <v>40</v>
      </c>
      <c r="J2904" s="459">
        <v>78</v>
      </c>
      <c r="K2904" s="460"/>
      <c r="L2904" s="461"/>
      <c r="M2904" s="459">
        <v>78</v>
      </c>
      <c r="N2904" s="460"/>
      <c r="O2904" s="461"/>
      <c r="P2904" s="459" t="s">
        <v>31</v>
      </c>
      <c r="Q2904" s="460"/>
      <c r="R2904" s="461"/>
      <c r="S2904" s="452"/>
      <c r="T2904" s="456" t="s">
        <v>760</v>
      </c>
      <c r="U2904" s="463"/>
      <c r="V2904" s="452" t="s">
        <v>7378</v>
      </c>
      <c r="W2904" s="452" t="s">
        <v>21</v>
      </c>
    </row>
    <row r="2905" s="257" customFormat="true" ht="63.75" spans="1:23">
      <c r="A2905" s="452">
        <f>MAX(A$1:A2904)+1</f>
        <v>2707</v>
      </c>
      <c r="B2905" s="452">
        <v>311000006</v>
      </c>
      <c r="C2905" s="454" t="s">
        <v>7393</v>
      </c>
      <c r="D2905" s="453" t="s">
        <v>7394</v>
      </c>
      <c r="E2905" s="453" t="s">
        <v>7393</v>
      </c>
      <c r="F2905" s="457" t="s">
        <v>7395</v>
      </c>
      <c r="G2905" s="452"/>
      <c r="H2905" s="456" t="s">
        <v>44</v>
      </c>
      <c r="I2905" s="456" t="s">
        <v>40</v>
      </c>
      <c r="J2905" s="459" t="s">
        <v>7396</v>
      </c>
      <c r="K2905" s="460"/>
      <c r="L2905" s="461"/>
      <c r="M2905" s="459" t="s">
        <v>7396</v>
      </c>
      <c r="N2905" s="460"/>
      <c r="O2905" s="461"/>
      <c r="P2905" s="459" t="s">
        <v>31</v>
      </c>
      <c r="Q2905" s="460"/>
      <c r="R2905" s="461"/>
      <c r="S2905" s="452"/>
      <c r="T2905" s="456" t="s">
        <v>760</v>
      </c>
      <c r="U2905" s="463"/>
      <c r="V2905" s="452" t="s">
        <v>7378</v>
      </c>
      <c r="W2905" s="452" t="s">
        <v>21</v>
      </c>
    </row>
    <row r="2906" s="257" customFormat="true" ht="38.25" spans="1:23">
      <c r="A2906" s="452">
        <f>MAX(A$1:A2905)+1</f>
        <v>2708</v>
      </c>
      <c r="B2906" s="452" t="s">
        <v>7397</v>
      </c>
      <c r="C2906" s="455" t="s">
        <v>7398</v>
      </c>
      <c r="D2906" s="453" t="s">
        <v>7399</v>
      </c>
      <c r="E2906" s="453" t="s">
        <v>7400</v>
      </c>
      <c r="F2906" s="458" t="s">
        <v>7401</v>
      </c>
      <c r="G2906" s="452"/>
      <c r="H2906" s="456" t="s">
        <v>44</v>
      </c>
      <c r="I2906" s="456" t="s">
        <v>40</v>
      </c>
      <c r="J2906" s="459">
        <v>450</v>
      </c>
      <c r="K2906" s="460"/>
      <c r="L2906" s="461"/>
      <c r="M2906" s="459">
        <v>450</v>
      </c>
      <c r="N2906" s="460"/>
      <c r="O2906" s="461"/>
      <c r="P2906" s="459" t="s">
        <v>31</v>
      </c>
      <c r="Q2906" s="460"/>
      <c r="R2906" s="461"/>
      <c r="S2906" s="452"/>
      <c r="T2906" s="456" t="s">
        <v>760</v>
      </c>
      <c r="U2906" s="463"/>
      <c r="V2906" s="452" t="s">
        <v>7378</v>
      </c>
      <c r="W2906" s="452" t="s">
        <v>21</v>
      </c>
    </row>
    <row r="2907" s="257" customFormat="true" ht="25.5" spans="1:23">
      <c r="A2907" s="452">
        <f>MAX(A$1:A2906)+1</f>
        <v>2709</v>
      </c>
      <c r="B2907" s="452">
        <v>311000007</v>
      </c>
      <c r="C2907" s="452" t="s">
        <v>7402</v>
      </c>
      <c r="D2907" s="453" t="s">
        <v>7403</v>
      </c>
      <c r="E2907" s="453" t="s">
        <v>7402</v>
      </c>
      <c r="F2907" s="452" t="s">
        <v>7404</v>
      </c>
      <c r="G2907" s="452"/>
      <c r="H2907" s="456" t="s">
        <v>44</v>
      </c>
      <c r="I2907" s="456" t="s">
        <v>40</v>
      </c>
      <c r="J2907" s="459">
        <v>550</v>
      </c>
      <c r="K2907" s="460"/>
      <c r="L2907" s="461"/>
      <c r="M2907" s="459">
        <v>550</v>
      </c>
      <c r="N2907" s="460"/>
      <c r="O2907" s="461"/>
      <c r="P2907" s="459" t="s">
        <v>31</v>
      </c>
      <c r="Q2907" s="460"/>
      <c r="R2907" s="461"/>
      <c r="S2907" s="452"/>
      <c r="T2907" s="456" t="s">
        <v>760</v>
      </c>
      <c r="U2907" s="463"/>
      <c r="V2907" s="452" t="s">
        <v>7378</v>
      </c>
      <c r="W2907" s="452" t="s">
        <v>21</v>
      </c>
    </row>
    <row r="2908" s="257" customFormat="true" ht="25.5" spans="1:23">
      <c r="A2908" s="452">
        <f>MAX(A$1:A2907)+1</f>
        <v>2710</v>
      </c>
      <c r="B2908" s="452">
        <v>311000008</v>
      </c>
      <c r="C2908" s="452" t="s">
        <v>7405</v>
      </c>
      <c r="D2908" s="453" t="s">
        <v>7406</v>
      </c>
      <c r="E2908" s="453" t="s">
        <v>7405</v>
      </c>
      <c r="F2908" s="452" t="s">
        <v>7404</v>
      </c>
      <c r="G2908" s="452"/>
      <c r="H2908" s="456" t="s">
        <v>44</v>
      </c>
      <c r="I2908" s="456" t="s">
        <v>40</v>
      </c>
      <c r="J2908" s="459" t="s">
        <v>7407</v>
      </c>
      <c r="K2908" s="460"/>
      <c r="L2908" s="461"/>
      <c r="M2908" s="459" t="s">
        <v>7407</v>
      </c>
      <c r="N2908" s="460"/>
      <c r="O2908" s="461"/>
      <c r="P2908" s="459" t="s">
        <v>31</v>
      </c>
      <c r="Q2908" s="460"/>
      <c r="R2908" s="461"/>
      <c r="S2908" s="452"/>
      <c r="T2908" s="456" t="s">
        <v>760</v>
      </c>
      <c r="U2908" s="463"/>
      <c r="V2908" s="452" t="s">
        <v>7378</v>
      </c>
      <c r="W2908" s="452" t="s">
        <v>21</v>
      </c>
    </row>
    <row r="2909" s="257" customFormat="true" ht="51" spans="1:23">
      <c r="A2909" s="452">
        <f>MAX(A$1:A2908)+1</f>
        <v>2711</v>
      </c>
      <c r="B2909" s="452">
        <v>311000009</v>
      </c>
      <c r="C2909" s="452" t="s">
        <v>7408</v>
      </c>
      <c r="D2909" s="453" t="s">
        <v>7409</v>
      </c>
      <c r="E2909" s="453" t="s">
        <v>7408</v>
      </c>
      <c r="F2909" s="452"/>
      <c r="G2909" s="457" t="s">
        <v>7410</v>
      </c>
      <c r="H2909" s="456" t="s">
        <v>44</v>
      </c>
      <c r="I2909" s="456" t="s">
        <v>40</v>
      </c>
      <c r="J2909" s="459" t="s">
        <v>7407</v>
      </c>
      <c r="K2909" s="460"/>
      <c r="L2909" s="461"/>
      <c r="M2909" s="459" t="s">
        <v>7407</v>
      </c>
      <c r="N2909" s="460"/>
      <c r="O2909" s="461"/>
      <c r="P2909" s="459" t="s">
        <v>31</v>
      </c>
      <c r="Q2909" s="460"/>
      <c r="R2909" s="461"/>
      <c r="S2909" s="452"/>
      <c r="T2909" s="456" t="s">
        <v>760</v>
      </c>
      <c r="U2909" s="463"/>
      <c r="V2909" s="452" t="s">
        <v>7378</v>
      </c>
      <c r="W2909" s="452" t="s">
        <v>21</v>
      </c>
    </row>
    <row r="2910" s="257" customFormat="true" ht="38.25" spans="1:23">
      <c r="A2910" s="452">
        <f>MAX(A$1:A2909)+1</f>
        <v>2712</v>
      </c>
      <c r="B2910" s="452">
        <v>311000010</v>
      </c>
      <c r="C2910" s="452" t="s">
        <v>7411</v>
      </c>
      <c r="D2910" s="453" t="s">
        <v>7412</v>
      </c>
      <c r="E2910" s="453" t="s">
        <v>7411</v>
      </c>
      <c r="F2910" s="452" t="s">
        <v>7413</v>
      </c>
      <c r="G2910" s="457" t="s">
        <v>7414</v>
      </c>
      <c r="H2910" s="456" t="s">
        <v>44</v>
      </c>
      <c r="I2910" s="456" t="s">
        <v>40</v>
      </c>
      <c r="J2910" s="459">
        <v>520</v>
      </c>
      <c r="K2910" s="460"/>
      <c r="L2910" s="461"/>
      <c r="M2910" s="459">
        <v>520</v>
      </c>
      <c r="N2910" s="460"/>
      <c r="O2910" s="461"/>
      <c r="P2910" s="459" t="s">
        <v>31</v>
      </c>
      <c r="Q2910" s="460"/>
      <c r="R2910" s="461"/>
      <c r="S2910" s="452"/>
      <c r="T2910" s="456" t="s">
        <v>760</v>
      </c>
      <c r="U2910" s="463"/>
      <c r="V2910" s="452" t="s">
        <v>7378</v>
      </c>
      <c r="W2910" s="452" t="s">
        <v>21</v>
      </c>
    </row>
    <row r="2911" s="257" customFormat="true" ht="25.5" spans="1:23">
      <c r="A2911" s="452">
        <f>MAX(A$1:A2910)+1</f>
        <v>2713</v>
      </c>
      <c r="B2911" s="452" t="s">
        <v>7415</v>
      </c>
      <c r="C2911" s="452" t="s">
        <v>7411</v>
      </c>
      <c r="D2911" s="453" t="s">
        <v>7412</v>
      </c>
      <c r="E2911" s="453" t="s">
        <v>7411</v>
      </c>
      <c r="F2911" s="452" t="s">
        <v>7416</v>
      </c>
      <c r="G2911" s="457" t="s">
        <v>7417</v>
      </c>
      <c r="H2911" s="456" t="s">
        <v>44</v>
      </c>
      <c r="I2911" s="456" t="s">
        <v>40</v>
      </c>
      <c r="J2911" s="459">
        <v>780</v>
      </c>
      <c r="K2911" s="460"/>
      <c r="L2911" s="461"/>
      <c r="M2911" s="459">
        <v>780</v>
      </c>
      <c r="N2911" s="460"/>
      <c r="O2911" s="461"/>
      <c r="P2911" s="459" t="s">
        <v>31</v>
      </c>
      <c r="Q2911" s="460"/>
      <c r="R2911" s="461"/>
      <c r="S2911" s="452"/>
      <c r="T2911" s="456" t="s">
        <v>760</v>
      </c>
      <c r="U2911" s="463"/>
      <c r="V2911" s="452" t="s">
        <v>7378</v>
      </c>
      <c r="W2911" s="452" t="s">
        <v>21</v>
      </c>
    </row>
    <row r="2912" s="257" customFormat="true" ht="25.5" spans="1:23">
      <c r="A2912" s="452">
        <f>MAX(A$1:A2911)+1</f>
        <v>2714</v>
      </c>
      <c r="B2912" s="452">
        <v>311000011</v>
      </c>
      <c r="C2912" s="452" t="s">
        <v>7418</v>
      </c>
      <c r="D2912" s="453" t="s">
        <v>7419</v>
      </c>
      <c r="E2912" s="453" t="s">
        <v>7418</v>
      </c>
      <c r="F2912" s="452" t="s">
        <v>7420</v>
      </c>
      <c r="G2912" s="457" t="s">
        <v>7421</v>
      </c>
      <c r="H2912" s="456" t="s">
        <v>44</v>
      </c>
      <c r="I2912" s="456" t="s">
        <v>188</v>
      </c>
      <c r="J2912" s="459">
        <v>78</v>
      </c>
      <c r="K2912" s="460"/>
      <c r="L2912" s="461"/>
      <c r="M2912" s="459">
        <v>78</v>
      </c>
      <c r="N2912" s="460"/>
      <c r="O2912" s="461"/>
      <c r="P2912" s="459" t="s">
        <v>31</v>
      </c>
      <c r="Q2912" s="460"/>
      <c r="R2912" s="461"/>
      <c r="S2912" s="452" t="s">
        <v>7422</v>
      </c>
      <c r="T2912" s="456" t="s">
        <v>760</v>
      </c>
      <c r="U2912" s="463"/>
      <c r="V2912" s="452" t="s">
        <v>7378</v>
      </c>
      <c r="W2912" s="452" t="s">
        <v>21</v>
      </c>
    </row>
    <row r="2913" s="257" customFormat="true" ht="25.5" spans="1:23">
      <c r="A2913" s="452">
        <f>MAX(A$1:A2912)+1</f>
        <v>2715</v>
      </c>
      <c r="B2913" s="452" t="s">
        <v>7423</v>
      </c>
      <c r="C2913" s="452" t="s">
        <v>7418</v>
      </c>
      <c r="D2913" s="453" t="s">
        <v>7419</v>
      </c>
      <c r="E2913" s="453" t="s">
        <v>7418</v>
      </c>
      <c r="F2913" s="452"/>
      <c r="G2913" s="452"/>
      <c r="H2913" s="456" t="s">
        <v>44</v>
      </c>
      <c r="I2913" s="456" t="s">
        <v>188</v>
      </c>
      <c r="J2913" s="459">
        <v>130</v>
      </c>
      <c r="K2913" s="460"/>
      <c r="L2913" s="461"/>
      <c r="M2913" s="459">
        <v>130</v>
      </c>
      <c r="N2913" s="460"/>
      <c r="O2913" s="461"/>
      <c r="P2913" s="459" t="s">
        <v>31</v>
      </c>
      <c r="Q2913" s="460"/>
      <c r="R2913" s="461"/>
      <c r="S2913" s="452" t="s">
        <v>7424</v>
      </c>
      <c r="T2913" s="456" t="s">
        <v>760</v>
      </c>
      <c r="U2913" s="463"/>
      <c r="V2913" s="452" t="s">
        <v>7378</v>
      </c>
      <c r="W2913" s="452" t="s">
        <v>21</v>
      </c>
    </row>
    <row r="2914" s="253" customFormat="true" ht="25.5" hidden="true" spans="1:23">
      <c r="A2914" s="270">
        <f>MAX(A$1:A2913)+1</f>
        <v>2716</v>
      </c>
      <c r="B2914" s="270">
        <v>311000013</v>
      </c>
      <c r="C2914" s="270" t="s">
        <v>7425</v>
      </c>
      <c r="D2914" s="410" t="s">
        <v>7426</v>
      </c>
      <c r="E2914" s="410" t="s">
        <v>7425</v>
      </c>
      <c r="F2914" s="270" t="s">
        <v>7427</v>
      </c>
      <c r="G2914" s="270"/>
      <c r="H2914" s="283" t="s">
        <v>39</v>
      </c>
      <c r="I2914" s="283" t="s">
        <v>40</v>
      </c>
      <c r="J2914" s="289">
        <v>52</v>
      </c>
      <c r="K2914" s="290"/>
      <c r="L2914" s="291"/>
      <c r="M2914" s="289">
        <v>52</v>
      </c>
      <c r="N2914" s="290"/>
      <c r="O2914" s="291"/>
      <c r="P2914" s="289" t="s">
        <v>31</v>
      </c>
      <c r="Q2914" s="290"/>
      <c r="R2914" s="291"/>
      <c r="S2914" s="270"/>
      <c r="T2914" s="283"/>
      <c r="U2914" s="283"/>
      <c r="V2914" s="270"/>
      <c r="W2914" s="270" t="s">
        <v>21</v>
      </c>
    </row>
    <row r="2915" s="253" customFormat="true" ht="25.5" hidden="true" spans="1:23">
      <c r="A2915" s="270">
        <f>MAX(A$1:A2914)+1</f>
        <v>2717</v>
      </c>
      <c r="B2915" s="270">
        <v>311000014</v>
      </c>
      <c r="C2915" s="270" t="s">
        <v>7353</v>
      </c>
      <c r="D2915" s="410" t="s">
        <v>7352</v>
      </c>
      <c r="E2915" s="410" t="s">
        <v>7353</v>
      </c>
      <c r="F2915" s="270"/>
      <c r="G2915" s="270"/>
      <c r="H2915" s="283" t="s">
        <v>39</v>
      </c>
      <c r="I2915" s="283" t="s">
        <v>842</v>
      </c>
      <c r="J2915" s="289">
        <v>195</v>
      </c>
      <c r="K2915" s="290"/>
      <c r="L2915" s="291"/>
      <c r="M2915" s="289">
        <v>195</v>
      </c>
      <c r="N2915" s="290"/>
      <c r="O2915" s="291"/>
      <c r="P2915" s="289" t="s">
        <v>31</v>
      </c>
      <c r="Q2915" s="290"/>
      <c r="R2915" s="291"/>
      <c r="S2915" s="270"/>
      <c r="T2915" s="283"/>
      <c r="U2915" s="283"/>
      <c r="V2915" s="270"/>
      <c r="W2915" s="270" t="s">
        <v>21</v>
      </c>
    </row>
    <row r="2916" s="253" customFormat="true" ht="38.25" hidden="true" spans="1:23">
      <c r="A2916" s="270">
        <f>MAX(A$1:A2915)+1</f>
        <v>2718</v>
      </c>
      <c r="B2916" s="270">
        <v>311000015</v>
      </c>
      <c r="C2916" s="270" t="s">
        <v>7428</v>
      </c>
      <c r="D2916" s="410" t="s">
        <v>7429</v>
      </c>
      <c r="E2916" s="410" t="s">
        <v>7428</v>
      </c>
      <c r="F2916" s="270" t="s">
        <v>7430</v>
      </c>
      <c r="G2916" s="270" t="s">
        <v>3233</v>
      </c>
      <c r="H2916" s="283" t="s">
        <v>39</v>
      </c>
      <c r="I2916" s="285" t="s">
        <v>40</v>
      </c>
      <c r="J2916" s="297">
        <v>330</v>
      </c>
      <c r="K2916" s="303"/>
      <c r="L2916" s="304"/>
      <c r="M2916" s="297">
        <v>330</v>
      </c>
      <c r="N2916" s="303"/>
      <c r="O2916" s="304"/>
      <c r="P2916" s="289" t="s">
        <v>31</v>
      </c>
      <c r="Q2916" s="290"/>
      <c r="R2916" s="291"/>
      <c r="S2916" s="435" t="s">
        <v>345</v>
      </c>
      <c r="T2916" s="462"/>
      <c r="U2916" s="462"/>
      <c r="V2916" s="270"/>
      <c r="W2916" s="270" t="s">
        <v>938</v>
      </c>
    </row>
    <row r="2917" s="253" customFormat="true" ht="25.5" hidden="true" spans="1:23">
      <c r="A2917" s="270">
        <f>MAX(A$1:A2916)+1</f>
        <v>2719</v>
      </c>
      <c r="B2917" s="270">
        <v>311000016</v>
      </c>
      <c r="C2917" s="270" t="s">
        <v>7431</v>
      </c>
      <c r="D2917" s="410" t="s">
        <v>7432</v>
      </c>
      <c r="E2917" s="410" t="s">
        <v>7431</v>
      </c>
      <c r="F2917" s="270"/>
      <c r="G2917" s="270"/>
      <c r="H2917" s="283" t="s">
        <v>39</v>
      </c>
      <c r="I2917" s="283" t="s">
        <v>40</v>
      </c>
      <c r="J2917" s="289">
        <v>104</v>
      </c>
      <c r="K2917" s="290"/>
      <c r="L2917" s="291"/>
      <c r="M2917" s="289">
        <v>104</v>
      </c>
      <c r="N2917" s="290"/>
      <c r="O2917" s="291"/>
      <c r="P2917" s="289" t="s">
        <v>31</v>
      </c>
      <c r="Q2917" s="290"/>
      <c r="R2917" s="291"/>
      <c r="S2917" s="270"/>
      <c r="T2917" s="283"/>
      <c r="U2917" s="283"/>
      <c r="V2917" s="270"/>
      <c r="W2917" s="270" t="s">
        <v>21</v>
      </c>
    </row>
    <row r="2918" s="253" customFormat="true" ht="25.5" hidden="true" spans="1:23">
      <c r="A2918" s="270">
        <f>MAX(A$1:A2917)+1</f>
        <v>2720</v>
      </c>
      <c r="B2918" s="270">
        <v>311000017</v>
      </c>
      <c r="C2918" s="270" t="s">
        <v>7433</v>
      </c>
      <c r="D2918" s="410" t="s">
        <v>7434</v>
      </c>
      <c r="E2918" s="410" t="s">
        <v>7433</v>
      </c>
      <c r="F2918" s="270"/>
      <c r="G2918" s="270"/>
      <c r="H2918" s="283" t="s">
        <v>39</v>
      </c>
      <c r="I2918" s="283" t="s">
        <v>40</v>
      </c>
      <c r="J2918" s="289">
        <v>208</v>
      </c>
      <c r="K2918" s="290"/>
      <c r="L2918" s="291"/>
      <c r="M2918" s="289">
        <v>208</v>
      </c>
      <c r="N2918" s="290"/>
      <c r="O2918" s="291"/>
      <c r="P2918" s="289" t="s">
        <v>31</v>
      </c>
      <c r="Q2918" s="290"/>
      <c r="R2918" s="291"/>
      <c r="S2918" s="270"/>
      <c r="T2918" s="283"/>
      <c r="U2918" s="283"/>
      <c r="V2918" s="270"/>
      <c r="W2918" s="270" t="s">
        <v>21</v>
      </c>
    </row>
    <row r="2919" s="253" customFormat="true" ht="25.5" hidden="true" spans="1:23">
      <c r="A2919" s="270">
        <f>MAX(A$1:A2918)+1</f>
        <v>2721</v>
      </c>
      <c r="B2919" s="270">
        <v>311000018</v>
      </c>
      <c r="C2919" s="270" t="s">
        <v>7435</v>
      </c>
      <c r="D2919" s="410" t="s">
        <v>7436</v>
      </c>
      <c r="E2919" s="410" t="s">
        <v>7435</v>
      </c>
      <c r="F2919" s="270" t="s">
        <v>7437</v>
      </c>
      <c r="G2919" s="270"/>
      <c r="H2919" s="283" t="s">
        <v>44</v>
      </c>
      <c r="I2919" s="283" t="s">
        <v>842</v>
      </c>
      <c r="J2919" s="297">
        <v>925</v>
      </c>
      <c r="K2919" s="303"/>
      <c r="L2919" s="304"/>
      <c r="M2919" s="297">
        <v>925</v>
      </c>
      <c r="N2919" s="303"/>
      <c r="O2919" s="304"/>
      <c r="P2919" s="289" t="s">
        <v>31</v>
      </c>
      <c r="Q2919" s="290"/>
      <c r="R2919" s="291"/>
      <c r="S2919" s="270"/>
      <c r="T2919" s="377"/>
      <c r="U2919" s="377"/>
      <c r="V2919" s="270"/>
      <c r="W2919" s="270" t="s">
        <v>938</v>
      </c>
    </row>
    <row r="2920" s="253" customFormat="true" ht="25.5" hidden="true" spans="1:23">
      <c r="A2920" s="270">
        <f>MAX(A$1:A2919)+1</f>
        <v>2722</v>
      </c>
      <c r="B2920" s="270">
        <v>311000019</v>
      </c>
      <c r="C2920" s="270" t="s">
        <v>7438</v>
      </c>
      <c r="D2920" s="410" t="s">
        <v>7439</v>
      </c>
      <c r="E2920" s="410" t="s">
        <v>7438</v>
      </c>
      <c r="F2920" s="270" t="s">
        <v>7440</v>
      </c>
      <c r="G2920" s="270"/>
      <c r="H2920" s="283" t="s">
        <v>44</v>
      </c>
      <c r="I2920" s="283" t="s">
        <v>40</v>
      </c>
      <c r="J2920" s="289">
        <v>611</v>
      </c>
      <c r="K2920" s="290"/>
      <c r="L2920" s="291"/>
      <c r="M2920" s="289">
        <v>611</v>
      </c>
      <c r="N2920" s="290"/>
      <c r="O2920" s="291"/>
      <c r="P2920" s="289" t="s">
        <v>31</v>
      </c>
      <c r="Q2920" s="290"/>
      <c r="R2920" s="291"/>
      <c r="S2920" s="270"/>
      <c r="T2920" s="283"/>
      <c r="U2920" s="283"/>
      <c r="V2920" s="270"/>
      <c r="W2920" s="270" t="s">
        <v>21</v>
      </c>
    </row>
    <row r="2921" s="253" customFormat="true" ht="25.5" hidden="true" spans="1:23">
      <c r="A2921" s="270">
        <f>MAX(A$1:A2920)+1</f>
        <v>2723</v>
      </c>
      <c r="B2921" s="270">
        <v>311000020</v>
      </c>
      <c r="C2921" s="270" t="s">
        <v>7441</v>
      </c>
      <c r="D2921" s="410" t="s">
        <v>7442</v>
      </c>
      <c r="E2921" s="410" t="s">
        <v>7441</v>
      </c>
      <c r="F2921" s="270" t="s">
        <v>7443</v>
      </c>
      <c r="G2921" s="270"/>
      <c r="H2921" s="283" t="s">
        <v>44</v>
      </c>
      <c r="I2921" s="283" t="s">
        <v>842</v>
      </c>
      <c r="J2921" s="297">
        <v>794</v>
      </c>
      <c r="K2921" s="303"/>
      <c r="L2921" s="304"/>
      <c r="M2921" s="297">
        <v>794</v>
      </c>
      <c r="N2921" s="303"/>
      <c r="O2921" s="304"/>
      <c r="P2921" s="289" t="s">
        <v>31</v>
      </c>
      <c r="Q2921" s="290"/>
      <c r="R2921" s="291"/>
      <c r="S2921" s="270"/>
      <c r="T2921" s="377"/>
      <c r="U2921" s="377"/>
      <c r="V2921" s="270"/>
      <c r="W2921" s="270" t="s">
        <v>938</v>
      </c>
    </row>
    <row r="2922" s="253" customFormat="true" ht="25.5" hidden="true" spans="1:23">
      <c r="A2922" s="270">
        <f>MAX(A$1:A2921)+1</f>
        <v>2724</v>
      </c>
      <c r="B2922" s="270">
        <v>311000021</v>
      </c>
      <c r="C2922" s="270" t="s">
        <v>7444</v>
      </c>
      <c r="D2922" s="410" t="s">
        <v>7445</v>
      </c>
      <c r="E2922" s="410" t="s">
        <v>7444</v>
      </c>
      <c r="F2922" s="270"/>
      <c r="G2922" s="270"/>
      <c r="H2922" s="283" t="s">
        <v>44</v>
      </c>
      <c r="I2922" s="283" t="s">
        <v>842</v>
      </c>
      <c r="J2922" s="289">
        <v>156</v>
      </c>
      <c r="K2922" s="290"/>
      <c r="L2922" s="291"/>
      <c r="M2922" s="289">
        <v>156</v>
      </c>
      <c r="N2922" s="290"/>
      <c r="O2922" s="291"/>
      <c r="P2922" s="289" t="s">
        <v>31</v>
      </c>
      <c r="Q2922" s="290"/>
      <c r="R2922" s="291"/>
      <c r="S2922" s="270"/>
      <c r="T2922" s="283"/>
      <c r="U2922" s="283"/>
      <c r="V2922" s="270"/>
      <c r="W2922" s="270" t="s">
        <v>21</v>
      </c>
    </row>
    <row r="2923" s="253" customFormat="true" ht="25.5" hidden="true" spans="1:23">
      <c r="A2923" s="270">
        <f>MAX(A$1:A2922)+1</f>
        <v>2725</v>
      </c>
      <c r="B2923" s="270">
        <v>311000022</v>
      </c>
      <c r="C2923" s="270" t="s">
        <v>7446</v>
      </c>
      <c r="D2923" s="410" t="s">
        <v>7447</v>
      </c>
      <c r="E2923" s="410" t="s">
        <v>7446</v>
      </c>
      <c r="F2923" s="270" t="s">
        <v>7448</v>
      </c>
      <c r="G2923" s="270"/>
      <c r="H2923" s="283" t="s">
        <v>44</v>
      </c>
      <c r="I2923" s="283" t="s">
        <v>40</v>
      </c>
      <c r="J2923" s="289">
        <v>650</v>
      </c>
      <c r="K2923" s="290"/>
      <c r="L2923" s="291"/>
      <c r="M2923" s="289">
        <v>650</v>
      </c>
      <c r="N2923" s="290"/>
      <c r="O2923" s="291"/>
      <c r="P2923" s="289" t="s">
        <v>31</v>
      </c>
      <c r="Q2923" s="290"/>
      <c r="R2923" s="291"/>
      <c r="S2923" s="270"/>
      <c r="T2923" s="283"/>
      <c r="U2923" s="283"/>
      <c r="V2923" s="270"/>
      <c r="W2923" s="270" t="s">
        <v>21</v>
      </c>
    </row>
    <row r="2924" s="253" customFormat="true" ht="25.5" hidden="true" spans="1:23">
      <c r="A2924" s="270">
        <f>MAX(A$1:A2923)+1</f>
        <v>2726</v>
      </c>
      <c r="B2924" s="270">
        <v>311000023</v>
      </c>
      <c r="C2924" s="270" t="s">
        <v>7449</v>
      </c>
      <c r="D2924" s="410" t="s">
        <v>7450</v>
      </c>
      <c r="E2924" s="410" t="s">
        <v>7449</v>
      </c>
      <c r="F2924" s="270"/>
      <c r="G2924" s="270"/>
      <c r="H2924" s="283" t="s">
        <v>44</v>
      </c>
      <c r="I2924" s="283" t="s">
        <v>40</v>
      </c>
      <c r="J2924" s="297">
        <v>1357</v>
      </c>
      <c r="K2924" s="303"/>
      <c r="L2924" s="304"/>
      <c r="M2924" s="297">
        <v>1357</v>
      </c>
      <c r="N2924" s="303"/>
      <c r="O2924" s="304"/>
      <c r="P2924" s="289" t="s">
        <v>31</v>
      </c>
      <c r="Q2924" s="290"/>
      <c r="R2924" s="291"/>
      <c r="S2924" s="270"/>
      <c r="T2924" s="377"/>
      <c r="U2924" s="377"/>
      <c r="V2924" s="270"/>
      <c r="W2924" s="270" t="s">
        <v>938</v>
      </c>
    </row>
    <row r="2925" s="253" customFormat="true" ht="25.5" hidden="true" spans="1:23">
      <c r="A2925" s="270">
        <f>MAX(A$1:A2924)+1</f>
        <v>2727</v>
      </c>
      <c r="B2925" s="270">
        <v>311000024</v>
      </c>
      <c r="C2925" s="270" t="s">
        <v>7451</v>
      </c>
      <c r="D2925" s="410" t="s">
        <v>7452</v>
      </c>
      <c r="E2925" s="410" t="s">
        <v>7451</v>
      </c>
      <c r="F2925" s="270"/>
      <c r="G2925" s="270" t="s">
        <v>7453</v>
      </c>
      <c r="H2925" s="283" t="s">
        <v>44</v>
      </c>
      <c r="I2925" s="283" t="s">
        <v>40</v>
      </c>
      <c r="J2925" s="289">
        <v>390</v>
      </c>
      <c r="K2925" s="290"/>
      <c r="L2925" s="291"/>
      <c r="M2925" s="289">
        <v>390</v>
      </c>
      <c r="N2925" s="290"/>
      <c r="O2925" s="291"/>
      <c r="P2925" s="289" t="s">
        <v>31</v>
      </c>
      <c r="Q2925" s="290"/>
      <c r="R2925" s="291"/>
      <c r="S2925" s="270"/>
      <c r="T2925" s="283"/>
      <c r="U2925" s="283"/>
      <c r="V2925" s="270"/>
      <c r="W2925" s="270" t="s">
        <v>21</v>
      </c>
    </row>
    <row r="2926" s="253" customFormat="true" ht="25.5" hidden="true" spans="1:23">
      <c r="A2926" s="270">
        <f>MAX(A$1:A2925)+1</f>
        <v>2728</v>
      </c>
      <c r="B2926" s="270">
        <v>311000025</v>
      </c>
      <c r="C2926" s="270" t="s">
        <v>7454</v>
      </c>
      <c r="D2926" s="410" t="s">
        <v>7455</v>
      </c>
      <c r="E2926" s="410" t="s">
        <v>7454</v>
      </c>
      <c r="F2926" s="270"/>
      <c r="G2926" s="270"/>
      <c r="H2926" s="283" t="s">
        <v>44</v>
      </c>
      <c r="I2926" s="283" t="s">
        <v>40</v>
      </c>
      <c r="J2926" s="297">
        <v>646</v>
      </c>
      <c r="K2926" s="303"/>
      <c r="L2926" s="304"/>
      <c r="M2926" s="297">
        <v>646</v>
      </c>
      <c r="N2926" s="303"/>
      <c r="O2926" s="304"/>
      <c r="P2926" s="289" t="s">
        <v>31</v>
      </c>
      <c r="Q2926" s="290"/>
      <c r="R2926" s="291"/>
      <c r="S2926" s="270"/>
      <c r="T2926" s="377"/>
      <c r="U2926" s="377"/>
      <c r="V2926" s="270"/>
      <c r="W2926" s="270" t="s">
        <v>938</v>
      </c>
    </row>
    <row r="2927" s="253" customFormat="true" ht="25.5" hidden="true" spans="1:23">
      <c r="A2927" s="270">
        <f>MAX(A$1:A2926)+1</f>
        <v>2729</v>
      </c>
      <c r="B2927" s="270">
        <v>311000026</v>
      </c>
      <c r="C2927" s="270" t="s">
        <v>7456</v>
      </c>
      <c r="D2927" s="410" t="s">
        <v>7457</v>
      </c>
      <c r="E2927" s="410" t="s">
        <v>7456</v>
      </c>
      <c r="F2927" s="270"/>
      <c r="G2927" s="270" t="s">
        <v>7458</v>
      </c>
      <c r="H2927" s="283" t="s">
        <v>44</v>
      </c>
      <c r="I2927" s="283" t="s">
        <v>40</v>
      </c>
      <c r="J2927" s="289">
        <v>1481</v>
      </c>
      <c r="K2927" s="290"/>
      <c r="L2927" s="291"/>
      <c r="M2927" s="289">
        <v>1481</v>
      </c>
      <c r="N2927" s="290"/>
      <c r="O2927" s="291"/>
      <c r="P2927" s="289" t="s">
        <v>31</v>
      </c>
      <c r="Q2927" s="290"/>
      <c r="R2927" s="291"/>
      <c r="S2927" s="270" t="s">
        <v>7459</v>
      </c>
      <c r="T2927" s="283"/>
      <c r="U2927" s="312"/>
      <c r="V2927" s="270"/>
      <c r="W2927" s="270" t="s">
        <v>21</v>
      </c>
    </row>
    <row r="2928" s="253" customFormat="true" ht="25.5" hidden="true" spans="1:23">
      <c r="A2928" s="270">
        <f>MAX(A$1:A2927)+1</f>
        <v>2730</v>
      </c>
      <c r="B2928" s="270" t="s">
        <v>7460</v>
      </c>
      <c r="C2928" s="270" t="s">
        <v>7461</v>
      </c>
      <c r="D2928" s="410" t="s">
        <v>7462</v>
      </c>
      <c r="E2928" s="410" t="s">
        <v>7463</v>
      </c>
      <c r="F2928" s="270" t="s">
        <v>7464</v>
      </c>
      <c r="G2928" s="270"/>
      <c r="H2928" s="283" t="s">
        <v>44</v>
      </c>
      <c r="I2928" s="283" t="s">
        <v>40</v>
      </c>
      <c r="J2928" s="297">
        <v>2955</v>
      </c>
      <c r="K2928" s="303"/>
      <c r="L2928" s="304"/>
      <c r="M2928" s="297">
        <v>2955</v>
      </c>
      <c r="N2928" s="303"/>
      <c r="O2928" s="304"/>
      <c r="P2928" s="289" t="s">
        <v>31</v>
      </c>
      <c r="Q2928" s="290"/>
      <c r="R2928" s="291"/>
      <c r="S2928" s="270"/>
      <c r="T2928" s="377"/>
      <c r="U2928" s="377"/>
      <c r="V2928" s="270"/>
      <c r="W2928" s="270" t="s">
        <v>938</v>
      </c>
    </row>
    <row r="2929" s="253" customFormat="true" ht="25.5" hidden="true" spans="1:23">
      <c r="A2929" s="270">
        <f>MAX(A$1:A2928)+1</f>
        <v>2731</v>
      </c>
      <c r="B2929" s="270">
        <v>311000027</v>
      </c>
      <c r="C2929" s="270" t="s">
        <v>7465</v>
      </c>
      <c r="D2929" s="410" t="s">
        <v>7466</v>
      </c>
      <c r="E2929" s="410" t="s">
        <v>7465</v>
      </c>
      <c r="F2929" s="270" t="s">
        <v>6668</v>
      </c>
      <c r="G2929" s="270"/>
      <c r="H2929" s="283" t="s">
        <v>44</v>
      </c>
      <c r="I2929" s="283" t="s">
        <v>40</v>
      </c>
      <c r="J2929" s="289">
        <v>455</v>
      </c>
      <c r="K2929" s="290"/>
      <c r="L2929" s="291"/>
      <c r="M2929" s="289">
        <v>455</v>
      </c>
      <c r="N2929" s="290"/>
      <c r="O2929" s="291"/>
      <c r="P2929" s="289" t="s">
        <v>31</v>
      </c>
      <c r="Q2929" s="290"/>
      <c r="R2929" s="291"/>
      <c r="S2929" s="270"/>
      <c r="T2929" s="283"/>
      <c r="U2929" s="312"/>
      <c r="V2929" s="270"/>
      <c r="W2929" s="270" t="s">
        <v>21</v>
      </c>
    </row>
    <row r="2930" s="253" customFormat="true" ht="25.5" hidden="true" spans="1:23">
      <c r="A2930" s="270">
        <f>MAX(A$1:A2929)+1</f>
        <v>2732</v>
      </c>
      <c r="B2930" s="270">
        <v>311000028</v>
      </c>
      <c r="C2930" s="270" t="s">
        <v>7467</v>
      </c>
      <c r="D2930" s="410" t="s">
        <v>7468</v>
      </c>
      <c r="E2930" s="410" t="s">
        <v>7467</v>
      </c>
      <c r="F2930" s="270" t="s">
        <v>6668</v>
      </c>
      <c r="G2930" s="270"/>
      <c r="H2930" s="283" t="s">
        <v>44</v>
      </c>
      <c r="I2930" s="283" t="s">
        <v>40</v>
      </c>
      <c r="J2930" s="297">
        <v>775</v>
      </c>
      <c r="K2930" s="303"/>
      <c r="L2930" s="304"/>
      <c r="M2930" s="297">
        <v>775</v>
      </c>
      <c r="N2930" s="303"/>
      <c r="O2930" s="304"/>
      <c r="P2930" s="289" t="s">
        <v>31</v>
      </c>
      <c r="Q2930" s="290"/>
      <c r="R2930" s="291"/>
      <c r="S2930" s="270"/>
      <c r="T2930" s="377"/>
      <c r="U2930" s="377"/>
      <c r="V2930" s="270"/>
      <c r="W2930" s="270" t="s">
        <v>938</v>
      </c>
    </row>
    <row r="2931" s="253" customFormat="true" ht="25.5" hidden="true" spans="1:23">
      <c r="A2931" s="270">
        <f>MAX(A$1:A2930)+1</f>
        <v>2733</v>
      </c>
      <c r="B2931" s="270">
        <v>311000029</v>
      </c>
      <c r="C2931" s="270" t="s">
        <v>7469</v>
      </c>
      <c r="D2931" s="410" t="s">
        <v>7470</v>
      </c>
      <c r="E2931" s="410" t="s">
        <v>7469</v>
      </c>
      <c r="F2931" s="270"/>
      <c r="G2931" s="270"/>
      <c r="H2931" s="283" t="s">
        <v>39</v>
      </c>
      <c r="I2931" s="283" t="s">
        <v>40</v>
      </c>
      <c r="J2931" s="289">
        <v>13</v>
      </c>
      <c r="K2931" s="290"/>
      <c r="L2931" s="291"/>
      <c r="M2931" s="289">
        <v>13</v>
      </c>
      <c r="N2931" s="290"/>
      <c r="O2931" s="291"/>
      <c r="P2931" s="289" t="s">
        <v>31</v>
      </c>
      <c r="Q2931" s="290"/>
      <c r="R2931" s="291"/>
      <c r="S2931" s="270"/>
      <c r="T2931" s="283"/>
      <c r="U2931" s="283"/>
      <c r="V2931" s="270"/>
      <c r="W2931" s="270" t="s">
        <v>21</v>
      </c>
    </row>
    <row r="2932" s="253" customFormat="true" ht="25.5" hidden="true" spans="1:23">
      <c r="A2932" s="270">
        <f>MAX(A$1:A2931)+1</f>
        <v>2734</v>
      </c>
      <c r="B2932" s="270">
        <v>311000030</v>
      </c>
      <c r="C2932" s="270" t="s">
        <v>7471</v>
      </c>
      <c r="D2932" s="410" t="s">
        <v>7472</v>
      </c>
      <c r="E2932" s="410" t="s">
        <v>7471</v>
      </c>
      <c r="F2932" s="270"/>
      <c r="G2932" s="270"/>
      <c r="H2932" s="283" t="s">
        <v>39</v>
      </c>
      <c r="I2932" s="283" t="s">
        <v>40</v>
      </c>
      <c r="J2932" s="289">
        <v>20</v>
      </c>
      <c r="K2932" s="290"/>
      <c r="L2932" s="291"/>
      <c r="M2932" s="289">
        <v>20</v>
      </c>
      <c r="N2932" s="290"/>
      <c r="O2932" s="291"/>
      <c r="P2932" s="289" t="s">
        <v>31</v>
      </c>
      <c r="Q2932" s="290"/>
      <c r="R2932" s="291"/>
      <c r="S2932" s="270"/>
      <c r="T2932" s="283"/>
      <c r="U2932" s="283"/>
      <c r="V2932" s="270"/>
      <c r="W2932" s="270" t="s">
        <v>21</v>
      </c>
    </row>
    <row r="2933" s="253" customFormat="true" ht="25.5" hidden="true" spans="1:23">
      <c r="A2933" s="270">
        <f>MAX(A$1:A2932)+1</f>
        <v>2735</v>
      </c>
      <c r="B2933" s="270">
        <v>311000031</v>
      </c>
      <c r="C2933" s="270" t="s">
        <v>7473</v>
      </c>
      <c r="D2933" s="410" t="s">
        <v>7474</v>
      </c>
      <c r="E2933" s="410" t="s">
        <v>7473</v>
      </c>
      <c r="F2933" s="270"/>
      <c r="G2933" s="270" t="s">
        <v>7475</v>
      </c>
      <c r="H2933" s="283" t="s">
        <v>39</v>
      </c>
      <c r="I2933" s="283" t="s">
        <v>40</v>
      </c>
      <c r="J2933" s="289">
        <v>20</v>
      </c>
      <c r="K2933" s="290"/>
      <c r="L2933" s="291"/>
      <c r="M2933" s="289">
        <v>20</v>
      </c>
      <c r="N2933" s="290"/>
      <c r="O2933" s="291"/>
      <c r="P2933" s="289" t="s">
        <v>31</v>
      </c>
      <c r="Q2933" s="290"/>
      <c r="R2933" s="291"/>
      <c r="S2933" s="270"/>
      <c r="T2933" s="283"/>
      <c r="U2933" s="283"/>
      <c r="V2933" s="270"/>
      <c r="W2933" s="270" t="s">
        <v>21</v>
      </c>
    </row>
    <row r="2934" s="253" customFormat="true" ht="25.5" hidden="true" spans="1:23">
      <c r="A2934" s="270">
        <f>MAX(A$1:A2933)+1</f>
        <v>2736</v>
      </c>
      <c r="B2934" s="270">
        <v>311000032</v>
      </c>
      <c r="C2934" s="270" t="s">
        <v>7476</v>
      </c>
      <c r="D2934" s="410" t="s">
        <v>7477</v>
      </c>
      <c r="E2934" s="410" t="s">
        <v>7476</v>
      </c>
      <c r="F2934" s="270"/>
      <c r="G2934" s="270"/>
      <c r="H2934" s="283" t="s">
        <v>39</v>
      </c>
      <c r="I2934" s="283" t="s">
        <v>40</v>
      </c>
      <c r="J2934" s="289">
        <v>20</v>
      </c>
      <c r="K2934" s="290"/>
      <c r="L2934" s="291"/>
      <c r="M2934" s="289">
        <v>20</v>
      </c>
      <c r="N2934" s="290"/>
      <c r="O2934" s="291"/>
      <c r="P2934" s="289" t="s">
        <v>31</v>
      </c>
      <c r="Q2934" s="290"/>
      <c r="R2934" s="291"/>
      <c r="S2934" s="270"/>
      <c r="T2934" s="283"/>
      <c r="U2934" s="283"/>
      <c r="V2934" s="270"/>
      <c r="W2934" s="270" t="s">
        <v>21</v>
      </c>
    </row>
    <row r="2935" s="253" customFormat="true" ht="25.5" hidden="true" spans="1:23">
      <c r="A2935" s="270">
        <f>MAX(A$1:A2934)+1</f>
        <v>2737</v>
      </c>
      <c r="B2935" s="270">
        <v>311000033</v>
      </c>
      <c r="C2935" s="270" t="s">
        <v>7478</v>
      </c>
      <c r="D2935" s="410" t="s">
        <v>7479</v>
      </c>
      <c r="E2935" s="410" t="s">
        <v>7478</v>
      </c>
      <c r="F2935" s="272"/>
      <c r="G2935" s="272"/>
      <c r="H2935" s="283" t="s">
        <v>39</v>
      </c>
      <c r="I2935" s="283" t="s">
        <v>40</v>
      </c>
      <c r="J2935" s="297">
        <v>336</v>
      </c>
      <c r="K2935" s="303"/>
      <c r="L2935" s="304"/>
      <c r="M2935" s="297">
        <v>336</v>
      </c>
      <c r="N2935" s="303"/>
      <c r="O2935" s="304"/>
      <c r="P2935" s="289" t="s">
        <v>31</v>
      </c>
      <c r="Q2935" s="290"/>
      <c r="R2935" s="291"/>
      <c r="S2935" s="435" t="s">
        <v>345</v>
      </c>
      <c r="T2935" s="377"/>
      <c r="U2935" s="377"/>
      <c r="V2935" s="270"/>
      <c r="W2935" s="270" t="s">
        <v>938</v>
      </c>
    </row>
    <row r="2936" s="253" customFormat="true" ht="25.5" hidden="true" spans="1:23">
      <c r="A2936" s="270">
        <f>MAX(A$1:A2935)+1</f>
        <v>2738</v>
      </c>
      <c r="B2936" s="270">
        <v>311000034</v>
      </c>
      <c r="C2936" s="270" t="s">
        <v>7480</v>
      </c>
      <c r="D2936" s="410" t="s">
        <v>7481</v>
      </c>
      <c r="E2936" s="410" t="s">
        <v>7480</v>
      </c>
      <c r="F2936" s="270" t="s">
        <v>7482</v>
      </c>
      <c r="G2936" s="270"/>
      <c r="H2936" s="283" t="s">
        <v>44</v>
      </c>
      <c r="I2936" s="283" t="s">
        <v>40</v>
      </c>
      <c r="J2936" s="289">
        <v>350</v>
      </c>
      <c r="K2936" s="290"/>
      <c r="L2936" s="291"/>
      <c r="M2936" s="289">
        <v>350</v>
      </c>
      <c r="N2936" s="290"/>
      <c r="O2936" s="291"/>
      <c r="P2936" s="289" t="s">
        <v>31</v>
      </c>
      <c r="Q2936" s="290"/>
      <c r="R2936" s="291"/>
      <c r="S2936" s="270"/>
      <c r="T2936" s="283"/>
      <c r="U2936" s="312"/>
      <c r="V2936" s="270"/>
      <c r="W2936" s="270" t="s">
        <v>21</v>
      </c>
    </row>
    <row r="2937" s="253" customFormat="true" ht="25.5" hidden="true" spans="1:23">
      <c r="A2937" s="270">
        <f>MAX(A$1:A2936)+1</f>
        <v>2739</v>
      </c>
      <c r="B2937" s="270">
        <v>311000035</v>
      </c>
      <c r="C2937" s="270" t="s">
        <v>7483</v>
      </c>
      <c r="D2937" s="410" t="s">
        <v>7484</v>
      </c>
      <c r="E2937" s="410" t="s">
        <v>7483</v>
      </c>
      <c r="F2937" s="270"/>
      <c r="G2937" s="270"/>
      <c r="H2937" s="283" t="s">
        <v>44</v>
      </c>
      <c r="I2937" s="283" t="s">
        <v>40</v>
      </c>
      <c r="J2937" s="289">
        <v>156</v>
      </c>
      <c r="K2937" s="290"/>
      <c r="L2937" s="291"/>
      <c r="M2937" s="289">
        <v>156</v>
      </c>
      <c r="N2937" s="290"/>
      <c r="O2937" s="291"/>
      <c r="P2937" s="289" t="s">
        <v>31</v>
      </c>
      <c r="Q2937" s="290"/>
      <c r="R2937" s="291"/>
      <c r="S2937" s="270" t="s">
        <v>7243</v>
      </c>
      <c r="T2937" s="283"/>
      <c r="U2937" s="283"/>
      <c r="V2937" s="270"/>
      <c r="W2937" s="270" t="s">
        <v>21</v>
      </c>
    </row>
    <row r="2938" s="253" customFormat="true" ht="25.5" hidden="true" spans="1:23">
      <c r="A2938" s="270">
        <f>MAX(A$1:A2937)+1</f>
        <v>2740</v>
      </c>
      <c r="B2938" s="270" t="s">
        <v>7485</v>
      </c>
      <c r="C2938" s="270" t="s">
        <v>7483</v>
      </c>
      <c r="D2938" s="410" t="s">
        <v>7484</v>
      </c>
      <c r="E2938" s="410" t="s">
        <v>7483</v>
      </c>
      <c r="F2938" s="270"/>
      <c r="G2938" s="270"/>
      <c r="H2938" s="283" t="s">
        <v>44</v>
      </c>
      <c r="I2938" s="283" t="s">
        <v>40</v>
      </c>
      <c r="J2938" s="289">
        <v>195</v>
      </c>
      <c r="K2938" s="290"/>
      <c r="L2938" s="291"/>
      <c r="M2938" s="289">
        <v>195</v>
      </c>
      <c r="N2938" s="290"/>
      <c r="O2938" s="291"/>
      <c r="P2938" s="289" t="s">
        <v>31</v>
      </c>
      <c r="Q2938" s="290"/>
      <c r="R2938" s="291"/>
      <c r="S2938" s="270" t="s">
        <v>7130</v>
      </c>
      <c r="T2938" s="283"/>
      <c r="U2938" s="283"/>
      <c r="V2938" s="270"/>
      <c r="W2938" s="270" t="s">
        <v>21</v>
      </c>
    </row>
    <row r="2939" s="253" customFormat="true" ht="25.5" hidden="true" spans="1:23">
      <c r="A2939" s="270">
        <f>MAX(A$1:A2938)+1</f>
        <v>2741</v>
      </c>
      <c r="B2939" s="270">
        <v>311000036</v>
      </c>
      <c r="C2939" s="270" t="s">
        <v>7486</v>
      </c>
      <c r="D2939" s="410" t="s">
        <v>7487</v>
      </c>
      <c r="E2939" s="410" t="s">
        <v>7486</v>
      </c>
      <c r="F2939" s="270"/>
      <c r="G2939" s="270" t="s">
        <v>7488</v>
      </c>
      <c r="H2939" s="283" t="s">
        <v>39</v>
      </c>
      <c r="I2939" s="283" t="s">
        <v>40</v>
      </c>
      <c r="J2939" s="297">
        <v>132</v>
      </c>
      <c r="K2939" s="303"/>
      <c r="L2939" s="304"/>
      <c r="M2939" s="297">
        <v>132</v>
      </c>
      <c r="N2939" s="303"/>
      <c r="O2939" s="304"/>
      <c r="P2939" s="289" t="s">
        <v>31</v>
      </c>
      <c r="Q2939" s="290"/>
      <c r="R2939" s="291"/>
      <c r="S2939" s="270"/>
      <c r="T2939" s="377"/>
      <c r="U2939" s="377"/>
      <c r="V2939" s="270"/>
      <c r="W2939" s="270" t="s">
        <v>938</v>
      </c>
    </row>
    <row r="2940" s="253" customFormat="true" ht="25.5" hidden="true" spans="1:23">
      <c r="A2940" s="270">
        <f>MAX(A$1:A2939)+1</f>
        <v>2742</v>
      </c>
      <c r="B2940" s="270">
        <v>311000037</v>
      </c>
      <c r="C2940" s="270" t="s">
        <v>7489</v>
      </c>
      <c r="D2940" s="410" t="s">
        <v>7490</v>
      </c>
      <c r="E2940" s="410" t="s">
        <v>7489</v>
      </c>
      <c r="F2940" s="270" t="s">
        <v>7491</v>
      </c>
      <c r="G2940" s="270"/>
      <c r="H2940" s="283" t="s">
        <v>39</v>
      </c>
      <c r="I2940" s="283" t="s">
        <v>40</v>
      </c>
      <c r="J2940" s="289">
        <v>260</v>
      </c>
      <c r="K2940" s="290"/>
      <c r="L2940" s="291"/>
      <c r="M2940" s="289">
        <v>260</v>
      </c>
      <c r="N2940" s="290"/>
      <c r="O2940" s="291"/>
      <c r="P2940" s="289" t="s">
        <v>31</v>
      </c>
      <c r="Q2940" s="290"/>
      <c r="R2940" s="291"/>
      <c r="S2940" s="270"/>
      <c r="T2940" s="283"/>
      <c r="U2940" s="283"/>
      <c r="V2940" s="270"/>
      <c r="W2940" s="270" t="s">
        <v>21</v>
      </c>
    </row>
    <row r="2941" s="253" customFormat="true" ht="25.5" hidden="true" spans="1:23">
      <c r="A2941" s="270">
        <f>MAX(A$1:A2940)+1</f>
        <v>2743</v>
      </c>
      <c r="B2941" s="270">
        <v>311000038</v>
      </c>
      <c r="C2941" s="270" t="s">
        <v>7492</v>
      </c>
      <c r="D2941" s="410" t="s">
        <v>7493</v>
      </c>
      <c r="E2941" s="410" t="s">
        <v>7492</v>
      </c>
      <c r="F2941" s="270"/>
      <c r="G2941" s="270"/>
      <c r="H2941" s="283" t="s">
        <v>39</v>
      </c>
      <c r="I2941" s="283" t="s">
        <v>40</v>
      </c>
      <c r="J2941" s="289">
        <f>1.3*50</f>
        <v>65</v>
      </c>
      <c r="K2941" s="290"/>
      <c r="L2941" s="291"/>
      <c r="M2941" s="289">
        <f>1.3*50</f>
        <v>65</v>
      </c>
      <c r="N2941" s="290"/>
      <c r="O2941" s="291"/>
      <c r="P2941" s="289" t="s">
        <v>31</v>
      </c>
      <c r="Q2941" s="290"/>
      <c r="R2941" s="291"/>
      <c r="S2941" s="270"/>
      <c r="T2941" s="283"/>
      <c r="U2941" s="283"/>
      <c r="V2941" s="270"/>
      <c r="W2941" s="270" t="s">
        <v>21</v>
      </c>
    </row>
    <row r="2942" s="253" customFormat="true" ht="25.5" hidden="true" spans="1:23">
      <c r="A2942" s="270">
        <f>MAX(A$1:A2941)+1</f>
        <v>2744</v>
      </c>
      <c r="B2942" s="270">
        <v>311000039</v>
      </c>
      <c r="C2942" s="270" t="s">
        <v>7494</v>
      </c>
      <c r="D2942" s="410" t="s">
        <v>7495</v>
      </c>
      <c r="E2942" s="410" t="s">
        <v>7494</v>
      </c>
      <c r="F2942" s="270" t="s">
        <v>7496</v>
      </c>
      <c r="G2942" s="270"/>
      <c r="H2942" s="283" t="s">
        <v>39</v>
      </c>
      <c r="I2942" s="283" t="s">
        <v>1850</v>
      </c>
      <c r="J2942" s="289">
        <f>1.3*50</f>
        <v>65</v>
      </c>
      <c r="K2942" s="290"/>
      <c r="L2942" s="291"/>
      <c r="M2942" s="289">
        <f>1.3*50</f>
        <v>65</v>
      </c>
      <c r="N2942" s="290"/>
      <c r="O2942" s="291"/>
      <c r="P2942" s="289" t="s">
        <v>31</v>
      </c>
      <c r="Q2942" s="290"/>
      <c r="R2942" s="291"/>
      <c r="S2942" s="270"/>
      <c r="T2942" s="283"/>
      <c r="U2942" s="283"/>
      <c r="V2942" s="270"/>
      <c r="W2942" s="270" t="s">
        <v>21</v>
      </c>
    </row>
    <row r="2943" s="253" customFormat="true" ht="25.5" hidden="true" spans="1:23">
      <c r="A2943" s="270">
        <f>MAX(A$1:A2942)+1</f>
        <v>2745</v>
      </c>
      <c r="B2943" s="270">
        <v>311000040</v>
      </c>
      <c r="C2943" s="270" t="s">
        <v>7497</v>
      </c>
      <c r="D2943" s="410" t="s">
        <v>7498</v>
      </c>
      <c r="E2943" s="410" t="s">
        <v>7497</v>
      </c>
      <c r="F2943" s="270" t="s">
        <v>7499</v>
      </c>
      <c r="G2943" s="270"/>
      <c r="H2943" s="283" t="s">
        <v>44</v>
      </c>
      <c r="I2943" s="283" t="s">
        <v>40</v>
      </c>
      <c r="J2943" s="289">
        <v>801</v>
      </c>
      <c r="K2943" s="290"/>
      <c r="L2943" s="291"/>
      <c r="M2943" s="289">
        <v>801</v>
      </c>
      <c r="N2943" s="290"/>
      <c r="O2943" s="291"/>
      <c r="P2943" s="289" t="s">
        <v>31</v>
      </c>
      <c r="Q2943" s="290"/>
      <c r="R2943" s="291"/>
      <c r="S2943" s="270" t="s">
        <v>7500</v>
      </c>
      <c r="T2943" s="283"/>
      <c r="U2943" s="312"/>
      <c r="V2943" s="270"/>
      <c r="W2943" s="270" t="s">
        <v>21</v>
      </c>
    </row>
    <row r="2944" s="253" customFormat="true" ht="25.5" hidden="true" spans="1:23">
      <c r="A2944" s="270">
        <f>MAX(A$1:A2943)+1</f>
        <v>2746</v>
      </c>
      <c r="B2944" s="270" t="s">
        <v>7501</v>
      </c>
      <c r="C2944" s="270" t="s">
        <v>7497</v>
      </c>
      <c r="D2944" s="410" t="s">
        <v>7498</v>
      </c>
      <c r="E2944" s="410" t="s">
        <v>7497</v>
      </c>
      <c r="F2944" s="270"/>
      <c r="G2944" s="270"/>
      <c r="H2944" s="283" t="s">
        <v>44</v>
      </c>
      <c r="I2944" s="283" t="s">
        <v>40</v>
      </c>
      <c r="J2944" s="289">
        <f>1.3*100</f>
        <v>130</v>
      </c>
      <c r="K2944" s="290"/>
      <c r="L2944" s="291"/>
      <c r="M2944" s="289">
        <f>1.3*100</f>
        <v>130</v>
      </c>
      <c r="N2944" s="290"/>
      <c r="O2944" s="291"/>
      <c r="P2944" s="289" t="s">
        <v>31</v>
      </c>
      <c r="Q2944" s="290"/>
      <c r="R2944" s="291"/>
      <c r="S2944" s="270" t="s">
        <v>7502</v>
      </c>
      <c r="T2944" s="283"/>
      <c r="U2944" s="283"/>
      <c r="V2944" s="270"/>
      <c r="W2944" s="270" t="s">
        <v>21</v>
      </c>
    </row>
    <row r="2945" s="253" customFormat="true" ht="25.5" hidden="true" spans="1:23">
      <c r="A2945" s="270">
        <f>MAX(A$1:A2944)+1</f>
        <v>2747</v>
      </c>
      <c r="B2945" s="270">
        <v>311000041</v>
      </c>
      <c r="C2945" s="270" t="s">
        <v>7503</v>
      </c>
      <c r="D2945" s="410" t="s">
        <v>7504</v>
      </c>
      <c r="E2945" s="410" t="s">
        <v>7503</v>
      </c>
      <c r="F2945" s="270"/>
      <c r="G2945" s="270" t="s">
        <v>7505</v>
      </c>
      <c r="H2945" s="283" t="s">
        <v>44</v>
      </c>
      <c r="I2945" s="283" t="s">
        <v>188</v>
      </c>
      <c r="J2945" s="289">
        <v>5</v>
      </c>
      <c r="K2945" s="290"/>
      <c r="L2945" s="291"/>
      <c r="M2945" s="289">
        <v>5</v>
      </c>
      <c r="N2945" s="290"/>
      <c r="O2945" s="291"/>
      <c r="P2945" s="289" t="s">
        <v>31</v>
      </c>
      <c r="Q2945" s="290"/>
      <c r="R2945" s="291"/>
      <c r="S2945" s="270"/>
      <c r="T2945" s="283"/>
      <c r="U2945" s="283"/>
      <c r="V2945" s="270"/>
      <c r="W2945" s="270" t="s">
        <v>21</v>
      </c>
    </row>
    <row r="2946" s="253" customFormat="true" ht="25.5" hidden="true" spans="1:23">
      <c r="A2946" s="270">
        <f>MAX(A$1:A2945)+1</f>
        <v>2748</v>
      </c>
      <c r="B2946" s="270">
        <v>311000043</v>
      </c>
      <c r="C2946" s="270" t="s">
        <v>7506</v>
      </c>
      <c r="D2946" s="411" t="s">
        <v>7507</v>
      </c>
      <c r="E2946" s="410" t="s">
        <v>7506</v>
      </c>
      <c r="F2946" s="270"/>
      <c r="G2946" s="270"/>
      <c r="H2946" s="283" t="s">
        <v>29</v>
      </c>
      <c r="I2946" s="283" t="s">
        <v>40</v>
      </c>
      <c r="J2946" s="289">
        <v>23</v>
      </c>
      <c r="K2946" s="290"/>
      <c r="L2946" s="291"/>
      <c r="M2946" s="289">
        <v>23</v>
      </c>
      <c r="N2946" s="290"/>
      <c r="O2946" s="291"/>
      <c r="P2946" s="289" t="s">
        <v>31</v>
      </c>
      <c r="Q2946" s="290"/>
      <c r="R2946" s="291"/>
      <c r="S2946" s="270"/>
      <c r="T2946" s="283"/>
      <c r="U2946" s="283"/>
      <c r="V2946" s="270"/>
      <c r="W2946" s="270" t="s">
        <v>21</v>
      </c>
    </row>
    <row r="2947" s="253" customFormat="true" ht="25.5" hidden="true" spans="1:23">
      <c r="A2947" s="270">
        <f>MAX(A$1:A2946)+1</f>
        <v>2749</v>
      </c>
      <c r="B2947" s="270">
        <v>311000044</v>
      </c>
      <c r="C2947" s="270" t="s">
        <v>7508</v>
      </c>
      <c r="D2947" s="410" t="s">
        <v>1464</v>
      </c>
      <c r="E2947" s="410" t="s">
        <v>1463</v>
      </c>
      <c r="F2947" s="270"/>
      <c r="G2947" s="270"/>
      <c r="H2947" s="283" t="s">
        <v>44</v>
      </c>
      <c r="I2947" s="283" t="s">
        <v>40</v>
      </c>
      <c r="J2947" s="289">
        <v>23</v>
      </c>
      <c r="K2947" s="290"/>
      <c r="L2947" s="291"/>
      <c r="M2947" s="289">
        <v>23</v>
      </c>
      <c r="N2947" s="290"/>
      <c r="O2947" s="291"/>
      <c r="P2947" s="289" t="s">
        <v>31</v>
      </c>
      <c r="Q2947" s="290"/>
      <c r="R2947" s="291"/>
      <c r="S2947" s="270"/>
      <c r="T2947" s="283"/>
      <c r="U2947" s="283"/>
      <c r="V2947" s="270"/>
      <c r="W2947" s="270" t="s">
        <v>21</v>
      </c>
    </row>
    <row r="2948" s="257" customFormat="true" ht="51" spans="1:23">
      <c r="A2948" s="452">
        <f>MAX(A$1:A2947)+1</f>
        <v>2750</v>
      </c>
      <c r="B2948" s="452">
        <v>311000045</v>
      </c>
      <c r="C2948" s="452" t="s">
        <v>7509</v>
      </c>
      <c r="D2948" s="453" t="s">
        <v>7510</v>
      </c>
      <c r="E2948" s="453" t="s">
        <v>7511</v>
      </c>
      <c r="F2948" s="452"/>
      <c r="G2948" s="452"/>
      <c r="H2948" s="456" t="s">
        <v>29</v>
      </c>
      <c r="I2948" s="456" t="s">
        <v>188</v>
      </c>
      <c r="J2948" s="459">
        <v>50</v>
      </c>
      <c r="K2948" s="460"/>
      <c r="L2948" s="461"/>
      <c r="M2948" s="459">
        <v>50</v>
      </c>
      <c r="N2948" s="460"/>
      <c r="O2948" s="461"/>
      <c r="P2948" s="459" t="s">
        <v>31</v>
      </c>
      <c r="Q2948" s="460"/>
      <c r="R2948" s="461"/>
      <c r="S2948" s="452" t="s">
        <v>7512</v>
      </c>
      <c r="T2948" s="456" t="s">
        <v>760</v>
      </c>
      <c r="U2948" s="463"/>
      <c r="V2948" s="452" t="s">
        <v>7378</v>
      </c>
      <c r="W2948" s="452" t="s">
        <v>21</v>
      </c>
    </row>
    <row r="2949" s="253" customFormat="true" ht="178.5" hidden="true" spans="1:23">
      <c r="A2949" s="270">
        <f>MAX(A$1:A2948)+1</f>
        <v>2751</v>
      </c>
      <c r="B2949" s="270">
        <v>311000046</v>
      </c>
      <c r="C2949" s="270" t="s">
        <v>7513</v>
      </c>
      <c r="D2949" s="410" t="s">
        <v>7510</v>
      </c>
      <c r="E2949" s="410" t="s">
        <v>7511</v>
      </c>
      <c r="F2949" s="270" t="s">
        <v>7514</v>
      </c>
      <c r="G2949" s="270"/>
      <c r="H2949" s="283" t="s">
        <v>44</v>
      </c>
      <c r="I2949" s="283" t="s">
        <v>40</v>
      </c>
      <c r="J2949" s="289">
        <v>120</v>
      </c>
      <c r="K2949" s="290"/>
      <c r="L2949" s="291"/>
      <c r="M2949" s="289">
        <v>120</v>
      </c>
      <c r="N2949" s="290"/>
      <c r="O2949" s="291"/>
      <c r="P2949" s="289" t="s">
        <v>31</v>
      </c>
      <c r="Q2949" s="290"/>
      <c r="R2949" s="291"/>
      <c r="S2949" s="270"/>
      <c r="T2949" s="283"/>
      <c r="U2949" s="283"/>
      <c r="V2949" s="270"/>
      <c r="W2949" s="270" t="s">
        <v>21</v>
      </c>
    </row>
    <row r="2950" s="257" customFormat="true" ht="25.5" spans="1:23">
      <c r="A2950" s="452">
        <f>MAX(A$1:A2949)+1</f>
        <v>2752</v>
      </c>
      <c r="B2950" s="452">
        <v>311000048</v>
      </c>
      <c r="C2950" s="452" t="s">
        <v>7515</v>
      </c>
      <c r="D2950" s="453" t="s">
        <v>7388</v>
      </c>
      <c r="E2950" s="453" t="s">
        <v>7387</v>
      </c>
      <c r="F2950" s="452" t="s">
        <v>7516</v>
      </c>
      <c r="G2950" s="452"/>
      <c r="H2950" s="456" t="s">
        <v>39</v>
      </c>
      <c r="I2950" s="456" t="s">
        <v>40</v>
      </c>
      <c r="J2950" s="459">
        <v>400</v>
      </c>
      <c r="K2950" s="460"/>
      <c r="L2950" s="461"/>
      <c r="M2950" s="459">
        <v>400</v>
      </c>
      <c r="N2950" s="460"/>
      <c r="O2950" s="461"/>
      <c r="P2950" s="459" t="s">
        <v>31</v>
      </c>
      <c r="Q2950" s="460"/>
      <c r="R2950" s="461"/>
      <c r="S2950" s="452"/>
      <c r="T2950" s="456" t="s">
        <v>760</v>
      </c>
      <c r="U2950" s="463"/>
      <c r="V2950" s="452" t="s">
        <v>7378</v>
      </c>
      <c r="W2950" s="452" t="s">
        <v>21</v>
      </c>
    </row>
    <row r="2951" s="257" customFormat="true" ht="25.5" spans="1:23">
      <c r="A2951" s="452">
        <f>MAX(A$1:A2950)+1</f>
        <v>2753</v>
      </c>
      <c r="B2951" s="452">
        <v>311000049</v>
      </c>
      <c r="C2951" s="452" t="s">
        <v>7517</v>
      </c>
      <c r="D2951" s="453" t="s">
        <v>7388</v>
      </c>
      <c r="E2951" s="453" t="s">
        <v>7387</v>
      </c>
      <c r="F2951" s="452"/>
      <c r="G2951" s="452"/>
      <c r="H2951" s="456" t="s">
        <v>39</v>
      </c>
      <c r="I2951" s="456" t="s">
        <v>40</v>
      </c>
      <c r="J2951" s="459">
        <v>130</v>
      </c>
      <c r="K2951" s="460"/>
      <c r="L2951" s="461"/>
      <c r="M2951" s="459">
        <v>130</v>
      </c>
      <c r="N2951" s="460"/>
      <c r="O2951" s="461"/>
      <c r="P2951" s="459" t="s">
        <v>31</v>
      </c>
      <c r="Q2951" s="460"/>
      <c r="R2951" s="461"/>
      <c r="S2951" s="452"/>
      <c r="T2951" s="456" t="s">
        <v>760</v>
      </c>
      <c r="U2951" s="463"/>
      <c r="V2951" s="452" t="s">
        <v>7378</v>
      </c>
      <c r="W2951" s="452" t="s">
        <v>21</v>
      </c>
    </row>
    <row r="2952" s="252" customFormat="true" ht="25.5" hidden="true" spans="1:23">
      <c r="A2952" s="270"/>
      <c r="B2952" s="270">
        <v>3111</v>
      </c>
      <c r="C2952" s="270" t="s">
        <v>7518</v>
      </c>
      <c r="D2952" s="410"/>
      <c r="E2952" s="410"/>
      <c r="F2952" s="270"/>
      <c r="G2952" s="270"/>
      <c r="H2952" s="283"/>
      <c r="I2952" s="283"/>
      <c r="J2952" s="289"/>
      <c r="K2952" s="290"/>
      <c r="L2952" s="291"/>
      <c r="M2952" s="289"/>
      <c r="N2952" s="290"/>
      <c r="O2952" s="291"/>
      <c r="P2952" s="289"/>
      <c r="Q2952" s="290"/>
      <c r="R2952" s="291"/>
      <c r="S2952" s="270"/>
      <c r="T2952" s="283"/>
      <c r="U2952" s="283"/>
      <c r="V2952" s="270"/>
      <c r="W2952" s="270" t="s">
        <v>21</v>
      </c>
    </row>
    <row r="2953" s="253" customFormat="true" ht="25.5" hidden="true" spans="1:23">
      <c r="A2953" s="270">
        <f>MAX(A$1:A2952)+1</f>
        <v>2754</v>
      </c>
      <c r="B2953" s="270">
        <v>311100001</v>
      </c>
      <c r="C2953" s="270" t="s">
        <v>7519</v>
      </c>
      <c r="D2953" s="410" t="s">
        <v>7520</v>
      </c>
      <c r="E2953" s="410" t="s">
        <v>7519</v>
      </c>
      <c r="F2953" s="270"/>
      <c r="G2953" s="270" t="s">
        <v>7521</v>
      </c>
      <c r="H2953" s="283" t="s">
        <v>44</v>
      </c>
      <c r="I2953" s="283" t="s">
        <v>40</v>
      </c>
      <c r="J2953" s="289">
        <f>1.3*60</f>
        <v>78</v>
      </c>
      <c r="K2953" s="290"/>
      <c r="L2953" s="291"/>
      <c r="M2953" s="289">
        <f>1.3*60</f>
        <v>78</v>
      </c>
      <c r="N2953" s="290"/>
      <c r="O2953" s="291"/>
      <c r="P2953" s="289" t="s">
        <v>31</v>
      </c>
      <c r="Q2953" s="290"/>
      <c r="R2953" s="291"/>
      <c r="S2953" s="270"/>
      <c r="T2953" s="283"/>
      <c r="U2953" s="283"/>
      <c r="V2953" s="270"/>
      <c r="W2953" s="270" t="s">
        <v>21</v>
      </c>
    </row>
    <row r="2954" s="253" customFormat="true" ht="25.5" hidden="true" spans="1:23">
      <c r="A2954" s="270">
        <f>MAX(A$1:A2953)+1</f>
        <v>2755</v>
      </c>
      <c r="B2954" s="270" t="s">
        <v>7522</v>
      </c>
      <c r="C2954" s="270" t="s">
        <v>7523</v>
      </c>
      <c r="D2954" s="410" t="s">
        <v>7524</v>
      </c>
      <c r="E2954" s="410" t="s">
        <v>7525</v>
      </c>
      <c r="F2954" s="270"/>
      <c r="G2954" s="270"/>
      <c r="H2954" s="283" t="s">
        <v>44</v>
      </c>
      <c r="I2954" s="283" t="s">
        <v>40</v>
      </c>
      <c r="J2954" s="289">
        <v>100</v>
      </c>
      <c r="K2954" s="290"/>
      <c r="L2954" s="291"/>
      <c r="M2954" s="289">
        <v>100</v>
      </c>
      <c r="N2954" s="290"/>
      <c r="O2954" s="291"/>
      <c r="P2954" s="289" t="s">
        <v>31</v>
      </c>
      <c r="Q2954" s="290"/>
      <c r="R2954" s="291"/>
      <c r="S2954" s="270"/>
      <c r="T2954" s="283"/>
      <c r="U2954" s="283"/>
      <c r="V2954" s="270"/>
      <c r="W2954" s="270" t="s">
        <v>21</v>
      </c>
    </row>
    <row r="2955" s="253" customFormat="true" ht="25.5" hidden="true" spans="1:23">
      <c r="A2955" s="270">
        <f>MAX(A$1:A2954)+1</f>
        <v>2756</v>
      </c>
      <c r="B2955" s="270">
        <v>311100002</v>
      </c>
      <c r="C2955" s="270" t="s">
        <v>7526</v>
      </c>
      <c r="D2955" s="410" t="s">
        <v>7527</v>
      </c>
      <c r="E2955" s="410" t="s">
        <v>7526</v>
      </c>
      <c r="F2955" s="270"/>
      <c r="G2955" s="270"/>
      <c r="H2955" s="283" t="s">
        <v>39</v>
      </c>
      <c r="I2955" s="283" t="s">
        <v>40</v>
      </c>
      <c r="J2955" s="297">
        <v>135</v>
      </c>
      <c r="K2955" s="303"/>
      <c r="L2955" s="304"/>
      <c r="M2955" s="297">
        <v>135</v>
      </c>
      <c r="N2955" s="303"/>
      <c r="O2955" s="304"/>
      <c r="P2955" s="289" t="s">
        <v>31</v>
      </c>
      <c r="Q2955" s="290"/>
      <c r="R2955" s="291"/>
      <c r="S2955" s="270"/>
      <c r="T2955" s="377"/>
      <c r="U2955" s="377"/>
      <c r="V2955" s="270"/>
      <c r="W2955" s="270" t="s">
        <v>938</v>
      </c>
    </row>
    <row r="2956" s="253" customFormat="true" ht="25.5" hidden="true" spans="1:23">
      <c r="A2956" s="270">
        <f>MAX(A$1:A2955)+1</f>
        <v>2757</v>
      </c>
      <c r="B2956" s="270">
        <v>311100003</v>
      </c>
      <c r="C2956" s="270" t="s">
        <v>7528</v>
      </c>
      <c r="D2956" s="410" t="s">
        <v>7529</v>
      </c>
      <c r="E2956" s="410" t="s">
        <v>7528</v>
      </c>
      <c r="F2956" s="270" t="s">
        <v>7530</v>
      </c>
      <c r="G2956" s="270"/>
      <c r="H2956" s="283" t="s">
        <v>29</v>
      </c>
      <c r="I2956" s="283" t="s">
        <v>40</v>
      </c>
      <c r="J2956" s="289">
        <f>1.3*60</f>
        <v>78</v>
      </c>
      <c r="K2956" s="290"/>
      <c r="L2956" s="291"/>
      <c r="M2956" s="289">
        <f>1.3*60</f>
        <v>78</v>
      </c>
      <c r="N2956" s="290"/>
      <c r="O2956" s="291"/>
      <c r="P2956" s="289" t="s">
        <v>31</v>
      </c>
      <c r="Q2956" s="290"/>
      <c r="R2956" s="291"/>
      <c r="S2956" s="270"/>
      <c r="T2956" s="283"/>
      <c r="U2956" s="283"/>
      <c r="V2956" s="270"/>
      <c r="W2956" s="270" t="s">
        <v>21</v>
      </c>
    </row>
    <row r="2957" s="253" customFormat="true" ht="25.5" hidden="true" spans="1:23">
      <c r="A2957" s="270">
        <f>MAX(A$1:A2956)+1</f>
        <v>2758</v>
      </c>
      <c r="B2957" s="270">
        <v>311100004</v>
      </c>
      <c r="C2957" s="270" t="s">
        <v>7531</v>
      </c>
      <c r="D2957" s="410" t="s">
        <v>7532</v>
      </c>
      <c r="E2957" s="410" t="s">
        <v>7531</v>
      </c>
      <c r="F2957" s="270"/>
      <c r="G2957" s="270"/>
      <c r="H2957" s="283" t="s">
        <v>29</v>
      </c>
      <c r="I2957" s="283" t="s">
        <v>40</v>
      </c>
      <c r="J2957" s="289">
        <f>1.3*100</f>
        <v>130</v>
      </c>
      <c r="K2957" s="290"/>
      <c r="L2957" s="291"/>
      <c r="M2957" s="289">
        <f>1.3*100</f>
        <v>130</v>
      </c>
      <c r="N2957" s="290"/>
      <c r="O2957" s="291"/>
      <c r="P2957" s="289" t="s">
        <v>31</v>
      </c>
      <c r="Q2957" s="290"/>
      <c r="R2957" s="291"/>
      <c r="S2957" s="270"/>
      <c r="T2957" s="283"/>
      <c r="U2957" s="283"/>
      <c r="V2957" s="270"/>
      <c r="W2957" s="270" t="s">
        <v>21</v>
      </c>
    </row>
    <row r="2958" s="253" customFormat="true" ht="51" hidden="true" spans="1:23">
      <c r="A2958" s="270">
        <f>MAX(A$1:A2957)+1</f>
        <v>2759</v>
      </c>
      <c r="B2958" s="270">
        <v>311100005</v>
      </c>
      <c r="C2958" s="270" t="s">
        <v>7533</v>
      </c>
      <c r="D2958" s="410" t="s">
        <v>7534</v>
      </c>
      <c r="E2958" s="410" t="s">
        <v>7533</v>
      </c>
      <c r="F2958" s="270" t="s">
        <v>7535</v>
      </c>
      <c r="G2958" s="270"/>
      <c r="H2958" s="283" t="s">
        <v>29</v>
      </c>
      <c r="I2958" s="283" t="s">
        <v>40</v>
      </c>
      <c r="J2958" s="289">
        <f>1.3*150</f>
        <v>195</v>
      </c>
      <c r="K2958" s="290"/>
      <c r="L2958" s="291"/>
      <c r="M2958" s="289">
        <f>1.3*150</f>
        <v>195</v>
      </c>
      <c r="N2958" s="290"/>
      <c r="O2958" s="291"/>
      <c r="P2958" s="289" t="s">
        <v>31</v>
      </c>
      <c r="Q2958" s="290"/>
      <c r="R2958" s="291"/>
      <c r="S2958" s="270"/>
      <c r="T2958" s="283"/>
      <c r="U2958" s="283"/>
      <c r="V2958" s="283"/>
      <c r="W2958" s="270" t="s">
        <v>120</v>
      </c>
    </row>
    <row r="2959" s="253" customFormat="true" ht="25.5" hidden="true" spans="1:23">
      <c r="A2959" s="270">
        <f>MAX(A$1:A2958)+1</f>
        <v>2760</v>
      </c>
      <c r="B2959" s="270">
        <v>311100006</v>
      </c>
      <c r="C2959" s="270" t="s">
        <v>7536</v>
      </c>
      <c r="D2959" s="410" t="s">
        <v>7537</v>
      </c>
      <c r="E2959" s="410" t="s">
        <v>7536</v>
      </c>
      <c r="F2959" s="272" t="s">
        <v>7538</v>
      </c>
      <c r="G2959" s="272"/>
      <c r="H2959" s="283" t="s">
        <v>39</v>
      </c>
      <c r="I2959" s="283" t="s">
        <v>40</v>
      </c>
      <c r="J2959" s="289">
        <f>1.3*100</f>
        <v>130</v>
      </c>
      <c r="K2959" s="290"/>
      <c r="L2959" s="291"/>
      <c r="M2959" s="289">
        <f>1.3*100</f>
        <v>130</v>
      </c>
      <c r="N2959" s="290"/>
      <c r="O2959" s="291"/>
      <c r="P2959" s="289" t="s">
        <v>31</v>
      </c>
      <c r="Q2959" s="290"/>
      <c r="R2959" s="291"/>
      <c r="S2959" s="435" t="s">
        <v>345</v>
      </c>
      <c r="T2959" s="283"/>
      <c r="U2959" s="283"/>
      <c r="V2959" s="270"/>
      <c r="W2959" s="270" t="s">
        <v>21</v>
      </c>
    </row>
    <row r="2960" s="253" customFormat="true" ht="25.5" hidden="true" spans="1:23">
      <c r="A2960" s="270">
        <f>MAX(A$1:A2959)+1</f>
        <v>2761</v>
      </c>
      <c r="B2960" s="270">
        <v>311100008</v>
      </c>
      <c r="C2960" s="270" t="s">
        <v>7539</v>
      </c>
      <c r="D2960" s="410" t="s">
        <v>7540</v>
      </c>
      <c r="E2960" s="410" t="s">
        <v>7539</v>
      </c>
      <c r="F2960" s="270" t="s">
        <v>7541</v>
      </c>
      <c r="G2960" s="270"/>
      <c r="H2960" s="283" t="s">
        <v>29</v>
      </c>
      <c r="I2960" s="283" t="s">
        <v>40</v>
      </c>
      <c r="J2960" s="289">
        <f>1.3*40</f>
        <v>52</v>
      </c>
      <c r="K2960" s="290"/>
      <c r="L2960" s="291"/>
      <c r="M2960" s="289">
        <f>1.3*40</f>
        <v>52</v>
      </c>
      <c r="N2960" s="290"/>
      <c r="O2960" s="291"/>
      <c r="P2960" s="289" t="s">
        <v>31</v>
      </c>
      <c r="Q2960" s="290"/>
      <c r="R2960" s="291"/>
      <c r="S2960" s="270"/>
      <c r="T2960" s="283"/>
      <c r="U2960" s="283"/>
      <c r="V2960" s="270"/>
      <c r="W2960" s="270" t="s">
        <v>21</v>
      </c>
    </row>
    <row r="2961" s="253" customFormat="true" ht="25.5" hidden="true" spans="1:23">
      <c r="A2961" s="270">
        <f>MAX(A$1:A2960)+1</f>
        <v>2762</v>
      </c>
      <c r="B2961" s="270">
        <v>311100009</v>
      </c>
      <c r="C2961" s="270" t="s">
        <v>7542</v>
      </c>
      <c r="D2961" s="410" t="s">
        <v>7543</v>
      </c>
      <c r="E2961" s="410" t="s">
        <v>7542</v>
      </c>
      <c r="F2961" s="270"/>
      <c r="G2961" s="270"/>
      <c r="H2961" s="283" t="s">
        <v>29</v>
      </c>
      <c r="I2961" s="283" t="s">
        <v>40</v>
      </c>
      <c r="J2961" s="289">
        <f>1.3*30</f>
        <v>39</v>
      </c>
      <c r="K2961" s="290"/>
      <c r="L2961" s="291"/>
      <c r="M2961" s="289">
        <f>1.3*30</f>
        <v>39</v>
      </c>
      <c r="N2961" s="290"/>
      <c r="O2961" s="291"/>
      <c r="P2961" s="289" t="s">
        <v>31</v>
      </c>
      <c r="Q2961" s="290"/>
      <c r="R2961" s="291"/>
      <c r="S2961" s="270"/>
      <c r="T2961" s="283"/>
      <c r="U2961" s="283"/>
      <c r="V2961" s="270"/>
      <c r="W2961" s="270" t="s">
        <v>21</v>
      </c>
    </row>
    <row r="2962" s="253" customFormat="true" ht="25.5" hidden="true" spans="1:23">
      <c r="A2962" s="270">
        <f>MAX(A$1:A2961)+1</f>
        <v>2763</v>
      </c>
      <c r="B2962" s="270">
        <v>311100010</v>
      </c>
      <c r="C2962" s="270" t="s">
        <v>7544</v>
      </c>
      <c r="D2962" s="410" t="s">
        <v>7545</v>
      </c>
      <c r="E2962" s="410" t="s">
        <v>7544</v>
      </c>
      <c r="F2962" s="270" t="s">
        <v>7546</v>
      </c>
      <c r="G2962" s="270"/>
      <c r="H2962" s="283" t="s">
        <v>39</v>
      </c>
      <c r="I2962" s="283" t="s">
        <v>40</v>
      </c>
      <c r="J2962" s="297">
        <v>150</v>
      </c>
      <c r="K2962" s="303"/>
      <c r="L2962" s="304"/>
      <c r="M2962" s="297">
        <v>150</v>
      </c>
      <c r="N2962" s="303"/>
      <c r="O2962" s="304"/>
      <c r="P2962" s="289" t="s">
        <v>31</v>
      </c>
      <c r="Q2962" s="290"/>
      <c r="R2962" s="291"/>
      <c r="S2962" s="270"/>
      <c r="T2962" s="377"/>
      <c r="U2962" s="377"/>
      <c r="V2962" s="270"/>
      <c r="W2962" s="270" t="s">
        <v>938</v>
      </c>
    </row>
    <row r="2963" s="253" customFormat="true" ht="25.5" hidden="true" spans="1:23">
      <c r="A2963" s="270">
        <f>MAX(A$1:A2962)+1</f>
        <v>2764</v>
      </c>
      <c r="B2963" s="270">
        <v>311100011</v>
      </c>
      <c r="C2963" s="270" t="s">
        <v>7547</v>
      </c>
      <c r="D2963" s="410" t="s">
        <v>7548</v>
      </c>
      <c r="E2963" s="410" t="s">
        <v>7547</v>
      </c>
      <c r="F2963" s="270"/>
      <c r="G2963" s="270"/>
      <c r="H2963" s="283" t="s">
        <v>29</v>
      </c>
      <c r="I2963" s="283" t="s">
        <v>40</v>
      </c>
      <c r="J2963" s="289">
        <f>1.3*100</f>
        <v>130</v>
      </c>
      <c r="K2963" s="290"/>
      <c r="L2963" s="291"/>
      <c r="M2963" s="289">
        <f>1.3*100</f>
        <v>130</v>
      </c>
      <c r="N2963" s="290"/>
      <c r="O2963" s="291"/>
      <c r="P2963" s="289" t="s">
        <v>31</v>
      </c>
      <c r="Q2963" s="290"/>
      <c r="R2963" s="291"/>
      <c r="S2963" s="270"/>
      <c r="T2963" s="283"/>
      <c r="U2963" s="283"/>
      <c r="V2963" s="270"/>
      <c r="W2963" s="270" t="s">
        <v>21</v>
      </c>
    </row>
    <row r="2964" s="253" customFormat="true" ht="25.5" hidden="true" spans="1:23">
      <c r="A2964" s="270">
        <f>MAX(A$1:A2963)+1</f>
        <v>2765</v>
      </c>
      <c r="B2964" s="270">
        <v>311100012</v>
      </c>
      <c r="C2964" s="270" t="s">
        <v>7549</v>
      </c>
      <c r="D2964" s="410" t="s">
        <v>7550</v>
      </c>
      <c r="E2964" s="410" t="s">
        <v>7549</v>
      </c>
      <c r="F2964" s="270"/>
      <c r="G2964" s="270"/>
      <c r="H2964" s="283" t="s">
        <v>29</v>
      </c>
      <c r="I2964" s="283" t="s">
        <v>40</v>
      </c>
      <c r="J2964" s="289">
        <f>1.3*160</f>
        <v>208</v>
      </c>
      <c r="K2964" s="290"/>
      <c r="L2964" s="291"/>
      <c r="M2964" s="289">
        <f>1.3*160</f>
        <v>208</v>
      </c>
      <c r="N2964" s="290"/>
      <c r="O2964" s="291"/>
      <c r="P2964" s="289" t="s">
        <v>31</v>
      </c>
      <c r="Q2964" s="290"/>
      <c r="R2964" s="291"/>
      <c r="S2964" s="270"/>
      <c r="T2964" s="283"/>
      <c r="U2964" s="283"/>
      <c r="V2964" s="270"/>
      <c r="W2964" s="270" t="s">
        <v>21</v>
      </c>
    </row>
    <row r="2965" s="253" customFormat="true" ht="38.25" hidden="true" spans="1:23">
      <c r="A2965" s="270">
        <f>MAX(A$1:A2964)+1</f>
        <v>2766</v>
      </c>
      <c r="B2965" s="270">
        <v>311100013</v>
      </c>
      <c r="C2965" s="336" t="s">
        <v>7551</v>
      </c>
      <c r="D2965" s="410" t="s">
        <v>7552</v>
      </c>
      <c r="E2965" s="410" t="s">
        <v>7551</v>
      </c>
      <c r="F2965" s="336" t="s">
        <v>7553</v>
      </c>
      <c r="G2965" s="336" t="s">
        <v>7554</v>
      </c>
      <c r="H2965" s="283" t="s">
        <v>39</v>
      </c>
      <c r="I2965" s="377" t="s">
        <v>40</v>
      </c>
      <c r="J2965" s="297">
        <v>288</v>
      </c>
      <c r="K2965" s="303"/>
      <c r="L2965" s="304"/>
      <c r="M2965" s="297">
        <v>288</v>
      </c>
      <c r="N2965" s="303"/>
      <c r="O2965" s="304"/>
      <c r="P2965" s="289" t="s">
        <v>31</v>
      </c>
      <c r="Q2965" s="290"/>
      <c r="R2965" s="291"/>
      <c r="S2965" s="336"/>
      <c r="T2965" s="283"/>
      <c r="U2965" s="377"/>
      <c r="V2965" s="283"/>
      <c r="W2965" s="270" t="s">
        <v>1806</v>
      </c>
    </row>
    <row r="2966" s="253" customFormat="true" ht="25.5" hidden="true" spans="1:23">
      <c r="A2966" s="270">
        <f>MAX(A$1:A2965)+1</f>
        <v>2767</v>
      </c>
      <c r="B2966" s="270">
        <v>311100014</v>
      </c>
      <c r="C2966" s="270" t="s">
        <v>7555</v>
      </c>
      <c r="D2966" s="410" t="s">
        <v>7556</v>
      </c>
      <c r="E2966" s="410" t="s">
        <v>7555</v>
      </c>
      <c r="F2966" s="270"/>
      <c r="G2966" s="270"/>
      <c r="H2966" s="283" t="s">
        <v>39</v>
      </c>
      <c r="I2966" s="283" t="s">
        <v>40</v>
      </c>
      <c r="J2966" s="289">
        <f>1.3*60</f>
        <v>78</v>
      </c>
      <c r="K2966" s="290"/>
      <c r="L2966" s="291"/>
      <c r="M2966" s="289">
        <f>1.3*60</f>
        <v>78</v>
      </c>
      <c r="N2966" s="290"/>
      <c r="O2966" s="291"/>
      <c r="P2966" s="289" t="s">
        <v>31</v>
      </c>
      <c r="Q2966" s="290"/>
      <c r="R2966" s="291"/>
      <c r="S2966" s="270"/>
      <c r="T2966" s="283"/>
      <c r="U2966" s="283"/>
      <c r="V2966" s="270"/>
      <c r="W2966" s="270" t="s">
        <v>21</v>
      </c>
    </row>
    <row r="2967" s="253" customFormat="true" ht="25.5" hidden="true" spans="1:23">
      <c r="A2967" s="270">
        <f>MAX(A$1:A2966)+1</f>
        <v>2768</v>
      </c>
      <c r="B2967" s="270">
        <v>311100015</v>
      </c>
      <c r="C2967" s="270" t="s">
        <v>7557</v>
      </c>
      <c r="D2967" s="410" t="s">
        <v>7558</v>
      </c>
      <c r="E2967" s="410" t="s">
        <v>7557</v>
      </c>
      <c r="F2967" s="270"/>
      <c r="G2967" s="270"/>
      <c r="H2967" s="283" t="s">
        <v>39</v>
      </c>
      <c r="I2967" s="283" t="s">
        <v>40</v>
      </c>
      <c r="J2967" s="289">
        <f>1.3*20</f>
        <v>26</v>
      </c>
      <c r="K2967" s="290"/>
      <c r="L2967" s="291"/>
      <c r="M2967" s="289">
        <f>1.3*20</f>
        <v>26</v>
      </c>
      <c r="N2967" s="290"/>
      <c r="O2967" s="291"/>
      <c r="P2967" s="289" t="s">
        <v>31</v>
      </c>
      <c r="Q2967" s="290"/>
      <c r="R2967" s="291"/>
      <c r="S2967" s="270"/>
      <c r="T2967" s="283"/>
      <c r="U2967" s="283"/>
      <c r="V2967" s="270"/>
      <c r="W2967" s="270" t="s">
        <v>21</v>
      </c>
    </row>
    <row r="2968" s="253" customFormat="true" ht="25.5" hidden="true" spans="1:23">
      <c r="A2968" s="270">
        <f>MAX(A$1:A2967)+1</f>
        <v>2769</v>
      </c>
      <c r="B2968" s="270">
        <v>311100016</v>
      </c>
      <c r="C2968" s="270" t="s">
        <v>7559</v>
      </c>
      <c r="D2968" s="410" t="s">
        <v>7560</v>
      </c>
      <c r="E2968" s="410" t="s">
        <v>7559</v>
      </c>
      <c r="F2968" s="270"/>
      <c r="G2968" s="270"/>
      <c r="H2968" s="283" t="s">
        <v>39</v>
      </c>
      <c r="I2968" s="283" t="s">
        <v>40</v>
      </c>
      <c r="J2968" s="289">
        <f>1.3*30</f>
        <v>39</v>
      </c>
      <c r="K2968" s="290"/>
      <c r="L2968" s="291"/>
      <c r="M2968" s="289">
        <f>1.3*30</f>
        <v>39</v>
      </c>
      <c r="N2968" s="290"/>
      <c r="O2968" s="291"/>
      <c r="P2968" s="289" t="s">
        <v>31</v>
      </c>
      <c r="Q2968" s="290"/>
      <c r="R2968" s="291"/>
      <c r="S2968" s="270"/>
      <c r="T2968" s="283"/>
      <c r="U2968" s="283"/>
      <c r="V2968" s="270"/>
      <c r="W2968" s="270" t="s">
        <v>21</v>
      </c>
    </row>
    <row r="2969" s="253" customFormat="true" ht="25.5" hidden="true" spans="1:23">
      <c r="A2969" s="270">
        <f>MAX(A$1:A2968)+1</f>
        <v>2770</v>
      </c>
      <c r="B2969" s="270">
        <v>311100017</v>
      </c>
      <c r="C2969" s="270" t="s">
        <v>7561</v>
      </c>
      <c r="D2969" s="410" t="s">
        <v>7562</v>
      </c>
      <c r="E2969" s="410" t="s">
        <v>7561</v>
      </c>
      <c r="F2969" s="270"/>
      <c r="G2969" s="270" t="s">
        <v>7563</v>
      </c>
      <c r="H2969" s="283" t="s">
        <v>44</v>
      </c>
      <c r="I2969" s="283" t="s">
        <v>40</v>
      </c>
      <c r="J2969" s="289">
        <f>1.3*60</f>
        <v>78</v>
      </c>
      <c r="K2969" s="290"/>
      <c r="L2969" s="291"/>
      <c r="M2969" s="289">
        <f>1.3*60</f>
        <v>78</v>
      </c>
      <c r="N2969" s="290"/>
      <c r="O2969" s="291"/>
      <c r="P2969" s="289" t="s">
        <v>31</v>
      </c>
      <c r="Q2969" s="290"/>
      <c r="R2969" s="291"/>
      <c r="S2969" s="270" t="s">
        <v>7564</v>
      </c>
      <c r="T2969" s="283"/>
      <c r="U2969" s="283"/>
      <c r="V2969" s="270"/>
      <c r="W2969" s="270" t="s">
        <v>21</v>
      </c>
    </row>
    <row r="2970" s="253" customFormat="true" ht="25.5" hidden="true" spans="1:23">
      <c r="A2970" s="270">
        <f>MAX(A$1:A2969)+1</f>
        <v>2771</v>
      </c>
      <c r="B2970" s="270">
        <v>311100018</v>
      </c>
      <c r="C2970" s="270" t="s">
        <v>7565</v>
      </c>
      <c r="D2970" s="410" t="s">
        <v>7566</v>
      </c>
      <c r="E2970" s="410" t="s">
        <v>7565</v>
      </c>
      <c r="F2970" s="272"/>
      <c r="G2970" s="270" t="s">
        <v>7567</v>
      </c>
      <c r="H2970" s="283" t="s">
        <v>39</v>
      </c>
      <c r="I2970" s="283" t="s">
        <v>40</v>
      </c>
      <c r="J2970" s="289">
        <f>1.3*30</f>
        <v>39</v>
      </c>
      <c r="K2970" s="290"/>
      <c r="L2970" s="291"/>
      <c r="M2970" s="289">
        <f>1.3*30</f>
        <v>39</v>
      </c>
      <c r="N2970" s="290"/>
      <c r="O2970" s="291"/>
      <c r="P2970" s="289" t="s">
        <v>31</v>
      </c>
      <c r="Q2970" s="290"/>
      <c r="R2970" s="291"/>
      <c r="S2970" s="435" t="s">
        <v>345</v>
      </c>
      <c r="T2970" s="283"/>
      <c r="U2970" s="283"/>
      <c r="V2970" s="270"/>
      <c r="W2970" s="270" t="s">
        <v>21</v>
      </c>
    </row>
    <row r="2971" s="253" customFormat="true" ht="38.25" hidden="true" spans="1:23">
      <c r="A2971" s="270">
        <f>MAX(A$1:A2970)+1</f>
        <v>2772</v>
      </c>
      <c r="B2971" s="464">
        <v>311100020</v>
      </c>
      <c r="C2971" s="270" t="s">
        <v>7568</v>
      </c>
      <c r="D2971" s="410" t="s">
        <v>7569</v>
      </c>
      <c r="E2971" s="410" t="s">
        <v>7570</v>
      </c>
      <c r="F2971" s="325" t="s">
        <v>7571</v>
      </c>
      <c r="G2971" s="270"/>
      <c r="H2971" s="283" t="s">
        <v>29</v>
      </c>
      <c r="I2971" s="283" t="s">
        <v>40</v>
      </c>
      <c r="J2971" s="289">
        <v>1600</v>
      </c>
      <c r="K2971" s="290"/>
      <c r="L2971" s="291"/>
      <c r="M2971" s="289">
        <v>1600</v>
      </c>
      <c r="N2971" s="290"/>
      <c r="O2971" s="291"/>
      <c r="P2971" s="298" t="s">
        <v>31</v>
      </c>
      <c r="Q2971" s="305"/>
      <c r="R2971" s="306"/>
      <c r="S2971" s="270"/>
      <c r="T2971" s="283"/>
      <c r="U2971" s="283"/>
      <c r="V2971" s="270"/>
      <c r="W2971" s="270" t="s">
        <v>310</v>
      </c>
    </row>
    <row r="2972" s="252" customFormat="true" ht="38.25" hidden="true" spans="1:23">
      <c r="A2972" s="270"/>
      <c r="B2972" s="270">
        <v>3112</v>
      </c>
      <c r="C2972" s="270" t="s">
        <v>7572</v>
      </c>
      <c r="D2972" s="410"/>
      <c r="E2972" s="410"/>
      <c r="F2972" s="270"/>
      <c r="G2972" s="270"/>
      <c r="H2972" s="283"/>
      <c r="I2972" s="283"/>
      <c r="J2972" s="289"/>
      <c r="K2972" s="290"/>
      <c r="L2972" s="291"/>
      <c r="M2972" s="289"/>
      <c r="N2972" s="290"/>
      <c r="O2972" s="291"/>
      <c r="P2972" s="289"/>
      <c r="Q2972" s="290"/>
      <c r="R2972" s="291"/>
      <c r="S2972" s="270"/>
      <c r="T2972" s="283"/>
      <c r="U2972" s="283"/>
      <c r="V2972" s="270"/>
      <c r="W2972" s="270" t="s">
        <v>21</v>
      </c>
    </row>
    <row r="2973" s="252" customFormat="true" ht="38.25" hidden="true" spans="1:23">
      <c r="A2973" s="270"/>
      <c r="B2973" s="270">
        <v>311201</v>
      </c>
      <c r="C2973" s="270" t="s">
        <v>7573</v>
      </c>
      <c r="D2973" s="410"/>
      <c r="E2973" s="410"/>
      <c r="F2973" s="270"/>
      <c r="G2973" s="270" t="s">
        <v>7574</v>
      </c>
      <c r="H2973" s="283"/>
      <c r="I2973" s="283"/>
      <c r="J2973" s="289"/>
      <c r="K2973" s="290"/>
      <c r="L2973" s="291"/>
      <c r="M2973" s="289"/>
      <c r="N2973" s="290"/>
      <c r="O2973" s="291"/>
      <c r="P2973" s="289"/>
      <c r="Q2973" s="290"/>
      <c r="R2973" s="291"/>
      <c r="S2973" s="270"/>
      <c r="T2973" s="283"/>
      <c r="U2973" s="283"/>
      <c r="V2973" s="270"/>
      <c r="W2973" s="270" t="s">
        <v>21</v>
      </c>
    </row>
    <row r="2974" s="253" customFormat="true" ht="25.5" hidden="true" spans="1:23">
      <c r="A2974" s="270">
        <f>MAX(A$1:A2973)+1</f>
        <v>2773</v>
      </c>
      <c r="B2974" s="270" t="s">
        <v>7575</v>
      </c>
      <c r="C2974" s="270" t="s">
        <v>7576</v>
      </c>
      <c r="D2974" s="410" t="s">
        <v>7577</v>
      </c>
      <c r="E2974" s="410" t="s">
        <v>7578</v>
      </c>
      <c r="F2974" s="270"/>
      <c r="G2974" s="270"/>
      <c r="H2974" s="283" t="s">
        <v>44</v>
      </c>
      <c r="I2974" s="283" t="s">
        <v>40</v>
      </c>
      <c r="J2974" s="289">
        <v>100</v>
      </c>
      <c r="K2974" s="290"/>
      <c r="L2974" s="291"/>
      <c r="M2974" s="289">
        <v>100</v>
      </c>
      <c r="N2974" s="290"/>
      <c r="O2974" s="291"/>
      <c r="P2974" s="289" t="s">
        <v>31</v>
      </c>
      <c r="Q2974" s="290"/>
      <c r="R2974" s="291"/>
      <c r="S2974" s="270"/>
      <c r="T2974" s="283"/>
      <c r="U2974" s="283"/>
      <c r="V2974" s="270"/>
      <c r="W2974" s="270" t="s">
        <v>21</v>
      </c>
    </row>
    <row r="2975" s="253" customFormat="true" ht="25.5" hidden="true" spans="1:23">
      <c r="A2975" s="270">
        <f>MAX(A$1:A2974)+1</f>
        <v>2774</v>
      </c>
      <c r="B2975" s="270">
        <v>311201001</v>
      </c>
      <c r="C2975" s="449" t="s">
        <v>7579</v>
      </c>
      <c r="D2975" s="410" t="s">
        <v>7580</v>
      </c>
      <c r="E2975" s="410" t="s">
        <v>7579</v>
      </c>
      <c r="F2975" s="441" t="s">
        <v>7581</v>
      </c>
      <c r="G2975" s="336"/>
      <c r="H2975" s="283" t="s">
        <v>39</v>
      </c>
      <c r="I2975" s="377" t="s">
        <v>765</v>
      </c>
      <c r="J2975" s="289">
        <f>1.3*10</f>
        <v>13</v>
      </c>
      <c r="K2975" s="290"/>
      <c r="L2975" s="291"/>
      <c r="M2975" s="289">
        <f>1.3*10</f>
        <v>13</v>
      </c>
      <c r="N2975" s="290"/>
      <c r="O2975" s="291"/>
      <c r="P2975" s="289" t="s">
        <v>31</v>
      </c>
      <c r="Q2975" s="290"/>
      <c r="R2975" s="291"/>
      <c r="S2975" s="336" t="s">
        <v>7582</v>
      </c>
      <c r="T2975" s="283"/>
      <c r="U2975" s="377"/>
      <c r="V2975" s="283"/>
      <c r="W2975" s="270" t="s">
        <v>1123</v>
      </c>
    </row>
    <row r="2976" s="253" customFormat="true" ht="25.5" hidden="true" spans="1:23">
      <c r="A2976" s="270">
        <f>MAX(A$1:A2975)+1</f>
        <v>2775</v>
      </c>
      <c r="B2976" s="270">
        <v>311201002</v>
      </c>
      <c r="C2976" s="396" t="s">
        <v>7583</v>
      </c>
      <c r="D2976" s="410" t="s">
        <v>7584</v>
      </c>
      <c r="E2976" s="410" t="s">
        <v>7583</v>
      </c>
      <c r="F2976" s="435"/>
      <c r="G2976" s="272"/>
      <c r="H2976" s="283" t="s">
        <v>39</v>
      </c>
      <c r="I2976" s="283" t="s">
        <v>40</v>
      </c>
      <c r="J2976" s="289">
        <f>1.3*20</f>
        <v>26</v>
      </c>
      <c r="K2976" s="290"/>
      <c r="L2976" s="291"/>
      <c r="M2976" s="289">
        <f>1.3*20</f>
        <v>26</v>
      </c>
      <c r="N2976" s="290"/>
      <c r="O2976" s="291"/>
      <c r="P2976" s="289" t="s">
        <v>31</v>
      </c>
      <c r="Q2976" s="290"/>
      <c r="R2976" s="291"/>
      <c r="S2976" s="435" t="s">
        <v>345</v>
      </c>
      <c r="T2976" s="283"/>
      <c r="U2976" s="283"/>
      <c r="V2976" s="270"/>
      <c r="W2976" s="270" t="s">
        <v>21</v>
      </c>
    </row>
    <row r="2977" s="253" customFormat="true" ht="25.5" hidden="true" spans="1:23">
      <c r="A2977" s="270">
        <f>MAX(A$1:A2976)+1</f>
        <v>2776</v>
      </c>
      <c r="B2977" s="270">
        <v>311201003</v>
      </c>
      <c r="C2977" s="396" t="s">
        <v>7585</v>
      </c>
      <c r="D2977" s="410" t="s">
        <v>7586</v>
      </c>
      <c r="E2977" s="410" t="s">
        <v>7585</v>
      </c>
      <c r="F2977" s="435" t="s">
        <v>7587</v>
      </c>
      <c r="G2977" s="270"/>
      <c r="H2977" s="283" t="s">
        <v>39</v>
      </c>
      <c r="I2977" s="283" t="s">
        <v>873</v>
      </c>
      <c r="J2977" s="289">
        <f>1.3*10</f>
        <v>13</v>
      </c>
      <c r="K2977" s="290"/>
      <c r="L2977" s="291"/>
      <c r="M2977" s="289">
        <f>1.3*10</f>
        <v>13</v>
      </c>
      <c r="N2977" s="290"/>
      <c r="O2977" s="291"/>
      <c r="P2977" s="289" t="s">
        <v>31</v>
      </c>
      <c r="Q2977" s="290"/>
      <c r="R2977" s="291"/>
      <c r="S2977" s="270"/>
      <c r="T2977" s="283"/>
      <c r="U2977" s="283"/>
      <c r="V2977" s="270"/>
      <c r="W2977" s="270" t="s">
        <v>21</v>
      </c>
    </row>
    <row r="2978" s="253" customFormat="true" ht="38.25" hidden="true" spans="1:23">
      <c r="A2978" s="270">
        <f>MAX(A$1:A2977)+1</f>
        <v>2777</v>
      </c>
      <c r="B2978" s="270">
        <v>311201004</v>
      </c>
      <c r="C2978" s="449" t="s">
        <v>7588</v>
      </c>
      <c r="D2978" s="410" t="s">
        <v>7589</v>
      </c>
      <c r="E2978" s="410" t="s">
        <v>7588</v>
      </c>
      <c r="F2978" s="441"/>
      <c r="G2978" s="336" t="s">
        <v>7590</v>
      </c>
      <c r="H2978" s="283" t="s">
        <v>39</v>
      </c>
      <c r="I2978" s="377" t="s">
        <v>40</v>
      </c>
      <c r="J2978" s="289">
        <f>1.3*10</f>
        <v>13</v>
      </c>
      <c r="K2978" s="290"/>
      <c r="L2978" s="291"/>
      <c r="M2978" s="289">
        <f>1.3*10</f>
        <v>13</v>
      </c>
      <c r="N2978" s="290"/>
      <c r="O2978" s="291"/>
      <c r="P2978" s="289" t="s">
        <v>31</v>
      </c>
      <c r="Q2978" s="290"/>
      <c r="R2978" s="291"/>
      <c r="S2978" s="336"/>
      <c r="T2978" s="283"/>
      <c r="U2978" s="377"/>
      <c r="V2978" s="283"/>
      <c r="W2978" s="270" t="s">
        <v>1123</v>
      </c>
    </row>
    <row r="2979" s="253" customFormat="true" ht="25.5" hidden="true" spans="1:23">
      <c r="A2979" s="270">
        <f>MAX(A$1:A2978)+1</f>
        <v>2778</v>
      </c>
      <c r="B2979" s="270">
        <v>311201005</v>
      </c>
      <c r="C2979" s="396" t="s">
        <v>7591</v>
      </c>
      <c r="D2979" s="410" t="s">
        <v>7592</v>
      </c>
      <c r="E2979" s="410" t="s">
        <v>7591</v>
      </c>
      <c r="F2979" s="435"/>
      <c r="G2979" s="270"/>
      <c r="H2979" s="283" t="s">
        <v>39</v>
      </c>
      <c r="I2979" s="283" t="s">
        <v>40</v>
      </c>
      <c r="J2979" s="289">
        <f>1.3*30</f>
        <v>39</v>
      </c>
      <c r="K2979" s="290"/>
      <c r="L2979" s="291"/>
      <c r="M2979" s="289">
        <f>1.3*30</f>
        <v>39</v>
      </c>
      <c r="N2979" s="290"/>
      <c r="O2979" s="291"/>
      <c r="P2979" s="289" t="s">
        <v>31</v>
      </c>
      <c r="Q2979" s="290"/>
      <c r="R2979" s="291"/>
      <c r="S2979" s="270"/>
      <c r="T2979" s="283"/>
      <c r="U2979" s="283"/>
      <c r="V2979" s="270"/>
      <c r="W2979" s="270" t="s">
        <v>21</v>
      </c>
    </row>
    <row r="2980" s="253" customFormat="true" ht="25.5" hidden="true" spans="1:23">
      <c r="A2980" s="270">
        <f>MAX(A$1:A2979)+1</f>
        <v>2779</v>
      </c>
      <c r="B2980" s="270">
        <v>311201006</v>
      </c>
      <c r="C2980" s="396" t="s">
        <v>7593</v>
      </c>
      <c r="D2980" s="410" t="s">
        <v>7594</v>
      </c>
      <c r="E2980" s="410" t="s">
        <v>7593</v>
      </c>
      <c r="F2980" s="435"/>
      <c r="G2980" s="270"/>
      <c r="H2980" s="283" t="s">
        <v>39</v>
      </c>
      <c r="I2980" s="283" t="s">
        <v>40</v>
      </c>
      <c r="J2980" s="297">
        <v>20</v>
      </c>
      <c r="K2980" s="303"/>
      <c r="L2980" s="304"/>
      <c r="M2980" s="297">
        <v>20</v>
      </c>
      <c r="N2980" s="303"/>
      <c r="O2980" s="304"/>
      <c r="P2980" s="289" t="s">
        <v>31</v>
      </c>
      <c r="Q2980" s="290"/>
      <c r="R2980" s="291"/>
      <c r="S2980" s="270"/>
      <c r="T2980" s="377"/>
      <c r="U2980" s="377"/>
      <c r="V2980" s="270"/>
      <c r="W2980" s="270" t="s">
        <v>938</v>
      </c>
    </row>
    <row r="2981" s="253" customFormat="true" ht="25.5" hidden="true" spans="1:23">
      <c r="A2981" s="270">
        <f>MAX(A$1:A2980)+1</f>
        <v>2780</v>
      </c>
      <c r="B2981" s="270">
        <v>311201007</v>
      </c>
      <c r="C2981" s="396" t="s">
        <v>7595</v>
      </c>
      <c r="D2981" s="410" t="s">
        <v>7596</v>
      </c>
      <c r="E2981" s="410" t="s">
        <v>7595</v>
      </c>
      <c r="F2981" s="435" t="s">
        <v>7597</v>
      </c>
      <c r="G2981" s="272"/>
      <c r="H2981" s="283" t="s">
        <v>39</v>
      </c>
      <c r="I2981" s="283" t="s">
        <v>40</v>
      </c>
      <c r="J2981" s="289">
        <v>46</v>
      </c>
      <c r="K2981" s="290"/>
      <c r="L2981" s="291"/>
      <c r="M2981" s="289">
        <v>46</v>
      </c>
      <c r="N2981" s="290"/>
      <c r="O2981" s="291"/>
      <c r="P2981" s="289" t="s">
        <v>31</v>
      </c>
      <c r="Q2981" s="290"/>
      <c r="R2981" s="291"/>
      <c r="S2981" s="435" t="s">
        <v>345</v>
      </c>
      <c r="T2981" s="283"/>
      <c r="U2981" s="283"/>
      <c r="V2981" s="270"/>
      <c r="W2981" s="270" t="s">
        <v>21</v>
      </c>
    </row>
    <row r="2982" s="253" customFormat="true" ht="25.5" hidden="true" spans="1:23">
      <c r="A2982" s="270">
        <f>MAX(A$1:A2981)+1</f>
        <v>2781</v>
      </c>
      <c r="B2982" s="270">
        <v>311201008</v>
      </c>
      <c r="C2982" s="449" t="s">
        <v>7598</v>
      </c>
      <c r="D2982" s="410" t="s">
        <v>7599</v>
      </c>
      <c r="E2982" s="410" t="s">
        <v>7598</v>
      </c>
      <c r="F2982" s="441" t="s">
        <v>7600</v>
      </c>
      <c r="G2982" s="336"/>
      <c r="H2982" s="283" t="s">
        <v>39</v>
      </c>
      <c r="I2982" s="377" t="s">
        <v>40</v>
      </c>
      <c r="J2982" s="289">
        <f>1.3*30</f>
        <v>39</v>
      </c>
      <c r="K2982" s="290"/>
      <c r="L2982" s="291"/>
      <c r="M2982" s="289">
        <f>1.3*30</f>
        <v>39</v>
      </c>
      <c r="N2982" s="290"/>
      <c r="O2982" s="291"/>
      <c r="P2982" s="289" t="s">
        <v>31</v>
      </c>
      <c r="Q2982" s="290"/>
      <c r="R2982" s="291"/>
      <c r="S2982" s="336"/>
      <c r="T2982" s="283"/>
      <c r="U2982" s="377"/>
      <c r="V2982" s="283"/>
      <c r="W2982" s="270" t="s">
        <v>1123</v>
      </c>
    </row>
    <row r="2983" s="253" customFormat="true" ht="25.5" hidden="true" spans="1:23">
      <c r="A2983" s="270">
        <f>MAX(A$1:A2982)+1</f>
        <v>2782</v>
      </c>
      <c r="B2983" s="270">
        <v>311201009</v>
      </c>
      <c r="C2983" s="396" t="s">
        <v>7601</v>
      </c>
      <c r="D2983" s="410" t="s">
        <v>7602</v>
      </c>
      <c r="E2983" s="410" t="s">
        <v>7601</v>
      </c>
      <c r="F2983" s="435" t="s">
        <v>7603</v>
      </c>
      <c r="G2983" s="270"/>
      <c r="H2983" s="283" t="s">
        <v>39</v>
      </c>
      <c r="I2983" s="283" t="s">
        <v>40</v>
      </c>
      <c r="J2983" s="289">
        <f>1.3*10</f>
        <v>13</v>
      </c>
      <c r="K2983" s="290"/>
      <c r="L2983" s="291"/>
      <c r="M2983" s="289">
        <f>1.3*10</f>
        <v>13</v>
      </c>
      <c r="N2983" s="290"/>
      <c r="O2983" s="291"/>
      <c r="P2983" s="289" t="s">
        <v>31</v>
      </c>
      <c r="Q2983" s="290"/>
      <c r="R2983" s="291"/>
      <c r="S2983" s="270"/>
      <c r="T2983" s="283"/>
      <c r="U2983" s="283"/>
      <c r="V2983" s="270"/>
      <c r="W2983" s="270" t="s">
        <v>21</v>
      </c>
    </row>
    <row r="2984" s="253" customFormat="true" ht="25.5" hidden="true" spans="1:23">
      <c r="A2984" s="270">
        <f>MAX(A$1:A2983)+1</f>
        <v>2783</v>
      </c>
      <c r="B2984" s="270">
        <v>311201010</v>
      </c>
      <c r="C2984" s="396" t="s">
        <v>7604</v>
      </c>
      <c r="D2984" s="410" t="s">
        <v>7605</v>
      </c>
      <c r="E2984" s="410" t="s">
        <v>7604</v>
      </c>
      <c r="F2984" s="435" t="s">
        <v>7606</v>
      </c>
      <c r="G2984" s="270"/>
      <c r="H2984" s="283" t="s">
        <v>39</v>
      </c>
      <c r="I2984" s="283" t="s">
        <v>40</v>
      </c>
      <c r="J2984" s="289">
        <f>1.3*30</f>
        <v>39</v>
      </c>
      <c r="K2984" s="290"/>
      <c r="L2984" s="291"/>
      <c r="M2984" s="289">
        <f>1.3*30</f>
        <v>39</v>
      </c>
      <c r="N2984" s="290"/>
      <c r="O2984" s="291"/>
      <c r="P2984" s="289" t="s">
        <v>31</v>
      </c>
      <c r="Q2984" s="290"/>
      <c r="R2984" s="291"/>
      <c r="S2984" s="270"/>
      <c r="T2984" s="283"/>
      <c r="U2984" s="283"/>
      <c r="V2984" s="270"/>
      <c r="W2984" s="270" t="s">
        <v>21</v>
      </c>
    </row>
    <row r="2985" s="253" customFormat="true" ht="25.5" hidden="true" spans="1:23">
      <c r="A2985" s="270">
        <f>MAX(A$1:A2984)+1</f>
        <v>2784</v>
      </c>
      <c r="B2985" s="270">
        <v>311201011</v>
      </c>
      <c r="C2985" s="396" t="s">
        <v>7607</v>
      </c>
      <c r="D2985" s="410" t="s">
        <v>7608</v>
      </c>
      <c r="E2985" s="410" t="s">
        <v>7607</v>
      </c>
      <c r="F2985" s="435"/>
      <c r="G2985" s="270"/>
      <c r="H2985" s="283" t="s">
        <v>39</v>
      </c>
      <c r="I2985" s="283" t="s">
        <v>40</v>
      </c>
      <c r="J2985" s="289">
        <f>1.3*40</f>
        <v>52</v>
      </c>
      <c r="K2985" s="290"/>
      <c r="L2985" s="291"/>
      <c r="M2985" s="289">
        <f>1.3*40</f>
        <v>52</v>
      </c>
      <c r="N2985" s="290"/>
      <c r="O2985" s="291"/>
      <c r="P2985" s="289" t="s">
        <v>31</v>
      </c>
      <c r="Q2985" s="290"/>
      <c r="R2985" s="291"/>
      <c r="S2985" s="270"/>
      <c r="T2985" s="283"/>
      <c r="U2985" s="283"/>
      <c r="V2985" s="270"/>
      <c r="W2985" s="270" t="s">
        <v>21</v>
      </c>
    </row>
    <row r="2986" s="253" customFormat="true" ht="25.5" hidden="true" spans="1:23">
      <c r="A2986" s="270">
        <f>MAX(A$1:A2985)+1</f>
        <v>2785</v>
      </c>
      <c r="B2986" s="270">
        <v>311201012</v>
      </c>
      <c r="C2986" s="396" t="s">
        <v>7609</v>
      </c>
      <c r="D2986" s="410" t="s">
        <v>7610</v>
      </c>
      <c r="E2986" s="410" t="s">
        <v>7609</v>
      </c>
      <c r="F2986" s="435" t="s">
        <v>7611</v>
      </c>
      <c r="G2986" s="270"/>
      <c r="H2986" s="283" t="s">
        <v>39</v>
      </c>
      <c r="I2986" s="283" t="s">
        <v>40</v>
      </c>
      <c r="J2986" s="289">
        <f>1.3*40</f>
        <v>52</v>
      </c>
      <c r="K2986" s="290"/>
      <c r="L2986" s="291"/>
      <c r="M2986" s="289">
        <f>1.3*40</f>
        <v>52</v>
      </c>
      <c r="N2986" s="290"/>
      <c r="O2986" s="291"/>
      <c r="P2986" s="289" t="s">
        <v>31</v>
      </c>
      <c r="Q2986" s="290"/>
      <c r="R2986" s="291"/>
      <c r="S2986" s="270"/>
      <c r="T2986" s="283"/>
      <c r="U2986" s="283"/>
      <c r="V2986" s="270"/>
      <c r="W2986" s="270" t="s">
        <v>21</v>
      </c>
    </row>
    <row r="2987" s="253" customFormat="true" ht="25.5" hidden="true" spans="1:23">
      <c r="A2987" s="270">
        <f>MAX(A$1:A2986)+1</f>
        <v>2786</v>
      </c>
      <c r="B2987" s="270">
        <v>311201013</v>
      </c>
      <c r="C2987" s="396" t="s">
        <v>7612</v>
      </c>
      <c r="D2987" s="410" t="s">
        <v>7613</v>
      </c>
      <c r="E2987" s="410" t="s">
        <v>7612</v>
      </c>
      <c r="F2987" s="435"/>
      <c r="G2987" s="270"/>
      <c r="H2987" s="283" t="s">
        <v>39</v>
      </c>
      <c r="I2987" s="283" t="s">
        <v>40</v>
      </c>
      <c r="J2987" s="289">
        <f>1.3*60</f>
        <v>78</v>
      </c>
      <c r="K2987" s="290"/>
      <c r="L2987" s="291"/>
      <c r="M2987" s="289">
        <f>1.3*60</f>
        <v>78</v>
      </c>
      <c r="N2987" s="290"/>
      <c r="O2987" s="291"/>
      <c r="P2987" s="289" t="s">
        <v>31</v>
      </c>
      <c r="Q2987" s="290"/>
      <c r="R2987" s="291"/>
      <c r="S2987" s="270"/>
      <c r="T2987" s="283"/>
      <c r="U2987" s="283"/>
      <c r="V2987" s="270"/>
      <c r="W2987" s="270" t="s">
        <v>21</v>
      </c>
    </row>
    <row r="2988" s="253" customFormat="true" ht="25.5" hidden="true" spans="1:23">
      <c r="A2988" s="270">
        <f>MAX(A$1:A2987)+1</f>
        <v>2787</v>
      </c>
      <c r="B2988" s="270" t="s">
        <v>7614</v>
      </c>
      <c r="C2988" s="396" t="s">
        <v>7615</v>
      </c>
      <c r="D2988" s="410" t="s">
        <v>7616</v>
      </c>
      <c r="E2988" s="410" t="s">
        <v>7615</v>
      </c>
      <c r="F2988" s="435"/>
      <c r="G2988" s="270"/>
      <c r="H2988" s="283" t="s">
        <v>44</v>
      </c>
      <c r="I2988" s="283" t="s">
        <v>40</v>
      </c>
      <c r="J2988" s="289">
        <f>1.3*170</f>
        <v>221</v>
      </c>
      <c r="K2988" s="290"/>
      <c r="L2988" s="291"/>
      <c r="M2988" s="289">
        <f>1.3*170</f>
        <v>221</v>
      </c>
      <c r="N2988" s="290"/>
      <c r="O2988" s="291"/>
      <c r="P2988" s="289" t="s">
        <v>31</v>
      </c>
      <c r="Q2988" s="290"/>
      <c r="R2988" s="291"/>
      <c r="S2988" s="270"/>
      <c r="T2988" s="283"/>
      <c r="U2988" s="283"/>
      <c r="V2988" s="270"/>
      <c r="W2988" s="270" t="s">
        <v>21</v>
      </c>
    </row>
    <row r="2989" s="253" customFormat="true" ht="25.5" hidden="true" spans="1:23">
      <c r="A2989" s="270">
        <f>MAX(A$1:A2988)+1</f>
        <v>2788</v>
      </c>
      <c r="B2989" s="270">
        <v>311201014</v>
      </c>
      <c r="C2989" s="396" t="s">
        <v>7617</v>
      </c>
      <c r="D2989" s="410" t="s">
        <v>7618</v>
      </c>
      <c r="E2989" s="410" t="s">
        <v>7617</v>
      </c>
      <c r="F2989" s="435"/>
      <c r="G2989" s="270"/>
      <c r="H2989" s="283" t="s">
        <v>39</v>
      </c>
      <c r="I2989" s="283" t="s">
        <v>40</v>
      </c>
      <c r="J2989" s="289">
        <f>1.3*20</f>
        <v>26</v>
      </c>
      <c r="K2989" s="290"/>
      <c r="L2989" s="291"/>
      <c r="M2989" s="289">
        <f>1.3*20</f>
        <v>26</v>
      </c>
      <c r="N2989" s="290"/>
      <c r="O2989" s="291"/>
      <c r="P2989" s="289" t="s">
        <v>31</v>
      </c>
      <c r="Q2989" s="290"/>
      <c r="R2989" s="291"/>
      <c r="S2989" s="270"/>
      <c r="T2989" s="283"/>
      <c r="U2989" s="283"/>
      <c r="V2989" s="270"/>
      <c r="W2989" s="270" t="s">
        <v>21</v>
      </c>
    </row>
    <row r="2990" s="253" customFormat="true" ht="25.5" hidden="true" spans="1:23">
      <c r="A2990" s="270">
        <f>MAX(A$1:A2989)+1</f>
        <v>2789</v>
      </c>
      <c r="B2990" s="270">
        <v>311201015</v>
      </c>
      <c r="C2990" s="396" t="s">
        <v>7619</v>
      </c>
      <c r="D2990" s="410" t="s">
        <v>7620</v>
      </c>
      <c r="E2990" s="410" t="s">
        <v>7619</v>
      </c>
      <c r="F2990" s="435" t="s">
        <v>7621</v>
      </c>
      <c r="G2990" s="270"/>
      <c r="H2990" s="283" t="s">
        <v>29</v>
      </c>
      <c r="I2990" s="283" t="s">
        <v>40</v>
      </c>
      <c r="J2990" s="297">
        <v>189</v>
      </c>
      <c r="K2990" s="303"/>
      <c r="L2990" s="304"/>
      <c r="M2990" s="297">
        <v>189</v>
      </c>
      <c r="N2990" s="303"/>
      <c r="O2990" s="304"/>
      <c r="P2990" s="289" t="s">
        <v>31</v>
      </c>
      <c r="Q2990" s="290"/>
      <c r="R2990" s="291"/>
      <c r="S2990" s="270"/>
      <c r="T2990" s="377"/>
      <c r="U2990" s="377"/>
      <c r="V2990" s="270"/>
      <c r="W2990" s="270" t="s">
        <v>938</v>
      </c>
    </row>
    <row r="2991" s="253" customFormat="true" ht="25.5" hidden="true" spans="1:23">
      <c r="A2991" s="270">
        <f>MAX(A$1:A2990)+1</f>
        <v>2790</v>
      </c>
      <c r="B2991" s="270">
        <v>311201016</v>
      </c>
      <c r="C2991" s="396" t="s">
        <v>7622</v>
      </c>
      <c r="D2991" s="410" t="s">
        <v>7623</v>
      </c>
      <c r="E2991" s="410" t="s">
        <v>7622</v>
      </c>
      <c r="F2991" s="435" t="s">
        <v>7624</v>
      </c>
      <c r="G2991" s="270"/>
      <c r="H2991" s="283" t="s">
        <v>39</v>
      </c>
      <c r="I2991" s="283" t="s">
        <v>40</v>
      </c>
      <c r="J2991" s="289">
        <f>1.3*160</f>
        <v>208</v>
      </c>
      <c r="K2991" s="290"/>
      <c r="L2991" s="291"/>
      <c r="M2991" s="289">
        <f>1.3*160</f>
        <v>208</v>
      </c>
      <c r="N2991" s="290"/>
      <c r="O2991" s="291"/>
      <c r="P2991" s="289" t="s">
        <v>31</v>
      </c>
      <c r="Q2991" s="290"/>
      <c r="R2991" s="291"/>
      <c r="S2991" s="270"/>
      <c r="T2991" s="283"/>
      <c r="U2991" s="283"/>
      <c r="V2991" s="270"/>
      <c r="W2991" s="270" t="s">
        <v>21</v>
      </c>
    </row>
    <row r="2992" s="253" customFormat="true" ht="25.5" hidden="true" spans="1:23">
      <c r="A2992" s="270">
        <f>MAX(A$1:A2991)+1</f>
        <v>2791</v>
      </c>
      <c r="B2992" s="270">
        <v>311201017</v>
      </c>
      <c r="C2992" s="396" t="s">
        <v>7625</v>
      </c>
      <c r="D2992" s="410" t="s">
        <v>7626</v>
      </c>
      <c r="E2992" s="410" t="s">
        <v>7625</v>
      </c>
      <c r="F2992" s="270"/>
      <c r="G2992" s="270"/>
      <c r="H2992" s="283" t="s">
        <v>39</v>
      </c>
      <c r="I2992" s="283" t="s">
        <v>40</v>
      </c>
      <c r="J2992" s="289">
        <f>1.3*60</f>
        <v>78</v>
      </c>
      <c r="K2992" s="290"/>
      <c r="L2992" s="291"/>
      <c r="M2992" s="289">
        <f>1.3*60</f>
        <v>78</v>
      </c>
      <c r="N2992" s="290"/>
      <c r="O2992" s="291"/>
      <c r="P2992" s="289" t="s">
        <v>31</v>
      </c>
      <c r="Q2992" s="290"/>
      <c r="R2992" s="291"/>
      <c r="S2992" s="270"/>
      <c r="T2992" s="283"/>
      <c r="U2992" s="283"/>
      <c r="V2992" s="270"/>
      <c r="W2992" s="270" t="s">
        <v>21</v>
      </c>
    </row>
    <row r="2993" s="253" customFormat="true" ht="25.5" hidden="true" spans="1:23">
      <c r="A2993" s="270">
        <f>MAX(A$1:A2992)+1</f>
        <v>2792</v>
      </c>
      <c r="B2993" s="270">
        <v>311201018</v>
      </c>
      <c r="C2993" s="396" t="s">
        <v>7627</v>
      </c>
      <c r="D2993" s="410" t="s">
        <v>7628</v>
      </c>
      <c r="E2993" s="410" t="s">
        <v>7627</v>
      </c>
      <c r="F2993" s="270"/>
      <c r="G2993" s="270"/>
      <c r="H2993" s="283" t="s">
        <v>39</v>
      </c>
      <c r="I2993" s="283" t="s">
        <v>40</v>
      </c>
      <c r="J2993" s="289">
        <f>1.3*40</f>
        <v>52</v>
      </c>
      <c r="K2993" s="290"/>
      <c r="L2993" s="291"/>
      <c r="M2993" s="289">
        <f>1.3*40</f>
        <v>52</v>
      </c>
      <c r="N2993" s="290"/>
      <c r="O2993" s="291"/>
      <c r="P2993" s="289" t="s">
        <v>31</v>
      </c>
      <c r="Q2993" s="290"/>
      <c r="R2993" s="291"/>
      <c r="S2993" s="270"/>
      <c r="T2993" s="283"/>
      <c r="U2993" s="283"/>
      <c r="V2993" s="270"/>
      <c r="W2993" s="270" t="s">
        <v>21</v>
      </c>
    </row>
    <row r="2994" s="253" customFormat="true" ht="114.75" hidden="true" spans="1:23">
      <c r="A2994" s="270">
        <f>MAX(A$1:A2993)+1</f>
        <v>2793</v>
      </c>
      <c r="B2994" s="270">
        <v>311201020</v>
      </c>
      <c r="C2994" s="396" t="s">
        <v>7629</v>
      </c>
      <c r="D2994" s="410" t="s">
        <v>7630</v>
      </c>
      <c r="E2994" s="410" t="s">
        <v>7629</v>
      </c>
      <c r="F2994" s="270" t="s">
        <v>7631</v>
      </c>
      <c r="G2994" s="270" t="s">
        <v>7632</v>
      </c>
      <c r="H2994" s="283" t="s">
        <v>44</v>
      </c>
      <c r="I2994" s="283" t="s">
        <v>765</v>
      </c>
      <c r="J2994" s="289">
        <f>1.3*20</f>
        <v>26</v>
      </c>
      <c r="K2994" s="290"/>
      <c r="L2994" s="291"/>
      <c r="M2994" s="289">
        <f>1.3*20</f>
        <v>26</v>
      </c>
      <c r="N2994" s="290"/>
      <c r="O2994" s="291"/>
      <c r="P2994" s="289" t="s">
        <v>31</v>
      </c>
      <c r="Q2994" s="290"/>
      <c r="R2994" s="291"/>
      <c r="S2994" s="270" t="s">
        <v>7633</v>
      </c>
      <c r="T2994" s="283"/>
      <c r="U2994" s="283"/>
      <c r="V2994" s="270"/>
      <c r="W2994" s="270" t="s">
        <v>21</v>
      </c>
    </row>
    <row r="2995" s="253" customFormat="true" ht="25.5" hidden="true" spans="1:23">
      <c r="A2995" s="270">
        <f>MAX(A$1:A2994)+1</f>
        <v>2794</v>
      </c>
      <c r="B2995" s="270">
        <v>311201021</v>
      </c>
      <c r="C2995" s="270" t="s">
        <v>7634</v>
      </c>
      <c r="D2995" s="410" t="s">
        <v>7635</v>
      </c>
      <c r="E2995" s="410" t="s">
        <v>7634</v>
      </c>
      <c r="F2995" s="270"/>
      <c r="G2995" s="270"/>
      <c r="H2995" s="283" t="s">
        <v>39</v>
      </c>
      <c r="I2995" s="283" t="s">
        <v>40</v>
      </c>
      <c r="J2995" s="289">
        <f>1.3*40</f>
        <v>52</v>
      </c>
      <c r="K2995" s="290"/>
      <c r="L2995" s="291"/>
      <c r="M2995" s="289">
        <f>1.3*40</f>
        <v>52</v>
      </c>
      <c r="N2995" s="290"/>
      <c r="O2995" s="291"/>
      <c r="P2995" s="289" t="s">
        <v>31</v>
      </c>
      <c r="Q2995" s="290"/>
      <c r="R2995" s="291"/>
      <c r="S2995" s="270"/>
      <c r="T2995" s="283"/>
      <c r="U2995" s="283"/>
      <c r="V2995" s="270"/>
      <c r="W2995" s="270" t="s">
        <v>21</v>
      </c>
    </row>
    <row r="2996" s="253" customFormat="true" ht="25.5" hidden="true" spans="1:23">
      <c r="A2996" s="270">
        <f>MAX(A$1:A2995)+1</f>
        <v>2795</v>
      </c>
      <c r="B2996" s="270">
        <v>311201022</v>
      </c>
      <c r="C2996" s="270" t="s">
        <v>7636</v>
      </c>
      <c r="D2996" s="410" t="s">
        <v>7637</v>
      </c>
      <c r="E2996" s="410" t="s">
        <v>7636</v>
      </c>
      <c r="F2996" s="270"/>
      <c r="G2996" s="270"/>
      <c r="H2996" s="283" t="s">
        <v>39</v>
      </c>
      <c r="I2996" s="283" t="s">
        <v>40</v>
      </c>
      <c r="J2996" s="289">
        <f>1.3*1500</f>
        <v>1950</v>
      </c>
      <c r="K2996" s="290"/>
      <c r="L2996" s="291"/>
      <c r="M2996" s="289">
        <f>1.3*1500</f>
        <v>1950</v>
      </c>
      <c r="N2996" s="290"/>
      <c r="O2996" s="291"/>
      <c r="P2996" s="289" t="s">
        <v>31</v>
      </c>
      <c r="Q2996" s="290"/>
      <c r="R2996" s="291"/>
      <c r="S2996" s="270"/>
      <c r="T2996" s="283"/>
      <c r="U2996" s="283"/>
      <c r="V2996" s="270"/>
      <c r="W2996" s="270" t="s">
        <v>21</v>
      </c>
    </row>
    <row r="2997" s="253" customFormat="true" ht="38.25" hidden="true" spans="1:23">
      <c r="A2997" s="270">
        <f>MAX(A$1:A2996)+1</f>
        <v>2796</v>
      </c>
      <c r="B2997" s="270">
        <v>311201028</v>
      </c>
      <c r="C2997" s="270" t="s">
        <v>7638</v>
      </c>
      <c r="D2997" s="410" t="s">
        <v>7639</v>
      </c>
      <c r="E2997" s="410" t="s">
        <v>7638</v>
      </c>
      <c r="F2997" s="270" t="s">
        <v>7640</v>
      </c>
      <c r="G2997" s="270"/>
      <c r="H2997" s="283" t="s">
        <v>1113</v>
      </c>
      <c r="I2997" s="283" t="s">
        <v>40</v>
      </c>
      <c r="J2997" s="289">
        <f>1.3*30</f>
        <v>39</v>
      </c>
      <c r="K2997" s="290"/>
      <c r="L2997" s="291"/>
      <c r="M2997" s="289">
        <f>1.3*30</f>
        <v>39</v>
      </c>
      <c r="N2997" s="290"/>
      <c r="O2997" s="291"/>
      <c r="P2997" s="289" t="s">
        <v>31</v>
      </c>
      <c r="Q2997" s="290"/>
      <c r="R2997" s="291"/>
      <c r="S2997" s="270" t="s">
        <v>1114</v>
      </c>
      <c r="T2997" s="283"/>
      <c r="U2997" s="283"/>
      <c r="V2997" s="270"/>
      <c r="W2997" s="270" t="s">
        <v>21</v>
      </c>
    </row>
    <row r="2998" s="253" customFormat="true" ht="25.5" hidden="true" spans="1:23">
      <c r="A2998" s="270">
        <f>MAX(A$1:A2997)+1</f>
        <v>2797</v>
      </c>
      <c r="B2998" s="270">
        <v>311201035</v>
      </c>
      <c r="C2998" s="270" t="s">
        <v>7641</v>
      </c>
      <c r="D2998" s="410" t="s">
        <v>7642</v>
      </c>
      <c r="E2998" s="410" t="s">
        <v>7641</v>
      </c>
      <c r="F2998" s="270" t="s">
        <v>7643</v>
      </c>
      <c r="G2998" s="270"/>
      <c r="H2998" s="283" t="s">
        <v>29</v>
      </c>
      <c r="I2998" s="283" t="s">
        <v>40</v>
      </c>
      <c r="J2998" s="289">
        <f>1.3*30</f>
        <v>39</v>
      </c>
      <c r="K2998" s="290"/>
      <c r="L2998" s="291"/>
      <c r="M2998" s="289">
        <f>1.3*30</f>
        <v>39</v>
      </c>
      <c r="N2998" s="290"/>
      <c r="O2998" s="291"/>
      <c r="P2998" s="289" t="s">
        <v>31</v>
      </c>
      <c r="Q2998" s="290"/>
      <c r="R2998" s="291"/>
      <c r="S2998" s="270"/>
      <c r="T2998" s="283"/>
      <c r="U2998" s="283"/>
      <c r="V2998" s="270"/>
      <c r="W2998" s="270" t="s">
        <v>21</v>
      </c>
    </row>
    <row r="2999" s="253" customFormat="true" ht="25.5" hidden="true" spans="1:23">
      <c r="A2999" s="270">
        <f>MAX(A$1:A2998)+1</f>
        <v>2798</v>
      </c>
      <c r="B2999" s="270">
        <v>311201038</v>
      </c>
      <c r="C2999" s="270" t="s">
        <v>7644</v>
      </c>
      <c r="D2999" s="410" t="s">
        <v>7645</v>
      </c>
      <c r="E2999" s="410" t="s">
        <v>7644</v>
      </c>
      <c r="F2999" s="270"/>
      <c r="G2999" s="270"/>
      <c r="H2999" s="283" t="s">
        <v>39</v>
      </c>
      <c r="I2999" s="283" t="s">
        <v>40</v>
      </c>
      <c r="J2999" s="289" t="s">
        <v>7646</v>
      </c>
      <c r="K2999" s="290"/>
      <c r="L2999" s="291"/>
      <c r="M2999" s="289" t="s">
        <v>7646</v>
      </c>
      <c r="N2999" s="290"/>
      <c r="O2999" s="291"/>
      <c r="P2999" s="289" t="s">
        <v>31</v>
      </c>
      <c r="Q2999" s="290"/>
      <c r="R2999" s="291"/>
      <c r="S2999" s="270"/>
      <c r="T2999" s="283"/>
      <c r="U2999" s="283"/>
      <c r="V2999" s="270"/>
      <c r="W2999" s="270" t="s">
        <v>21</v>
      </c>
    </row>
    <row r="3000" s="253" customFormat="true" ht="25.5" hidden="true" spans="1:23">
      <c r="A3000" s="270">
        <f>MAX(A$1:A2999)+1</f>
        <v>2799</v>
      </c>
      <c r="B3000" s="270">
        <v>311201039</v>
      </c>
      <c r="C3000" s="270" t="s">
        <v>7647</v>
      </c>
      <c r="D3000" s="410" t="s">
        <v>7648</v>
      </c>
      <c r="E3000" s="410" t="s">
        <v>7647</v>
      </c>
      <c r="F3000" s="270"/>
      <c r="G3000" s="270"/>
      <c r="H3000" s="283" t="s">
        <v>1113</v>
      </c>
      <c r="I3000" s="283" t="s">
        <v>40</v>
      </c>
      <c r="J3000" s="289" t="s">
        <v>70</v>
      </c>
      <c r="K3000" s="290"/>
      <c r="L3000" s="291"/>
      <c r="M3000" s="289" t="s">
        <v>70</v>
      </c>
      <c r="N3000" s="290"/>
      <c r="O3000" s="291"/>
      <c r="P3000" s="298" t="s">
        <v>70</v>
      </c>
      <c r="Q3000" s="305"/>
      <c r="R3000" s="306"/>
      <c r="S3000" s="272" t="s">
        <v>1114</v>
      </c>
      <c r="T3000" s="283"/>
      <c r="U3000" s="283"/>
      <c r="V3000" s="270"/>
      <c r="W3000" s="270" t="s">
        <v>21</v>
      </c>
    </row>
    <row r="3001" s="253" customFormat="true" ht="25.5" hidden="true" spans="1:23">
      <c r="A3001" s="270">
        <f>MAX(A$1:A3000)+1</f>
        <v>2800</v>
      </c>
      <c r="B3001" s="270">
        <v>311201047</v>
      </c>
      <c r="C3001" s="270" t="s">
        <v>7649</v>
      </c>
      <c r="D3001" s="410" t="s">
        <v>7650</v>
      </c>
      <c r="E3001" s="410" t="s">
        <v>7649</v>
      </c>
      <c r="F3001" s="270" t="s">
        <v>7651</v>
      </c>
      <c r="G3001" s="270"/>
      <c r="H3001" s="283" t="s">
        <v>1113</v>
      </c>
      <c r="I3001" s="283" t="s">
        <v>40</v>
      </c>
      <c r="J3001" s="289">
        <f>1.3*60</f>
        <v>78</v>
      </c>
      <c r="K3001" s="290"/>
      <c r="L3001" s="291"/>
      <c r="M3001" s="289">
        <f>1.3*60</f>
        <v>78</v>
      </c>
      <c r="N3001" s="290"/>
      <c r="O3001" s="291"/>
      <c r="P3001" s="289" t="s">
        <v>31</v>
      </c>
      <c r="Q3001" s="290"/>
      <c r="R3001" s="291"/>
      <c r="S3001" s="270" t="s">
        <v>7652</v>
      </c>
      <c r="T3001" s="283"/>
      <c r="U3001" s="283"/>
      <c r="V3001" s="270"/>
      <c r="W3001" s="270" t="s">
        <v>21</v>
      </c>
    </row>
    <row r="3002" s="253" customFormat="true" ht="25.5" hidden="true" spans="1:23">
      <c r="A3002" s="270">
        <f>MAX(A$1:A3001)+1</f>
        <v>2801</v>
      </c>
      <c r="B3002" s="270">
        <v>311201048</v>
      </c>
      <c r="C3002" s="270" t="s">
        <v>7653</v>
      </c>
      <c r="D3002" s="410" t="s">
        <v>7654</v>
      </c>
      <c r="E3002" s="410" t="s">
        <v>7653</v>
      </c>
      <c r="F3002" s="270" t="s">
        <v>6668</v>
      </c>
      <c r="G3002" s="270" t="s">
        <v>7655</v>
      </c>
      <c r="H3002" s="283" t="s">
        <v>1113</v>
      </c>
      <c r="I3002" s="283" t="s">
        <v>40</v>
      </c>
      <c r="J3002" s="289">
        <v>180</v>
      </c>
      <c r="K3002" s="290"/>
      <c r="L3002" s="291"/>
      <c r="M3002" s="289">
        <v>180</v>
      </c>
      <c r="N3002" s="290"/>
      <c r="O3002" s="291"/>
      <c r="P3002" s="289" t="s">
        <v>31</v>
      </c>
      <c r="Q3002" s="290"/>
      <c r="R3002" s="291"/>
      <c r="S3002" s="270" t="s">
        <v>7656</v>
      </c>
      <c r="T3002" s="312"/>
      <c r="U3002" s="312"/>
      <c r="V3002" s="270"/>
      <c r="W3002" s="270" t="s">
        <v>21</v>
      </c>
    </row>
    <row r="3003" s="253" customFormat="true" ht="25.5" hidden="true" spans="1:23">
      <c r="A3003" s="270">
        <f>MAX(A$1:A3002)+1</f>
        <v>2802</v>
      </c>
      <c r="B3003" s="270">
        <v>311201049</v>
      </c>
      <c r="C3003" s="270" t="s">
        <v>7657</v>
      </c>
      <c r="D3003" s="410" t="s">
        <v>7658</v>
      </c>
      <c r="E3003" s="410" t="s">
        <v>7657</v>
      </c>
      <c r="F3003" s="270" t="s">
        <v>7659</v>
      </c>
      <c r="G3003" s="270"/>
      <c r="H3003" s="283" t="s">
        <v>1113</v>
      </c>
      <c r="I3003" s="283" t="s">
        <v>40</v>
      </c>
      <c r="J3003" s="289">
        <f>1.3*100</f>
        <v>130</v>
      </c>
      <c r="K3003" s="290"/>
      <c r="L3003" s="291"/>
      <c r="M3003" s="289">
        <f>1.3*100</f>
        <v>130</v>
      </c>
      <c r="N3003" s="290"/>
      <c r="O3003" s="291"/>
      <c r="P3003" s="289" t="s">
        <v>31</v>
      </c>
      <c r="Q3003" s="290"/>
      <c r="R3003" s="291"/>
      <c r="S3003" s="270" t="s">
        <v>7652</v>
      </c>
      <c r="T3003" s="283"/>
      <c r="U3003" s="283"/>
      <c r="V3003" s="270"/>
      <c r="W3003" s="270" t="s">
        <v>21</v>
      </c>
    </row>
    <row r="3004" s="253" customFormat="true" ht="51" hidden="true" spans="1:23">
      <c r="A3004" s="270">
        <f>MAX(A$1:A3003)+1</f>
        <v>2803</v>
      </c>
      <c r="B3004" s="270">
        <v>311201050</v>
      </c>
      <c r="C3004" s="270" t="s">
        <v>7660</v>
      </c>
      <c r="D3004" s="410" t="s">
        <v>7661</v>
      </c>
      <c r="E3004" s="410" t="s">
        <v>7660</v>
      </c>
      <c r="F3004" s="270" t="s">
        <v>7662</v>
      </c>
      <c r="G3004" s="270"/>
      <c r="H3004" s="283" t="s">
        <v>39</v>
      </c>
      <c r="I3004" s="283" t="s">
        <v>40</v>
      </c>
      <c r="J3004" s="297">
        <v>210</v>
      </c>
      <c r="K3004" s="303"/>
      <c r="L3004" s="304"/>
      <c r="M3004" s="297">
        <v>210</v>
      </c>
      <c r="N3004" s="303"/>
      <c r="O3004" s="304"/>
      <c r="P3004" s="289" t="s">
        <v>31</v>
      </c>
      <c r="Q3004" s="290"/>
      <c r="R3004" s="291"/>
      <c r="S3004" s="270"/>
      <c r="T3004" s="377"/>
      <c r="U3004" s="377"/>
      <c r="V3004" s="270"/>
      <c r="W3004" s="270" t="s">
        <v>938</v>
      </c>
    </row>
    <row r="3005" s="253" customFormat="true" ht="25.5" hidden="true" spans="1:23">
      <c r="A3005" s="270">
        <f>MAX(A$1:A3004)+1</f>
        <v>2804</v>
      </c>
      <c r="B3005" s="270">
        <v>311201051</v>
      </c>
      <c r="C3005" s="270" t="s">
        <v>7663</v>
      </c>
      <c r="D3005" s="410" t="s">
        <v>7664</v>
      </c>
      <c r="E3005" s="410" t="s">
        <v>7663</v>
      </c>
      <c r="F3005" s="270"/>
      <c r="G3005" s="270"/>
      <c r="H3005" s="283" t="s">
        <v>1113</v>
      </c>
      <c r="I3005" s="283" t="s">
        <v>40</v>
      </c>
      <c r="J3005" s="297">
        <v>210</v>
      </c>
      <c r="K3005" s="303"/>
      <c r="L3005" s="304"/>
      <c r="M3005" s="297">
        <v>210</v>
      </c>
      <c r="N3005" s="303"/>
      <c r="O3005" s="304"/>
      <c r="P3005" s="289" t="s">
        <v>31</v>
      </c>
      <c r="Q3005" s="290"/>
      <c r="R3005" s="291"/>
      <c r="S3005" s="270" t="s">
        <v>1114</v>
      </c>
      <c r="T3005" s="377"/>
      <c r="U3005" s="377"/>
      <c r="V3005" s="270"/>
      <c r="W3005" s="270" t="s">
        <v>938</v>
      </c>
    </row>
    <row r="3006" s="253" customFormat="true" ht="25.5" hidden="true" spans="1:23">
      <c r="A3006" s="270">
        <f>MAX(A$1:A3005)+1</f>
        <v>2805</v>
      </c>
      <c r="B3006" s="270">
        <v>311201052</v>
      </c>
      <c r="C3006" s="270" t="s">
        <v>7665</v>
      </c>
      <c r="D3006" s="410" t="s">
        <v>7666</v>
      </c>
      <c r="E3006" s="410" t="s">
        <v>7665</v>
      </c>
      <c r="F3006" s="270"/>
      <c r="G3006" s="270"/>
      <c r="H3006" s="283" t="s">
        <v>39</v>
      </c>
      <c r="I3006" s="283" t="s">
        <v>40</v>
      </c>
      <c r="J3006" s="289">
        <f>1.3*200</f>
        <v>260</v>
      </c>
      <c r="K3006" s="290"/>
      <c r="L3006" s="291"/>
      <c r="M3006" s="289">
        <f>1.3*200</f>
        <v>260</v>
      </c>
      <c r="N3006" s="290"/>
      <c r="O3006" s="291"/>
      <c r="P3006" s="289" t="s">
        <v>31</v>
      </c>
      <c r="Q3006" s="290"/>
      <c r="R3006" s="291"/>
      <c r="S3006" s="270"/>
      <c r="T3006" s="283"/>
      <c r="U3006" s="283"/>
      <c r="V3006" s="270"/>
      <c r="W3006" s="270" t="s">
        <v>21</v>
      </c>
    </row>
    <row r="3007" s="253" customFormat="true" ht="25.5" hidden="true" spans="1:23">
      <c r="A3007" s="270">
        <f>MAX(A$1:A3006)+1</f>
        <v>2806</v>
      </c>
      <c r="B3007" s="270">
        <v>311201053</v>
      </c>
      <c r="C3007" s="270" t="s">
        <v>7667</v>
      </c>
      <c r="D3007" s="410" t="s">
        <v>7668</v>
      </c>
      <c r="E3007" s="410" t="s">
        <v>7667</v>
      </c>
      <c r="F3007" s="270" t="s">
        <v>7669</v>
      </c>
      <c r="G3007" s="270"/>
      <c r="H3007" s="283" t="s">
        <v>1113</v>
      </c>
      <c r="I3007" s="283" t="s">
        <v>40</v>
      </c>
      <c r="J3007" s="289">
        <v>320</v>
      </c>
      <c r="K3007" s="290"/>
      <c r="L3007" s="291"/>
      <c r="M3007" s="289">
        <v>320</v>
      </c>
      <c r="N3007" s="290"/>
      <c r="O3007" s="291"/>
      <c r="P3007" s="289" t="s">
        <v>31</v>
      </c>
      <c r="Q3007" s="290"/>
      <c r="R3007" s="291"/>
      <c r="S3007" s="270" t="s">
        <v>1114</v>
      </c>
      <c r="T3007" s="312"/>
      <c r="U3007" s="312"/>
      <c r="V3007" s="270"/>
      <c r="W3007" s="270" t="s">
        <v>21</v>
      </c>
    </row>
    <row r="3008" s="253" customFormat="true" ht="25.5" hidden="true" spans="1:23">
      <c r="A3008" s="270">
        <f>MAX(A$1:A3007)+1</f>
        <v>2807</v>
      </c>
      <c r="B3008" s="270">
        <v>311201057</v>
      </c>
      <c r="C3008" s="270" t="s">
        <v>7670</v>
      </c>
      <c r="D3008" s="410" t="s">
        <v>7671</v>
      </c>
      <c r="E3008" s="410" t="s">
        <v>7670</v>
      </c>
      <c r="F3008" s="270" t="s">
        <v>7672</v>
      </c>
      <c r="G3008" s="270" t="s">
        <v>7673</v>
      </c>
      <c r="H3008" s="283" t="s">
        <v>29</v>
      </c>
      <c r="I3008" s="283" t="s">
        <v>40</v>
      </c>
      <c r="J3008" s="289">
        <f>1.3*5</f>
        <v>6.5</v>
      </c>
      <c r="K3008" s="290"/>
      <c r="L3008" s="291"/>
      <c r="M3008" s="289">
        <f>1.3*5</f>
        <v>6.5</v>
      </c>
      <c r="N3008" s="290"/>
      <c r="O3008" s="291"/>
      <c r="P3008" s="289" t="s">
        <v>31</v>
      </c>
      <c r="Q3008" s="290"/>
      <c r="R3008" s="291"/>
      <c r="S3008" s="270"/>
      <c r="T3008" s="283"/>
      <c r="U3008" s="283"/>
      <c r="V3008" s="270"/>
      <c r="W3008" s="270" t="s">
        <v>21</v>
      </c>
    </row>
    <row r="3009" s="253" customFormat="true" ht="51" hidden="true" spans="1:23">
      <c r="A3009" s="270">
        <f>MAX(A$1:A3008)+1</f>
        <v>2808</v>
      </c>
      <c r="B3009" s="270">
        <v>311201058</v>
      </c>
      <c r="C3009" s="270" t="s">
        <v>7674</v>
      </c>
      <c r="D3009" s="410" t="s">
        <v>7675</v>
      </c>
      <c r="E3009" s="410" t="s">
        <v>7674</v>
      </c>
      <c r="F3009" s="270" t="s">
        <v>7676</v>
      </c>
      <c r="G3009" s="270" t="s">
        <v>7677</v>
      </c>
      <c r="H3009" s="283" t="s">
        <v>44</v>
      </c>
      <c r="I3009" s="283" t="s">
        <v>40</v>
      </c>
      <c r="J3009" s="289">
        <v>1180</v>
      </c>
      <c r="K3009" s="290"/>
      <c r="L3009" s="291"/>
      <c r="M3009" s="289">
        <v>1180</v>
      </c>
      <c r="N3009" s="290"/>
      <c r="O3009" s="291"/>
      <c r="P3009" s="289" t="s">
        <v>31</v>
      </c>
      <c r="Q3009" s="290"/>
      <c r="R3009" s="291"/>
      <c r="S3009" s="270" t="s">
        <v>7678</v>
      </c>
      <c r="T3009" s="283"/>
      <c r="U3009" s="283"/>
      <c r="V3009" s="270"/>
      <c r="W3009" s="270" t="s">
        <v>21</v>
      </c>
    </row>
    <row r="3010" s="253" customFormat="true" ht="38.25" hidden="true" spans="1:23">
      <c r="A3010" s="270">
        <f>MAX(A$1:A3009)+1</f>
        <v>2809</v>
      </c>
      <c r="B3010" s="270">
        <v>311201064</v>
      </c>
      <c r="C3010" s="270" t="s">
        <v>7679</v>
      </c>
      <c r="D3010" s="410" t="s">
        <v>7680</v>
      </c>
      <c r="E3010" s="410" t="s">
        <v>7679</v>
      </c>
      <c r="F3010" s="270" t="s">
        <v>7681</v>
      </c>
      <c r="G3010" s="270"/>
      <c r="H3010" s="283" t="s">
        <v>44</v>
      </c>
      <c r="I3010" s="283" t="s">
        <v>3288</v>
      </c>
      <c r="J3010" s="289">
        <v>260</v>
      </c>
      <c r="K3010" s="290"/>
      <c r="L3010" s="291"/>
      <c r="M3010" s="289">
        <v>260</v>
      </c>
      <c r="N3010" s="290"/>
      <c r="O3010" s="291"/>
      <c r="P3010" s="289" t="s">
        <v>31</v>
      </c>
      <c r="Q3010" s="290"/>
      <c r="R3010" s="291"/>
      <c r="S3010" s="270"/>
      <c r="T3010" s="283"/>
      <c r="U3010" s="283"/>
      <c r="V3010" s="270"/>
      <c r="W3010" s="270" t="s">
        <v>21</v>
      </c>
    </row>
    <row r="3011" s="253" customFormat="true" ht="25.5" hidden="true" spans="1:23">
      <c r="A3011" s="270">
        <f>MAX(A$1:A3010)+1</f>
        <v>2810</v>
      </c>
      <c r="B3011" s="270">
        <v>311201067</v>
      </c>
      <c r="C3011" s="270" t="s">
        <v>7682</v>
      </c>
      <c r="D3011" s="410" t="s">
        <v>7683</v>
      </c>
      <c r="E3011" s="410" t="s">
        <v>7684</v>
      </c>
      <c r="F3011" s="270" t="s">
        <v>7242</v>
      </c>
      <c r="G3011" s="270"/>
      <c r="H3011" s="283" t="s">
        <v>44</v>
      </c>
      <c r="I3011" s="283" t="s">
        <v>1772</v>
      </c>
      <c r="J3011" s="289" t="s">
        <v>31</v>
      </c>
      <c r="K3011" s="290"/>
      <c r="L3011" s="291"/>
      <c r="M3011" s="289" t="s">
        <v>31</v>
      </c>
      <c r="N3011" s="290"/>
      <c r="O3011" s="291"/>
      <c r="P3011" s="289" t="s">
        <v>31</v>
      </c>
      <c r="Q3011" s="290"/>
      <c r="R3011" s="291"/>
      <c r="S3011" s="270" t="s">
        <v>7243</v>
      </c>
      <c r="T3011" s="283"/>
      <c r="U3011" s="283"/>
      <c r="V3011" s="270"/>
      <c r="W3011" s="270" t="s">
        <v>21</v>
      </c>
    </row>
    <row r="3012" s="253" customFormat="true" ht="25.5" hidden="true" spans="1:23">
      <c r="A3012" s="270">
        <f>MAX(A$1:A3011)+1</f>
        <v>2811</v>
      </c>
      <c r="B3012" s="270">
        <v>311201068</v>
      </c>
      <c r="C3012" s="270" t="s">
        <v>7685</v>
      </c>
      <c r="D3012" s="410" t="s">
        <v>7686</v>
      </c>
      <c r="E3012" s="410" t="s">
        <v>7687</v>
      </c>
      <c r="F3012" s="270" t="s">
        <v>7242</v>
      </c>
      <c r="G3012" s="270"/>
      <c r="H3012" s="283" t="s">
        <v>44</v>
      </c>
      <c r="I3012" s="283" t="s">
        <v>979</v>
      </c>
      <c r="J3012" s="289" t="s">
        <v>31</v>
      </c>
      <c r="K3012" s="290"/>
      <c r="L3012" s="291"/>
      <c r="M3012" s="289" t="s">
        <v>31</v>
      </c>
      <c r="N3012" s="290"/>
      <c r="O3012" s="291"/>
      <c r="P3012" s="289" t="s">
        <v>31</v>
      </c>
      <c r="Q3012" s="290"/>
      <c r="R3012" s="291"/>
      <c r="S3012" s="270" t="s">
        <v>7243</v>
      </c>
      <c r="T3012" s="283"/>
      <c r="U3012" s="283"/>
      <c r="V3012" s="270"/>
      <c r="W3012" s="270" t="s">
        <v>21</v>
      </c>
    </row>
    <row r="3013" s="253" customFormat="true" ht="25.5" hidden="true" spans="1:23">
      <c r="A3013" s="270">
        <f>MAX(A$1:A3012)+1</f>
        <v>2812</v>
      </c>
      <c r="B3013" s="270">
        <v>311201070</v>
      </c>
      <c r="C3013" s="270" t="s">
        <v>7688</v>
      </c>
      <c r="D3013" s="410" t="s">
        <v>7689</v>
      </c>
      <c r="E3013" s="410" t="s">
        <v>7690</v>
      </c>
      <c r="F3013" s="270"/>
      <c r="G3013" s="270"/>
      <c r="H3013" s="283" t="s">
        <v>44</v>
      </c>
      <c r="I3013" s="283" t="s">
        <v>40</v>
      </c>
      <c r="J3013" s="289">
        <v>100</v>
      </c>
      <c r="K3013" s="290"/>
      <c r="L3013" s="291"/>
      <c r="M3013" s="289">
        <v>100</v>
      </c>
      <c r="N3013" s="290"/>
      <c r="O3013" s="291"/>
      <c r="P3013" s="289" t="s">
        <v>31</v>
      </c>
      <c r="Q3013" s="290"/>
      <c r="R3013" s="291"/>
      <c r="S3013" s="270"/>
      <c r="T3013" s="283"/>
      <c r="U3013" s="283"/>
      <c r="V3013" s="270"/>
      <c r="W3013" s="270" t="s">
        <v>21</v>
      </c>
    </row>
    <row r="3014" s="253" customFormat="true" ht="102" hidden="true" spans="1:23">
      <c r="A3014" s="270">
        <f>MAX(A$1:A3013)+1</f>
        <v>2813</v>
      </c>
      <c r="B3014" s="270">
        <v>311201078</v>
      </c>
      <c r="C3014" s="465" t="s">
        <v>7691</v>
      </c>
      <c r="D3014" s="336" t="s">
        <v>7692</v>
      </c>
      <c r="E3014" s="336" t="s">
        <v>7691</v>
      </c>
      <c r="F3014" s="270" t="s">
        <v>7693</v>
      </c>
      <c r="G3014" s="270"/>
      <c r="H3014" s="287" t="s">
        <v>29</v>
      </c>
      <c r="I3014" s="377" t="s">
        <v>40</v>
      </c>
      <c r="J3014" s="289" t="s">
        <v>70</v>
      </c>
      <c r="K3014" s="290"/>
      <c r="L3014" s="291"/>
      <c r="M3014" s="289" t="s">
        <v>70</v>
      </c>
      <c r="N3014" s="290"/>
      <c r="O3014" s="291"/>
      <c r="P3014" s="289" t="s">
        <v>70</v>
      </c>
      <c r="Q3014" s="290"/>
      <c r="R3014" s="291"/>
      <c r="S3014" s="271"/>
      <c r="T3014" s="283"/>
      <c r="U3014" s="283"/>
      <c r="V3014" s="270"/>
      <c r="W3014" s="270" t="s">
        <v>535</v>
      </c>
    </row>
    <row r="3015" s="252" customFormat="true" ht="25.5" hidden="true" spans="1:23">
      <c r="A3015" s="270"/>
      <c r="B3015" s="270">
        <v>311202</v>
      </c>
      <c r="C3015" s="270" t="s">
        <v>7694</v>
      </c>
      <c r="D3015" s="410"/>
      <c r="E3015" s="410"/>
      <c r="F3015" s="270"/>
      <c r="G3015" s="270"/>
      <c r="H3015" s="283"/>
      <c r="I3015" s="283"/>
      <c r="J3015" s="289"/>
      <c r="K3015" s="290"/>
      <c r="L3015" s="291"/>
      <c r="M3015" s="289"/>
      <c r="N3015" s="290"/>
      <c r="O3015" s="291"/>
      <c r="P3015" s="289"/>
      <c r="Q3015" s="290"/>
      <c r="R3015" s="291"/>
      <c r="S3015" s="270"/>
      <c r="T3015" s="283"/>
      <c r="U3015" s="283"/>
      <c r="V3015" s="270"/>
      <c r="W3015" s="270" t="s">
        <v>21</v>
      </c>
    </row>
    <row r="3016" s="253" customFormat="true" ht="25.5" hidden="true" spans="1:23">
      <c r="A3016" s="270">
        <f>MAX(A$1:A3015)+1</f>
        <v>2814</v>
      </c>
      <c r="B3016" s="270">
        <v>311202001</v>
      </c>
      <c r="C3016" s="270" t="s">
        <v>7695</v>
      </c>
      <c r="D3016" s="410" t="s">
        <v>7696</v>
      </c>
      <c r="E3016" s="410" t="s">
        <v>7695</v>
      </c>
      <c r="F3016" s="270"/>
      <c r="G3016" s="270"/>
      <c r="H3016" s="283" t="s">
        <v>44</v>
      </c>
      <c r="I3016" s="283" t="s">
        <v>188</v>
      </c>
      <c r="J3016" s="289">
        <v>2</v>
      </c>
      <c r="K3016" s="290"/>
      <c r="L3016" s="291"/>
      <c r="M3016" s="289">
        <v>2</v>
      </c>
      <c r="N3016" s="290"/>
      <c r="O3016" s="291"/>
      <c r="P3016" s="289" t="s">
        <v>31</v>
      </c>
      <c r="Q3016" s="290"/>
      <c r="R3016" s="291"/>
      <c r="S3016" s="270"/>
      <c r="T3016" s="283"/>
      <c r="U3016" s="283"/>
      <c r="V3016" s="270"/>
      <c r="W3016" s="270" t="s">
        <v>21</v>
      </c>
    </row>
    <row r="3017" s="253" customFormat="true" ht="89.25" hidden="true" spans="1:23">
      <c r="A3017" s="270">
        <f>MAX(A$1:A3016)+1</f>
        <v>2815</v>
      </c>
      <c r="B3017" s="270" t="s">
        <v>7697</v>
      </c>
      <c r="C3017" s="270" t="s">
        <v>7698</v>
      </c>
      <c r="D3017" s="410" t="s">
        <v>7696</v>
      </c>
      <c r="E3017" s="410" t="s">
        <v>7695</v>
      </c>
      <c r="F3017" s="177" t="s">
        <v>7699</v>
      </c>
      <c r="G3017" s="270" t="s">
        <v>316</v>
      </c>
      <c r="H3017" s="283" t="s">
        <v>44</v>
      </c>
      <c r="I3017" s="283" t="s">
        <v>188</v>
      </c>
      <c r="J3017" s="289" t="s">
        <v>31</v>
      </c>
      <c r="K3017" s="290"/>
      <c r="L3017" s="291"/>
      <c r="M3017" s="289" t="s">
        <v>31</v>
      </c>
      <c r="N3017" s="290"/>
      <c r="O3017" s="291"/>
      <c r="P3017" s="289" t="s">
        <v>31</v>
      </c>
      <c r="Q3017" s="290"/>
      <c r="R3017" s="291"/>
      <c r="S3017" s="270" t="s">
        <v>7700</v>
      </c>
      <c r="T3017" s="283"/>
      <c r="U3017" s="283"/>
      <c r="V3017" s="270"/>
      <c r="W3017" s="270" t="s">
        <v>21</v>
      </c>
    </row>
    <row r="3018" s="253" customFormat="true" ht="25.5" hidden="true" spans="1:23">
      <c r="A3018" s="270">
        <f>MAX(A$1:A3017)+1</f>
        <v>2816</v>
      </c>
      <c r="B3018" s="270">
        <v>311202002</v>
      </c>
      <c r="C3018" s="270" t="s">
        <v>7701</v>
      </c>
      <c r="D3018" s="410" t="s">
        <v>7702</v>
      </c>
      <c r="E3018" s="410" t="s">
        <v>7701</v>
      </c>
      <c r="F3018" s="435"/>
      <c r="G3018" s="270"/>
      <c r="H3018" s="283" t="s">
        <v>39</v>
      </c>
      <c r="I3018" s="283" t="s">
        <v>40</v>
      </c>
      <c r="J3018" s="289">
        <f>1.3*4</f>
        <v>5.2</v>
      </c>
      <c r="K3018" s="290"/>
      <c r="L3018" s="291"/>
      <c r="M3018" s="289">
        <f>1.3*4</f>
        <v>5.2</v>
      </c>
      <c r="N3018" s="290"/>
      <c r="O3018" s="291"/>
      <c r="P3018" s="289" t="s">
        <v>31</v>
      </c>
      <c r="Q3018" s="290"/>
      <c r="R3018" s="291"/>
      <c r="S3018" s="270"/>
      <c r="T3018" s="283"/>
      <c r="U3018" s="283"/>
      <c r="V3018" s="270"/>
      <c r="W3018" s="270" t="s">
        <v>21</v>
      </c>
    </row>
    <row r="3019" s="253" customFormat="true" ht="127.5" hidden="true" spans="1:23">
      <c r="A3019" s="466">
        <f>MAX(A$1:A3018)+1</f>
        <v>2817</v>
      </c>
      <c r="B3019" s="466">
        <v>311202003</v>
      </c>
      <c r="C3019" s="466" t="s">
        <v>7703</v>
      </c>
      <c r="D3019" s="410" t="s">
        <v>7704</v>
      </c>
      <c r="E3019" s="410" t="s">
        <v>7705</v>
      </c>
      <c r="F3019" s="469" t="s">
        <v>7706</v>
      </c>
      <c r="G3019" s="466"/>
      <c r="H3019" s="470" t="s">
        <v>39</v>
      </c>
      <c r="I3019" s="470" t="s">
        <v>40</v>
      </c>
      <c r="J3019" s="297">
        <v>195</v>
      </c>
      <c r="K3019" s="303"/>
      <c r="L3019" s="304"/>
      <c r="M3019" s="297">
        <v>195</v>
      </c>
      <c r="N3019" s="303"/>
      <c r="O3019" s="304"/>
      <c r="P3019" s="289" t="s">
        <v>31</v>
      </c>
      <c r="Q3019" s="290"/>
      <c r="R3019" s="291"/>
      <c r="S3019" s="466"/>
      <c r="T3019" s="473"/>
      <c r="U3019" s="473"/>
      <c r="V3019" s="270"/>
      <c r="W3019" s="270" t="s">
        <v>938</v>
      </c>
    </row>
    <row r="3020" s="253" customFormat="true" ht="114.75" hidden="true" spans="1:23">
      <c r="A3020" s="270">
        <f>MAX(A$1:A3019)+1</f>
        <v>2818</v>
      </c>
      <c r="B3020" s="270">
        <v>311202004</v>
      </c>
      <c r="C3020" s="270" t="s">
        <v>7707</v>
      </c>
      <c r="D3020" s="410" t="s">
        <v>7708</v>
      </c>
      <c r="E3020" s="410" t="s">
        <v>7707</v>
      </c>
      <c r="F3020" s="471" t="s">
        <v>7709</v>
      </c>
      <c r="G3020" s="417"/>
      <c r="H3020" s="283" t="s">
        <v>39</v>
      </c>
      <c r="I3020" s="283" t="s">
        <v>7710</v>
      </c>
      <c r="J3020" s="289">
        <v>80</v>
      </c>
      <c r="K3020" s="290"/>
      <c r="L3020" s="291"/>
      <c r="M3020" s="289">
        <v>80</v>
      </c>
      <c r="N3020" s="290"/>
      <c r="O3020" s="291"/>
      <c r="P3020" s="289" t="s">
        <v>31</v>
      </c>
      <c r="Q3020" s="290"/>
      <c r="R3020" s="291"/>
      <c r="S3020" s="440" t="s">
        <v>7711</v>
      </c>
      <c r="T3020" s="283"/>
      <c r="U3020" s="283"/>
      <c r="V3020" s="270"/>
      <c r="W3020" s="270" t="s">
        <v>21</v>
      </c>
    </row>
    <row r="3021" s="253" customFormat="true" ht="102" hidden="true" spans="1:23">
      <c r="A3021" s="466">
        <f>MAX(A$1:A3020)+1</f>
        <v>2819</v>
      </c>
      <c r="B3021" s="466">
        <v>311202005</v>
      </c>
      <c r="C3021" s="466" t="s">
        <v>7712</v>
      </c>
      <c r="D3021" s="410" t="s">
        <v>7713</v>
      </c>
      <c r="E3021" s="410" t="s">
        <v>7712</v>
      </c>
      <c r="F3021" s="472" t="s">
        <v>7714</v>
      </c>
      <c r="G3021" s="466"/>
      <c r="H3021" s="470" t="s">
        <v>39</v>
      </c>
      <c r="I3021" s="470" t="s">
        <v>7710</v>
      </c>
      <c r="J3021" s="289">
        <f>1.3*40</f>
        <v>52</v>
      </c>
      <c r="K3021" s="290"/>
      <c r="L3021" s="291"/>
      <c r="M3021" s="289">
        <f>1.3*40</f>
        <v>52</v>
      </c>
      <c r="N3021" s="290"/>
      <c r="O3021" s="291"/>
      <c r="P3021" s="289" t="s">
        <v>31</v>
      </c>
      <c r="Q3021" s="290"/>
      <c r="R3021" s="291"/>
      <c r="S3021" s="466"/>
      <c r="T3021" s="470"/>
      <c r="U3021" s="470"/>
      <c r="V3021" s="270"/>
      <c r="W3021" s="270" t="s">
        <v>21</v>
      </c>
    </row>
    <row r="3022" s="253" customFormat="true" ht="63.75" hidden="true" spans="1:23">
      <c r="A3022" s="466">
        <f>MAX(A$1:A3021)+1</f>
        <v>2820</v>
      </c>
      <c r="B3022" s="270">
        <v>311202006</v>
      </c>
      <c r="C3022" s="270" t="s">
        <v>7715</v>
      </c>
      <c r="D3022" s="410" t="s">
        <v>7716</v>
      </c>
      <c r="E3022" s="410" t="s">
        <v>7715</v>
      </c>
      <c r="F3022" s="471" t="s">
        <v>7717</v>
      </c>
      <c r="G3022" s="417"/>
      <c r="H3022" s="283" t="s">
        <v>39</v>
      </c>
      <c r="I3022" s="283" t="s">
        <v>7710</v>
      </c>
      <c r="J3022" s="289">
        <v>34</v>
      </c>
      <c r="K3022" s="290"/>
      <c r="L3022" s="291"/>
      <c r="M3022" s="289">
        <v>34</v>
      </c>
      <c r="N3022" s="290"/>
      <c r="O3022" s="291"/>
      <c r="P3022" s="289" t="s">
        <v>31</v>
      </c>
      <c r="Q3022" s="290"/>
      <c r="R3022" s="291"/>
      <c r="S3022" s="440" t="s">
        <v>7711</v>
      </c>
      <c r="T3022" s="283"/>
      <c r="U3022" s="283"/>
      <c r="V3022" s="270"/>
      <c r="W3022" s="270" t="s">
        <v>21</v>
      </c>
    </row>
    <row r="3023" s="253" customFormat="true" ht="51" hidden="true" spans="1:23">
      <c r="A3023" s="467">
        <f>MAX(A$1:A3022)+1</f>
        <v>2821</v>
      </c>
      <c r="B3023" s="270">
        <v>311202007</v>
      </c>
      <c r="C3023" s="270" t="s">
        <v>7718</v>
      </c>
      <c r="D3023" s="410" t="s">
        <v>7719</v>
      </c>
      <c r="E3023" s="410" t="s">
        <v>7718</v>
      </c>
      <c r="F3023" s="435" t="s">
        <v>7720</v>
      </c>
      <c r="G3023" s="270"/>
      <c r="H3023" s="283" t="s">
        <v>44</v>
      </c>
      <c r="I3023" s="283" t="s">
        <v>188</v>
      </c>
      <c r="J3023" s="289">
        <f>1.3*5</f>
        <v>6.5</v>
      </c>
      <c r="K3023" s="290"/>
      <c r="L3023" s="291"/>
      <c r="M3023" s="289">
        <f>1.3*5</f>
        <v>6.5</v>
      </c>
      <c r="N3023" s="290"/>
      <c r="O3023" s="291"/>
      <c r="P3023" s="289" t="s">
        <v>31</v>
      </c>
      <c r="Q3023" s="290"/>
      <c r="R3023" s="291"/>
      <c r="S3023" s="270"/>
      <c r="T3023" s="283"/>
      <c r="U3023" s="283"/>
      <c r="V3023" s="270"/>
      <c r="W3023" s="270" t="s">
        <v>21</v>
      </c>
    </row>
    <row r="3024" s="253" customFormat="true" ht="25.5" hidden="true" spans="1:23">
      <c r="A3024" s="270">
        <f>MAX(A$1:A3023)+1</f>
        <v>2822</v>
      </c>
      <c r="B3024" s="270">
        <v>311202008</v>
      </c>
      <c r="C3024" s="270" t="s">
        <v>7721</v>
      </c>
      <c r="D3024" s="410" t="s">
        <v>7722</v>
      </c>
      <c r="E3024" s="410" t="s">
        <v>7721</v>
      </c>
      <c r="F3024" s="270"/>
      <c r="G3024" s="270"/>
      <c r="H3024" s="283" t="s">
        <v>39</v>
      </c>
      <c r="I3024" s="283" t="s">
        <v>7710</v>
      </c>
      <c r="J3024" s="289">
        <f>1.3*5</f>
        <v>6.5</v>
      </c>
      <c r="K3024" s="290"/>
      <c r="L3024" s="291"/>
      <c r="M3024" s="289">
        <f>1.3*5</f>
        <v>6.5</v>
      </c>
      <c r="N3024" s="290"/>
      <c r="O3024" s="291"/>
      <c r="P3024" s="289" t="s">
        <v>31</v>
      </c>
      <c r="Q3024" s="290"/>
      <c r="R3024" s="291"/>
      <c r="S3024" s="270"/>
      <c r="T3024" s="283"/>
      <c r="U3024" s="283"/>
      <c r="V3024" s="270"/>
      <c r="W3024" s="270" t="s">
        <v>21</v>
      </c>
    </row>
    <row r="3025" s="253" customFormat="true" ht="114.75" hidden="true" spans="1:23">
      <c r="A3025" s="466">
        <f>MAX(A$1:A3024)+1</f>
        <v>2823</v>
      </c>
      <c r="B3025" s="466">
        <v>311202009</v>
      </c>
      <c r="C3025" s="466" t="s">
        <v>7723</v>
      </c>
      <c r="D3025" s="410" t="s">
        <v>7724</v>
      </c>
      <c r="E3025" s="410" t="s">
        <v>7725</v>
      </c>
      <c r="F3025" s="466" t="s">
        <v>7726</v>
      </c>
      <c r="G3025" s="466"/>
      <c r="H3025" s="470" t="s">
        <v>39</v>
      </c>
      <c r="I3025" s="470" t="s">
        <v>188</v>
      </c>
      <c r="J3025" s="289">
        <f>1.3*2</f>
        <v>2.6</v>
      </c>
      <c r="K3025" s="290"/>
      <c r="L3025" s="291"/>
      <c r="M3025" s="289">
        <f>1.3*2</f>
        <v>2.6</v>
      </c>
      <c r="N3025" s="290"/>
      <c r="O3025" s="291"/>
      <c r="P3025" s="289" t="s">
        <v>31</v>
      </c>
      <c r="Q3025" s="290"/>
      <c r="R3025" s="291"/>
      <c r="S3025" s="466"/>
      <c r="T3025" s="470"/>
      <c r="U3025" s="470"/>
      <c r="V3025" s="270"/>
      <c r="W3025" s="270" t="s">
        <v>21</v>
      </c>
    </row>
    <row r="3026" s="253" customFormat="true" ht="38.25" hidden="true" spans="1:23">
      <c r="A3026" s="270">
        <f>MAX(A$1:A3025)+1</f>
        <v>2824</v>
      </c>
      <c r="B3026" s="270" t="s">
        <v>7727</v>
      </c>
      <c r="C3026" s="270" t="s">
        <v>7728</v>
      </c>
      <c r="D3026" s="410" t="s">
        <v>7729</v>
      </c>
      <c r="E3026" s="410" t="s">
        <v>7730</v>
      </c>
      <c r="F3026" s="270"/>
      <c r="G3026" s="270"/>
      <c r="H3026" s="283" t="s">
        <v>44</v>
      </c>
      <c r="I3026" s="283" t="s">
        <v>188</v>
      </c>
      <c r="J3026" s="289">
        <v>6</v>
      </c>
      <c r="K3026" s="290"/>
      <c r="L3026" s="291"/>
      <c r="M3026" s="289">
        <v>6</v>
      </c>
      <c r="N3026" s="290"/>
      <c r="O3026" s="291"/>
      <c r="P3026" s="289" t="s">
        <v>31</v>
      </c>
      <c r="Q3026" s="290"/>
      <c r="R3026" s="291"/>
      <c r="S3026" s="270"/>
      <c r="T3026" s="283"/>
      <c r="U3026" s="283"/>
      <c r="V3026" s="270"/>
      <c r="W3026" s="270" t="s">
        <v>21</v>
      </c>
    </row>
    <row r="3027" s="253" customFormat="true" ht="25.5" hidden="true" spans="1:23">
      <c r="A3027" s="270">
        <f>MAX(A$1:A3026)+1</f>
        <v>2825</v>
      </c>
      <c r="B3027" s="270">
        <v>311202010</v>
      </c>
      <c r="C3027" s="270" t="s">
        <v>7731</v>
      </c>
      <c r="D3027" s="410" t="s">
        <v>7732</v>
      </c>
      <c r="E3027" s="410" t="s">
        <v>7731</v>
      </c>
      <c r="F3027" s="270" t="s">
        <v>7733</v>
      </c>
      <c r="G3027" s="270" t="s">
        <v>7734</v>
      </c>
      <c r="H3027" s="283" t="s">
        <v>44</v>
      </c>
      <c r="I3027" s="283" t="s">
        <v>7710</v>
      </c>
      <c r="J3027" s="289">
        <f>1.3*400</f>
        <v>520</v>
      </c>
      <c r="K3027" s="290"/>
      <c r="L3027" s="291"/>
      <c r="M3027" s="289">
        <f>1.3*400</f>
        <v>520</v>
      </c>
      <c r="N3027" s="290"/>
      <c r="O3027" s="291"/>
      <c r="P3027" s="289" t="s">
        <v>31</v>
      </c>
      <c r="Q3027" s="290"/>
      <c r="R3027" s="291"/>
      <c r="S3027" s="270"/>
      <c r="T3027" s="283"/>
      <c r="U3027" s="283"/>
      <c r="V3027" s="270"/>
      <c r="W3027" s="270" t="s">
        <v>21</v>
      </c>
    </row>
    <row r="3028" s="253" customFormat="true" ht="25.5" hidden="true" spans="1:23">
      <c r="A3028" s="270">
        <f>MAX(A$1:A3027)+1</f>
        <v>2826</v>
      </c>
      <c r="B3028" s="270">
        <v>311202011</v>
      </c>
      <c r="C3028" s="270" t="s">
        <v>7735</v>
      </c>
      <c r="D3028" s="410" t="s">
        <v>7736</v>
      </c>
      <c r="E3028" s="410" t="s">
        <v>7735</v>
      </c>
      <c r="F3028" s="270"/>
      <c r="G3028" s="270"/>
      <c r="H3028" s="283" t="s">
        <v>39</v>
      </c>
      <c r="I3028" s="283" t="s">
        <v>7710</v>
      </c>
      <c r="J3028" s="289">
        <f>1.3*5</f>
        <v>6.5</v>
      </c>
      <c r="K3028" s="290"/>
      <c r="L3028" s="291"/>
      <c r="M3028" s="289">
        <f>1.3*5</f>
        <v>6.5</v>
      </c>
      <c r="N3028" s="290"/>
      <c r="O3028" s="291"/>
      <c r="P3028" s="289" t="s">
        <v>31</v>
      </c>
      <c r="Q3028" s="290"/>
      <c r="R3028" s="291"/>
      <c r="S3028" s="270"/>
      <c r="T3028" s="283"/>
      <c r="U3028" s="283"/>
      <c r="V3028" s="270"/>
      <c r="W3028" s="270" t="s">
        <v>21</v>
      </c>
    </row>
    <row r="3029" s="253" customFormat="true" ht="25.5" hidden="true" spans="1:23">
      <c r="A3029" s="270">
        <f>MAX(A$1:A3028)+1</f>
        <v>2827</v>
      </c>
      <c r="B3029" s="270">
        <v>311202012</v>
      </c>
      <c r="C3029" s="270" t="s">
        <v>7737</v>
      </c>
      <c r="D3029" s="410" t="s">
        <v>7738</v>
      </c>
      <c r="E3029" s="410" t="s">
        <v>7737</v>
      </c>
      <c r="F3029" s="270" t="s">
        <v>7739</v>
      </c>
      <c r="G3029" s="270" t="s">
        <v>3233</v>
      </c>
      <c r="H3029" s="283" t="s">
        <v>39</v>
      </c>
      <c r="I3029" s="283" t="s">
        <v>188</v>
      </c>
      <c r="J3029" s="289">
        <f>1.3*3</f>
        <v>3.9</v>
      </c>
      <c r="K3029" s="290"/>
      <c r="L3029" s="291"/>
      <c r="M3029" s="289">
        <f>1.3*3</f>
        <v>3.9</v>
      </c>
      <c r="N3029" s="290"/>
      <c r="O3029" s="291"/>
      <c r="P3029" s="289" t="s">
        <v>31</v>
      </c>
      <c r="Q3029" s="290"/>
      <c r="R3029" s="291"/>
      <c r="S3029" s="270"/>
      <c r="T3029" s="283"/>
      <c r="U3029" s="283"/>
      <c r="V3029" s="270"/>
      <c r="W3029" s="270" t="s">
        <v>21</v>
      </c>
    </row>
    <row r="3030" s="253" customFormat="true" ht="25.5" hidden="true" spans="1:23">
      <c r="A3030" s="270">
        <f>MAX(A$1:A3029)+1</f>
        <v>2828</v>
      </c>
      <c r="B3030" s="270">
        <v>311202013</v>
      </c>
      <c r="C3030" s="270" t="s">
        <v>7740</v>
      </c>
      <c r="D3030" s="410" t="s">
        <v>7741</v>
      </c>
      <c r="E3030" s="410" t="s">
        <v>7740</v>
      </c>
      <c r="F3030" s="270" t="s">
        <v>7742</v>
      </c>
      <c r="G3030" s="270"/>
      <c r="H3030" s="283" t="s">
        <v>39</v>
      </c>
      <c r="I3030" s="283" t="s">
        <v>7710</v>
      </c>
      <c r="J3030" s="289">
        <v>33</v>
      </c>
      <c r="K3030" s="290"/>
      <c r="L3030" s="291"/>
      <c r="M3030" s="289">
        <v>33</v>
      </c>
      <c r="N3030" s="290"/>
      <c r="O3030" s="291"/>
      <c r="P3030" s="289" t="s">
        <v>31</v>
      </c>
      <c r="Q3030" s="290"/>
      <c r="R3030" s="291"/>
      <c r="S3030" s="270"/>
      <c r="T3030" s="283"/>
      <c r="U3030" s="283"/>
      <c r="V3030" s="270"/>
      <c r="W3030" s="270" t="s">
        <v>21</v>
      </c>
    </row>
    <row r="3031" s="253" customFormat="true" ht="25.5" hidden="true" spans="1:23">
      <c r="A3031" s="270">
        <f>MAX(A$1:A3030)+1</f>
        <v>2829</v>
      </c>
      <c r="B3031" s="321">
        <v>311202017</v>
      </c>
      <c r="C3031" s="270" t="s">
        <v>7743</v>
      </c>
      <c r="D3031" s="410" t="s">
        <v>7722</v>
      </c>
      <c r="E3031" s="410" t="s">
        <v>7721</v>
      </c>
      <c r="F3031" s="325"/>
      <c r="G3031" s="270"/>
      <c r="H3031" s="283" t="s">
        <v>29</v>
      </c>
      <c r="I3031" s="283" t="s">
        <v>40</v>
      </c>
      <c r="J3031" s="289">
        <v>130</v>
      </c>
      <c r="K3031" s="290"/>
      <c r="L3031" s="291"/>
      <c r="M3031" s="289">
        <v>130</v>
      </c>
      <c r="N3031" s="290"/>
      <c r="O3031" s="291"/>
      <c r="P3031" s="298" t="s">
        <v>31</v>
      </c>
      <c r="Q3031" s="305"/>
      <c r="R3031" s="306"/>
      <c r="S3031" s="270"/>
      <c r="T3031" s="283"/>
      <c r="U3031" s="283"/>
      <c r="V3031" s="270"/>
      <c r="W3031" s="270" t="s">
        <v>310</v>
      </c>
    </row>
    <row r="3032" s="252" customFormat="true" ht="38.25" hidden="true" spans="1:23">
      <c r="A3032" s="270"/>
      <c r="B3032" s="270">
        <v>311203</v>
      </c>
      <c r="C3032" s="270" t="s">
        <v>7744</v>
      </c>
      <c r="D3032" s="410"/>
      <c r="E3032" s="410"/>
      <c r="F3032" s="270"/>
      <c r="G3032" s="270"/>
      <c r="H3032" s="283"/>
      <c r="I3032" s="283"/>
      <c r="J3032" s="289"/>
      <c r="K3032" s="290"/>
      <c r="L3032" s="291"/>
      <c r="M3032" s="289"/>
      <c r="N3032" s="290"/>
      <c r="O3032" s="291"/>
      <c r="P3032" s="289"/>
      <c r="Q3032" s="290"/>
      <c r="R3032" s="291"/>
      <c r="S3032" s="177" t="s">
        <v>7745</v>
      </c>
      <c r="T3032" s="283"/>
      <c r="U3032" s="283"/>
      <c r="V3032" s="270"/>
      <c r="W3032" s="270" t="s">
        <v>21</v>
      </c>
    </row>
    <row r="3033" s="253" customFormat="true" ht="38.25" hidden="true" spans="1:23">
      <c r="A3033" s="270">
        <f>MAX(A$1:A3032)+1</f>
        <v>2830</v>
      </c>
      <c r="B3033" s="270">
        <v>311201072</v>
      </c>
      <c r="C3033" s="177" t="s">
        <v>7746</v>
      </c>
      <c r="D3033" s="410" t="s">
        <v>7747</v>
      </c>
      <c r="E3033" s="410" t="s">
        <v>7746</v>
      </c>
      <c r="F3033" s="270"/>
      <c r="G3033" s="270"/>
      <c r="H3033" s="283" t="s">
        <v>29</v>
      </c>
      <c r="I3033" s="283" t="s">
        <v>40</v>
      </c>
      <c r="J3033" s="289" t="s">
        <v>70</v>
      </c>
      <c r="K3033" s="290"/>
      <c r="L3033" s="291"/>
      <c r="M3033" s="289" t="s">
        <v>70</v>
      </c>
      <c r="N3033" s="290"/>
      <c r="O3033" s="291"/>
      <c r="P3033" s="298" t="s">
        <v>70</v>
      </c>
      <c r="Q3033" s="305"/>
      <c r="R3033" s="306"/>
      <c r="S3033" s="270" t="s">
        <v>7748</v>
      </c>
      <c r="T3033" s="283"/>
      <c r="U3033" s="283"/>
      <c r="V3033" s="270"/>
      <c r="W3033" s="270" t="s">
        <v>7749</v>
      </c>
    </row>
    <row r="3034" s="253" customFormat="true" ht="38.25" hidden="true" spans="1:23">
      <c r="A3034" s="270">
        <f>MAX(A$1:A3033)+1</f>
        <v>2831</v>
      </c>
      <c r="B3034" s="270">
        <v>311201073</v>
      </c>
      <c r="C3034" s="177" t="s">
        <v>7750</v>
      </c>
      <c r="D3034" s="410" t="s">
        <v>7751</v>
      </c>
      <c r="E3034" s="410" t="s">
        <v>7750</v>
      </c>
      <c r="F3034" s="270"/>
      <c r="G3034" s="270" t="s">
        <v>7554</v>
      </c>
      <c r="H3034" s="283" t="s">
        <v>29</v>
      </c>
      <c r="I3034" s="283" t="s">
        <v>40</v>
      </c>
      <c r="J3034" s="289" t="s">
        <v>70</v>
      </c>
      <c r="K3034" s="290"/>
      <c r="L3034" s="291"/>
      <c r="M3034" s="289" t="s">
        <v>70</v>
      </c>
      <c r="N3034" s="290"/>
      <c r="O3034" s="291"/>
      <c r="P3034" s="298" t="s">
        <v>70</v>
      </c>
      <c r="Q3034" s="305"/>
      <c r="R3034" s="306"/>
      <c r="S3034" s="270" t="s">
        <v>7748</v>
      </c>
      <c r="T3034" s="283"/>
      <c r="U3034" s="283"/>
      <c r="V3034" s="270"/>
      <c r="W3034" s="270" t="s">
        <v>7749</v>
      </c>
    </row>
    <row r="3035" s="253" customFormat="true" ht="38.25" hidden="true" spans="1:23">
      <c r="A3035" s="270">
        <f>MAX(A$1:A3034)+1</f>
        <v>2832</v>
      </c>
      <c r="B3035" s="270">
        <v>311201074</v>
      </c>
      <c r="C3035" s="177" t="s">
        <v>7752</v>
      </c>
      <c r="D3035" s="410" t="s">
        <v>7753</v>
      </c>
      <c r="E3035" s="410" t="s">
        <v>7754</v>
      </c>
      <c r="F3035" s="270"/>
      <c r="G3035" s="270"/>
      <c r="H3035" s="283" t="s">
        <v>29</v>
      </c>
      <c r="I3035" s="283" t="s">
        <v>40</v>
      </c>
      <c r="J3035" s="289" t="s">
        <v>70</v>
      </c>
      <c r="K3035" s="290"/>
      <c r="L3035" s="291"/>
      <c r="M3035" s="289" t="s">
        <v>70</v>
      </c>
      <c r="N3035" s="290"/>
      <c r="O3035" s="291"/>
      <c r="P3035" s="298" t="s">
        <v>70</v>
      </c>
      <c r="Q3035" s="305"/>
      <c r="R3035" s="306"/>
      <c r="S3035" s="270" t="s">
        <v>7748</v>
      </c>
      <c r="T3035" s="283"/>
      <c r="U3035" s="283"/>
      <c r="V3035" s="270"/>
      <c r="W3035" s="270" t="s">
        <v>7749</v>
      </c>
    </row>
    <row r="3036" s="253" customFormat="true" ht="38.25" hidden="true" spans="1:23">
      <c r="A3036" s="270">
        <f>MAX(A$1:A3035)+1</f>
        <v>2833</v>
      </c>
      <c r="B3036" s="270">
        <v>311201083</v>
      </c>
      <c r="C3036" s="270" t="s">
        <v>7755</v>
      </c>
      <c r="D3036" s="410" t="s">
        <v>7756</v>
      </c>
      <c r="E3036" s="410" t="s">
        <v>7757</v>
      </c>
      <c r="F3036" s="270"/>
      <c r="G3036" s="270"/>
      <c r="H3036" s="283" t="s">
        <v>29</v>
      </c>
      <c r="I3036" s="283" t="s">
        <v>40</v>
      </c>
      <c r="J3036" s="289">
        <f>1.3*340</f>
        <v>442</v>
      </c>
      <c r="K3036" s="290"/>
      <c r="L3036" s="291"/>
      <c r="M3036" s="289">
        <f>1.3*340</f>
        <v>442</v>
      </c>
      <c r="N3036" s="290"/>
      <c r="O3036" s="291"/>
      <c r="P3036" s="289" t="s">
        <v>31</v>
      </c>
      <c r="Q3036" s="290"/>
      <c r="R3036" s="291"/>
      <c r="S3036" s="270" t="s">
        <v>7748</v>
      </c>
      <c r="T3036" s="283"/>
      <c r="U3036" s="283"/>
      <c r="V3036" s="270"/>
      <c r="W3036" s="270" t="s">
        <v>7749</v>
      </c>
    </row>
    <row r="3037" s="253" customFormat="true" ht="63.75" hidden="true" spans="1:23">
      <c r="A3037" s="270">
        <f>MAX(A$1:A3036)+1</f>
        <v>2834</v>
      </c>
      <c r="B3037" s="270">
        <v>311201075</v>
      </c>
      <c r="C3037" s="270" t="s">
        <v>7758</v>
      </c>
      <c r="D3037" s="410" t="s">
        <v>7759</v>
      </c>
      <c r="E3037" s="410" t="s">
        <v>7758</v>
      </c>
      <c r="F3037" s="270"/>
      <c r="G3037" s="270"/>
      <c r="H3037" s="283" t="s">
        <v>29</v>
      </c>
      <c r="I3037" s="283" t="s">
        <v>3288</v>
      </c>
      <c r="J3037" s="289" t="s">
        <v>70</v>
      </c>
      <c r="K3037" s="290"/>
      <c r="L3037" s="291"/>
      <c r="M3037" s="289" t="s">
        <v>70</v>
      </c>
      <c r="N3037" s="290"/>
      <c r="O3037" s="291"/>
      <c r="P3037" s="298" t="s">
        <v>70</v>
      </c>
      <c r="Q3037" s="305"/>
      <c r="R3037" s="306"/>
      <c r="S3037" s="270" t="s">
        <v>7760</v>
      </c>
      <c r="T3037" s="283"/>
      <c r="U3037" s="283"/>
      <c r="V3037" s="270"/>
      <c r="W3037" s="270" t="s">
        <v>7749</v>
      </c>
    </row>
    <row r="3038" s="253" customFormat="true" ht="38.25" hidden="true" spans="1:23">
      <c r="A3038" s="270">
        <f>MAX(A$1:A3037)+1</f>
        <v>2835</v>
      </c>
      <c r="B3038" s="270">
        <v>311201076</v>
      </c>
      <c r="C3038" s="270" t="s">
        <v>7761</v>
      </c>
      <c r="D3038" s="410" t="s">
        <v>7762</v>
      </c>
      <c r="E3038" s="410" t="s">
        <v>7763</v>
      </c>
      <c r="F3038" s="270"/>
      <c r="G3038" s="270"/>
      <c r="H3038" s="283" t="s">
        <v>29</v>
      </c>
      <c r="I3038" s="283" t="s">
        <v>40</v>
      </c>
      <c r="J3038" s="289" t="s">
        <v>70</v>
      </c>
      <c r="K3038" s="290"/>
      <c r="L3038" s="291"/>
      <c r="M3038" s="289" t="s">
        <v>70</v>
      </c>
      <c r="N3038" s="290"/>
      <c r="O3038" s="291"/>
      <c r="P3038" s="298" t="s">
        <v>70</v>
      </c>
      <c r="Q3038" s="305"/>
      <c r="R3038" s="306"/>
      <c r="S3038" s="270" t="s">
        <v>7748</v>
      </c>
      <c r="T3038" s="283"/>
      <c r="U3038" s="283"/>
      <c r="V3038" s="270"/>
      <c r="W3038" s="270" t="s">
        <v>7749</v>
      </c>
    </row>
    <row r="3039" s="252" customFormat="true" ht="25.5" hidden="true" spans="1:23">
      <c r="A3039" s="270"/>
      <c r="B3039" s="270">
        <v>3113</v>
      </c>
      <c r="C3039" s="270" t="s">
        <v>7764</v>
      </c>
      <c r="D3039" s="410"/>
      <c r="E3039" s="410"/>
      <c r="F3039" s="270"/>
      <c r="G3039" s="270"/>
      <c r="H3039" s="283"/>
      <c r="I3039" s="283"/>
      <c r="J3039" s="289"/>
      <c r="K3039" s="290"/>
      <c r="L3039" s="291"/>
      <c r="M3039" s="289"/>
      <c r="N3039" s="290"/>
      <c r="O3039" s="291"/>
      <c r="P3039" s="289"/>
      <c r="Q3039" s="290"/>
      <c r="R3039" s="291"/>
      <c r="S3039" s="270"/>
      <c r="T3039" s="283"/>
      <c r="U3039" s="283"/>
      <c r="V3039" s="270"/>
      <c r="W3039" s="270" t="s">
        <v>21</v>
      </c>
    </row>
    <row r="3040" s="253" customFormat="true" ht="25.5" hidden="true" spans="1:23">
      <c r="A3040" s="270">
        <f>MAX(A$1:A3039)+1</f>
        <v>2836</v>
      </c>
      <c r="B3040" s="270">
        <v>311300001</v>
      </c>
      <c r="C3040" s="396" t="s">
        <v>7765</v>
      </c>
      <c r="D3040" s="410" t="s">
        <v>7766</v>
      </c>
      <c r="E3040" s="410" t="s">
        <v>7765</v>
      </c>
      <c r="F3040" s="270" t="s">
        <v>5687</v>
      </c>
      <c r="G3040" s="270"/>
      <c r="H3040" s="283" t="s">
        <v>44</v>
      </c>
      <c r="I3040" s="283" t="s">
        <v>7710</v>
      </c>
      <c r="J3040" s="289">
        <f>1.3*400</f>
        <v>520</v>
      </c>
      <c r="K3040" s="290"/>
      <c r="L3040" s="291"/>
      <c r="M3040" s="289">
        <f>1.3*400</f>
        <v>520</v>
      </c>
      <c r="N3040" s="290"/>
      <c r="O3040" s="291"/>
      <c r="P3040" s="289" t="s">
        <v>31</v>
      </c>
      <c r="Q3040" s="290"/>
      <c r="R3040" s="291"/>
      <c r="S3040" s="435"/>
      <c r="T3040" s="283"/>
      <c r="U3040" s="283"/>
      <c r="V3040" s="270"/>
      <c r="W3040" s="270" t="s">
        <v>21</v>
      </c>
    </row>
    <row r="3041" s="253" customFormat="true" ht="25.5" hidden="true" spans="1:23">
      <c r="A3041" s="270">
        <f>MAX(A$1:A3040)+1</f>
        <v>2837</v>
      </c>
      <c r="B3041" s="270">
        <v>311300002</v>
      </c>
      <c r="C3041" s="396" t="s">
        <v>7767</v>
      </c>
      <c r="D3041" s="410" t="s">
        <v>7768</v>
      </c>
      <c r="E3041" s="410" t="s">
        <v>7767</v>
      </c>
      <c r="F3041" s="270" t="s">
        <v>7769</v>
      </c>
      <c r="G3041" s="272"/>
      <c r="H3041" s="283" t="s">
        <v>39</v>
      </c>
      <c r="I3041" s="283" t="s">
        <v>7710</v>
      </c>
      <c r="J3041" s="289">
        <f>1.3*50</f>
        <v>65</v>
      </c>
      <c r="K3041" s="290"/>
      <c r="L3041" s="291"/>
      <c r="M3041" s="289">
        <f>1.3*50</f>
        <v>65</v>
      </c>
      <c r="N3041" s="290"/>
      <c r="O3041" s="291"/>
      <c r="P3041" s="289" t="s">
        <v>31</v>
      </c>
      <c r="Q3041" s="290"/>
      <c r="R3041" s="291"/>
      <c r="S3041" s="435" t="s">
        <v>345</v>
      </c>
      <c r="T3041" s="283"/>
      <c r="U3041" s="283"/>
      <c r="V3041" s="270"/>
      <c r="W3041" s="270" t="s">
        <v>21</v>
      </c>
    </row>
    <row r="3042" s="253" customFormat="true" ht="25.5" hidden="true" spans="1:23">
      <c r="A3042" s="270">
        <f>MAX(A$1:A3041)+1</f>
        <v>2838</v>
      </c>
      <c r="B3042" s="270">
        <v>311300003</v>
      </c>
      <c r="C3042" s="396" t="s">
        <v>7770</v>
      </c>
      <c r="D3042" s="410" t="s">
        <v>7771</v>
      </c>
      <c r="E3042" s="410" t="s">
        <v>7770</v>
      </c>
      <c r="F3042" s="270"/>
      <c r="G3042" s="270" t="s">
        <v>7772</v>
      </c>
      <c r="H3042" s="283" t="s">
        <v>39</v>
      </c>
      <c r="I3042" s="283" t="s">
        <v>7710</v>
      </c>
      <c r="J3042" s="289">
        <f>1.3*80</f>
        <v>104</v>
      </c>
      <c r="K3042" s="290"/>
      <c r="L3042" s="291"/>
      <c r="M3042" s="289">
        <f>1.3*80</f>
        <v>104</v>
      </c>
      <c r="N3042" s="290"/>
      <c r="O3042" s="291"/>
      <c r="P3042" s="289" t="s">
        <v>31</v>
      </c>
      <c r="Q3042" s="290"/>
      <c r="R3042" s="291"/>
      <c r="S3042" s="435"/>
      <c r="T3042" s="283"/>
      <c r="U3042" s="283"/>
      <c r="V3042" s="270"/>
      <c r="W3042" s="270" t="s">
        <v>21</v>
      </c>
    </row>
    <row r="3043" s="253" customFormat="true" ht="25.5" hidden="true" spans="1:23">
      <c r="A3043" s="270">
        <f>MAX(A$1:A3042)+1</f>
        <v>2839</v>
      </c>
      <c r="B3043" s="270">
        <v>311300004</v>
      </c>
      <c r="C3043" s="396" t="s">
        <v>7773</v>
      </c>
      <c r="D3043" s="410" t="s">
        <v>7774</v>
      </c>
      <c r="E3043" s="410" t="s">
        <v>7773</v>
      </c>
      <c r="F3043" s="270"/>
      <c r="G3043" s="270"/>
      <c r="H3043" s="283" t="s">
        <v>39</v>
      </c>
      <c r="I3043" s="283" t="s">
        <v>7710</v>
      </c>
      <c r="J3043" s="289">
        <f>1.3*60</f>
        <v>78</v>
      </c>
      <c r="K3043" s="290"/>
      <c r="L3043" s="291"/>
      <c r="M3043" s="289">
        <f>1.3*60</f>
        <v>78</v>
      </c>
      <c r="N3043" s="290"/>
      <c r="O3043" s="291"/>
      <c r="P3043" s="289" t="s">
        <v>31</v>
      </c>
      <c r="Q3043" s="290"/>
      <c r="R3043" s="291"/>
      <c r="S3043" s="435"/>
      <c r="T3043" s="283"/>
      <c r="U3043" s="283"/>
      <c r="V3043" s="270"/>
      <c r="W3043" s="270" t="s">
        <v>21</v>
      </c>
    </row>
    <row r="3044" s="253" customFormat="true" ht="25.5" hidden="true" spans="1:23">
      <c r="A3044" s="270">
        <f>MAX(A$1:A3043)+1</f>
        <v>2840</v>
      </c>
      <c r="B3044" s="270">
        <v>311300005</v>
      </c>
      <c r="C3044" s="396" t="s">
        <v>7775</v>
      </c>
      <c r="D3044" s="410" t="s">
        <v>7776</v>
      </c>
      <c r="E3044" s="410" t="s">
        <v>7775</v>
      </c>
      <c r="F3044" s="270"/>
      <c r="G3044" s="270"/>
      <c r="H3044" s="283" t="s">
        <v>39</v>
      </c>
      <c r="I3044" s="283" t="s">
        <v>7710</v>
      </c>
      <c r="J3044" s="289">
        <v>46</v>
      </c>
      <c r="K3044" s="290"/>
      <c r="L3044" s="291"/>
      <c r="M3044" s="289">
        <v>46</v>
      </c>
      <c r="N3044" s="290"/>
      <c r="O3044" s="291"/>
      <c r="P3044" s="289" t="s">
        <v>31</v>
      </c>
      <c r="Q3044" s="290"/>
      <c r="R3044" s="291"/>
      <c r="S3044" s="435"/>
      <c r="T3044" s="283"/>
      <c r="U3044" s="283"/>
      <c r="V3044" s="270"/>
      <c r="W3044" s="270" t="s">
        <v>21</v>
      </c>
    </row>
    <row r="3045" s="253" customFormat="true" ht="25.5" hidden="true" spans="1:23">
      <c r="A3045" s="270">
        <f>MAX(A$1:A3044)+1</f>
        <v>2841</v>
      </c>
      <c r="B3045" s="270">
        <v>311300006</v>
      </c>
      <c r="C3045" s="396" t="s">
        <v>7777</v>
      </c>
      <c r="D3045" s="410" t="s">
        <v>7778</v>
      </c>
      <c r="E3045" s="410" t="s">
        <v>7777</v>
      </c>
      <c r="F3045" s="270" t="s">
        <v>7779</v>
      </c>
      <c r="G3045" s="270"/>
      <c r="H3045" s="283" t="s">
        <v>39</v>
      </c>
      <c r="I3045" s="283" t="s">
        <v>7710</v>
      </c>
      <c r="J3045" s="289">
        <v>33</v>
      </c>
      <c r="K3045" s="290"/>
      <c r="L3045" s="291"/>
      <c r="M3045" s="289">
        <v>33</v>
      </c>
      <c r="N3045" s="290"/>
      <c r="O3045" s="291"/>
      <c r="P3045" s="289" t="s">
        <v>31</v>
      </c>
      <c r="Q3045" s="290"/>
      <c r="R3045" s="291"/>
      <c r="S3045" s="435"/>
      <c r="T3045" s="283"/>
      <c r="U3045" s="283"/>
      <c r="V3045" s="270"/>
      <c r="W3045" s="270" t="s">
        <v>21</v>
      </c>
    </row>
    <row r="3046" s="253" customFormat="true" ht="25.5" hidden="true" spans="1:23">
      <c r="A3046" s="270">
        <f>MAX(A$1:A3045)+1</f>
        <v>2842</v>
      </c>
      <c r="B3046" s="270">
        <v>311300007</v>
      </c>
      <c r="C3046" s="396" t="s">
        <v>7780</v>
      </c>
      <c r="D3046" s="410" t="s">
        <v>7781</v>
      </c>
      <c r="E3046" s="410" t="s">
        <v>7780</v>
      </c>
      <c r="F3046" s="270"/>
      <c r="G3046" s="270"/>
      <c r="H3046" s="283" t="s">
        <v>39</v>
      </c>
      <c r="I3046" s="283" t="s">
        <v>7710</v>
      </c>
      <c r="J3046" s="289">
        <f>1.3*40</f>
        <v>52</v>
      </c>
      <c r="K3046" s="290"/>
      <c r="L3046" s="291"/>
      <c r="M3046" s="289">
        <f>1.3*40</f>
        <v>52</v>
      </c>
      <c r="N3046" s="290"/>
      <c r="O3046" s="291"/>
      <c r="P3046" s="289" t="s">
        <v>31</v>
      </c>
      <c r="Q3046" s="290"/>
      <c r="R3046" s="291"/>
      <c r="S3046" s="435"/>
      <c r="T3046" s="283"/>
      <c r="U3046" s="283"/>
      <c r="V3046" s="270"/>
      <c r="W3046" s="270" t="s">
        <v>21</v>
      </c>
    </row>
    <row r="3047" s="253" customFormat="true" ht="25.5" hidden="true" spans="1:23">
      <c r="A3047" s="270">
        <f>MAX(A$1:A3046)+1</f>
        <v>2843</v>
      </c>
      <c r="B3047" s="270">
        <v>311300008</v>
      </c>
      <c r="C3047" s="396" t="s">
        <v>7782</v>
      </c>
      <c r="D3047" s="410" t="s">
        <v>7783</v>
      </c>
      <c r="E3047" s="410" t="s">
        <v>7782</v>
      </c>
      <c r="F3047" s="270"/>
      <c r="G3047" s="270"/>
      <c r="H3047" s="283" t="s">
        <v>39</v>
      </c>
      <c r="I3047" s="283" t="s">
        <v>7710</v>
      </c>
      <c r="J3047" s="289">
        <v>33</v>
      </c>
      <c r="K3047" s="290"/>
      <c r="L3047" s="291"/>
      <c r="M3047" s="289">
        <v>33</v>
      </c>
      <c r="N3047" s="290"/>
      <c r="O3047" s="291"/>
      <c r="P3047" s="289" t="s">
        <v>31</v>
      </c>
      <c r="Q3047" s="290"/>
      <c r="R3047" s="291"/>
      <c r="S3047" s="435"/>
      <c r="T3047" s="283"/>
      <c r="U3047" s="283"/>
      <c r="V3047" s="270"/>
      <c r="W3047" s="270" t="s">
        <v>21</v>
      </c>
    </row>
    <row r="3048" s="253" customFormat="true" ht="25.5" hidden="true" spans="1:23">
      <c r="A3048" s="270">
        <f>MAX(A$1:A3047)+1</f>
        <v>2844</v>
      </c>
      <c r="B3048" s="270">
        <v>311300009</v>
      </c>
      <c r="C3048" s="396" t="s">
        <v>7784</v>
      </c>
      <c r="D3048" s="410" t="s">
        <v>7785</v>
      </c>
      <c r="E3048" s="410" t="s">
        <v>7784</v>
      </c>
      <c r="F3048" s="270" t="s">
        <v>7786</v>
      </c>
      <c r="G3048" s="270"/>
      <c r="H3048" s="283" t="s">
        <v>39</v>
      </c>
      <c r="I3048" s="283" t="s">
        <v>7710</v>
      </c>
      <c r="J3048" s="289">
        <v>46</v>
      </c>
      <c r="K3048" s="290"/>
      <c r="L3048" s="291"/>
      <c r="M3048" s="289">
        <v>46</v>
      </c>
      <c r="N3048" s="290"/>
      <c r="O3048" s="291"/>
      <c r="P3048" s="289" t="s">
        <v>31</v>
      </c>
      <c r="Q3048" s="290"/>
      <c r="R3048" s="291"/>
      <c r="S3048" s="435"/>
      <c r="T3048" s="283"/>
      <c r="U3048" s="283"/>
      <c r="V3048" s="270"/>
      <c r="W3048" s="270" t="s">
        <v>21</v>
      </c>
    </row>
    <row r="3049" s="253" customFormat="true" ht="25.5" hidden="true" spans="1:23">
      <c r="A3049" s="270">
        <f>MAX(A$1:A3048)+1</f>
        <v>2845</v>
      </c>
      <c r="B3049" s="270">
        <v>311300010</v>
      </c>
      <c r="C3049" s="396" t="s">
        <v>7787</v>
      </c>
      <c r="D3049" s="410" t="s">
        <v>7788</v>
      </c>
      <c r="E3049" s="410" t="s">
        <v>7787</v>
      </c>
      <c r="F3049" s="270" t="s">
        <v>7789</v>
      </c>
      <c r="G3049" s="270"/>
      <c r="H3049" s="283" t="s">
        <v>39</v>
      </c>
      <c r="I3049" s="283" t="s">
        <v>7710</v>
      </c>
      <c r="J3049" s="289">
        <f>1.3*50</f>
        <v>65</v>
      </c>
      <c r="K3049" s="290"/>
      <c r="L3049" s="291"/>
      <c r="M3049" s="289">
        <f>1.3*50</f>
        <v>65</v>
      </c>
      <c r="N3049" s="290"/>
      <c r="O3049" s="291"/>
      <c r="P3049" s="289" t="s">
        <v>31</v>
      </c>
      <c r="Q3049" s="290"/>
      <c r="R3049" s="291"/>
      <c r="S3049" s="435"/>
      <c r="T3049" s="283"/>
      <c r="U3049" s="283"/>
      <c r="V3049" s="270"/>
      <c r="W3049" s="270" t="s">
        <v>21</v>
      </c>
    </row>
    <row r="3050" s="253" customFormat="true" ht="25.5" hidden="true" spans="1:23">
      <c r="A3050" s="270">
        <f>MAX(A$1:A3049)+1</f>
        <v>2846</v>
      </c>
      <c r="B3050" s="270">
        <v>311300011</v>
      </c>
      <c r="C3050" s="396" t="s">
        <v>7790</v>
      </c>
      <c r="D3050" s="410" t="s">
        <v>7791</v>
      </c>
      <c r="E3050" s="410" t="s">
        <v>7790</v>
      </c>
      <c r="F3050" s="270"/>
      <c r="G3050" s="270"/>
      <c r="H3050" s="283" t="s">
        <v>39</v>
      </c>
      <c r="I3050" s="283" t="s">
        <v>7710</v>
      </c>
      <c r="J3050" s="289">
        <f>1.3*70</f>
        <v>91</v>
      </c>
      <c r="K3050" s="290"/>
      <c r="L3050" s="291"/>
      <c r="M3050" s="289">
        <f>1.3*70</f>
        <v>91</v>
      </c>
      <c r="N3050" s="290"/>
      <c r="O3050" s="291"/>
      <c r="P3050" s="289" t="s">
        <v>31</v>
      </c>
      <c r="Q3050" s="290"/>
      <c r="R3050" s="291"/>
      <c r="S3050" s="435"/>
      <c r="T3050" s="283"/>
      <c r="U3050" s="283"/>
      <c r="V3050" s="270"/>
      <c r="W3050" s="270" t="s">
        <v>21</v>
      </c>
    </row>
    <row r="3051" s="253" customFormat="true" ht="63.75" hidden="true" spans="1:23">
      <c r="A3051" s="270">
        <f>MAX(A$1:A3050)+1</f>
        <v>2847</v>
      </c>
      <c r="B3051" s="270">
        <v>311300012</v>
      </c>
      <c r="C3051" s="177" t="s">
        <v>7792</v>
      </c>
      <c r="D3051" s="410" t="s">
        <v>7793</v>
      </c>
      <c r="E3051" s="410" t="s">
        <v>7792</v>
      </c>
      <c r="F3051" s="270" t="s">
        <v>7794</v>
      </c>
      <c r="G3051" s="272"/>
      <c r="H3051" s="283" t="s">
        <v>39</v>
      </c>
      <c r="I3051" s="283" t="s">
        <v>40</v>
      </c>
      <c r="J3051" s="297">
        <v>270</v>
      </c>
      <c r="K3051" s="303"/>
      <c r="L3051" s="304"/>
      <c r="M3051" s="297">
        <v>270</v>
      </c>
      <c r="N3051" s="303"/>
      <c r="O3051" s="304"/>
      <c r="P3051" s="289" t="s">
        <v>31</v>
      </c>
      <c r="Q3051" s="290"/>
      <c r="R3051" s="291"/>
      <c r="S3051" s="435" t="s">
        <v>345</v>
      </c>
      <c r="T3051" s="377"/>
      <c r="U3051" s="377"/>
      <c r="V3051" s="270"/>
      <c r="W3051" s="270" t="s">
        <v>938</v>
      </c>
    </row>
    <row r="3052" s="253" customFormat="true" ht="38.25" hidden="true" spans="1:23">
      <c r="A3052" s="270">
        <f>MAX(A$1:A3051)+1</f>
        <v>2848</v>
      </c>
      <c r="B3052" s="270">
        <v>311300013</v>
      </c>
      <c r="C3052" s="468" t="s">
        <v>7795</v>
      </c>
      <c r="D3052" s="411" t="s">
        <v>7796</v>
      </c>
      <c r="E3052" s="410" t="s">
        <v>7795</v>
      </c>
      <c r="F3052" s="270"/>
      <c r="G3052" s="270" t="s">
        <v>7797</v>
      </c>
      <c r="H3052" s="285" t="s">
        <v>44</v>
      </c>
      <c r="I3052" s="283" t="s">
        <v>40</v>
      </c>
      <c r="J3052" s="289">
        <v>400</v>
      </c>
      <c r="K3052" s="290"/>
      <c r="L3052" s="291"/>
      <c r="M3052" s="289">
        <v>400</v>
      </c>
      <c r="N3052" s="290"/>
      <c r="O3052" s="291"/>
      <c r="P3052" s="289" t="s">
        <v>31</v>
      </c>
      <c r="Q3052" s="290"/>
      <c r="R3052" s="291"/>
      <c r="S3052" s="468"/>
      <c r="T3052" s="283"/>
      <c r="U3052" s="283"/>
      <c r="V3052" s="270"/>
      <c r="W3052" s="270" t="s">
        <v>21</v>
      </c>
    </row>
    <row r="3053" s="253" customFormat="true" ht="51" hidden="true" spans="1:23">
      <c r="A3053" s="270">
        <f>MAX(A$1:A3052)+1</f>
        <v>2849</v>
      </c>
      <c r="B3053" s="270">
        <v>311300014</v>
      </c>
      <c r="C3053" s="270" t="s">
        <v>7798</v>
      </c>
      <c r="D3053" s="410" t="s">
        <v>7799</v>
      </c>
      <c r="E3053" s="410" t="s">
        <v>7798</v>
      </c>
      <c r="F3053" s="270" t="s">
        <v>7800</v>
      </c>
      <c r="G3053" s="270"/>
      <c r="H3053" s="283" t="s">
        <v>29</v>
      </c>
      <c r="I3053" s="283" t="s">
        <v>40</v>
      </c>
      <c r="J3053" s="289" t="s">
        <v>70</v>
      </c>
      <c r="K3053" s="290"/>
      <c r="L3053" s="291"/>
      <c r="M3053" s="289" t="s">
        <v>70</v>
      </c>
      <c r="N3053" s="290"/>
      <c r="O3053" s="291"/>
      <c r="P3053" s="298" t="s">
        <v>70</v>
      </c>
      <c r="Q3053" s="305"/>
      <c r="R3053" s="306"/>
      <c r="S3053" s="468" t="s">
        <v>1008</v>
      </c>
      <c r="T3053" s="283"/>
      <c r="U3053" s="283"/>
      <c r="V3053" s="270"/>
      <c r="W3053" s="270" t="s">
        <v>21</v>
      </c>
    </row>
    <row r="3054" s="252" customFormat="true" ht="25.5" hidden="true" spans="1:23">
      <c r="A3054" s="270"/>
      <c r="B3054" s="270">
        <v>3114</v>
      </c>
      <c r="C3054" s="270" t="s">
        <v>7801</v>
      </c>
      <c r="D3054" s="410"/>
      <c r="E3054" s="410"/>
      <c r="F3054" s="270"/>
      <c r="G3054" s="270"/>
      <c r="H3054" s="283"/>
      <c r="I3054" s="283"/>
      <c r="J3054" s="289"/>
      <c r="K3054" s="290"/>
      <c r="L3054" s="291"/>
      <c r="M3054" s="289"/>
      <c r="N3054" s="290"/>
      <c r="O3054" s="291"/>
      <c r="P3054" s="289"/>
      <c r="Q3054" s="290"/>
      <c r="R3054" s="291"/>
      <c r="S3054" s="270"/>
      <c r="T3054" s="283"/>
      <c r="U3054" s="283"/>
      <c r="V3054" s="270"/>
      <c r="W3054" s="270" t="s">
        <v>21</v>
      </c>
    </row>
    <row r="3055" s="253" customFormat="true" ht="25.5" hidden="true" spans="1:23">
      <c r="A3055" s="270">
        <f>MAX(A$1:A3054)+1</f>
        <v>2850</v>
      </c>
      <c r="B3055" s="270" t="s">
        <v>7802</v>
      </c>
      <c r="C3055" s="270" t="s">
        <v>7803</v>
      </c>
      <c r="D3055" s="410" t="s">
        <v>4797</v>
      </c>
      <c r="E3055" s="410" t="s">
        <v>4798</v>
      </c>
      <c r="F3055" s="270"/>
      <c r="G3055" s="270" t="s">
        <v>7804</v>
      </c>
      <c r="H3055" s="283" t="s">
        <v>44</v>
      </c>
      <c r="I3055" s="283" t="s">
        <v>40</v>
      </c>
      <c r="J3055" s="289" t="s">
        <v>31</v>
      </c>
      <c r="K3055" s="290"/>
      <c r="L3055" s="291"/>
      <c r="M3055" s="289" t="s">
        <v>31</v>
      </c>
      <c r="N3055" s="290"/>
      <c r="O3055" s="291"/>
      <c r="P3055" s="289" t="s">
        <v>31</v>
      </c>
      <c r="Q3055" s="290"/>
      <c r="R3055" s="291"/>
      <c r="S3055" s="270"/>
      <c r="T3055" s="283"/>
      <c r="U3055" s="283"/>
      <c r="V3055" s="270"/>
      <c r="W3055" s="270" t="s">
        <v>21</v>
      </c>
    </row>
    <row r="3056" s="253" customFormat="true" ht="25.5" hidden="true" spans="1:23">
      <c r="A3056" s="270">
        <f>MAX(A$1:A3055)+1</f>
        <v>2851</v>
      </c>
      <c r="B3056" s="270">
        <v>311400001</v>
      </c>
      <c r="C3056" s="396" t="s">
        <v>7805</v>
      </c>
      <c r="D3056" s="410" t="s">
        <v>7806</v>
      </c>
      <c r="E3056" s="410" t="s">
        <v>7805</v>
      </c>
      <c r="F3056" s="270" t="s">
        <v>7807</v>
      </c>
      <c r="G3056" s="270"/>
      <c r="H3056" s="283" t="s">
        <v>39</v>
      </c>
      <c r="I3056" s="283" t="s">
        <v>407</v>
      </c>
      <c r="J3056" s="289" t="s">
        <v>31</v>
      </c>
      <c r="K3056" s="290"/>
      <c r="L3056" s="291"/>
      <c r="M3056" s="289" t="s">
        <v>31</v>
      </c>
      <c r="N3056" s="290"/>
      <c r="O3056" s="291"/>
      <c r="P3056" s="289" t="s">
        <v>31</v>
      </c>
      <c r="Q3056" s="290"/>
      <c r="R3056" s="291"/>
      <c r="S3056" s="270"/>
      <c r="T3056" s="283"/>
      <c r="U3056" s="283"/>
      <c r="V3056" s="270"/>
      <c r="W3056" s="270" t="s">
        <v>21</v>
      </c>
    </row>
    <row r="3057" s="253" customFormat="true" ht="25.5" hidden="true" spans="1:23">
      <c r="A3057" s="270">
        <f>MAX(A$1:A3056)+1</f>
        <v>2852</v>
      </c>
      <c r="B3057" s="270">
        <v>311400002</v>
      </c>
      <c r="C3057" s="396" t="s">
        <v>7808</v>
      </c>
      <c r="D3057" s="410" t="s">
        <v>7809</v>
      </c>
      <c r="E3057" s="410" t="s">
        <v>7808</v>
      </c>
      <c r="F3057" s="270"/>
      <c r="G3057" s="270"/>
      <c r="H3057" s="283" t="s">
        <v>29</v>
      </c>
      <c r="I3057" s="283" t="s">
        <v>40</v>
      </c>
      <c r="J3057" s="289" t="s">
        <v>31</v>
      </c>
      <c r="K3057" s="290"/>
      <c r="L3057" s="291"/>
      <c r="M3057" s="289" t="s">
        <v>31</v>
      </c>
      <c r="N3057" s="290"/>
      <c r="O3057" s="291"/>
      <c r="P3057" s="289" t="s">
        <v>31</v>
      </c>
      <c r="Q3057" s="290"/>
      <c r="R3057" s="291"/>
      <c r="S3057" s="270"/>
      <c r="T3057" s="283"/>
      <c r="U3057" s="283"/>
      <c r="V3057" s="270"/>
      <c r="W3057" s="270" t="s">
        <v>21</v>
      </c>
    </row>
    <row r="3058" s="253" customFormat="true" ht="25.5" hidden="true" spans="1:23">
      <c r="A3058" s="270">
        <f>MAX(A$1:A3057)+1</f>
        <v>2853</v>
      </c>
      <c r="B3058" s="270">
        <v>311400003</v>
      </c>
      <c r="C3058" s="396" t="s">
        <v>7810</v>
      </c>
      <c r="D3058" s="410" t="s">
        <v>7811</v>
      </c>
      <c r="E3058" s="410" t="s">
        <v>7810</v>
      </c>
      <c r="F3058" s="270" t="s">
        <v>7812</v>
      </c>
      <c r="G3058" s="272"/>
      <c r="H3058" s="283" t="s">
        <v>39</v>
      </c>
      <c r="I3058" s="283" t="s">
        <v>4151</v>
      </c>
      <c r="J3058" s="289" t="s">
        <v>31</v>
      </c>
      <c r="K3058" s="290"/>
      <c r="L3058" s="291"/>
      <c r="M3058" s="289" t="s">
        <v>31</v>
      </c>
      <c r="N3058" s="290"/>
      <c r="O3058" s="291"/>
      <c r="P3058" s="289" t="s">
        <v>31</v>
      </c>
      <c r="Q3058" s="290"/>
      <c r="R3058" s="291"/>
      <c r="S3058" s="435" t="s">
        <v>345</v>
      </c>
      <c r="T3058" s="283"/>
      <c r="U3058" s="283"/>
      <c r="V3058" s="270"/>
      <c r="W3058" s="270" t="s">
        <v>21</v>
      </c>
    </row>
    <row r="3059" s="253" customFormat="true" ht="25.5" hidden="true" spans="1:23">
      <c r="A3059" s="270">
        <f>MAX(A$1:A3058)+1</f>
        <v>2854</v>
      </c>
      <c r="B3059" s="270">
        <v>311400004</v>
      </c>
      <c r="C3059" s="396" t="s">
        <v>7813</v>
      </c>
      <c r="D3059" s="410" t="s">
        <v>7814</v>
      </c>
      <c r="E3059" s="410" t="s">
        <v>7813</v>
      </c>
      <c r="F3059" s="270"/>
      <c r="G3059" s="270"/>
      <c r="H3059" s="283" t="s">
        <v>29</v>
      </c>
      <c r="I3059" s="283" t="s">
        <v>40</v>
      </c>
      <c r="J3059" s="289" t="s">
        <v>31</v>
      </c>
      <c r="K3059" s="290"/>
      <c r="L3059" s="291"/>
      <c r="M3059" s="289" t="s">
        <v>31</v>
      </c>
      <c r="N3059" s="290"/>
      <c r="O3059" s="291"/>
      <c r="P3059" s="289" t="s">
        <v>31</v>
      </c>
      <c r="Q3059" s="290"/>
      <c r="R3059" s="291"/>
      <c r="S3059" s="270"/>
      <c r="T3059" s="283"/>
      <c r="U3059" s="283"/>
      <c r="V3059" s="270"/>
      <c r="W3059" s="270" t="s">
        <v>21</v>
      </c>
    </row>
    <row r="3060" s="253" customFormat="true" ht="38.25" hidden="true" spans="1:23">
      <c r="A3060" s="270">
        <f>MAX(A$1:A3059)+1</f>
        <v>2855</v>
      </c>
      <c r="B3060" s="270">
        <v>311400005</v>
      </c>
      <c r="C3060" s="396" t="s">
        <v>7815</v>
      </c>
      <c r="D3060" s="410" t="s">
        <v>7816</v>
      </c>
      <c r="E3060" s="410" t="s">
        <v>7815</v>
      </c>
      <c r="F3060" s="270" t="s">
        <v>7817</v>
      </c>
      <c r="G3060" s="270"/>
      <c r="H3060" s="283" t="s">
        <v>29</v>
      </c>
      <c r="I3060" s="283" t="s">
        <v>40</v>
      </c>
      <c r="J3060" s="289" t="s">
        <v>31</v>
      </c>
      <c r="K3060" s="290"/>
      <c r="L3060" s="291"/>
      <c r="M3060" s="289" t="s">
        <v>31</v>
      </c>
      <c r="N3060" s="290"/>
      <c r="O3060" s="291"/>
      <c r="P3060" s="289" t="s">
        <v>31</v>
      </c>
      <c r="Q3060" s="290"/>
      <c r="R3060" s="291"/>
      <c r="S3060" s="270"/>
      <c r="T3060" s="283"/>
      <c r="U3060" s="283"/>
      <c r="V3060" s="270"/>
      <c r="W3060" s="270" t="s">
        <v>21</v>
      </c>
    </row>
    <row r="3061" s="253" customFormat="true" ht="25.5" hidden="true" spans="1:23">
      <c r="A3061" s="270">
        <f>MAX(A$1:A3060)+1</f>
        <v>2856</v>
      </c>
      <c r="B3061" s="270">
        <v>311400006</v>
      </c>
      <c r="C3061" s="396" t="s">
        <v>7818</v>
      </c>
      <c r="D3061" s="410" t="s">
        <v>7819</v>
      </c>
      <c r="E3061" s="410" t="s">
        <v>7818</v>
      </c>
      <c r="F3061" s="270" t="s">
        <v>7820</v>
      </c>
      <c r="G3061" s="270"/>
      <c r="H3061" s="283" t="s">
        <v>39</v>
      </c>
      <c r="I3061" s="283" t="s">
        <v>4151</v>
      </c>
      <c r="J3061" s="289" t="s">
        <v>31</v>
      </c>
      <c r="K3061" s="290"/>
      <c r="L3061" s="291"/>
      <c r="M3061" s="289" t="s">
        <v>31</v>
      </c>
      <c r="N3061" s="290"/>
      <c r="O3061" s="291"/>
      <c r="P3061" s="289" t="s">
        <v>31</v>
      </c>
      <c r="Q3061" s="290"/>
      <c r="R3061" s="291"/>
      <c r="S3061" s="270"/>
      <c r="T3061" s="283"/>
      <c r="U3061" s="283"/>
      <c r="V3061" s="270"/>
      <c r="W3061" s="270" t="s">
        <v>21</v>
      </c>
    </row>
    <row r="3062" s="253" customFormat="true" ht="25.5" hidden="true" spans="1:23">
      <c r="A3062" s="270">
        <f>MAX(A$1:A3061)+1</f>
        <v>2857</v>
      </c>
      <c r="B3062" s="270">
        <v>311400007</v>
      </c>
      <c r="C3062" s="396" t="s">
        <v>7821</v>
      </c>
      <c r="D3062" s="410" t="s">
        <v>7822</v>
      </c>
      <c r="E3062" s="410" t="s">
        <v>7821</v>
      </c>
      <c r="F3062" s="270" t="s">
        <v>2007</v>
      </c>
      <c r="G3062" s="270"/>
      <c r="H3062" s="283" t="s">
        <v>29</v>
      </c>
      <c r="I3062" s="283" t="s">
        <v>4151</v>
      </c>
      <c r="J3062" s="289" t="s">
        <v>31</v>
      </c>
      <c r="K3062" s="290"/>
      <c r="L3062" s="291"/>
      <c r="M3062" s="289" t="s">
        <v>31</v>
      </c>
      <c r="N3062" s="290"/>
      <c r="O3062" s="291"/>
      <c r="P3062" s="289" t="s">
        <v>31</v>
      </c>
      <c r="Q3062" s="290"/>
      <c r="R3062" s="291"/>
      <c r="S3062" s="270"/>
      <c r="T3062" s="283"/>
      <c r="U3062" s="283"/>
      <c r="V3062" s="270"/>
      <c r="W3062" s="270" t="s">
        <v>21</v>
      </c>
    </row>
    <row r="3063" s="253" customFormat="true" ht="25.5" hidden="true" spans="1:23">
      <c r="A3063" s="270">
        <f>MAX(A$1:A3062)+1</f>
        <v>2858</v>
      </c>
      <c r="B3063" s="270">
        <v>311400008</v>
      </c>
      <c r="C3063" s="396" t="s">
        <v>7823</v>
      </c>
      <c r="D3063" s="410" t="s">
        <v>7824</v>
      </c>
      <c r="E3063" s="410" t="s">
        <v>7823</v>
      </c>
      <c r="F3063" s="270" t="s">
        <v>2007</v>
      </c>
      <c r="G3063" s="270"/>
      <c r="H3063" s="283" t="s">
        <v>39</v>
      </c>
      <c r="I3063" s="283" t="s">
        <v>4151</v>
      </c>
      <c r="J3063" s="289" t="s">
        <v>31</v>
      </c>
      <c r="K3063" s="290"/>
      <c r="L3063" s="291"/>
      <c r="M3063" s="289" t="s">
        <v>31</v>
      </c>
      <c r="N3063" s="290"/>
      <c r="O3063" s="291"/>
      <c r="P3063" s="289" t="s">
        <v>31</v>
      </c>
      <c r="Q3063" s="290"/>
      <c r="R3063" s="291"/>
      <c r="S3063" s="270"/>
      <c r="T3063" s="283"/>
      <c r="U3063" s="283"/>
      <c r="V3063" s="270"/>
      <c r="W3063" s="270" t="s">
        <v>21</v>
      </c>
    </row>
    <row r="3064" s="253" customFormat="true" ht="25.5" hidden="true" spans="1:23">
      <c r="A3064" s="270">
        <f>MAX(A$1:A3063)+1</f>
        <v>2859</v>
      </c>
      <c r="B3064" s="270">
        <v>311400009</v>
      </c>
      <c r="C3064" s="396" t="s">
        <v>7825</v>
      </c>
      <c r="D3064" s="410" t="s">
        <v>7826</v>
      </c>
      <c r="E3064" s="410" t="s">
        <v>7825</v>
      </c>
      <c r="F3064" s="270"/>
      <c r="G3064" s="270"/>
      <c r="H3064" s="283" t="s">
        <v>39</v>
      </c>
      <c r="I3064" s="283" t="s">
        <v>40</v>
      </c>
      <c r="J3064" s="289" t="s">
        <v>31</v>
      </c>
      <c r="K3064" s="290"/>
      <c r="L3064" s="291"/>
      <c r="M3064" s="289" t="s">
        <v>31</v>
      </c>
      <c r="N3064" s="290"/>
      <c r="O3064" s="291"/>
      <c r="P3064" s="289" t="s">
        <v>31</v>
      </c>
      <c r="Q3064" s="290"/>
      <c r="R3064" s="291"/>
      <c r="S3064" s="270"/>
      <c r="T3064" s="283"/>
      <c r="U3064" s="283"/>
      <c r="V3064" s="270"/>
      <c r="W3064" s="270" t="s">
        <v>21</v>
      </c>
    </row>
    <row r="3065" s="253" customFormat="true" ht="25.5" hidden="true" spans="1:23">
      <c r="A3065" s="270">
        <f>MAX(A$1:A3064)+1</f>
        <v>2860</v>
      </c>
      <c r="B3065" s="270">
        <v>311400010</v>
      </c>
      <c r="C3065" s="396" t="s">
        <v>7827</v>
      </c>
      <c r="D3065" s="410" t="s">
        <v>7828</v>
      </c>
      <c r="E3065" s="410" t="s">
        <v>7827</v>
      </c>
      <c r="F3065" s="270"/>
      <c r="G3065" s="270"/>
      <c r="H3065" s="283" t="s">
        <v>39</v>
      </c>
      <c r="I3065" s="283" t="s">
        <v>7829</v>
      </c>
      <c r="J3065" s="289" t="s">
        <v>31</v>
      </c>
      <c r="K3065" s="290"/>
      <c r="L3065" s="291"/>
      <c r="M3065" s="289" t="s">
        <v>31</v>
      </c>
      <c r="N3065" s="290"/>
      <c r="O3065" s="291"/>
      <c r="P3065" s="289" t="s">
        <v>31</v>
      </c>
      <c r="Q3065" s="290"/>
      <c r="R3065" s="291"/>
      <c r="S3065" s="270"/>
      <c r="T3065" s="283"/>
      <c r="U3065" s="283"/>
      <c r="V3065" s="270"/>
      <c r="W3065" s="270" t="s">
        <v>21</v>
      </c>
    </row>
    <row r="3066" s="253" customFormat="true" ht="25.5" hidden="true" spans="1:23">
      <c r="A3066" s="270">
        <f>MAX(A$1:A3065)+1</f>
        <v>2861</v>
      </c>
      <c r="B3066" s="270">
        <v>311400011</v>
      </c>
      <c r="C3066" s="396" t="s">
        <v>7830</v>
      </c>
      <c r="D3066" s="410" t="s">
        <v>7831</v>
      </c>
      <c r="E3066" s="410" t="s">
        <v>7830</v>
      </c>
      <c r="F3066" s="270"/>
      <c r="G3066" s="270"/>
      <c r="H3066" s="283" t="s">
        <v>39</v>
      </c>
      <c r="I3066" s="283" t="s">
        <v>40</v>
      </c>
      <c r="J3066" s="289" t="s">
        <v>31</v>
      </c>
      <c r="K3066" s="290"/>
      <c r="L3066" s="291"/>
      <c r="M3066" s="289" t="s">
        <v>31</v>
      </c>
      <c r="N3066" s="290"/>
      <c r="O3066" s="291"/>
      <c r="P3066" s="289" t="s">
        <v>31</v>
      </c>
      <c r="Q3066" s="290"/>
      <c r="R3066" s="291"/>
      <c r="S3066" s="270"/>
      <c r="T3066" s="283"/>
      <c r="U3066" s="283"/>
      <c r="V3066" s="270"/>
      <c r="W3066" s="270" t="s">
        <v>21</v>
      </c>
    </row>
    <row r="3067" s="253" customFormat="true" ht="25.5" hidden="true" spans="1:23">
      <c r="A3067" s="270">
        <f>MAX(A$1:A3066)+1</f>
        <v>2862</v>
      </c>
      <c r="B3067" s="270">
        <v>311400012</v>
      </c>
      <c r="C3067" s="396" t="s">
        <v>7832</v>
      </c>
      <c r="D3067" s="410" t="s">
        <v>7833</v>
      </c>
      <c r="E3067" s="410" t="s">
        <v>7832</v>
      </c>
      <c r="F3067" s="270"/>
      <c r="G3067" s="270"/>
      <c r="H3067" s="283" t="s">
        <v>39</v>
      </c>
      <c r="I3067" s="283" t="s">
        <v>40</v>
      </c>
      <c r="J3067" s="289" t="s">
        <v>31</v>
      </c>
      <c r="K3067" s="290"/>
      <c r="L3067" s="291"/>
      <c r="M3067" s="289" t="s">
        <v>31</v>
      </c>
      <c r="N3067" s="290"/>
      <c r="O3067" s="291"/>
      <c r="P3067" s="289" t="s">
        <v>31</v>
      </c>
      <c r="Q3067" s="290"/>
      <c r="R3067" s="291"/>
      <c r="S3067" s="270"/>
      <c r="T3067" s="283"/>
      <c r="U3067" s="283"/>
      <c r="V3067" s="270"/>
      <c r="W3067" s="270" t="s">
        <v>21</v>
      </c>
    </row>
    <row r="3068" s="253" customFormat="true" ht="25.5" hidden="true" spans="1:23">
      <c r="A3068" s="270">
        <f>MAX(A$1:A3067)+1</f>
        <v>2863</v>
      </c>
      <c r="B3068" s="270">
        <v>311400013</v>
      </c>
      <c r="C3068" s="396" t="s">
        <v>7834</v>
      </c>
      <c r="D3068" s="410" t="s">
        <v>7835</v>
      </c>
      <c r="E3068" s="410" t="s">
        <v>7834</v>
      </c>
      <c r="F3068" s="270"/>
      <c r="G3068" s="270"/>
      <c r="H3068" s="283" t="s">
        <v>29</v>
      </c>
      <c r="I3068" s="283" t="s">
        <v>7836</v>
      </c>
      <c r="J3068" s="289" t="s">
        <v>31</v>
      </c>
      <c r="K3068" s="290"/>
      <c r="L3068" s="291"/>
      <c r="M3068" s="289" t="s">
        <v>31</v>
      </c>
      <c r="N3068" s="290"/>
      <c r="O3068" s="291"/>
      <c r="P3068" s="289" t="s">
        <v>31</v>
      </c>
      <c r="Q3068" s="290"/>
      <c r="R3068" s="291"/>
      <c r="S3068" s="270"/>
      <c r="T3068" s="283"/>
      <c r="U3068" s="283"/>
      <c r="V3068" s="270"/>
      <c r="W3068" s="270" t="s">
        <v>21</v>
      </c>
    </row>
    <row r="3069" s="253" customFormat="true" ht="25.5" hidden="true" spans="1:23">
      <c r="A3069" s="270">
        <f>MAX(A$1:A3068)+1</f>
        <v>2864</v>
      </c>
      <c r="B3069" s="270">
        <v>311400014</v>
      </c>
      <c r="C3069" s="396" t="s">
        <v>7837</v>
      </c>
      <c r="D3069" s="410" t="s">
        <v>7838</v>
      </c>
      <c r="E3069" s="410" t="s">
        <v>7837</v>
      </c>
      <c r="F3069" s="270" t="s">
        <v>7839</v>
      </c>
      <c r="G3069" s="270"/>
      <c r="H3069" s="283" t="s">
        <v>39</v>
      </c>
      <c r="I3069" s="283" t="s">
        <v>40</v>
      </c>
      <c r="J3069" s="289" t="s">
        <v>31</v>
      </c>
      <c r="K3069" s="290"/>
      <c r="L3069" s="291"/>
      <c r="M3069" s="289" t="s">
        <v>31</v>
      </c>
      <c r="N3069" s="290"/>
      <c r="O3069" s="291"/>
      <c r="P3069" s="289" t="s">
        <v>31</v>
      </c>
      <c r="Q3069" s="290"/>
      <c r="R3069" s="291"/>
      <c r="S3069" s="270"/>
      <c r="T3069" s="283"/>
      <c r="U3069" s="283"/>
      <c r="V3069" s="270"/>
      <c r="W3069" s="270" t="s">
        <v>21</v>
      </c>
    </row>
    <row r="3070" s="253" customFormat="true" ht="25.5" hidden="true" spans="1:23">
      <c r="A3070" s="270">
        <f>MAX(A$1:A3069)+1</f>
        <v>2865</v>
      </c>
      <c r="B3070" s="270">
        <v>311400015</v>
      </c>
      <c r="C3070" s="396" t="s">
        <v>7840</v>
      </c>
      <c r="D3070" s="410" t="s">
        <v>7841</v>
      </c>
      <c r="E3070" s="410" t="s">
        <v>7840</v>
      </c>
      <c r="F3070" s="270"/>
      <c r="G3070" s="270"/>
      <c r="H3070" s="283" t="s">
        <v>29</v>
      </c>
      <c r="I3070" s="283" t="s">
        <v>765</v>
      </c>
      <c r="J3070" s="289" t="s">
        <v>31</v>
      </c>
      <c r="K3070" s="290"/>
      <c r="L3070" s="291"/>
      <c r="M3070" s="289" t="s">
        <v>31</v>
      </c>
      <c r="N3070" s="290"/>
      <c r="O3070" s="291"/>
      <c r="P3070" s="289" t="s">
        <v>31</v>
      </c>
      <c r="Q3070" s="290"/>
      <c r="R3070" s="291"/>
      <c r="S3070" s="270"/>
      <c r="T3070" s="283"/>
      <c r="U3070" s="283"/>
      <c r="V3070" s="270"/>
      <c r="W3070" s="270" t="s">
        <v>21</v>
      </c>
    </row>
    <row r="3071" s="253" customFormat="true" ht="25.5" hidden="true" spans="1:23">
      <c r="A3071" s="270">
        <f>MAX(A$1:A3070)+1</f>
        <v>2866</v>
      </c>
      <c r="B3071" s="270">
        <v>311400016</v>
      </c>
      <c r="C3071" s="396" t="s">
        <v>7842</v>
      </c>
      <c r="D3071" s="410" t="s">
        <v>7843</v>
      </c>
      <c r="E3071" s="410" t="s">
        <v>7842</v>
      </c>
      <c r="F3071" s="270"/>
      <c r="G3071" s="270"/>
      <c r="H3071" s="283" t="s">
        <v>29</v>
      </c>
      <c r="I3071" s="283" t="s">
        <v>765</v>
      </c>
      <c r="J3071" s="289" t="s">
        <v>31</v>
      </c>
      <c r="K3071" s="290"/>
      <c r="L3071" s="291"/>
      <c r="M3071" s="289" t="s">
        <v>31</v>
      </c>
      <c r="N3071" s="290"/>
      <c r="O3071" s="291"/>
      <c r="P3071" s="289" t="s">
        <v>31</v>
      </c>
      <c r="Q3071" s="290"/>
      <c r="R3071" s="291"/>
      <c r="S3071" s="270"/>
      <c r="T3071" s="283"/>
      <c r="U3071" s="283"/>
      <c r="V3071" s="270"/>
      <c r="W3071" s="270" t="s">
        <v>21</v>
      </c>
    </row>
    <row r="3072" s="253" customFormat="true" ht="25.5" hidden="true" spans="1:23">
      <c r="A3072" s="270">
        <f>MAX(A$1:A3071)+1</f>
        <v>2867</v>
      </c>
      <c r="B3072" s="270">
        <v>311400017</v>
      </c>
      <c r="C3072" s="396" t="s">
        <v>7844</v>
      </c>
      <c r="D3072" s="410" t="s">
        <v>7845</v>
      </c>
      <c r="E3072" s="410" t="s">
        <v>7844</v>
      </c>
      <c r="F3072" s="270" t="s">
        <v>7846</v>
      </c>
      <c r="G3072" s="270"/>
      <c r="H3072" s="283" t="s">
        <v>44</v>
      </c>
      <c r="I3072" s="283" t="s">
        <v>7847</v>
      </c>
      <c r="J3072" s="289" t="s">
        <v>31</v>
      </c>
      <c r="K3072" s="290"/>
      <c r="L3072" s="291"/>
      <c r="M3072" s="289" t="s">
        <v>31</v>
      </c>
      <c r="N3072" s="290"/>
      <c r="O3072" s="291"/>
      <c r="P3072" s="289" t="s">
        <v>31</v>
      </c>
      <c r="Q3072" s="290"/>
      <c r="R3072" s="291"/>
      <c r="S3072" s="270"/>
      <c r="T3072" s="283"/>
      <c r="U3072" s="283"/>
      <c r="V3072" s="270"/>
      <c r="W3072" s="270" t="s">
        <v>21</v>
      </c>
    </row>
    <row r="3073" s="253" customFormat="true" ht="25.5" hidden="true" spans="1:23">
      <c r="A3073" s="270">
        <f>MAX(A$1:A3072)+1</f>
        <v>2868</v>
      </c>
      <c r="B3073" s="270">
        <v>311400018</v>
      </c>
      <c r="C3073" s="396" t="s">
        <v>7848</v>
      </c>
      <c r="D3073" s="410" t="s">
        <v>7849</v>
      </c>
      <c r="E3073" s="410" t="s">
        <v>7848</v>
      </c>
      <c r="F3073" s="270"/>
      <c r="G3073" s="270"/>
      <c r="H3073" s="283" t="s">
        <v>29</v>
      </c>
      <c r="I3073" s="283" t="s">
        <v>7847</v>
      </c>
      <c r="J3073" s="289" t="s">
        <v>31</v>
      </c>
      <c r="K3073" s="290"/>
      <c r="L3073" s="291"/>
      <c r="M3073" s="289" t="s">
        <v>31</v>
      </c>
      <c r="N3073" s="290"/>
      <c r="O3073" s="291"/>
      <c r="P3073" s="289" t="s">
        <v>31</v>
      </c>
      <c r="Q3073" s="290"/>
      <c r="R3073" s="291"/>
      <c r="S3073" s="270"/>
      <c r="T3073" s="283"/>
      <c r="U3073" s="283"/>
      <c r="V3073" s="270"/>
      <c r="W3073" s="270" t="s">
        <v>21</v>
      </c>
    </row>
    <row r="3074" s="253" customFormat="true" ht="25.5" hidden="true" spans="1:23">
      <c r="A3074" s="270">
        <f>MAX(A$1:A3073)+1</f>
        <v>2869</v>
      </c>
      <c r="B3074" s="270">
        <v>311400019</v>
      </c>
      <c r="C3074" s="396" t="s">
        <v>7850</v>
      </c>
      <c r="D3074" s="410" t="s">
        <v>7851</v>
      </c>
      <c r="E3074" s="410" t="s">
        <v>7850</v>
      </c>
      <c r="F3074" s="270"/>
      <c r="G3074" s="270"/>
      <c r="H3074" s="283" t="s">
        <v>39</v>
      </c>
      <c r="I3074" s="283" t="s">
        <v>5798</v>
      </c>
      <c r="J3074" s="289" t="s">
        <v>31</v>
      </c>
      <c r="K3074" s="290"/>
      <c r="L3074" s="291"/>
      <c r="M3074" s="289" t="s">
        <v>31</v>
      </c>
      <c r="N3074" s="290"/>
      <c r="O3074" s="291"/>
      <c r="P3074" s="289" t="s">
        <v>31</v>
      </c>
      <c r="Q3074" s="290"/>
      <c r="R3074" s="291"/>
      <c r="S3074" s="270"/>
      <c r="T3074" s="283"/>
      <c r="U3074" s="283"/>
      <c r="V3074" s="270"/>
      <c r="W3074" s="270" t="s">
        <v>21</v>
      </c>
    </row>
    <row r="3075" s="253" customFormat="true" ht="25.5" hidden="true" spans="1:23">
      <c r="A3075" s="270">
        <f>MAX(A$1:A3074)+1</f>
        <v>2870</v>
      </c>
      <c r="B3075" s="270">
        <v>311400020</v>
      </c>
      <c r="C3075" s="396" t="s">
        <v>7852</v>
      </c>
      <c r="D3075" s="410" t="s">
        <v>7853</v>
      </c>
      <c r="E3075" s="410" t="s">
        <v>7852</v>
      </c>
      <c r="F3075" s="270"/>
      <c r="G3075" s="270"/>
      <c r="H3075" s="283" t="s">
        <v>39</v>
      </c>
      <c r="I3075" s="283" t="s">
        <v>5798</v>
      </c>
      <c r="J3075" s="289" t="s">
        <v>31</v>
      </c>
      <c r="K3075" s="290"/>
      <c r="L3075" s="291"/>
      <c r="M3075" s="289" t="s">
        <v>31</v>
      </c>
      <c r="N3075" s="290"/>
      <c r="O3075" s="291"/>
      <c r="P3075" s="289" t="s">
        <v>31</v>
      </c>
      <c r="Q3075" s="290"/>
      <c r="R3075" s="291"/>
      <c r="S3075" s="270"/>
      <c r="T3075" s="283"/>
      <c r="U3075" s="283"/>
      <c r="V3075" s="270"/>
      <c r="W3075" s="270" t="s">
        <v>21</v>
      </c>
    </row>
    <row r="3076" s="253" customFormat="true" ht="25.5" hidden="true" spans="1:23">
      <c r="A3076" s="270">
        <f>MAX(A$1:A3075)+1</f>
        <v>2871</v>
      </c>
      <c r="B3076" s="270">
        <v>311400021</v>
      </c>
      <c r="C3076" s="396" t="s">
        <v>7854</v>
      </c>
      <c r="D3076" s="410" t="s">
        <v>7855</v>
      </c>
      <c r="E3076" s="410" t="s">
        <v>7854</v>
      </c>
      <c r="F3076" s="270"/>
      <c r="G3076" s="270"/>
      <c r="H3076" s="283" t="s">
        <v>39</v>
      </c>
      <c r="I3076" s="283" t="s">
        <v>7856</v>
      </c>
      <c r="J3076" s="289" t="s">
        <v>31</v>
      </c>
      <c r="K3076" s="290"/>
      <c r="L3076" s="291"/>
      <c r="M3076" s="289" t="s">
        <v>31</v>
      </c>
      <c r="N3076" s="290"/>
      <c r="O3076" s="291"/>
      <c r="P3076" s="289" t="s">
        <v>31</v>
      </c>
      <c r="Q3076" s="290"/>
      <c r="R3076" s="291"/>
      <c r="S3076" s="270"/>
      <c r="T3076" s="283"/>
      <c r="U3076" s="283"/>
      <c r="V3076" s="270"/>
      <c r="W3076" s="270" t="s">
        <v>21</v>
      </c>
    </row>
    <row r="3077" s="253" customFormat="true" ht="25.5" hidden="true" spans="1:23">
      <c r="A3077" s="270">
        <f>MAX(A$1:A3076)+1</f>
        <v>2872</v>
      </c>
      <c r="B3077" s="270">
        <v>311400022</v>
      </c>
      <c r="C3077" s="396" t="s">
        <v>7857</v>
      </c>
      <c r="D3077" s="410" t="s">
        <v>7858</v>
      </c>
      <c r="E3077" s="410" t="s">
        <v>7857</v>
      </c>
      <c r="F3077" s="270"/>
      <c r="G3077" s="270"/>
      <c r="H3077" s="283" t="s">
        <v>39</v>
      </c>
      <c r="I3077" s="283" t="s">
        <v>7856</v>
      </c>
      <c r="J3077" s="289" t="s">
        <v>31</v>
      </c>
      <c r="K3077" s="290"/>
      <c r="L3077" s="291"/>
      <c r="M3077" s="289" t="s">
        <v>31</v>
      </c>
      <c r="N3077" s="290"/>
      <c r="O3077" s="291"/>
      <c r="P3077" s="289" t="s">
        <v>31</v>
      </c>
      <c r="Q3077" s="290"/>
      <c r="R3077" s="291"/>
      <c r="S3077" s="270"/>
      <c r="T3077" s="283"/>
      <c r="U3077" s="283"/>
      <c r="V3077" s="270"/>
      <c r="W3077" s="270" t="s">
        <v>21</v>
      </c>
    </row>
    <row r="3078" s="253" customFormat="true" ht="25.5" hidden="true" spans="1:23">
      <c r="A3078" s="270">
        <f>MAX(A$1:A3077)+1</f>
        <v>2873</v>
      </c>
      <c r="B3078" s="270">
        <v>311400023</v>
      </c>
      <c r="C3078" s="396" t="s">
        <v>7859</v>
      </c>
      <c r="D3078" s="410" t="s">
        <v>7860</v>
      </c>
      <c r="E3078" s="410" t="s">
        <v>7859</v>
      </c>
      <c r="F3078" s="270"/>
      <c r="G3078" s="270"/>
      <c r="H3078" s="283" t="s">
        <v>29</v>
      </c>
      <c r="I3078" s="283" t="s">
        <v>40</v>
      </c>
      <c r="J3078" s="289" t="s">
        <v>31</v>
      </c>
      <c r="K3078" s="290"/>
      <c r="L3078" s="291"/>
      <c r="M3078" s="289" t="s">
        <v>31</v>
      </c>
      <c r="N3078" s="290"/>
      <c r="O3078" s="291"/>
      <c r="P3078" s="289" t="s">
        <v>31</v>
      </c>
      <c r="Q3078" s="290"/>
      <c r="R3078" s="291"/>
      <c r="S3078" s="270"/>
      <c r="T3078" s="283"/>
      <c r="U3078" s="283"/>
      <c r="V3078" s="270"/>
      <c r="W3078" s="270" t="s">
        <v>21</v>
      </c>
    </row>
    <row r="3079" s="253" customFormat="true" ht="25.5" hidden="true" spans="1:23">
      <c r="A3079" s="270">
        <f>MAX(A$1:A3078)+1</f>
        <v>2874</v>
      </c>
      <c r="B3079" s="270">
        <v>311400024</v>
      </c>
      <c r="C3079" s="396" t="s">
        <v>7861</v>
      </c>
      <c r="D3079" s="410" t="s">
        <v>7862</v>
      </c>
      <c r="E3079" s="410" t="s">
        <v>7861</v>
      </c>
      <c r="F3079" s="270"/>
      <c r="G3079" s="270"/>
      <c r="H3079" s="283" t="s">
        <v>29</v>
      </c>
      <c r="I3079" s="283" t="s">
        <v>40</v>
      </c>
      <c r="J3079" s="289" t="s">
        <v>31</v>
      </c>
      <c r="K3079" s="290"/>
      <c r="L3079" s="291"/>
      <c r="M3079" s="289" t="s">
        <v>31</v>
      </c>
      <c r="N3079" s="290"/>
      <c r="O3079" s="291"/>
      <c r="P3079" s="289" t="s">
        <v>31</v>
      </c>
      <c r="Q3079" s="290"/>
      <c r="R3079" s="291"/>
      <c r="S3079" s="270"/>
      <c r="T3079" s="283"/>
      <c r="U3079" s="283"/>
      <c r="V3079" s="270"/>
      <c r="W3079" s="270" t="s">
        <v>21</v>
      </c>
    </row>
    <row r="3080" s="253" customFormat="true" ht="25.5" hidden="true" spans="1:23">
      <c r="A3080" s="270">
        <f>MAX(A$1:A3079)+1</f>
        <v>2875</v>
      </c>
      <c r="B3080" s="270">
        <v>311400025</v>
      </c>
      <c r="C3080" s="396" t="s">
        <v>7863</v>
      </c>
      <c r="D3080" s="410" t="s">
        <v>7864</v>
      </c>
      <c r="E3080" s="410" t="s">
        <v>7863</v>
      </c>
      <c r="F3080" s="270"/>
      <c r="G3080" s="270"/>
      <c r="H3080" s="283" t="s">
        <v>39</v>
      </c>
      <c r="I3080" s="283" t="s">
        <v>765</v>
      </c>
      <c r="J3080" s="289" t="s">
        <v>31</v>
      </c>
      <c r="K3080" s="290"/>
      <c r="L3080" s="291"/>
      <c r="M3080" s="289" t="s">
        <v>31</v>
      </c>
      <c r="N3080" s="290"/>
      <c r="O3080" s="291"/>
      <c r="P3080" s="289" t="s">
        <v>31</v>
      </c>
      <c r="Q3080" s="290"/>
      <c r="R3080" s="291"/>
      <c r="S3080" s="270"/>
      <c r="T3080" s="283"/>
      <c r="U3080" s="283"/>
      <c r="V3080" s="270"/>
      <c r="W3080" s="270" t="s">
        <v>21</v>
      </c>
    </row>
    <row r="3081" s="253" customFormat="true" ht="25.5" hidden="true" spans="1:23">
      <c r="A3081" s="270">
        <f>MAX(A$1:A3080)+1</f>
        <v>2876</v>
      </c>
      <c r="B3081" s="270">
        <v>311400026</v>
      </c>
      <c r="C3081" s="396" t="s">
        <v>7865</v>
      </c>
      <c r="D3081" s="410" t="s">
        <v>7866</v>
      </c>
      <c r="E3081" s="410" t="s">
        <v>7865</v>
      </c>
      <c r="F3081" s="270"/>
      <c r="G3081" s="270"/>
      <c r="H3081" s="283" t="s">
        <v>39</v>
      </c>
      <c r="I3081" s="283" t="s">
        <v>5798</v>
      </c>
      <c r="J3081" s="289" t="s">
        <v>31</v>
      </c>
      <c r="K3081" s="290"/>
      <c r="L3081" s="291"/>
      <c r="M3081" s="289" t="s">
        <v>31</v>
      </c>
      <c r="N3081" s="290"/>
      <c r="O3081" s="291"/>
      <c r="P3081" s="289" t="s">
        <v>31</v>
      </c>
      <c r="Q3081" s="290"/>
      <c r="R3081" s="291"/>
      <c r="S3081" s="270"/>
      <c r="T3081" s="283"/>
      <c r="U3081" s="283"/>
      <c r="V3081" s="270"/>
      <c r="W3081" s="270" t="s">
        <v>21</v>
      </c>
    </row>
    <row r="3082" s="253" customFormat="true" ht="25.5" hidden="true" spans="1:23">
      <c r="A3082" s="270">
        <f>MAX(A$1:A3081)+1</f>
        <v>2877</v>
      </c>
      <c r="B3082" s="270">
        <v>311400027</v>
      </c>
      <c r="C3082" s="396" t="s">
        <v>7867</v>
      </c>
      <c r="D3082" s="410" t="s">
        <v>7868</v>
      </c>
      <c r="E3082" s="410" t="s">
        <v>7867</v>
      </c>
      <c r="F3082" s="270"/>
      <c r="G3082" s="270"/>
      <c r="H3082" s="283" t="s">
        <v>39</v>
      </c>
      <c r="I3082" s="283" t="s">
        <v>7869</v>
      </c>
      <c r="J3082" s="289" t="s">
        <v>31</v>
      </c>
      <c r="K3082" s="290"/>
      <c r="L3082" s="291"/>
      <c r="M3082" s="289" t="s">
        <v>31</v>
      </c>
      <c r="N3082" s="290"/>
      <c r="O3082" s="291"/>
      <c r="P3082" s="289" t="s">
        <v>31</v>
      </c>
      <c r="Q3082" s="290"/>
      <c r="R3082" s="291"/>
      <c r="S3082" s="270"/>
      <c r="T3082" s="283"/>
      <c r="U3082" s="283"/>
      <c r="V3082" s="270"/>
      <c r="W3082" s="270" t="s">
        <v>21</v>
      </c>
    </row>
    <row r="3083" s="253" customFormat="true" ht="25.5" hidden="true" spans="1:23">
      <c r="A3083" s="270">
        <f>MAX(A$1:A3082)+1</f>
        <v>2878</v>
      </c>
      <c r="B3083" s="270">
        <v>311400028</v>
      </c>
      <c r="C3083" s="396" t="s">
        <v>7870</v>
      </c>
      <c r="D3083" s="410" t="s">
        <v>7871</v>
      </c>
      <c r="E3083" s="410" t="s">
        <v>7870</v>
      </c>
      <c r="F3083" s="270"/>
      <c r="G3083" s="270"/>
      <c r="H3083" s="283" t="s">
        <v>39</v>
      </c>
      <c r="I3083" s="283" t="s">
        <v>7872</v>
      </c>
      <c r="J3083" s="289" t="s">
        <v>31</v>
      </c>
      <c r="K3083" s="290"/>
      <c r="L3083" s="291"/>
      <c r="M3083" s="289" t="s">
        <v>31</v>
      </c>
      <c r="N3083" s="290"/>
      <c r="O3083" s="291"/>
      <c r="P3083" s="289" t="s">
        <v>31</v>
      </c>
      <c r="Q3083" s="290"/>
      <c r="R3083" s="291"/>
      <c r="S3083" s="270"/>
      <c r="T3083" s="283"/>
      <c r="U3083" s="283"/>
      <c r="V3083" s="270"/>
      <c r="W3083" s="270" t="s">
        <v>21</v>
      </c>
    </row>
    <row r="3084" s="253" customFormat="true" ht="25.5" hidden="true" spans="1:23">
      <c r="A3084" s="270">
        <f>MAX(A$1:A3083)+1</f>
        <v>2879</v>
      </c>
      <c r="B3084" s="270">
        <v>311400029</v>
      </c>
      <c r="C3084" s="396" t="s">
        <v>7873</v>
      </c>
      <c r="D3084" s="410" t="s">
        <v>7874</v>
      </c>
      <c r="E3084" s="410" t="s">
        <v>7873</v>
      </c>
      <c r="F3084" s="270"/>
      <c r="G3084" s="270"/>
      <c r="H3084" s="283" t="s">
        <v>29</v>
      </c>
      <c r="I3084" s="283" t="s">
        <v>5798</v>
      </c>
      <c r="J3084" s="289" t="s">
        <v>31</v>
      </c>
      <c r="K3084" s="290"/>
      <c r="L3084" s="291"/>
      <c r="M3084" s="289" t="s">
        <v>31</v>
      </c>
      <c r="N3084" s="290"/>
      <c r="O3084" s="291"/>
      <c r="P3084" s="289" t="s">
        <v>31</v>
      </c>
      <c r="Q3084" s="290"/>
      <c r="R3084" s="291"/>
      <c r="S3084" s="270"/>
      <c r="T3084" s="283"/>
      <c r="U3084" s="283"/>
      <c r="V3084" s="270"/>
      <c r="W3084" s="270" t="s">
        <v>21</v>
      </c>
    </row>
    <row r="3085" s="253" customFormat="true" ht="25.5" hidden="true" spans="1:23">
      <c r="A3085" s="270">
        <f>MAX(A$1:A3084)+1</f>
        <v>2880</v>
      </c>
      <c r="B3085" s="270">
        <v>311400030</v>
      </c>
      <c r="C3085" s="396" t="s">
        <v>7875</v>
      </c>
      <c r="D3085" s="410" t="s">
        <v>7876</v>
      </c>
      <c r="E3085" s="410" t="s">
        <v>7875</v>
      </c>
      <c r="F3085" s="270" t="s">
        <v>7877</v>
      </c>
      <c r="G3085" s="270"/>
      <c r="H3085" s="283" t="s">
        <v>39</v>
      </c>
      <c r="I3085" s="283" t="s">
        <v>5798</v>
      </c>
      <c r="J3085" s="289" t="s">
        <v>31</v>
      </c>
      <c r="K3085" s="290"/>
      <c r="L3085" s="291"/>
      <c r="M3085" s="289" t="s">
        <v>31</v>
      </c>
      <c r="N3085" s="290"/>
      <c r="O3085" s="291"/>
      <c r="P3085" s="289" t="s">
        <v>31</v>
      </c>
      <c r="Q3085" s="290"/>
      <c r="R3085" s="291"/>
      <c r="S3085" s="270"/>
      <c r="T3085" s="283"/>
      <c r="U3085" s="283"/>
      <c r="V3085" s="270"/>
      <c r="W3085" s="270" t="s">
        <v>21</v>
      </c>
    </row>
    <row r="3086" s="253" customFormat="true" ht="25.5" hidden="true" spans="1:23">
      <c r="A3086" s="270">
        <f>MAX(A$1:A3085)+1</f>
        <v>2881</v>
      </c>
      <c r="B3086" s="270">
        <v>311400031</v>
      </c>
      <c r="C3086" s="396" t="s">
        <v>7878</v>
      </c>
      <c r="D3086" s="410" t="s">
        <v>7879</v>
      </c>
      <c r="E3086" s="410" t="s">
        <v>7878</v>
      </c>
      <c r="F3086" s="270"/>
      <c r="G3086" s="270"/>
      <c r="H3086" s="283" t="s">
        <v>39</v>
      </c>
      <c r="I3086" s="283" t="s">
        <v>5798</v>
      </c>
      <c r="J3086" s="289" t="s">
        <v>31</v>
      </c>
      <c r="K3086" s="290"/>
      <c r="L3086" s="291"/>
      <c r="M3086" s="289" t="s">
        <v>31</v>
      </c>
      <c r="N3086" s="290"/>
      <c r="O3086" s="291"/>
      <c r="P3086" s="289" t="s">
        <v>31</v>
      </c>
      <c r="Q3086" s="290"/>
      <c r="R3086" s="291"/>
      <c r="S3086" s="270"/>
      <c r="T3086" s="283"/>
      <c r="U3086" s="283"/>
      <c r="V3086" s="270"/>
      <c r="W3086" s="270" t="s">
        <v>21</v>
      </c>
    </row>
    <row r="3087" s="253" customFormat="true" ht="38.25" hidden="true" spans="1:23">
      <c r="A3087" s="270">
        <f>MAX(A$1:A3086)+1</f>
        <v>2882</v>
      </c>
      <c r="B3087" s="270">
        <v>311400032</v>
      </c>
      <c r="C3087" s="396" t="s">
        <v>7880</v>
      </c>
      <c r="D3087" s="410" t="s">
        <v>7881</v>
      </c>
      <c r="E3087" s="410" t="s">
        <v>7880</v>
      </c>
      <c r="F3087" s="270" t="s">
        <v>7882</v>
      </c>
      <c r="G3087" s="270"/>
      <c r="H3087" s="283" t="s">
        <v>29</v>
      </c>
      <c r="I3087" s="283" t="s">
        <v>7883</v>
      </c>
      <c r="J3087" s="289" t="s">
        <v>31</v>
      </c>
      <c r="K3087" s="290"/>
      <c r="L3087" s="291"/>
      <c r="M3087" s="289" t="s">
        <v>31</v>
      </c>
      <c r="N3087" s="290"/>
      <c r="O3087" s="291"/>
      <c r="P3087" s="289" t="s">
        <v>31</v>
      </c>
      <c r="Q3087" s="290"/>
      <c r="R3087" s="291"/>
      <c r="S3087" s="270" t="s">
        <v>7884</v>
      </c>
      <c r="T3087" s="283"/>
      <c r="U3087" s="283"/>
      <c r="V3087" s="270"/>
      <c r="W3087" s="270" t="s">
        <v>21</v>
      </c>
    </row>
    <row r="3088" s="253" customFormat="true" ht="51" hidden="true" spans="1:23">
      <c r="A3088" s="270">
        <f>MAX(A$1:A3087)+1</f>
        <v>2883</v>
      </c>
      <c r="B3088" s="270">
        <v>311400033</v>
      </c>
      <c r="C3088" s="396" t="s">
        <v>7885</v>
      </c>
      <c r="D3088" s="410" t="s">
        <v>7886</v>
      </c>
      <c r="E3088" s="475" t="s">
        <v>7887</v>
      </c>
      <c r="F3088" s="270" t="s">
        <v>7888</v>
      </c>
      <c r="G3088" s="270"/>
      <c r="H3088" s="283" t="s">
        <v>39</v>
      </c>
      <c r="I3088" s="283" t="s">
        <v>7872</v>
      </c>
      <c r="J3088" s="289" t="s">
        <v>31</v>
      </c>
      <c r="K3088" s="290"/>
      <c r="L3088" s="291"/>
      <c r="M3088" s="289" t="s">
        <v>31</v>
      </c>
      <c r="N3088" s="290"/>
      <c r="O3088" s="291"/>
      <c r="P3088" s="289" t="s">
        <v>31</v>
      </c>
      <c r="Q3088" s="290"/>
      <c r="R3088" s="291"/>
      <c r="S3088" s="270" t="s">
        <v>7889</v>
      </c>
      <c r="T3088" s="283"/>
      <c r="U3088" s="283"/>
      <c r="V3088" s="270"/>
      <c r="W3088" s="270" t="s">
        <v>21</v>
      </c>
    </row>
    <row r="3089" s="253" customFormat="true" ht="25.5" hidden="true" spans="1:23">
      <c r="A3089" s="270">
        <f>MAX(A$1:A3088)+1</f>
        <v>2884</v>
      </c>
      <c r="B3089" s="270">
        <v>311400034</v>
      </c>
      <c r="C3089" s="270" t="s">
        <v>7890</v>
      </c>
      <c r="D3089" s="410" t="s">
        <v>7891</v>
      </c>
      <c r="E3089" s="410" t="s">
        <v>7890</v>
      </c>
      <c r="F3089" s="270"/>
      <c r="G3089" s="270"/>
      <c r="H3089" s="283" t="s">
        <v>29</v>
      </c>
      <c r="I3089" s="283" t="s">
        <v>7883</v>
      </c>
      <c r="J3089" s="289" t="s">
        <v>70</v>
      </c>
      <c r="K3089" s="290"/>
      <c r="L3089" s="291"/>
      <c r="M3089" s="289" t="s">
        <v>70</v>
      </c>
      <c r="N3089" s="290"/>
      <c r="O3089" s="291"/>
      <c r="P3089" s="298" t="s">
        <v>70</v>
      </c>
      <c r="Q3089" s="305"/>
      <c r="R3089" s="306"/>
      <c r="S3089" s="270" t="s">
        <v>5353</v>
      </c>
      <c r="T3089" s="283"/>
      <c r="U3089" s="283"/>
      <c r="V3089" s="270"/>
      <c r="W3089" s="270" t="s">
        <v>21</v>
      </c>
    </row>
    <row r="3090" s="253" customFormat="true" ht="25.5" hidden="true" spans="1:23">
      <c r="A3090" s="270">
        <f>MAX(A$1:A3089)+1</f>
        <v>2885</v>
      </c>
      <c r="B3090" s="270">
        <v>311400035</v>
      </c>
      <c r="C3090" s="270" t="s">
        <v>7892</v>
      </c>
      <c r="D3090" s="410" t="s">
        <v>7893</v>
      </c>
      <c r="E3090" s="410" t="s">
        <v>7892</v>
      </c>
      <c r="F3090" s="270"/>
      <c r="G3090" s="270"/>
      <c r="H3090" s="283" t="s">
        <v>29</v>
      </c>
      <c r="I3090" s="283" t="s">
        <v>7883</v>
      </c>
      <c r="J3090" s="289" t="s">
        <v>70</v>
      </c>
      <c r="K3090" s="290"/>
      <c r="L3090" s="291"/>
      <c r="M3090" s="289" t="s">
        <v>70</v>
      </c>
      <c r="N3090" s="290"/>
      <c r="O3090" s="291"/>
      <c r="P3090" s="298" t="s">
        <v>70</v>
      </c>
      <c r="Q3090" s="305"/>
      <c r="R3090" s="306"/>
      <c r="S3090" s="270" t="s">
        <v>5353</v>
      </c>
      <c r="T3090" s="283"/>
      <c r="U3090" s="283"/>
      <c r="V3090" s="270"/>
      <c r="W3090" s="270" t="s">
        <v>21</v>
      </c>
    </row>
    <row r="3091" s="253" customFormat="true" ht="25.5" hidden="true" spans="1:23">
      <c r="A3091" s="270">
        <f>MAX(A$1:A3090)+1</f>
        <v>2886</v>
      </c>
      <c r="B3091" s="270">
        <v>311400036</v>
      </c>
      <c r="C3091" s="396" t="s">
        <v>7894</v>
      </c>
      <c r="D3091" s="410" t="s">
        <v>7895</v>
      </c>
      <c r="E3091" s="410" t="s">
        <v>7894</v>
      </c>
      <c r="F3091" s="270" t="s">
        <v>7896</v>
      </c>
      <c r="G3091" s="270"/>
      <c r="H3091" s="283" t="s">
        <v>29</v>
      </c>
      <c r="I3091" s="283" t="s">
        <v>765</v>
      </c>
      <c r="J3091" s="289" t="s">
        <v>31</v>
      </c>
      <c r="K3091" s="290"/>
      <c r="L3091" s="291"/>
      <c r="M3091" s="289" t="s">
        <v>31</v>
      </c>
      <c r="N3091" s="290"/>
      <c r="O3091" s="291"/>
      <c r="P3091" s="289" t="s">
        <v>31</v>
      </c>
      <c r="Q3091" s="290"/>
      <c r="R3091" s="291"/>
      <c r="S3091" s="270"/>
      <c r="T3091" s="283"/>
      <c r="U3091" s="283"/>
      <c r="V3091" s="270"/>
      <c r="W3091" s="270" t="s">
        <v>21</v>
      </c>
    </row>
    <row r="3092" s="253" customFormat="true" ht="25.5" hidden="true" spans="1:23">
      <c r="A3092" s="270">
        <f>MAX(A$1:A3091)+1</f>
        <v>2887</v>
      </c>
      <c r="B3092" s="270">
        <v>311400037</v>
      </c>
      <c r="C3092" s="396" t="s">
        <v>7897</v>
      </c>
      <c r="D3092" s="410" t="s">
        <v>7898</v>
      </c>
      <c r="E3092" s="410" t="s">
        <v>7897</v>
      </c>
      <c r="F3092" s="270" t="s">
        <v>7899</v>
      </c>
      <c r="G3092" s="270"/>
      <c r="H3092" s="283" t="s">
        <v>39</v>
      </c>
      <c r="I3092" s="283" t="s">
        <v>7872</v>
      </c>
      <c r="J3092" s="289" t="s">
        <v>31</v>
      </c>
      <c r="K3092" s="290"/>
      <c r="L3092" s="291"/>
      <c r="M3092" s="289" t="s">
        <v>31</v>
      </c>
      <c r="N3092" s="290"/>
      <c r="O3092" s="291"/>
      <c r="P3092" s="289" t="s">
        <v>31</v>
      </c>
      <c r="Q3092" s="290"/>
      <c r="R3092" s="291"/>
      <c r="S3092" s="270"/>
      <c r="T3092" s="283"/>
      <c r="U3092" s="283"/>
      <c r="V3092" s="270"/>
      <c r="W3092" s="270" t="s">
        <v>21</v>
      </c>
    </row>
    <row r="3093" s="253" customFormat="true" ht="25.5" hidden="true" spans="1:23">
      <c r="A3093" s="270">
        <f>MAX(A$1:A3092)+1</f>
        <v>2888</v>
      </c>
      <c r="B3093" s="270">
        <v>311400038</v>
      </c>
      <c r="C3093" s="396" t="s">
        <v>7900</v>
      </c>
      <c r="D3093" s="410" t="s">
        <v>7901</v>
      </c>
      <c r="E3093" s="410" t="s">
        <v>7900</v>
      </c>
      <c r="F3093" s="270"/>
      <c r="G3093" s="270"/>
      <c r="H3093" s="283" t="s">
        <v>29</v>
      </c>
      <c r="I3093" s="283" t="s">
        <v>842</v>
      </c>
      <c r="J3093" s="289" t="s">
        <v>31</v>
      </c>
      <c r="K3093" s="290"/>
      <c r="L3093" s="291"/>
      <c r="M3093" s="289" t="s">
        <v>31</v>
      </c>
      <c r="N3093" s="290"/>
      <c r="O3093" s="291"/>
      <c r="P3093" s="289" t="s">
        <v>31</v>
      </c>
      <c r="Q3093" s="290"/>
      <c r="R3093" s="291"/>
      <c r="S3093" s="270"/>
      <c r="T3093" s="283"/>
      <c r="U3093" s="283"/>
      <c r="V3093" s="270"/>
      <c r="W3093" s="270" t="s">
        <v>21</v>
      </c>
    </row>
    <row r="3094" s="253" customFormat="true" ht="25.5" hidden="true" spans="1:23">
      <c r="A3094" s="270">
        <f>MAX(A$1:A3093)+1</f>
        <v>2889</v>
      </c>
      <c r="B3094" s="270">
        <v>311400039</v>
      </c>
      <c r="C3094" s="396" t="s">
        <v>7902</v>
      </c>
      <c r="D3094" s="410" t="s">
        <v>7903</v>
      </c>
      <c r="E3094" s="410" t="s">
        <v>7902</v>
      </c>
      <c r="F3094" s="270" t="s">
        <v>7904</v>
      </c>
      <c r="G3094" s="270"/>
      <c r="H3094" s="283" t="s">
        <v>44</v>
      </c>
      <c r="I3094" s="283" t="s">
        <v>7872</v>
      </c>
      <c r="J3094" s="289" t="s">
        <v>31</v>
      </c>
      <c r="K3094" s="290"/>
      <c r="L3094" s="291"/>
      <c r="M3094" s="289" t="s">
        <v>31</v>
      </c>
      <c r="N3094" s="290"/>
      <c r="O3094" s="291"/>
      <c r="P3094" s="289" t="s">
        <v>31</v>
      </c>
      <c r="Q3094" s="290"/>
      <c r="R3094" s="291"/>
      <c r="S3094" s="270"/>
      <c r="T3094" s="283"/>
      <c r="U3094" s="283"/>
      <c r="V3094" s="270"/>
      <c r="W3094" s="270" t="s">
        <v>21</v>
      </c>
    </row>
    <row r="3095" s="253" customFormat="true" ht="25.5" hidden="true" spans="1:23">
      <c r="A3095" s="270">
        <f>MAX(A$1:A3094)+1</f>
        <v>2890</v>
      </c>
      <c r="B3095" s="270">
        <v>311400040</v>
      </c>
      <c r="C3095" s="396" t="s">
        <v>7905</v>
      </c>
      <c r="D3095" s="410" t="s">
        <v>7906</v>
      </c>
      <c r="E3095" s="410" t="s">
        <v>7905</v>
      </c>
      <c r="F3095" s="270"/>
      <c r="G3095" s="270"/>
      <c r="H3095" s="283" t="s">
        <v>39</v>
      </c>
      <c r="I3095" s="283" t="s">
        <v>40</v>
      </c>
      <c r="J3095" s="289" t="s">
        <v>31</v>
      </c>
      <c r="K3095" s="290"/>
      <c r="L3095" s="291"/>
      <c r="M3095" s="289" t="s">
        <v>31</v>
      </c>
      <c r="N3095" s="290"/>
      <c r="O3095" s="291"/>
      <c r="P3095" s="289" t="s">
        <v>31</v>
      </c>
      <c r="Q3095" s="290"/>
      <c r="R3095" s="291"/>
      <c r="S3095" s="270" t="s">
        <v>7907</v>
      </c>
      <c r="T3095" s="283"/>
      <c r="U3095" s="283"/>
      <c r="V3095" s="270"/>
      <c r="W3095" s="270" t="s">
        <v>21</v>
      </c>
    </row>
    <row r="3096" s="253" customFormat="true" ht="25.5" hidden="true" spans="1:23">
      <c r="A3096" s="270">
        <f>MAX(A$1:A3095)+1</f>
        <v>2891</v>
      </c>
      <c r="B3096" s="270">
        <v>311400041</v>
      </c>
      <c r="C3096" s="396" t="s">
        <v>7908</v>
      </c>
      <c r="D3096" s="410" t="s">
        <v>7909</v>
      </c>
      <c r="E3096" s="410" t="s">
        <v>7908</v>
      </c>
      <c r="F3096" s="270"/>
      <c r="G3096" s="270"/>
      <c r="H3096" s="283" t="s">
        <v>39</v>
      </c>
      <c r="I3096" s="283" t="s">
        <v>40</v>
      </c>
      <c r="J3096" s="289" t="s">
        <v>31</v>
      </c>
      <c r="K3096" s="290"/>
      <c r="L3096" s="291"/>
      <c r="M3096" s="289" t="s">
        <v>31</v>
      </c>
      <c r="N3096" s="290"/>
      <c r="O3096" s="291"/>
      <c r="P3096" s="289" t="s">
        <v>31</v>
      </c>
      <c r="Q3096" s="290"/>
      <c r="R3096" s="291"/>
      <c r="S3096" s="270" t="s">
        <v>7910</v>
      </c>
      <c r="T3096" s="283"/>
      <c r="U3096" s="283"/>
      <c r="V3096" s="270"/>
      <c r="W3096" s="270" t="s">
        <v>21</v>
      </c>
    </row>
    <row r="3097" s="253" customFormat="true" ht="25.5" hidden="true" spans="1:23">
      <c r="A3097" s="270">
        <f>MAX(A$1:A3096)+1</f>
        <v>2892</v>
      </c>
      <c r="B3097" s="270">
        <v>311400042</v>
      </c>
      <c r="C3097" s="396" t="s">
        <v>7911</v>
      </c>
      <c r="D3097" s="410" t="s">
        <v>7912</v>
      </c>
      <c r="E3097" s="410" t="s">
        <v>7911</v>
      </c>
      <c r="F3097" s="270"/>
      <c r="G3097" s="270"/>
      <c r="H3097" s="283" t="s">
        <v>39</v>
      </c>
      <c r="I3097" s="283" t="s">
        <v>40</v>
      </c>
      <c r="J3097" s="289" t="s">
        <v>31</v>
      </c>
      <c r="K3097" s="290"/>
      <c r="L3097" s="291"/>
      <c r="M3097" s="289" t="s">
        <v>31</v>
      </c>
      <c r="N3097" s="290"/>
      <c r="O3097" s="291"/>
      <c r="P3097" s="289" t="s">
        <v>31</v>
      </c>
      <c r="Q3097" s="290"/>
      <c r="R3097" s="291"/>
      <c r="S3097" s="270" t="s">
        <v>7913</v>
      </c>
      <c r="T3097" s="283"/>
      <c r="U3097" s="283"/>
      <c r="V3097" s="270"/>
      <c r="W3097" s="270" t="s">
        <v>21</v>
      </c>
    </row>
    <row r="3098" s="253" customFormat="true" ht="51" hidden="true" spans="1:23">
      <c r="A3098" s="270">
        <f>MAX(A$1:A3097)+1</f>
        <v>2893</v>
      </c>
      <c r="B3098" s="270">
        <v>311400043</v>
      </c>
      <c r="C3098" s="396" t="s">
        <v>7914</v>
      </c>
      <c r="D3098" s="410" t="s">
        <v>7915</v>
      </c>
      <c r="E3098" s="410" t="s">
        <v>7914</v>
      </c>
      <c r="F3098" s="270" t="s">
        <v>7916</v>
      </c>
      <c r="G3098" s="270"/>
      <c r="H3098" s="283" t="s">
        <v>39</v>
      </c>
      <c r="I3098" s="283" t="s">
        <v>40</v>
      </c>
      <c r="J3098" s="289" t="s">
        <v>31</v>
      </c>
      <c r="K3098" s="290"/>
      <c r="L3098" s="291"/>
      <c r="M3098" s="289" t="s">
        <v>31</v>
      </c>
      <c r="N3098" s="290"/>
      <c r="O3098" s="291"/>
      <c r="P3098" s="289" t="s">
        <v>31</v>
      </c>
      <c r="Q3098" s="290"/>
      <c r="R3098" s="291"/>
      <c r="S3098" s="435"/>
      <c r="T3098" s="283"/>
      <c r="U3098" s="283"/>
      <c r="V3098" s="270"/>
      <c r="W3098" s="270" t="s">
        <v>21</v>
      </c>
    </row>
    <row r="3099" s="253" customFormat="true" ht="25.5" hidden="true" spans="1:23">
      <c r="A3099" s="270">
        <f>MAX(A$1:A3098)+1</f>
        <v>2894</v>
      </c>
      <c r="B3099" s="270">
        <v>311400044</v>
      </c>
      <c r="C3099" s="396" t="s">
        <v>7917</v>
      </c>
      <c r="D3099" s="410" t="s">
        <v>7918</v>
      </c>
      <c r="E3099" s="410" t="s">
        <v>7917</v>
      </c>
      <c r="F3099" s="270"/>
      <c r="G3099" s="270"/>
      <c r="H3099" s="283" t="s">
        <v>39</v>
      </c>
      <c r="I3099" s="283" t="s">
        <v>40</v>
      </c>
      <c r="J3099" s="289" t="s">
        <v>31</v>
      </c>
      <c r="K3099" s="290"/>
      <c r="L3099" s="291"/>
      <c r="M3099" s="289" t="s">
        <v>31</v>
      </c>
      <c r="N3099" s="290"/>
      <c r="O3099" s="291"/>
      <c r="P3099" s="289" t="s">
        <v>31</v>
      </c>
      <c r="Q3099" s="290"/>
      <c r="R3099" s="291"/>
      <c r="S3099" s="435" t="s">
        <v>7919</v>
      </c>
      <c r="T3099" s="283"/>
      <c r="U3099" s="283"/>
      <c r="V3099" s="270"/>
      <c r="W3099" s="270" t="s">
        <v>21</v>
      </c>
    </row>
    <row r="3100" s="253" customFormat="true" ht="25.5" hidden="true" spans="1:23">
      <c r="A3100" s="270">
        <f>MAX(A$1:A3099)+1</f>
        <v>2895</v>
      </c>
      <c r="B3100" s="270">
        <v>311400045</v>
      </c>
      <c r="C3100" s="396" t="s">
        <v>7920</v>
      </c>
      <c r="D3100" s="410" t="s">
        <v>7921</v>
      </c>
      <c r="E3100" s="410" t="s">
        <v>7920</v>
      </c>
      <c r="F3100" s="270"/>
      <c r="G3100" s="270"/>
      <c r="H3100" s="283" t="s">
        <v>39</v>
      </c>
      <c r="I3100" s="283" t="s">
        <v>40</v>
      </c>
      <c r="J3100" s="289" t="s">
        <v>31</v>
      </c>
      <c r="K3100" s="290"/>
      <c r="L3100" s="291"/>
      <c r="M3100" s="289" t="s">
        <v>31</v>
      </c>
      <c r="N3100" s="290"/>
      <c r="O3100" s="291"/>
      <c r="P3100" s="289" t="s">
        <v>31</v>
      </c>
      <c r="Q3100" s="290"/>
      <c r="R3100" s="291"/>
      <c r="S3100" s="435" t="s">
        <v>7922</v>
      </c>
      <c r="T3100" s="283"/>
      <c r="U3100" s="283"/>
      <c r="V3100" s="270"/>
      <c r="W3100" s="270" t="s">
        <v>21</v>
      </c>
    </row>
    <row r="3101" s="253" customFormat="true" ht="25.5" hidden="true" spans="1:23">
      <c r="A3101" s="270">
        <f>MAX(A$1:A3100)+1</f>
        <v>2896</v>
      </c>
      <c r="B3101" s="270">
        <v>311400046</v>
      </c>
      <c r="C3101" s="396" t="s">
        <v>7923</v>
      </c>
      <c r="D3101" s="410" t="s">
        <v>7924</v>
      </c>
      <c r="E3101" s="410" t="s">
        <v>7923</v>
      </c>
      <c r="F3101" s="270"/>
      <c r="G3101" s="270"/>
      <c r="H3101" s="283" t="s">
        <v>39</v>
      </c>
      <c r="I3101" s="283" t="s">
        <v>40</v>
      </c>
      <c r="J3101" s="289" t="s">
        <v>31</v>
      </c>
      <c r="K3101" s="290"/>
      <c r="L3101" s="291"/>
      <c r="M3101" s="289" t="s">
        <v>31</v>
      </c>
      <c r="N3101" s="290"/>
      <c r="O3101" s="291"/>
      <c r="P3101" s="289" t="s">
        <v>31</v>
      </c>
      <c r="Q3101" s="290"/>
      <c r="R3101" s="291"/>
      <c r="S3101" s="435" t="s">
        <v>7925</v>
      </c>
      <c r="T3101" s="283"/>
      <c r="U3101" s="283"/>
      <c r="V3101" s="270"/>
      <c r="W3101" s="270" t="s">
        <v>21</v>
      </c>
    </row>
    <row r="3102" s="253" customFormat="true" ht="25.5" hidden="true" spans="1:23">
      <c r="A3102" s="270">
        <f>MAX(A$1:A3101)+1</f>
        <v>2897</v>
      </c>
      <c r="B3102" s="270">
        <v>311400047</v>
      </c>
      <c r="C3102" s="396" t="s">
        <v>7926</v>
      </c>
      <c r="D3102" s="410" t="s">
        <v>7927</v>
      </c>
      <c r="E3102" s="410" t="s">
        <v>7926</v>
      </c>
      <c r="F3102" s="270"/>
      <c r="G3102" s="270"/>
      <c r="H3102" s="283" t="s">
        <v>39</v>
      </c>
      <c r="I3102" s="283" t="s">
        <v>7928</v>
      </c>
      <c r="J3102" s="289" t="s">
        <v>31</v>
      </c>
      <c r="K3102" s="290"/>
      <c r="L3102" s="291"/>
      <c r="M3102" s="289" t="s">
        <v>31</v>
      </c>
      <c r="N3102" s="290"/>
      <c r="O3102" s="291"/>
      <c r="P3102" s="289" t="s">
        <v>31</v>
      </c>
      <c r="Q3102" s="290"/>
      <c r="R3102" s="291"/>
      <c r="S3102" s="270"/>
      <c r="T3102" s="283"/>
      <c r="U3102" s="283"/>
      <c r="V3102" s="270"/>
      <c r="W3102" s="270" t="s">
        <v>21</v>
      </c>
    </row>
    <row r="3103" s="253" customFormat="true" ht="25.5" hidden="true" spans="1:23">
      <c r="A3103" s="270">
        <f>MAX(A$1:A3102)+1</f>
        <v>2898</v>
      </c>
      <c r="B3103" s="270">
        <v>311400048</v>
      </c>
      <c r="C3103" s="396" t="s">
        <v>7929</v>
      </c>
      <c r="D3103" s="410" t="s">
        <v>7930</v>
      </c>
      <c r="E3103" s="410" t="s">
        <v>7929</v>
      </c>
      <c r="F3103" s="270"/>
      <c r="G3103" s="270"/>
      <c r="H3103" s="283" t="s">
        <v>39</v>
      </c>
      <c r="I3103" s="283" t="s">
        <v>40</v>
      </c>
      <c r="J3103" s="289" t="s">
        <v>31</v>
      </c>
      <c r="K3103" s="290"/>
      <c r="L3103" s="291"/>
      <c r="M3103" s="289" t="s">
        <v>31</v>
      </c>
      <c r="N3103" s="290"/>
      <c r="O3103" s="291"/>
      <c r="P3103" s="289" t="s">
        <v>31</v>
      </c>
      <c r="Q3103" s="290"/>
      <c r="R3103" s="291"/>
      <c r="S3103" s="270"/>
      <c r="T3103" s="283"/>
      <c r="U3103" s="283"/>
      <c r="V3103" s="270"/>
      <c r="W3103" s="270" t="s">
        <v>21</v>
      </c>
    </row>
    <row r="3104" s="253" customFormat="true" ht="25.5" hidden="true" spans="1:23">
      <c r="A3104" s="270">
        <f>MAX(A$1:A3103)+1</f>
        <v>2899</v>
      </c>
      <c r="B3104" s="270">
        <v>311400049</v>
      </c>
      <c r="C3104" s="396" t="s">
        <v>7931</v>
      </c>
      <c r="D3104" s="410" t="s">
        <v>7932</v>
      </c>
      <c r="E3104" s="410" t="s">
        <v>7931</v>
      </c>
      <c r="F3104" s="270"/>
      <c r="G3104" s="270"/>
      <c r="H3104" s="283" t="s">
        <v>39</v>
      </c>
      <c r="I3104" s="283" t="s">
        <v>40</v>
      </c>
      <c r="J3104" s="289" t="s">
        <v>31</v>
      </c>
      <c r="K3104" s="290"/>
      <c r="L3104" s="291"/>
      <c r="M3104" s="289" t="s">
        <v>31</v>
      </c>
      <c r="N3104" s="290"/>
      <c r="O3104" s="291"/>
      <c r="P3104" s="289" t="s">
        <v>31</v>
      </c>
      <c r="Q3104" s="290"/>
      <c r="R3104" s="291"/>
      <c r="S3104" s="270" t="s">
        <v>7933</v>
      </c>
      <c r="T3104" s="283"/>
      <c r="U3104" s="283"/>
      <c r="V3104" s="270"/>
      <c r="W3104" s="270" t="s">
        <v>21</v>
      </c>
    </row>
    <row r="3105" s="253" customFormat="true" ht="25.5" hidden="true" spans="1:23">
      <c r="A3105" s="270">
        <f>MAX(A$1:A3104)+1</f>
        <v>2900</v>
      </c>
      <c r="B3105" s="270">
        <v>311400050</v>
      </c>
      <c r="C3105" s="396" t="s">
        <v>7934</v>
      </c>
      <c r="D3105" s="410" t="s">
        <v>7935</v>
      </c>
      <c r="E3105" s="410" t="s">
        <v>7934</v>
      </c>
      <c r="F3105" s="270"/>
      <c r="G3105" s="270"/>
      <c r="H3105" s="283" t="s">
        <v>39</v>
      </c>
      <c r="I3105" s="283" t="s">
        <v>40</v>
      </c>
      <c r="J3105" s="289" t="s">
        <v>31</v>
      </c>
      <c r="K3105" s="290"/>
      <c r="L3105" s="291"/>
      <c r="M3105" s="289" t="s">
        <v>31</v>
      </c>
      <c r="N3105" s="290"/>
      <c r="O3105" s="291"/>
      <c r="P3105" s="289" t="s">
        <v>31</v>
      </c>
      <c r="Q3105" s="290"/>
      <c r="R3105" s="291"/>
      <c r="S3105" s="270" t="s">
        <v>7919</v>
      </c>
      <c r="T3105" s="283"/>
      <c r="U3105" s="283"/>
      <c r="V3105" s="270"/>
      <c r="W3105" s="270" t="s">
        <v>21</v>
      </c>
    </row>
    <row r="3106" s="253" customFormat="true" ht="25.5" hidden="true" spans="1:23">
      <c r="A3106" s="270">
        <f>MAX(A$1:A3105)+1</f>
        <v>2901</v>
      </c>
      <c r="B3106" s="270">
        <v>311400051</v>
      </c>
      <c r="C3106" s="396" t="s">
        <v>7936</v>
      </c>
      <c r="D3106" s="410" t="s">
        <v>7937</v>
      </c>
      <c r="E3106" s="410" t="s">
        <v>7936</v>
      </c>
      <c r="F3106" s="270"/>
      <c r="G3106" s="270"/>
      <c r="H3106" s="283" t="s">
        <v>39</v>
      </c>
      <c r="I3106" s="283" t="s">
        <v>40</v>
      </c>
      <c r="J3106" s="289" t="s">
        <v>31</v>
      </c>
      <c r="K3106" s="290"/>
      <c r="L3106" s="291"/>
      <c r="M3106" s="289" t="s">
        <v>31</v>
      </c>
      <c r="N3106" s="290"/>
      <c r="O3106" s="291"/>
      <c r="P3106" s="289" t="s">
        <v>31</v>
      </c>
      <c r="Q3106" s="290"/>
      <c r="R3106" s="291"/>
      <c r="S3106" s="270" t="s">
        <v>7922</v>
      </c>
      <c r="T3106" s="283"/>
      <c r="U3106" s="283"/>
      <c r="V3106" s="270"/>
      <c r="W3106" s="270" t="s">
        <v>21</v>
      </c>
    </row>
    <row r="3107" s="253" customFormat="true" ht="25.5" hidden="true" spans="1:23">
      <c r="A3107" s="272">
        <f>MAX(A$1:A3106)+1</f>
        <v>2902</v>
      </c>
      <c r="B3107" s="272">
        <v>311400052</v>
      </c>
      <c r="C3107" s="396" t="s">
        <v>7938</v>
      </c>
      <c r="D3107" s="410" t="s">
        <v>7939</v>
      </c>
      <c r="E3107" s="410" t="s">
        <v>7938</v>
      </c>
      <c r="F3107" s="272"/>
      <c r="G3107" s="272"/>
      <c r="H3107" s="285" t="s">
        <v>44</v>
      </c>
      <c r="I3107" s="285" t="s">
        <v>80</v>
      </c>
      <c r="J3107" s="289" t="s">
        <v>31</v>
      </c>
      <c r="K3107" s="290"/>
      <c r="L3107" s="291"/>
      <c r="M3107" s="289" t="s">
        <v>31</v>
      </c>
      <c r="N3107" s="290"/>
      <c r="O3107" s="291"/>
      <c r="P3107" s="289" t="s">
        <v>31</v>
      </c>
      <c r="Q3107" s="290"/>
      <c r="R3107" s="291"/>
      <c r="S3107" s="270"/>
      <c r="T3107" s="285"/>
      <c r="U3107" s="285"/>
      <c r="V3107" s="270"/>
      <c r="W3107" s="270" t="s">
        <v>21</v>
      </c>
    </row>
    <row r="3108" s="253" customFormat="true" ht="25.5" hidden="true" spans="1:23">
      <c r="A3108" s="272">
        <f>MAX(A$1:A3107)+1</f>
        <v>2903</v>
      </c>
      <c r="B3108" s="272">
        <v>311400053</v>
      </c>
      <c r="C3108" s="396" t="s">
        <v>7940</v>
      </c>
      <c r="D3108" s="410" t="s">
        <v>7941</v>
      </c>
      <c r="E3108" s="410" t="s">
        <v>7940</v>
      </c>
      <c r="F3108" s="272"/>
      <c r="G3108" s="272"/>
      <c r="H3108" s="285" t="s">
        <v>44</v>
      </c>
      <c r="I3108" s="285" t="s">
        <v>80</v>
      </c>
      <c r="J3108" s="289" t="s">
        <v>31</v>
      </c>
      <c r="K3108" s="290"/>
      <c r="L3108" s="291"/>
      <c r="M3108" s="289" t="s">
        <v>31</v>
      </c>
      <c r="N3108" s="290"/>
      <c r="O3108" s="291"/>
      <c r="P3108" s="289" t="s">
        <v>31</v>
      </c>
      <c r="Q3108" s="290"/>
      <c r="R3108" s="291"/>
      <c r="S3108" s="270"/>
      <c r="T3108" s="285"/>
      <c r="U3108" s="285"/>
      <c r="V3108" s="270"/>
      <c r="W3108" s="270" t="s">
        <v>21</v>
      </c>
    </row>
    <row r="3109" s="253" customFormat="true" ht="25.5" hidden="true" spans="1:23">
      <c r="A3109" s="272">
        <f>MAX(A$1:A3108)+1</f>
        <v>2904</v>
      </c>
      <c r="B3109" s="272" t="s">
        <v>7942</v>
      </c>
      <c r="C3109" s="474" t="s">
        <v>7943</v>
      </c>
      <c r="D3109" s="410" t="s">
        <v>7944</v>
      </c>
      <c r="E3109" s="410" t="s">
        <v>7945</v>
      </c>
      <c r="F3109" s="272"/>
      <c r="G3109" s="272"/>
      <c r="H3109" s="285" t="s">
        <v>44</v>
      </c>
      <c r="I3109" s="285" t="s">
        <v>463</v>
      </c>
      <c r="J3109" s="289" t="s">
        <v>31</v>
      </c>
      <c r="K3109" s="290"/>
      <c r="L3109" s="291"/>
      <c r="M3109" s="289" t="s">
        <v>31</v>
      </c>
      <c r="N3109" s="290"/>
      <c r="O3109" s="291"/>
      <c r="P3109" s="289" t="s">
        <v>31</v>
      </c>
      <c r="Q3109" s="290"/>
      <c r="R3109" s="291"/>
      <c r="S3109" s="270"/>
      <c r="T3109" s="285"/>
      <c r="U3109" s="285"/>
      <c r="V3109" s="270"/>
      <c r="W3109" s="270" t="s">
        <v>21</v>
      </c>
    </row>
    <row r="3110" s="253" customFormat="true" ht="25.5" hidden="true" spans="1:23">
      <c r="A3110" s="270">
        <f>MAX(A$1:A3109)+1</f>
        <v>2905</v>
      </c>
      <c r="B3110" s="270" t="s">
        <v>7946</v>
      </c>
      <c r="C3110" s="474" t="s">
        <v>7947</v>
      </c>
      <c r="D3110" s="410" t="s">
        <v>7948</v>
      </c>
      <c r="E3110" s="410" t="s">
        <v>7949</v>
      </c>
      <c r="F3110" s="270"/>
      <c r="G3110" s="270"/>
      <c r="H3110" s="283" t="s">
        <v>44</v>
      </c>
      <c r="I3110" s="283" t="s">
        <v>463</v>
      </c>
      <c r="J3110" s="289" t="s">
        <v>31</v>
      </c>
      <c r="K3110" s="290"/>
      <c r="L3110" s="291"/>
      <c r="M3110" s="289" t="s">
        <v>31</v>
      </c>
      <c r="N3110" s="290"/>
      <c r="O3110" s="291"/>
      <c r="P3110" s="289" t="s">
        <v>31</v>
      </c>
      <c r="Q3110" s="290"/>
      <c r="R3110" s="291"/>
      <c r="S3110" s="270" t="s">
        <v>7950</v>
      </c>
      <c r="T3110" s="283"/>
      <c r="U3110" s="283"/>
      <c r="V3110" s="270"/>
      <c r="W3110" s="270" t="s">
        <v>21</v>
      </c>
    </row>
    <row r="3111" s="253" customFormat="true" ht="25.5" hidden="true" spans="1:23">
      <c r="A3111" s="270">
        <f>MAX(A$1:A3110)+1</f>
        <v>2906</v>
      </c>
      <c r="B3111" s="270" t="s">
        <v>7951</v>
      </c>
      <c r="C3111" s="177" t="s">
        <v>7952</v>
      </c>
      <c r="D3111" s="410" t="s">
        <v>7941</v>
      </c>
      <c r="E3111" s="410" t="s">
        <v>7940</v>
      </c>
      <c r="F3111" s="270" t="s">
        <v>7953</v>
      </c>
      <c r="G3111" s="270"/>
      <c r="H3111" s="283" t="s">
        <v>29</v>
      </c>
      <c r="I3111" s="283" t="s">
        <v>80</v>
      </c>
      <c r="J3111" s="289" t="s">
        <v>70</v>
      </c>
      <c r="K3111" s="290"/>
      <c r="L3111" s="291"/>
      <c r="M3111" s="289" t="s">
        <v>70</v>
      </c>
      <c r="N3111" s="290"/>
      <c r="O3111" s="291"/>
      <c r="P3111" s="298" t="s">
        <v>70</v>
      </c>
      <c r="Q3111" s="305"/>
      <c r="R3111" s="306"/>
      <c r="S3111" s="270"/>
      <c r="T3111" s="283"/>
      <c r="U3111" s="283"/>
      <c r="V3111" s="270"/>
      <c r="W3111" s="270" t="s">
        <v>21</v>
      </c>
    </row>
    <row r="3112" s="253" customFormat="true" ht="25.5" hidden="true" spans="1:23">
      <c r="A3112" s="270">
        <f>MAX(A$1:A3111)+1</f>
        <v>2907</v>
      </c>
      <c r="B3112" s="270">
        <v>311400054</v>
      </c>
      <c r="C3112" s="396" t="s">
        <v>7954</v>
      </c>
      <c r="D3112" s="410" t="s">
        <v>7955</v>
      </c>
      <c r="E3112" s="410" t="s">
        <v>7954</v>
      </c>
      <c r="F3112" s="270"/>
      <c r="G3112" s="270"/>
      <c r="H3112" s="283" t="s">
        <v>29</v>
      </c>
      <c r="I3112" s="283" t="s">
        <v>80</v>
      </c>
      <c r="J3112" s="289" t="s">
        <v>31</v>
      </c>
      <c r="K3112" s="290"/>
      <c r="L3112" s="291"/>
      <c r="M3112" s="289" t="s">
        <v>31</v>
      </c>
      <c r="N3112" s="290"/>
      <c r="O3112" s="291"/>
      <c r="P3112" s="289" t="s">
        <v>31</v>
      </c>
      <c r="Q3112" s="290"/>
      <c r="R3112" s="291"/>
      <c r="S3112" s="270"/>
      <c r="T3112" s="283"/>
      <c r="U3112" s="283"/>
      <c r="V3112" s="270"/>
      <c r="W3112" s="270" t="s">
        <v>21</v>
      </c>
    </row>
    <row r="3113" s="253" customFormat="true" ht="25.5" hidden="true" spans="1:23">
      <c r="A3113" s="270">
        <f>MAX(A$1:A3112)+1</f>
        <v>2908</v>
      </c>
      <c r="B3113" s="270">
        <v>311400055</v>
      </c>
      <c r="C3113" s="396" t="s">
        <v>7956</v>
      </c>
      <c r="D3113" s="410" t="s">
        <v>7957</v>
      </c>
      <c r="E3113" s="410" t="s">
        <v>7956</v>
      </c>
      <c r="F3113" s="270"/>
      <c r="G3113" s="270"/>
      <c r="H3113" s="283" t="s">
        <v>29</v>
      </c>
      <c r="I3113" s="283" t="s">
        <v>765</v>
      </c>
      <c r="J3113" s="289" t="s">
        <v>31</v>
      </c>
      <c r="K3113" s="290"/>
      <c r="L3113" s="291"/>
      <c r="M3113" s="289" t="s">
        <v>31</v>
      </c>
      <c r="N3113" s="290"/>
      <c r="O3113" s="291"/>
      <c r="P3113" s="289" t="s">
        <v>31</v>
      </c>
      <c r="Q3113" s="290"/>
      <c r="R3113" s="291"/>
      <c r="S3113" s="270"/>
      <c r="T3113" s="283"/>
      <c r="U3113" s="283"/>
      <c r="V3113" s="270"/>
      <c r="W3113" s="270" t="s">
        <v>21</v>
      </c>
    </row>
    <row r="3114" s="253" customFormat="true" ht="102" hidden="true" spans="1:23">
      <c r="A3114" s="270">
        <f>MAX(A$1:A3113)+1</f>
        <v>2909</v>
      </c>
      <c r="B3114" s="270">
        <v>311400056</v>
      </c>
      <c r="C3114" s="396" t="s">
        <v>7958</v>
      </c>
      <c r="D3114" s="410" t="s">
        <v>7959</v>
      </c>
      <c r="E3114" s="410" t="s">
        <v>7958</v>
      </c>
      <c r="F3114" s="177" t="s">
        <v>7960</v>
      </c>
      <c r="G3114" s="270" t="s">
        <v>7961</v>
      </c>
      <c r="H3114" s="283" t="s">
        <v>39</v>
      </c>
      <c r="I3114" s="283" t="s">
        <v>7962</v>
      </c>
      <c r="J3114" s="289" t="s">
        <v>31</v>
      </c>
      <c r="K3114" s="290"/>
      <c r="L3114" s="291"/>
      <c r="M3114" s="289" t="s">
        <v>31</v>
      </c>
      <c r="N3114" s="290"/>
      <c r="O3114" s="291"/>
      <c r="P3114" s="289" t="s">
        <v>31</v>
      </c>
      <c r="Q3114" s="290"/>
      <c r="R3114" s="291"/>
      <c r="S3114" s="476"/>
      <c r="T3114" s="283"/>
      <c r="U3114" s="283"/>
      <c r="V3114" s="270"/>
      <c r="W3114" s="270" t="s">
        <v>21</v>
      </c>
    </row>
    <row r="3115" s="253" customFormat="true" ht="38.25" hidden="true" spans="1:23">
      <c r="A3115" s="270">
        <f>MAX(A$1:A3114)+1</f>
        <v>2910</v>
      </c>
      <c r="B3115" s="270">
        <v>311400057</v>
      </c>
      <c r="C3115" s="177" t="s">
        <v>7963</v>
      </c>
      <c r="D3115" s="410" t="s">
        <v>7964</v>
      </c>
      <c r="E3115" s="410" t="s">
        <v>7963</v>
      </c>
      <c r="F3115" s="177" t="s">
        <v>7965</v>
      </c>
      <c r="G3115" s="272"/>
      <c r="H3115" s="283" t="s">
        <v>39</v>
      </c>
      <c r="I3115" s="283" t="s">
        <v>40</v>
      </c>
      <c r="J3115" s="289" t="s">
        <v>31</v>
      </c>
      <c r="K3115" s="290"/>
      <c r="L3115" s="291"/>
      <c r="M3115" s="289" t="s">
        <v>31</v>
      </c>
      <c r="N3115" s="290"/>
      <c r="O3115" s="291"/>
      <c r="P3115" s="289" t="s">
        <v>31</v>
      </c>
      <c r="Q3115" s="290"/>
      <c r="R3115" s="291"/>
      <c r="S3115" s="435" t="s">
        <v>345</v>
      </c>
      <c r="T3115" s="283"/>
      <c r="U3115" s="283"/>
      <c r="V3115" s="270"/>
      <c r="W3115" s="270" t="s">
        <v>21</v>
      </c>
    </row>
    <row r="3116" s="253" customFormat="true" ht="25.5" hidden="true" spans="1:23">
      <c r="A3116" s="270">
        <f>MAX(A$1:A3115)+1</f>
        <v>2911</v>
      </c>
      <c r="B3116" s="270">
        <v>311400058</v>
      </c>
      <c r="C3116" s="177" t="s">
        <v>7966</v>
      </c>
      <c r="D3116" s="410" t="s">
        <v>7967</v>
      </c>
      <c r="E3116" s="410" t="s">
        <v>7966</v>
      </c>
      <c r="F3116" s="177" t="s">
        <v>7968</v>
      </c>
      <c r="G3116" s="270"/>
      <c r="H3116" s="283" t="s">
        <v>39</v>
      </c>
      <c r="I3116" s="283" t="s">
        <v>40</v>
      </c>
      <c r="J3116" s="289" t="s">
        <v>31</v>
      </c>
      <c r="K3116" s="290"/>
      <c r="L3116" s="291"/>
      <c r="M3116" s="289" t="s">
        <v>31</v>
      </c>
      <c r="N3116" s="290"/>
      <c r="O3116" s="291"/>
      <c r="P3116" s="289" t="s">
        <v>31</v>
      </c>
      <c r="Q3116" s="290"/>
      <c r="R3116" s="291"/>
      <c r="S3116" s="177" t="s">
        <v>7969</v>
      </c>
      <c r="T3116" s="283"/>
      <c r="U3116" s="283"/>
      <c r="V3116" s="270"/>
      <c r="W3116" s="270" t="s">
        <v>21</v>
      </c>
    </row>
    <row r="3117" s="253" customFormat="true" ht="25.5" hidden="true" spans="1:23">
      <c r="A3117" s="270">
        <f>MAX(A$1:A3116)+1</f>
        <v>2912</v>
      </c>
      <c r="B3117" s="270">
        <v>311400059</v>
      </c>
      <c r="C3117" s="177" t="s">
        <v>7970</v>
      </c>
      <c r="D3117" s="410" t="s">
        <v>5377</v>
      </c>
      <c r="E3117" s="410" t="s">
        <v>5378</v>
      </c>
      <c r="F3117" s="177"/>
      <c r="G3117" s="270" t="s">
        <v>5380</v>
      </c>
      <c r="H3117" s="283" t="s">
        <v>29</v>
      </c>
      <c r="I3117" s="283" t="s">
        <v>40</v>
      </c>
      <c r="J3117" s="289" t="s">
        <v>31</v>
      </c>
      <c r="K3117" s="290"/>
      <c r="L3117" s="291"/>
      <c r="M3117" s="289" t="s">
        <v>31</v>
      </c>
      <c r="N3117" s="290"/>
      <c r="O3117" s="291"/>
      <c r="P3117" s="289" t="s">
        <v>31</v>
      </c>
      <c r="Q3117" s="290"/>
      <c r="R3117" s="291"/>
      <c r="S3117" s="270" t="s">
        <v>7971</v>
      </c>
      <c r="T3117" s="283"/>
      <c r="U3117" s="283"/>
      <c r="V3117" s="270"/>
      <c r="W3117" s="270" t="s">
        <v>21</v>
      </c>
    </row>
    <row r="3118" s="253" customFormat="true" ht="25.5" hidden="true" spans="1:23">
      <c r="A3118" s="270">
        <f>MAX(A$1:A3117)+1</f>
        <v>2913</v>
      </c>
      <c r="B3118" s="270">
        <v>311400060</v>
      </c>
      <c r="C3118" s="177" t="s">
        <v>7972</v>
      </c>
      <c r="D3118" s="410" t="s">
        <v>7881</v>
      </c>
      <c r="E3118" s="410" t="s">
        <v>7880</v>
      </c>
      <c r="F3118" s="177" t="s">
        <v>7973</v>
      </c>
      <c r="G3118" s="270" t="s">
        <v>316</v>
      </c>
      <c r="H3118" s="283" t="s">
        <v>29</v>
      </c>
      <c r="I3118" s="283" t="s">
        <v>7872</v>
      </c>
      <c r="J3118" s="289" t="s">
        <v>31</v>
      </c>
      <c r="K3118" s="290"/>
      <c r="L3118" s="291"/>
      <c r="M3118" s="289" t="s">
        <v>31</v>
      </c>
      <c r="N3118" s="290"/>
      <c r="O3118" s="291"/>
      <c r="P3118" s="289" t="s">
        <v>31</v>
      </c>
      <c r="Q3118" s="290"/>
      <c r="R3118" s="291"/>
      <c r="S3118" s="270"/>
      <c r="T3118" s="283"/>
      <c r="U3118" s="283"/>
      <c r="V3118" s="270"/>
      <c r="W3118" s="270" t="s">
        <v>21</v>
      </c>
    </row>
    <row r="3119" s="253" customFormat="true" ht="25.5" hidden="true" spans="1:23">
      <c r="A3119" s="270">
        <f>MAX(A$1:A3118)+1</f>
        <v>2914</v>
      </c>
      <c r="B3119" s="270" t="s">
        <v>7974</v>
      </c>
      <c r="C3119" s="177" t="s">
        <v>7975</v>
      </c>
      <c r="D3119" s="410" t="s">
        <v>7976</v>
      </c>
      <c r="E3119" s="410" t="s">
        <v>7880</v>
      </c>
      <c r="F3119" s="177" t="s">
        <v>7977</v>
      </c>
      <c r="G3119" s="270" t="s">
        <v>316</v>
      </c>
      <c r="H3119" s="283" t="s">
        <v>29</v>
      </c>
      <c r="I3119" s="283" t="s">
        <v>7872</v>
      </c>
      <c r="J3119" s="289" t="s">
        <v>31</v>
      </c>
      <c r="K3119" s="290"/>
      <c r="L3119" s="291"/>
      <c r="M3119" s="289" t="s">
        <v>31</v>
      </c>
      <c r="N3119" s="290"/>
      <c r="O3119" s="291"/>
      <c r="P3119" s="289" t="s">
        <v>31</v>
      </c>
      <c r="Q3119" s="290"/>
      <c r="R3119" s="291"/>
      <c r="S3119" s="270"/>
      <c r="T3119" s="283"/>
      <c r="U3119" s="283"/>
      <c r="V3119" s="270"/>
      <c r="W3119" s="270" t="s">
        <v>21</v>
      </c>
    </row>
    <row r="3120" s="253" customFormat="true" ht="25.5" hidden="true" spans="1:23">
      <c r="A3120" s="270">
        <f>MAX(A$1:A3119)+1</f>
        <v>2915</v>
      </c>
      <c r="B3120" s="270" t="s">
        <v>7978</v>
      </c>
      <c r="C3120" s="177" t="s">
        <v>7979</v>
      </c>
      <c r="D3120" s="410" t="s">
        <v>7976</v>
      </c>
      <c r="E3120" s="410" t="s">
        <v>7880</v>
      </c>
      <c r="F3120" s="177" t="s">
        <v>7980</v>
      </c>
      <c r="G3120" s="270" t="s">
        <v>316</v>
      </c>
      <c r="H3120" s="283" t="s">
        <v>29</v>
      </c>
      <c r="I3120" s="283" t="s">
        <v>7872</v>
      </c>
      <c r="J3120" s="289" t="s">
        <v>31</v>
      </c>
      <c r="K3120" s="290"/>
      <c r="L3120" s="291"/>
      <c r="M3120" s="289" t="s">
        <v>31</v>
      </c>
      <c r="N3120" s="290"/>
      <c r="O3120" s="291"/>
      <c r="P3120" s="289" t="s">
        <v>31</v>
      </c>
      <c r="Q3120" s="290"/>
      <c r="R3120" s="291"/>
      <c r="S3120" s="270"/>
      <c r="T3120" s="283"/>
      <c r="U3120" s="283"/>
      <c r="V3120" s="270"/>
      <c r="W3120" s="270" t="s">
        <v>21</v>
      </c>
    </row>
    <row r="3121" s="253" customFormat="true" ht="25.5" hidden="true" spans="1:23">
      <c r="A3121" s="270">
        <f>MAX(A$1:A3120)+1</f>
        <v>2916</v>
      </c>
      <c r="B3121" s="270">
        <v>311400061</v>
      </c>
      <c r="C3121" s="177" t="s">
        <v>7981</v>
      </c>
      <c r="D3121" s="410" t="s">
        <v>7881</v>
      </c>
      <c r="E3121" s="410" t="s">
        <v>7880</v>
      </c>
      <c r="F3121" s="177"/>
      <c r="G3121" s="270" t="s">
        <v>316</v>
      </c>
      <c r="H3121" s="283" t="s">
        <v>29</v>
      </c>
      <c r="I3121" s="283" t="s">
        <v>979</v>
      </c>
      <c r="J3121" s="289" t="s">
        <v>31</v>
      </c>
      <c r="K3121" s="290"/>
      <c r="L3121" s="291"/>
      <c r="M3121" s="289" t="s">
        <v>31</v>
      </c>
      <c r="N3121" s="290"/>
      <c r="O3121" s="291"/>
      <c r="P3121" s="289" t="s">
        <v>31</v>
      </c>
      <c r="Q3121" s="290"/>
      <c r="R3121" s="291"/>
      <c r="S3121" s="270"/>
      <c r="T3121" s="283"/>
      <c r="U3121" s="283"/>
      <c r="V3121" s="270"/>
      <c r="W3121" s="270" t="s">
        <v>21</v>
      </c>
    </row>
    <row r="3122" s="253" customFormat="true" ht="25.5" hidden="true" spans="1:23">
      <c r="A3122" s="270">
        <f>MAX(A$1:A3121)+1</f>
        <v>2917</v>
      </c>
      <c r="B3122" s="270">
        <v>311400062</v>
      </c>
      <c r="C3122" s="177" t="s">
        <v>7982</v>
      </c>
      <c r="D3122" s="410" t="s">
        <v>7983</v>
      </c>
      <c r="E3122" s="410" t="s">
        <v>7982</v>
      </c>
      <c r="F3122" s="177" t="s">
        <v>7984</v>
      </c>
      <c r="G3122" s="270" t="s">
        <v>316</v>
      </c>
      <c r="H3122" s="283" t="s">
        <v>29</v>
      </c>
      <c r="I3122" s="283" t="s">
        <v>979</v>
      </c>
      <c r="J3122" s="289" t="s">
        <v>31</v>
      </c>
      <c r="K3122" s="290"/>
      <c r="L3122" s="291"/>
      <c r="M3122" s="289" t="s">
        <v>31</v>
      </c>
      <c r="N3122" s="290"/>
      <c r="O3122" s="291"/>
      <c r="P3122" s="289" t="s">
        <v>31</v>
      </c>
      <c r="Q3122" s="290"/>
      <c r="R3122" s="291"/>
      <c r="S3122" s="477" t="s">
        <v>7985</v>
      </c>
      <c r="T3122" s="283"/>
      <c r="U3122" s="283"/>
      <c r="V3122" s="270"/>
      <c r="W3122" s="270" t="s">
        <v>21</v>
      </c>
    </row>
    <row r="3123" s="253" customFormat="true" ht="25.5" hidden="true" spans="1:23">
      <c r="A3123" s="270">
        <f>MAX(A$1:A3122)+1</f>
        <v>2918</v>
      </c>
      <c r="B3123" s="270">
        <v>311400063</v>
      </c>
      <c r="C3123" s="177" t="s">
        <v>7986</v>
      </c>
      <c r="D3123" s="411" t="s">
        <v>7987</v>
      </c>
      <c r="E3123" s="410" t="s">
        <v>7986</v>
      </c>
      <c r="F3123" s="177"/>
      <c r="G3123" s="270"/>
      <c r="H3123" s="283" t="s">
        <v>29</v>
      </c>
      <c r="I3123" s="283" t="s">
        <v>7988</v>
      </c>
      <c r="J3123" s="289" t="s">
        <v>31</v>
      </c>
      <c r="K3123" s="290"/>
      <c r="L3123" s="291"/>
      <c r="M3123" s="289" t="s">
        <v>31</v>
      </c>
      <c r="N3123" s="290"/>
      <c r="O3123" s="291"/>
      <c r="P3123" s="289" t="s">
        <v>31</v>
      </c>
      <c r="Q3123" s="290"/>
      <c r="R3123" s="291"/>
      <c r="S3123" s="270"/>
      <c r="T3123" s="283"/>
      <c r="U3123" s="283"/>
      <c r="V3123" s="270"/>
      <c r="W3123" s="270" t="s">
        <v>21</v>
      </c>
    </row>
    <row r="3124" s="253" customFormat="true" ht="25.5" hidden="true" spans="1:23">
      <c r="A3124" s="270">
        <f>MAX(A$1:A3123)+1</f>
        <v>2919</v>
      </c>
      <c r="B3124" s="270">
        <v>311400064</v>
      </c>
      <c r="C3124" s="177" t="s">
        <v>7989</v>
      </c>
      <c r="D3124" s="410" t="s">
        <v>7990</v>
      </c>
      <c r="E3124" s="410" t="s">
        <v>7991</v>
      </c>
      <c r="F3124" s="177"/>
      <c r="G3124" s="270"/>
      <c r="H3124" s="283" t="s">
        <v>29</v>
      </c>
      <c r="I3124" s="283" t="s">
        <v>40</v>
      </c>
      <c r="J3124" s="289" t="s">
        <v>31</v>
      </c>
      <c r="K3124" s="290"/>
      <c r="L3124" s="291"/>
      <c r="M3124" s="289" t="s">
        <v>31</v>
      </c>
      <c r="N3124" s="290"/>
      <c r="O3124" s="291"/>
      <c r="P3124" s="289" t="s">
        <v>31</v>
      </c>
      <c r="Q3124" s="290"/>
      <c r="R3124" s="291"/>
      <c r="S3124" s="270"/>
      <c r="T3124" s="283"/>
      <c r="U3124" s="283"/>
      <c r="V3124" s="270"/>
      <c r="W3124" s="270" t="s">
        <v>21</v>
      </c>
    </row>
    <row r="3125" s="253" customFormat="true" ht="51" hidden="true" spans="1:23">
      <c r="A3125" s="270">
        <f>MAX(A$1:A3124)+1</f>
        <v>2920</v>
      </c>
      <c r="B3125" s="321" t="s">
        <v>7992</v>
      </c>
      <c r="C3125" s="270" t="s">
        <v>7993</v>
      </c>
      <c r="D3125" s="410" t="s">
        <v>7994</v>
      </c>
      <c r="E3125" s="410" t="s">
        <v>562</v>
      </c>
      <c r="F3125" s="325" t="s">
        <v>7995</v>
      </c>
      <c r="G3125" s="270"/>
      <c r="H3125" s="283" t="s">
        <v>29</v>
      </c>
      <c r="I3125" s="283" t="s">
        <v>40</v>
      </c>
      <c r="J3125" s="289" t="s">
        <v>31</v>
      </c>
      <c r="K3125" s="290"/>
      <c r="L3125" s="291"/>
      <c r="M3125" s="289" t="s">
        <v>31</v>
      </c>
      <c r="N3125" s="290"/>
      <c r="O3125" s="291"/>
      <c r="P3125" s="298" t="s">
        <v>31</v>
      </c>
      <c r="Q3125" s="305"/>
      <c r="R3125" s="306"/>
      <c r="S3125" s="270"/>
      <c r="T3125" s="283"/>
      <c r="U3125" s="283"/>
      <c r="V3125" s="270"/>
      <c r="W3125" s="270" t="s">
        <v>310</v>
      </c>
    </row>
    <row r="3126" s="253" customFormat="true" ht="63.75" hidden="true" spans="1:23">
      <c r="A3126" s="270">
        <f>MAX(A$1:A3125)+1</f>
        <v>2921</v>
      </c>
      <c r="B3126" s="321" t="s">
        <v>7996</v>
      </c>
      <c r="C3126" s="270" t="s">
        <v>7997</v>
      </c>
      <c r="D3126" s="410" t="s">
        <v>7994</v>
      </c>
      <c r="E3126" s="410" t="s">
        <v>562</v>
      </c>
      <c r="F3126" s="325" t="s">
        <v>7998</v>
      </c>
      <c r="G3126" s="270"/>
      <c r="H3126" s="283" t="s">
        <v>29</v>
      </c>
      <c r="I3126" s="283" t="s">
        <v>40</v>
      </c>
      <c r="J3126" s="289" t="s">
        <v>31</v>
      </c>
      <c r="K3126" s="290"/>
      <c r="L3126" s="291"/>
      <c r="M3126" s="289" t="s">
        <v>31</v>
      </c>
      <c r="N3126" s="290"/>
      <c r="O3126" s="291"/>
      <c r="P3126" s="298" t="s">
        <v>31</v>
      </c>
      <c r="Q3126" s="305"/>
      <c r="R3126" s="306"/>
      <c r="S3126" s="270"/>
      <c r="T3126" s="283"/>
      <c r="U3126" s="283"/>
      <c r="V3126" s="270"/>
      <c r="W3126" s="270" t="s">
        <v>310</v>
      </c>
    </row>
    <row r="3127" s="253" customFormat="true" ht="51" hidden="true" spans="1:23">
      <c r="A3127" s="270">
        <f>MAX(A$1:A3126)+1</f>
        <v>2922</v>
      </c>
      <c r="B3127" s="321" t="s">
        <v>7999</v>
      </c>
      <c r="C3127" s="270" t="s">
        <v>8000</v>
      </c>
      <c r="D3127" s="410" t="s">
        <v>563</v>
      </c>
      <c r="E3127" s="410" t="s">
        <v>562</v>
      </c>
      <c r="F3127" s="325" t="s">
        <v>8001</v>
      </c>
      <c r="G3127" s="270"/>
      <c r="H3127" s="283" t="s">
        <v>29</v>
      </c>
      <c r="I3127" s="283" t="s">
        <v>40</v>
      </c>
      <c r="J3127" s="289" t="s">
        <v>31</v>
      </c>
      <c r="K3127" s="290"/>
      <c r="L3127" s="291"/>
      <c r="M3127" s="289" t="s">
        <v>31</v>
      </c>
      <c r="N3127" s="290"/>
      <c r="O3127" s="291"/>
      <c r="P3127" s="298" t="s">
        <v>31</v>
      </c>
      <c r="Q3127" s="305"/>
      <c r="R3127" s="306"/>
      <c r="S3127" s="270"/>
      <c r="T3127" s="283"/>
      <c r="U3127" s="283"/>
      <c r="V3127" s="270"/>
      <c r="W3127" s="270" t="s">
        <v>310</v>
      </c>
    </row>
    <row r="3128" s="252" customFormat="true" ht="25.5" hidden="true" spans="1:23">
      <c r="A3128" s="270"/>
      <c r="B3128" s="270">
        <v>3115</v>
      </c>
      <c r="C3128" s="270" t="s">
        <v>8002</v>
      </c>
      <c r="D3128" s="410"/>
      <c r="E3128" s="410"/>
      <c r="F3128" s="270"/>
      <c r="G3128" s="270"/>
      <c r="H3128" s="283"/>
      <c r="I3128" s="283"/>
      <c r="J3128" s="289"/>
      <c r="K3128" s="290"/>
      <c r="L3128" s="291"/>
      <c r="M3128" s="289"/>
      <c r="N3128" s="290"/>
      <c r="O3128" s="291"/>
      <c r="P3128" s="289"/>
      <c r="Q3128" s="290"/>
      <c r="R3128" s="291"/>
      <c r="S3128" s="270"/>
      <c r="T3128" s="283"/>
      <c r="U3128" s="283"/>
      <c r="V3128" s="270"/>
      <c r="W3128" s="270" t="s">
        <v>21</v>
      </c>
    </row>
    <row r="3129" s="252" customFormat="true" ht="25.5" hidden="true" spans="1:23">
      <c r="A3129" s="270"/>
      <c r="B3129" s="270">
        <v>311502</v>
      </c>
      <c r="C3129" s="270" t="s">
        <v>8003</v>
      </c>
      <c r="D3129" s="410"/>
      <c r="E3129" s="410"/>
      <c r="F3129" s="270"/>
      <c r="G3129" s="270"/>
      <c r="H3129" s="283"/>
      <c r="I3129" s="283"/>
      <c r="J3129" s="289"/>
      <c r="K3129" s="290"/>
      <c r="L3129" s="291"/>
      <c r="M3129" s="289"/>
      <c r="N3129" s="290"/>
      <c r="O3129" s="291"/>
      <c r="P3129" s="289"/>
      <c r="Q3129" s="290"/>
      <c r="R3129" s="291"/>
      <c r="S3129" s="270"/>
      <c r="T3129" s="283"/>
      <c r="U3129" s="283"/>
      <c r="V3129" s="270"/>
      <c r="W3129" s="270" t="s">
        <v>21</v>
      </c>
    </row>
    <row r="3130" s="253" customFormat="true" ht="25.5" hidden="true" spans="1:23">
      <c r="A3130" s="270">
        <f>MAX(A$1:A3129)+1</f>
        <v>2923</v>
      </c>
      <c r="B3130" s="270">
        <v>311502002</v>
      </c>
      <c r="C3130" s="396" t="s">
        <v>8004</v>
      </c>
      <c r="D3130" s="410" t="s">
        <v>8005</v>
      </c>
      <c r="E3130" s="410" t="s">
        <v>8004</v>
      </c>
      <c r="F3130" s="270"/>
      <c r="G3130" s="270"/>
      <c r="H3130" s="283" t="s">
        <v>39</v>
      </c>
      <c r="I3130" s="283" t="s">
        <v>40</v>
      </c>
      <c r="J3130" s="289" t="s">
        <v>31</v>
      </c>
      <c r="K3130" s="290"/>
      <c r="L3130" s="291"/>
      <c r="M3130" s="289" t="s">
        <v>31</v>
      </c>
      <c r="N3130" s="290"/>
      <c r="O3130" s="291"/>
      <c r="P3130" s="289" t="s">
        <v>31</v>
      </c>
      <c r="Q3130" s="290"/>
      <c r="R3130" s="291"/>
      <c r="S3130" s="270"/>
      <c r="T3130" s="283"/>
      <c r="U3130" s="283"/>
      <c r="V3130" s="270"/>
      <c r="W3130" s="270" t="s">
        <v>21</v>
      </c>
    </row>
    <row r="3131" s="253" customFormat="true" ht="25.5" hidden="true" spans="1:23">
      <c r="A3131" s="270">
        <f>MAX(A$1:A3130)+1</f>
        <v>2924</v>
      </c>
      <c r="B3131" s="270">
        <v>311502003</v>
      </c>
      <c r="C3131" s="396" t="s">
        <v>8006</v>
      </c>
      <c r="D3131" s="410" t="s">
        <v>8007</v>
      </c>
      <c r="E3131" s="410" t="s">
        <v>8006</v>
      </c>
      <c r="F3131" s="270"/>
      <c r="G3131" s="270"/>
      <c r="H3131" s="283" t="s">
        <v>39</v>
      </c>
      <c r="I3131" s="283" t="s">
        <v>40</v>
      </c>
      <c r="J3131" s="289" t="s">
        <v>31</v>
      </c>
      <c r="K3131" s="290"/>
      <c r="L3131" s="291"/>
      <c r="M3131" s="289" t="s">
        <v>31</v>
      </c>
      <c r="N3131" s="290"/>
      <c r="O3131" s="291"/>
      <c r="P3131" s="289" t="s">
        <v>31</v>
      </c>
      <c r="Q3131" s="290"/>
      <c r="R3131" s="291"/>
      <c r="S3131" s="270"/>
      <c r="T3131" s="283"/>
      <c r="U3131" s="283"/>
      <c r="V3131" s="270"/>
      <c r="W3131" s="270" t="s">
        <v>21</v>
      </c>
    </row>
    <row r="3132" s="253" customFormat="true" ht="114.75" hidden="true" spans="1:23">
      <c r="A3132" s="270">
        <f>MAX(A$1:A3131)+1</f>
        <v>2925</v>
      </c>
      <c r="B3132" s="270">
        <v>311502004</v>
      </c>
      <c r="C3132" s="396" t="s">
        <v>8008</v>
      </c>
      <c r="D3132" s="410" t="s">
        <v>8009</v>
      </c>
      <c r="E3132" s="410" t="s">
        <v>8008</v>
      </c>
      <c r="F3132" s="396" t="s">
        <v>8010</v>
      </c>
      <c r="G3132" s="270"/>
      <c r="H3132" s="283" t="s">
        <v>39</v>
      </c>
      <c r="I3132" s="283" t="s">
        <v>40</v>
      </c>
      <c r="J3132" s="289" t="s">
        <v>31</v>
      </c>
      <c r="K3132" s="290"/>
      <c r="L3132" s="291"/>
      <c r="M3132" s="289" t="s">
        <v>31</v>
      </c>
      <c r="N3132" s="290"/>
      <c r="O3132" s="291"/>
      <c r="P3132" s="289" t="s">
        <v>31</v>
      </c>
      <c r="Q3132" s="290"/>
      <c r="R3132" s="291"/>
      <c r="S3132" s="270"/>
      <c r="T3132" s="283"/>
      <c r="U3132" s="283"/>
      <c r="V3132" s="270"/>
      <c r="W3132" s="270" t="s">
        <v>21</v>
      </c>
    </row>
    <row r="3133" s="253" customFormat="true" ht="25.5" hidden="true" spans="1:23">
      <c r="A3133" s="270">
        <f>MAX(A$1:A3132)+1</f>
        <v>2926</v>
      </c>
      <c r="B3133" s="270">
        <v>311502005</v>
      </c>
      <c r="C3133" s="396" t="s">
        <v>8011</v>
      </c>
      <c r="D3133" s="410" t="s">
        <v>8012</v>
      </c>
      <c r="E3133" s="410" t="s">
        <v>8011</v>
      </c>
      <c r="F3133" s="270"/>
      <c r="G3133" s="270"/>
      <c r="H3133" s="283" t="s">
        <v>29</v>
      </c>
      <c r="I3133" s="283" t="s">
        <v>40</v>
      </c>
      <c r="J3133" s="289" t="s">
        <v>31</v>
      </c>
      <c r="K3133" s="290"/>
      <c r="L3133" s="291"/>
      <c r="M3133" s="289" t="s">
        <v>31</v>
      </c>
      <c r="N3133" s="290"/>
      <c r="O3133" s="291"/>
      <c r="P3133" s="289" t="s">
        <v>31</v>
      </c>
      <c r="Q3133" s="290"/>
      <c r="R3133" s="291"/>
      <c r="S3133" s="270"/>
      <c r="T3133" s="283"/>
      <c r="U3133" s="283"/>
      <c r="V3133" s="270"/>
      <c r="W3133" s="270" t="s">
        <v>21</v>
      </c>
    </row>
    <row r="3134" s="253" customFormat="true" ht="25.5" hidden="true" spans="1:23">
      <c r="A3134" s="270">
        <f>MAX(A$1:A3133)+1</f>
        <v>2927</v>
      </c>
      <c r="B3134" s="270">
        <v>311502006</v>
      </c>
      <c r="C3134" s="396" t="s">
        <v>8013</v>
      </c>
      <c r="D3134" s="410" t="s">
        <v>8014</v>
      </c>
      <c r="E3134" s="410" t="s">
        <v>8013</v>
      </c>
      <c r="F3134" s="270"/>
      <c r="G3134" s="270"/>
      <c r="H3134" s="283" t="s">
        <v>29</v>
      </c>
      <c r="I3134" s="283" t="s">
        <v>40</v>
      </c>
      <c r="J3134" s="289" t="s">
        <v>31</v>
      </c>
      <c r="K3134" s="290"/>
      <c r="L3134" s="291"/>
      <c r="M3134" s="289" t="s">
        <v>31</v>
      </c>
      <c r="N3134" s="290"/>
      <c r="O3134" s="291"/>
      <c r="P3134" s="289" t="s">
        <v>31</v>
      </c>
      <c r="Q3134" s="290"/>
      <c r="R3134" s="291"/>
      <c r="S3134" s="270" t="s">
        <v>8015</v>
      </c>
      <c r="T3134" s="283"/>
      <c r="U3134" s="283"/>
      <c r="V3134" s="270"/>
      <c r="W3134" s="270" t="s">
        <v>21</v>
      </c>
    </row>
    <row r="3135" s="253" customFormat="true" ht="25.5" hidden="true" spans="1:23">
      <c r="A3135" s="270">
        <f>MAX(A$1:A3134)+1</f>
        <v>2928</v>
      </c>
      <c r="B3135" s="270">
        <v>311502007</v>
      </c>
      <c r="C3135" s="396" t="s">
        <v>8016</v>
      </c>
      <c r="D3135" s="410" t="s">
        <v>8017</v>
      </c>
      <c r="E3135" s="410" t="s">
        <v>8016</v>
      </c>
      <c r="F3135" s="270"/>
      <c r="G3135" s="270"/>
      <c r="H3135" s="283" t="s">
        <v>29</v>
      </c>
      <c r="I3135" s="283" t="s">
        <v>40</v>
      </c>
      <c r="J3135" s="289" t="s">
        <v>31</v>
      </c>
      <c r="K3135" s="290"/>
      <c r="L3135" s="291"/>
      <c r="M3135" s="289" t="s">
        <v>31</v>
      </c>
      <c r="N3135" s="290"/>
      <c r="O3135" s="291"/>
      <c r="P3135" s="289" t="s">
        <v>31</v>
      </c>
      <c r="Q3135" s="290"/>
      <c r="R3135" s="291"/>
      <c r="S3135" s="270"/>
      <c r="T3135" s="283"/>
      <c r="U3135" s="283"/>
      <c r="V3135" s="270"/>
      <c r="W3135" s="270" t="s">
        <v>21</v>
      </c>
    </row>
    <row r="3136" s="252" customFormat="true" ht="25.5" hidden="true" spans="1:23">
      <c r="A3136" s="270"/>
      <c r="B3136" s="270">
        <v>311503</v>
      </c>
      <c r="C3136" s="270" t="s">
        <v>8018</v>
      </c>
      <c r="D3136" s="410"/>
      <c r="E3136" s="410"/>
      <c r="F3136" s="270"/>
      <c r="G3136" s="270"/>
      <c r="H3136" s="283"/>
      <c r="I3136" s="283"/>
      <c r="J3136" s="289"/>
      <c r="K3136" s="290"/>
      <c r="L3136" s="291"/>
      <c r="M3136" s="289"/>
      <c r="N3136" s="290"/>
      <c r="O3136" s="291"/>
      <c r="P3136" s="289"/>
      <c r="Q3136" s="290"/>
      <c r="R3136" s="291"/>
      <c r="S3136" s="270"/>
      <c r="T3136" s="283"/>
      <c r="U3136" s="283"/>
      <c r="V3136" s="270"/>
      <c r="W3136" s="270" t="s">
        <v>21</v>
      </c>
    </row>
    <row r="3137" s="253" customFormat="true" ht="25.5" hidden="true" spans="1:23">
      <c r="A3137" s="270">
        <f>MAX(A$1:A3136)+1</f>
        <v>2929</v>
      </c>
      <c r="B3137" s="270">
        <v>311503001</v>
      </c>
      <c r="C3137" s="270" t="s">
        <v>8019</v>
      </c>
      <c r="D3137" s="410" t="s">
        <v>8020</v>
      </c>
      <c r="E3137" s="410" t="s">
        <v>8019</v>
      </c>
      <c r="F3137" s="270"/>
      <c r="G3137" s="270"/>
      <c r="H3137" s="283" t="s">
        <v>44</v>
      </c>
      <c r="I3137" s="283" t="s">
        <v>80</v>
      </c>
      <c r="J3137" s="289" t="s">
        <v>31</v>
      </c>
      <c r="K3137" s="290"/>
      <c r="L3137" s="291"/>
      <c r="M3137" s="289" t="s">
        <v>31</v>
      </c>
      <c r="N3137" s="290"/>
      <c r="O3137" s="291"/>
      <c r="P3137" s="289" t="s">
        <v>31</v>
      </c>
      <c r="Q3137" s="290"/>
      <c r="R3137" s="291"/>
      <c r="S3137" s="270"/>
      <c r="T3137" s="283"/>
      <c r="U3137" s="283"/>
      <c r="V3137" s="270"/>
      <c r="W3137" s="270" t="s">
        <v>21</v>
      </c>
    </row>
    <row r="3138" s="253" customFormat="true" ht="25.5" hidden="true" spans="1:23">
      <c r="A3138" s="270">
        <f>MAX(A$1:A3137)+1</f>
        <v>2930</v>
      </c>
      <c r="B3138" s="270">
        <v>311503002</v>
      </c>
      <c r="C3138" s="270" t="s">
        <v>8021</v>
      </c>
      <c r="D3138" s="410" t="s">
        <v>8022</v>
      </c>
      <c r="E3138" s="410" t="s">
        <v>8021</v>
      </c>
      <c r="F3138" s="270"/>
      <c r="G3138" s="270"/>
      <c r="H3138" s="283" t="s">
        <v>44</v>
      </c>
      <c r="I3138" s="283" t="s">
        <v>40</v>
      </c>
      <c r="J3138" s="289" t="s">
        <v>31</v>
      </c>
      <c r="K3138" s="290"/>
      <c r="L3138" s="291"/>
      <c r="M3138" s="289" t="s">
        <v>31</v>
      </c>
      <c r="N3138" s="290"/>
      <c r="O3138" s="291"/>
      <c r="P3138" s="289" t="s">
        <v>31</v>
      </c>
      <c r="Q3138" s="290"/>
      <c r="R3138" s="291"/>
      <c r="S3138" s="270"/>
      <c r="T3138" s="283"/>
      <c r="U3138" s="283"/>
      <c r="V3138" s="270"/>
      <c r="W3138" s="270" t="s">
        <v>21</v>
      </c>
    </row>
    <row r="3139" s="253" customFormat="true" ht="165.75" hidden="true" spans="1:23">
      <c r="A3139" s="270">
        <f>MAX(A$1:A3138)+1</f>
        <v>2931</v>
      </c>
      <c r="B3139" s="270">
        <v>311503003</v>
      </c>
      <c r="C3139" s="270" t="s">
        <v>8023</v>
      </c>
      <c r="D3139" s="410" t="s">
        <v>8024</v>
      </c>
      <c r="E3139" s="410" t="s">
        <v>8023</v>
      </c>
      <c r="F3139" s="396" t="s">
        <v>8025</v>
      </c>
      <c r="G3139" s="270"/>
      <c r="H3139" s="283" t="s">
        <v>39</v>
      </c>
      <c r="I3139" s="283" t="s">
        <v>80</v>
      </c>
      <c r="J3139" s="289" t="s">
        <v>31</v>
      </c>
      <c r="K3139" s="290"/>
      <c r="L3139" s="291"/>
      <c r="M3139" s="289" t="s">
        <v>31</v>
      </c>
      <c r="N3139" s="290"/>
      <c r="O3139" s="291"/>
      <c r="P3139" s="289" t="s">
        <v>31</v>
      </c>
      <c r="Q3139" s="290"/>
      <c r="R3139" s="291"/>
      <c r="S3139" s="270"/>
      <c r="T3139" s="283"/>
      <c r="U3139" s="283"/>
      <c r="V3139" s="270"/>
      <c r="W3139" s="270" t="s">
        <v>21</v>
      </c>
    </row>
    <row r="3140" s="253" customFormat="true" ht="242.25" hidden="true" spans="1:23">
      <c r="A3140" s="270">
        <f>MAX(A$1:A3139)+1</f>
        <v>2932</v>
      </c>
      <c r="B3140" s="270">
        <v>311503005</v>
      </c>
      <c r="C3140" s="270" t="s">
        <v>8026</v>
      </c>
      <c r="D3140" s="410" t="s">
        <v>8027</v>
      </c>
      <c r="E3140" s="410" t="s">
        <v>8026</v>
      </c>
      <c r="F3140" s="396" t="s">
        <v>8028</v>
      </c>
      <c r="G3140" s="270"/>
      <c r="H3140" s="283" t="s">
        <v>44</v>
      </c>
      <c r="I3140" s="283" t="s">
        <v>40</v>
      </c>
      <c r="J3140" s="289" t="s">
        <v>31</v>
      </c>
      <c r="K3140" s="290"/>
      <c r="L3140" s="291"/>
      <c r="M3140" s="289" t="s">
        <v>31</v>
      </c>
      <c r="N3140" s="290"/>
      <c r="O3140" s="291"/>
      <c r="P3140" s="289" t="s">
        <v>31</v>
      </c>
      <c r="Q3140" s="290"/>
      <c r="R3140" s="291"/>
      <c r="S3140" s="270"/>
      <c r="T3140" s="283"/>
      <c r="U3140" s="283"/>
      <c r="V3140" s="270"/>
      <c r="W3140" s="270" t="s">
        <v>21</v>
      </c>
    </row>
    <row r="3141" s="253" customFormat="true" ht="25.5" hidden="true" spans="1:23">
      <c r="A3141" s="270">
        <f>MAX(A$1:A3140)+1</f>
        <v>2933</v>
      </c>
      <c r="B3141" s="270">
        <v>311503006</v>
      </c>
      <c r="C3141" s="270" t="s">
        <v>8029</v>
      </c>
      <c r="D3141" s="410" t="s">
        <v>8030</v>
      </c>
      <c r="E3141" s="410" t="s">
        <v>8029</v>
      </c>
      <c r="F3141" s="270"/>
      <c r="G3141" s="270"/>
      <c r="H3141" s="283" t="s">
        <v>39</v>
      </c>
      <c r="I3141" s="283" t="s">
        <v>40</v>
      </c>
      <c r="J3141" s="289" t="s">
        <v>31</v>
      </c>
      <c r="K3141" s="290"/>
      <c r="L3141" s="291"/>
      <c r="M3141" s="289" t="s">
        <v>31</v>
      </c>
      <c r="N3141" s="290"/>
      <c r="O3141" s="291"/>
      <c r="P3141" s="289" t="s">
        <v>31</v>
      </c>
      <c r="Q3141" s="290"/>
      <c r="R3141" s="291"/>
      <c r="S3141" s="270"/>
      <c r="T3141" s="283"/>
      <c r="U3141" s="283"/>
      <c r="V3141" s="270"/>
      <c r="W3141" s="270" t="s">
        <v>21</v>
      </c>
    </row>
    <row r="3142" s="253" customFormat="true" ht="25.5" hidden="true" spans="1:23">
      <c r="A3142" s="270">
        <f>MAX(A$1:A3141)+1</f>
        <v>2934</v>
      </c>
      <c r="B3142" s="270">
        <v>311503007</v>
      </c>
      <c r="C3142" s="396" t="s">
        <v>8031</v>
      </c>
      <c r="D3142" s="410" t="s">
        <v>8032</v>
      </c>
      <c r="E3142" s="410" t="s">
        <v>8031</v>
      </c>
      <c r="F3142" s="270"/>
      <c r="G3142" s="270"/>
      <c r="H3142" s="283" t="s">
        <v>39</v>
      </c>
      <c r="I3142" s="283" t="s">
        <v>40</v>
      </c>
      <c r="J3142" s="289" t="s">
        <v>31</v>
      </c>
      <c r="K3142" s="290"/>
      <c r="L3142" s="291"/>
      <c r="M3142" s="289" t="s">
        <v>31</v>
      </c>
      <c r="N3142" s="290"/>
      <c r="O3142" s="291"/>
      <c r="P3142" s="289" t="s">
        <v>31</v>
      </c>
      <c r="Q3142" s="290"/>
      <c r="R3142" s="291"/>
      <c r="S3142" s="270"/>
      <c r="T3142" s="283"/>
      <c r="U3142" s="283"/>
      <c r="V3142" s="270"/>
      <c r="W3142" s="270" t="s">
        <v>21</v>
      </c>
    </row>
    <row r="3143" s="253" customFormat="true" ht="25.5" hidden="true" spans="1:23">
      <c r="A3143" s="270">
        <f>MAX(A$1:A3142)+1</f>
        <v>2935</v>
      </c>
      <c r="B3143" s="270">
        <v>311503008</v>
      </c>
      <c r="C3143" s="396" t="s">
        <v>8033</v>
      </c>
      <c r="D3143" s="410" t="s">
        <v>8034</v>
      </c>
      <c r="E3143" s="410" t="s">
        <v>8033</v>
      </c>
      <c r="F3143" s="270"/>
      <c r="G3143" s="270"/>
      <c r="H3143" s="283" t="s">
        <v>39</v>
      </c>
      <c r="I3143" s="283" t="s">
        <v>40</v>
      </c>
      <c r="J3143" s="289" t="s">
        <v>31</v>
      </c>
      <c r="K3143" s="290"/>
      <c r="L3143" s="291"/>
      <c r="M3143" s="289" t="s">
        <v>31</v>
      </c>
      <c r="N3143" s="290"/>
      <c r="O3143" s="291"/>
      <c r="P3143" s="289" t="s">
        <v>31</v>
      </c>
      <c r="Q3143" s="290"/>
      <c r="R3143" s="291"/>
      <c r="S3143" s="270"/>
      <c r="T3143" s="283"/>
      <c r="U3143" s="283"/>
      <c r="V3143" s="270"/>
      <c r="W3143" s="270" t="s">
        <v>21</v>
      </c>
    </row>
    <row r="3144" s="253" customFormat="true" ht="114.75" hidden="true" spans="1:23">
      <c r="A3144" s="270">
        <f>MAX(A$1:A3143)+1</f>
        <v>2936</v>
      </c>
      <c r="B3144" s="321" t="s">
        <v>8035</v>
      </c>
      <c r="C3144" s="270" t="s">
        <v>8033</v>
      </c>
      <c r="D3144" s="410" t="s">
        <v>8034</v>
      </c>
      <c r="E3144" s="410" t="s">
        <v>8033</v>
      </c>
      <c r="F3144" s="325" t="s">
        <v>8036</v>
      </c>
      <c r="G3144" s="270"/>
      <c r="H3144" s="283" t="s">
        <v>29</v>
      </c>
      <c r="I3144" s="283" t="s">
        <v>40</v>
      </c>
      <c r="J3144" s="289" t="s">
        <v>31</v>
      </c>
      <c r="K3144" s="290"/>
      <c r="L3144" s="291"/>
      <c r="M3144" s="289" t="s">
        <v>31</v>
      </c>
      <c r="N3144" s="290"/>
      <c r="O3144" s="291"/>
      <c r="P3144" s="298" t="s">
        <v>31</v>
      </c>
      <c r="Q3144" s="305"/>
      <c r="R3144" s="306"/>
      <c r="S3144" s="270"/>
      <c r="T3144" s="283"/>
      <c r="U3144" s="283"/>
      <c r="V3144" s="270"/>
      <c r="W3144" s="270" t="s">
        <v>310</v>
      </c>
    </row>
    <row r="3145" s="253" customFormat="true" ht="25.5" hidden="true" spans="1:23">
      <c r="A3145" s="270">
        <f>MAX(A$1:A3144)+1</f>
        <v>2937</v>
      </c>
      <c r="B3145" s="270">
        <v>311503009</v>
      </c>
      <c r="C3145" s="396" t="s">
        <v>8037</v>
      </c>
      <c r="D3145" s="410" t="s">
        <v>8038</v>
      </c>
      <c r="E3145" s="410" t="s">
        <v>8037</v>
      </c>
      <c r="F3145" s="270"/>
      <c r="G3145" s="270"/>
      <c r="H3145" s="283" t="s">
        <v>39</v>
      </c>
      <c r="I3145" s="283" t="s">
        <v>40</v>
      </c>
      <c r="J3145" s="289" t="s">
        <v>31</v>
      </c>
      <c r="K3145" s="290"/>
      <c r="L3145" s="291"/>
      <c r="M3145" s="289" t="s">
        <v>31</v>
      </c>
      <c r="N3145" s="290"/>
      <c r="O3145" s="291"/>
      <c r="P3145" s="289" t="s">
        <v>31</v>
      </c>
      <c r="Q3145" s="290"/>
      <c r="R3145" s="291"/>
      <c r="S3145" s="270"/>
      <c r="T3145" s="283"/>
      <c r="U3145" s="283"/>
      <c r="V3145" s="270"/>
      <c r="W3145" s="270" t="s">
        <v>21</v>
      </c>
    </row>
    <row r="3146" s="253" customFormat="true" ht="25.5" hidden="true" spans="1:23">
      <c r="A3146" s="270">
        <f>MAX(A$1:A3145)+1</f>
        <v>2938</v>
      </c>
      <c r="B3146" s="270">
        <v>311503010</v>
      </c>
      <c r="C3146" s="396" t="s">
        <v>8039</v>
      </c>
      <c r="D3146" s="410" t="s">
        <v>8040</v>
      </c>
      <c r="E3146" s="410" t="s">
        <v>8039</v>
      </c>
      <c r="F3146" s="270"/>
      <c r="G3146" s="270"/>
      <c r="H3146" s="283" t="s">
        <v>29</v>
      </c>
      <c r="I3146" s="283" t="s">
        <v>40</v>
      </c>
      <c r="J3146" s="289" t="s">
        <v>31</v>
      </c>
      <c r="K3146" s="290"/>
      <c r="L3146" s="291"/>
      <c r="M3146" s="289" t="s">
        <v>31</v>
      </c>
      <c r="N3146" s="290"/>
      <c r="O3146" s="291"/>
      <c r="P3146" s="289" t="s">
        <v>31</v>
      </c>
      <c r="Q3146" s="290"/>
      <c r="R3146" s="291"/>
      <c r="S3146" s="270"/>
      <c r="T3146" s="283"/>
      <c r="U3146" s="283"/>
      <c r="V3146" s="270"/>
      <c r="W3146" s="270" t="s">
        <v>21</v>
      </c>
    </row>
    <row r="3147" s="253" customFormat="true" ht="25.5" hidden="true" spans="1:23">
      <c r="A3147" s="270">
        <f>MAX(A$1:A3146)+1</f>
        <v>2939</v>
      </c>
      <c r="B3147" s="270">
        <v>311503011</v>
      </c>
      <c r="C3147" s="396" t="s">
        <v>8041</v>
      </c>
      <c r="D3147" s="410" t="s">
        <v>8042</v>
      </c>
      <c r="E3147" s="410" t="s">
        <v>8041</v>
      </c>
      <c r="F3147" s="270"/>
      <c r="G3147" s="270"/>
      <c r="H3147" s="283" t="s">
        <v>39</v>
      </c>
      <c r="I3147" s="283" t="s">
        <v>40</v>
      </c>
      <c r="J3147" s="289" t="s">
        <v>31</v>
      </c>
      <c r="K3147" s="290"/>
      <c r="L3147" s="291"/>
      <c r="M3147" s="289" t="s">
        <v>31</v>
      </c>
      <c r="N3147" s="290"/>
      <c r="O3147" s="291"/>
      <c r="P3147" s="289" t="s">
        <v>31</v>
      </c>
      <c r="Q3147" s="290"/>
      <c r="R3147" s="291"/>
      <c r="S3147" s="270"/>
      <c r="T3147" s="283"/>
      <c r="U3147" s="283"/>
      <c r="V3147" s="270"/>
      <c r="W3147" s="270" t="s">
        <v>21</v>
      </c>
    </row>
    <row r="3148" s="253" customFormat="true" ht="25.5" hidden="true" spans="1:23">
      <c r="A3148" s="270">
        <f>MAX(A$1:A3147)+1</f>
        <v>2940</v>
      </c>
      <c r="B3148" s="270" t="s">
        <v>8043</v>
      </c>
      <c r="C3148" s="177" t="s">
        <v>8044</v>
      </c>
      <c r="D3148" s="410" t="s">
        <v>4861</v>
      </c>
      <c r="E3148" s="410" t="s">
        <v>4860</v>
      </c>
      <c r="F3148" s="270" t="s">
        <v>8045</v>
      </c>
      <c r="G3148" s="270"/>
      <c r="H3148" s="283" t="s">
        <v>29</v>
      </c>
      <c r="I3148" s="283" t="s">
        <v>40</v>
      </c>
      <c r="J3148" s="289" t="s">
        <v>31</v>
      </c>
      <c r="K3148" s="290"/>
      <c r="L3148" s="291"/>
      <c r="M3148" s="289" t="s">
        <v>31</v>
      </c>
      <c r="N3148" s="290"/>
      <c r="O3148" s="291"/>
      <c r="P3148" s="289" t="s">
        <v>31</v>
      </c>
      <c r="Q3148" s="290"/>
      <c r="R3148" s="291"/>
      <c r="S3148" s="270" t="s">
        <v>8046</v>
      </c>
      <c r="T3148" s="283"/>
      <c r="U3148" s="283"/>
      <c r="V3148" s="270"/>
      <c r="W3148" s="270" t="s">
        <v>21</v>
      </c>
    </row>
    <row r="3149" s="253" customFormat="true" ht="25.5" hidden="true" spans="1:23">
      <c r="A3149" s="270">
        <f>MAX(A$1:A3148)+1</f>
        <v>2941</v>
      </c>
      <c r="B3149" s="270">
        <v>311503012</v>
      </c>
      <c r="C3149" s="396" t="s">
        <v>8047</v>
      </c>
      <c r="D3149" s="410" t="s">
        <v>8048</v>
      </c>
      <c r="E3149" s="410" t="s">
        <v>8047</v>
      </c>
      <c r="F3149" s="270"/>
      <c r="G3149" s="270"/>
      <c r="H3149" s="283" t="s">
        <v>39</v>
      </c>
      <c r="I3149" s="283" t="s">
        <v>40</v>
      </c>
      <c r="J3149" s="289" t="s">
        <v>31</v>
      </c>
      <c r="K3149" s="290"/>
      <c r="L3149" s="291"/>
      <c r="M3149" s="289" t="s">
        <v>31</v>
      </c>
      <c r="N3149" s="290"/>
      <c r="O3149" s="291"/>
      <c r="P3149" s="289" t="s">
        <v>31</v>
      </c>
      <c r="Q3149" s="290"/>
      <c r="R3149" s="291"/>
      <c r="S3149" s="270"/>
      <c r="T3149" s="283"/>
      <c r="U3149" s="283"/>
      <c r="V3149" s="270"/>
      <c r="W3149" s="270" t="s">
        <v>21</v>
      </c>
    </row>
    <row r="3150" s="253" customFormat="true" ht="25.5" hidden="true" spans="1:23">
      <c r="A3150" s="270">
        <f>MAX(A$1:A3149)+1</f>
        <v>2942</v>
      </c>
      <c r="B3150" s="270">
        <v>311503013</v>
      </c>
      <c r="C3150" s="396" t="s">
        <v>8049</v>
      </c>
      <c r="D3150" s="410" t="s">
        <v>8050</v>
      </c>
      <c r="E3150" s="410" t="s">
        <v>8049</v>
      </c>
      <c r="F3150" s="270"/>
      <c r="G3150" s="270"/>
      <c r="H3150" s="283" t="s">
        <v>29</v>
      </c>
      <c r="I3150" s="283" t="s">
        <v>40</v>
      </c>
      <c r="J3150" s="289" t="s">
        <v>31</v>
      </c>
      <c r="K3150" s="290"/>
      <c r="L3150" s="291"/>
      <c r="M3150" s="289" t="s">
        <v>31</v>
      </c>
      <c r="N3150" s="290"/>
      <c r="O3150" s="291"/>
      <c r="P3150" s="289" t="s">
        <v>31</v>
      </c>
      <c r="Q3150" s="290"/>
      <c r="R3150" s="291"/>
      <c r="S3150" s="270"/>
      <c r="T3150" s="283"/>
      <c r="U3150" s="283"/>
      <c r="V3150" s="270"/>
      <c r="W3150" s="270" t="s">
        <v>21</v>
      </c>
    </row>
    <row r="3151" s="253" customFormat="true" ht="25.5" hidden="true" spans="1:23">
      <c r="A3151" s="270">
        <f>MAX(A$1:A3150)+1</f>
        <v>2943</v>
      </c>
      <c r="B3151" s="270">
        <v>311503014</v>
      </c>
      <c r="C3151" s="396" t="s">
        <v>8051</v>
      </c>
      <c r="D3151" s="410" t="s">
        <v>8052</v>
      </c>
      <c r="E3151" s="410" t="s">
        <v>8051</v>
      </c>
      <c r="F3151" s="270"/>
      <c r="G3151" s="270"/>
      <c r="H3151" s="283" t="s">
        <v>29</v>
      </c>
      <c r="I3151" s="283" t="s">
        <v>40</v>
      </c>
      <c r="J3151" s="289" t="s">
        <v>31</v>
      </c>
      <c r="K3151" s="290"/>
      <c r="L3151" s="291"/>
      <c r="M3151" s="289" t="s">
        <v>31</v>
      </c>
      <c r="N3151" s="290"/>
      <c r="O3151" s="291"/>
      <c r="P3151" s="289" t="s">
        <v>31</v>
      </c>
      <c r="Q3151" s="290"/>
      <c r="R3151" s="291"/>
      <c r="S3151" s="270"/>
      <c r="T3151" s="283"/>
      <c r="U3151" s="283"/>
      <c r="V3151" s="270"/>
      <c r="W3151" s="270" t="s">
        <v>21</v>
      </c>
    </row>
    <row r="3152" s="253" customFormat="true" ht="25.5" hidden="true" spans="1:23">
      <c r="A3152" s="270">
        <f>MAX(A$1:A3151)+1</f>
        <v>2944</v>
      </c>
      <c r="B3152" s="270">
        <v>311503015</v>
      </c>
      <c r="C3152" s="396" t="s">
        <v>8053</v>
      </c>
      <c r="D3152" s="410" t="s">
        <v>8054</v>
      </c>
      <c r="E3152" s="410" t="s">
        <v>8053</v>
      </c>
      <c r="F3152" s="270"/>
      <c r="G3152" s="270"/>
      <c r="H3152" s="283" t="s">
        <v>29</v>
      </c>
      <c r="I3152" s="283" t="s">
        <v>40</v>
      </c>
      <c r="J3152" s="289" t="s">
        <v>31</v>
      </c>
      <c r="K3152" s="290"/>
      <c r="L3152" s="291"/>
      <c r="M3152" s="289" t="s">
        <v>31</v>
      </c>
      <c r="N3152" s="290"/>
      <c r="O3152" s="291"/>
      <c r="P3152" s="289" t="s">
        <v>31</v>
      </c>
      <c r="Q3152" s="290"/>
      <c r="R3152" s="291"/>
      <c r="S3152" s="270"/>
      <c r="T3152" s="283"/>
      <c r="U3152" s="283"/>
      <c r="V3152" s="270"/>
      <c r="W3152" s="270" t="s">
        <v>21</v>
      </c>
    </row>
    <row r="3153" s="253" customFormat="true" ht="38.25" hidden="true" spans="1:23">
      <c r="A3153" s="270">
        <f>MAX(A$1:A3152)+1</f>
        <v>2945</v>
      </c>
      <c r="B3153" s="270" t="s">
        <v>8055</v>
      </c>
      <c r="C3153" s="177" t="s">
        <v>8053</v>
      </c>
      <c r="D3153" s="410" t="s">
        <v>8054</v>
      </c>
      <c r="E3153" s="410" t="s">
        <v>8053</v>
      </c>
      <c r="F3153" s="270"/>
      <c r="G3153" s="270"/>
      <c r="H3153" s="283" t="s">
        <v>44</v>
      </c>
      <c r="I3153" s="283" t="s">
        <v>40</v>
      </c>
      <c r="J3153" s="289" t="s">
        <v>31</v>
      </c>
      <c r="K3153" s="290"/>
      <c r="L3153" s="291"/>
      <c r="M3153" s="289" t="s">
        <v>31</v>
      </c>
      <c r="N3153" s="290"/>
      <c r="O3153" s="291"/>
      <c r="P3153" s="289" t="s">
        <v>31</v>
      </c>
      <c r="Q3153" s="290"/>
      <c r="R3153" s="291"/>
      <c r="S3153" s="270" t="s">
        <v>8056</v>
      </c>
      <c r="T3153" s="283"/>
      <c r="U3153" s="283"/>
      <c r="V3153" s="270"/>
      <c r="W3153" s="270" t="s">
        <v>21</v>
      </c>
    </row>
    <row r="3154" s="253" customFormat="true" ht="25.5" hidden="true" spans="1:23">
      <c r="A3154" s="270">
        <f>MAX(A$1:A3153)+1</f>
        <v>2946</v>
      </c>
      <c r="B3154" s="270">
        <v>311503016</v>
      </c>
      <c r="C3154" s="396" t="s">
        <v>8057</v>
      </c>
      <c r="D3154" s="410" t="s">
        <v>8058</v>
      </c>
      <c r="E3154" s="410" t="s">
        <v>8057</v>
      </c>
      <c r="F3154" s="270"/>
      <c r="G3154" s="270"/>
      <c r="H3154" s="283" t="s">
        <v>29</v>
      </c>
      <c r="I3154" s="283" t="s">
        <v>80</v>
      </c>
      <c r="J3154" s="289" t="s">
        <v>31</v>
      </c>
      <c r="K3154" s="290"/>
      <c r="L3154" s="291"/>
      <c r="M3154" s="289" t="s">
        <v>31</v>
      </c>
      <c r="N3154" s="290"/>
      <c r="O3154" s="291"/>
      <c r="P3154" s="289" t="s">
        <v>31</v>
      </c>
      <c r="Q3154" s="290"/>
      <c r="R3154" s="291"/>
      <c r="S3154" s="270"/>
      <c r="T3154" s="283"/>
      <c r="U3154" s="283"/>
      <c r="V3154" s="270"/>
      <c r="W3154" s="270" t="s">
        <v>21</v>
      </c>
    </row>
    <row r="3155" s="253" customFormat="true" ht="25.5" hidden="true" spans="1:23">
      <c r="A3155" s="270">
        <f>MAX(A$1:A3154)+1</f>
        <v>2947</v>
      </c>
      <c r="B3155" s="270">
        <v>311503017</v>
      </c>
      <c r="C3155" s="396" t="s">
        <v>8059</v>
      </c>
      <c r="D3155" s="410" t="s">
        <v>8060</v>
      </c>
      <c r="E3155" s="410" t="s">
        <v>8059</v>
      </c>
      <c r="F3155" s="270"/>
      <c r="G3155" s="270"/>
      <c r="H3155" s="283" t="s">
        <v>29</v>
      </c>
      <c r="I3155" s="283" t="s">
        <v>40</v>
      </c>
      <c r="J3155" s="289" t="s">
        <v>31</v>
      </c>
      <c r="K3155" s="290"/>
      <c r="L3155" s="291"/>
      <c r="M3155" s="289" t="s">
        <v>31</v>
      </c>
      <c r="N3155" s="290"/>
      <c r="O3155" s="291"/>
      <c r="P3155" s="289" t="s">
        <v>31</v>
      </c>
      <c r="Q3155" s="290"/>
      <c r="R3155" s="291"/>
      <c r="S3155" s="270"/>
      <c r="T3155" s="283"/>
      <c r="U3155" s="283"/>
      <c r="V3155" s="270"/>
      <c r="W3155" s="270" t="s">
        <v>21</v>
      </c>
    </row>
    <row r="3156" s="253" customFormat="true" ht="25.5" hidden="true" spans="1:23">
      <c r="A3156" s="270">
        <f>MAX(A$1:A3155)+1</f>
        <v>2948</v>
      </c>
      <c r="B3156" s="270">
        <v>311503018</v>
      </c>
      <c r="C3156" s="396" t="s">
        <v>8061</v>
      </c>
      <c r="D3156" s="410" t="s">
        <v>8062</v>
      </c>
      <c r="E3156" s="410" t="s">
        <v>8061</v>
      </c>
      <c r="F3156" s="270"/>
      <c r="G3156" s="270"/>
      <c r="H3156" s="283" t="s">
        <v>29</v>
      </c>
      <c r="I3156" s="283" t="s">
        <v>40</v>
      </c>
      <c r="J3156" s="289" t="s">
        <v>31</v>
      </c>
      <c r="K3156" s="290"/>
      <c r="L3156" s="291"/>
      <c r="M3156" s="289" t="s">
        <v>31</v>
      </c>
      <c r="N3156" s="290"/>
      <c r="O3156" s="291"/>
      <c r="P3156" s="289" t="s">
        <v>31</v>
      </c>
      <c r="Q3156" s="290"/>
      <c r="R3156" s="291"/>
      <c r="S3156" s="270"/>
      <c r="T3156" s="283"/>
      <c r="U3156" s="283"/>
      <c r="V3156" s="270"/>
      <c r="W3156" s="270" t="s">
        <v>21</v>
      </c>
    </row>
    <row r="3157" s="253" customFormat="true" ht="25.5" hidden="true" spans="1:23">
      <c r="A3157" s="270">
        <f>MAX(A$1:A3156)+1</f>
        <v>2949</v>
      </c>
      <c r="B3157" s="270">
        <v>311503019</v>
      </c>
      <c r="C3157" s="396" t="s">
        <v>8063</v>
      </c>
      <c r="D3157" s="410" t="s">
        <v>8064</v>
      </c>
      <c r="E3157" s="410" t="s">
        <v>8063</v>
      </c>
      <c r="F3157" s="270"/>
      <c r="G3157" s="270"/>
      <c r="H3157" s="283" t="s">
        <v>44</v>
      </c>
      <c r="I3157" s="283" t="s">
        <v>40</v>
      </c>
      <c r="J3157" s="289" t="s">
        <v>31</v>
      </c>
      <c r="K3157" s="290"/>
      <c r="L3157" s="291"/>
      <c r="M3157" s="289" t="s">
        <v>31</v>
      </c>
      <c r="N3157" s="290"/>
      <c r="O3157" s="291"/>
      <c r="P3157" s="289" t="s">
        <v>31</v>
      </c>
      <c r="Q3157" s="290"/>
      <c r="R3157" s="291"/>
      <c r="S3157" s="270"/>
      <c r="T3157" s="283"/>
      <c r="U3157" s="283"/>
      <c r="V3157" s="270"/>
      <c r="W3157" s="270" t="s">
        <v>21</v>
      </c>
    </row>
    <row r="3158" s="253" customFormat="true" ht="25.5" hidden="true" spans="1:23">
      <c r="A3158" s="270">
        <f>MAX(A$1:A3157)+1</f>
        <v>2950</v>
      </c>
      <c r="B3158" s="270">
        <v>311503020</v>
      </c>
      <c r="C3158" s="396" t="s">
        <v>8065</v>
      </c>
      <c r="D3158" s="410" t="s">
        <v>8066</v>
      </c>
      <c r="E3158" s="410" t="s">
        <v>8065</v>
      </c>
      <c r="F3158" s="270"/>
      <c r="G3158" s="270"/>
      <c r="H3158" s="283" t="s">
        <v>44</v>
      </c>
      <c r="I3158" s="283" t="s">
        <v>40</v>
      </c>
      <c r="J3158" s="289" t="s">
        <v>31</v>
      </c>
      <c r="K3158" s="290"/>
      <c r="L3158" s="291"/>
      <c r="M3158" s="289" t="s">
        <v>31</v>
      </c>
      <c r="N3158" s="290"/>
      <c r="O3158" s="291"/>
      <c r="P3158" s="289" t="s">
        <v>31</v>
      </c>
      <c r="Q3158" s="290"/>
      <c r="R3158" s="291"/>
      <c r="S3158" s="270"/>
      <c r="T3158" s="283"/>
      <c r="U3158" s="283"/>
      <c r="V3158" s="270"/>
      <c r="W3158" s="270" t="s">
        <v>21</v>
      </c>
    </row>
    <row r="3159" s="253" customFormat="true" ht="25.5" hidden="true" spans="1:23">
      <c r="A3159" s="270">
        <f>MAX(A$1:A3158)+1</f>
        <v>2951</v>
      </c>
      <c r="B3159" s="270">
        <v>311503021</v>
      </c>
      <c r="C3159" s="396" t="s">
        <v>8067</v>
      </c>
      <c r="D3159" s="410" t="s">
        <v>8068</v>
      </c>
      <c r="E3159" s="410" t="s">
        <v>8067</v>
      </c>
      <c r="F3159" s="270"/>
      <c r="G3159" s="270"/>
      <c r="H3159" s="283" t="s">
        <v>29</v>
      </c>
      <c r="I3159" s="283" t="s">
        <v>40</v>
      </c>
      <c r="J3159" s="289" t="s">
        <v>31</v>
      </c>
      <c r="K3159" s="290"/>
      <c r="L3159" s="291"/>
      <c r="M3159" s="289" t="s">
        <v>31</v>
      </c>
      <c r="N3159" s="290"/>
      <c r="O3159" s="291"/>
      <c r="P3159" s="289" t="s">
        <v>31</v>
      </c>
      <c r="Q3159" s="290"/>
      <c r="R3159" s="291"/>
      <c r="S3159" s="270"/>
      <c r="T3159" s="283"/>
      <c r="U3159" s="283"/>
      <c r="V3159" s="270"/>
      <c r="W3159" s="270" t="s">
        <v>21</v>
      </c>
    </row>
    <row r="3160" s="253" customFormat="true" ht="25.5" hidden="true" spans="1:23">
      <c r="A3160" s="270">
        <f>MAX(A$1:A3159)+1</f>
        <v>2952</v>
      </c>
      <c r="B3160" s="270">
        <v>311503022</v>
      </c>
      <c r="C3160" s="396" t="s">
        <v>8069</v>
      </c>
      <c r="D3160" s="410" t="s">
        <v>8070</v>
      </c>
      <c r="E3160" s="410" t="s">
        <v>8069</v>
      </c>
      <c r="F3160" s="270"/>
      <c r="G3160" s="270"/>
      <c r="H3160" s="283" t="s">
        <v>29</v>
      </c>
      <c r="I3160" s="283" t="s">
        <v>40</v>
      </c>
      <c r="J3160" s="289" t="s">
        <v>31</v>
      </c>
      <c r="K3160" s="290"/>
      <c r="L3160" s="291"/>
      <c r="M3160" s="289" t="s">
        <v>31</v>
      </c>
      <c r="N3160" s="290"/>
      <c r="O3160" s="291"/>
      <c r="P3160" s="289" t="s">
        <v>31</v>
      </c>
      <c r="Q3160" s="290"/>
      <c r="R3160" s="291"/>
      <c r="S3160" s="270" t="s">
        <v>8071</v>
      </c>
      <c r="T3160" s="283"/>
      <c r="U3160" s="283"/>
      <c r="V3160" s="270"/>
      <c r="W3160" s="270" t="s">
        <v>21</v>
      </c>
    </row>
    <row r="3161" s="253" customFormat="true" ht="25.5" hidden="true" spans="1:23">
      <c r="A3161" s="270">
        <f>MAX(A$1:A3160)+1</f>
        <v>2953</v>
      </c>
      <c r="B3161" s="270">
        <v>311503023</v>
      </c>
      <c r="C3161" s="396" t="s">
        <v>8072</v>
      </c>
      <c r="D3161" s="410" t="s">
        <v>8073</v>
      </c>
      <c r="E3161" s="410" t="s">
        <v>8072</v>
      </c>
      <c r="F3161" s="270"/>
      <c r="G3161" s="270"/>
      <c r="H3161" s="283" t="s">
        <v>29</v>
      </c>
      <c r="I3161" s="283" t="s">
        <v>40</v>
      </c>
      <c r="J3161" s="289" t="s">
        <v>70</v>
      </c>
      <c r="K3161" s="290"/>
      <c r="L3161" s="291"/>
      <c r="M3161" s="289" t="s">
        <v>70</v>
      </c>
      <c r="N3161" s="290"/>
      <c r="O3161" s="291"/>
      <c r="P3161" s="298" t="s">
        <v>70</v>
      </c>
      <c r="Q3161" s="305"/>
      <c r="R3161" s="306"/>
      <c r="S3161" s="270" t="s">
        <v>8071</v>
      </c>
      <c r="T3161" s="283"/>
      <c r="U3161" s="283"/>
      <c r="V3161" s="270"/>
      <c r="W3161" s="270" t="s">
        <v>21</v>
      </c>
    </row>
    <row r="3162" s="253" customFormat="true" ht="178.5" hidden="true" spans="1:23">
      <c r="A3162" s="270">
        <f>MAX(A$1:A3161)+1</f>
        <v>2954</v>
      </c>
      <c r="B3162" s="270">
        <v>311503024</v>
      </c>
      <c r="C3162" s="396" t="s">
        <v>8074</v>
      </c>
      <c r="D3162" s="410" t="s">
        <v>8075</v>
      </c>
      <c r="E3162" s="410" t="s">
        <v>8074</v>
      </c>
      <c r="F3162" s="435" t="s">
        <v>8076</v>
      </c>
      <c r="G3162" s="272"/>
      <c r="H3162" s="285" t="s">
        <v>44</v>
      </c>
      <c r="I3162" s="285" t="s">
        <v>40</v>
      </c>
      <c r="J3162" s="289" t="s">
        <v>70</v>
      </c>
      <c r="K3162" s="290"/>
      <c r="L3162" s="291"/>
      <c r="M3162" s="289" t="s">
        <v>70</v>
      </c>
      <c r="N3162" s="290"/>
      <c r="O3162" s="291"/>
      <c r="P3162" s="298" t="s">
        <v>70</v>
      </c>
      <c r="Q3162" s="305"/>
      <c r="R3162" s="306"/>
      <c r="S3162" s="272" t="s">
        <v>8077</v>
      </c>
      <c r="T3162" s="283"/>
      <c r="U3162" s="283"/>
      <c r="V3162" s="270"/>
      <c r="W3162" s="270" t="s">
        <v>21</v>
      </c>
    </row>
    <row r="3163" s="253" customFormat="true" ht="51" hidden="true" spans="1:23">
      <c r="A3163" s="270">
        <f>MAX(A$1:A3162)+1</f>
        <v>2955</v>
      </c>
      <c r="B3163" s="270" t="s">
        <v>8078</v>
      </c>
      <c r="C3163" s="177" t="s">
        <v>8074</v>
      </c>
      <c r="D3163" s="410" t="s">
        <v>8075</v>
      </c>
      <c r="E3163" s="410" t="s">
        <v>8074</v>
      </c>
      <c r="F3163" s="270"/>
      <c r="G3163" s="270"/>
      <c r="H3163" s="283" t="s">
        <v>44</v>
      </c>
      <c r="I3163" s="283" t="s">
        <v>188</v>
      </c>
      <c r="J3163" s="289" t="s">
        <v>70</v>
      </c>
      <c r="K3163" s="290"/>
      <c r="L3163" s="291"/>
      <c r="M3163" s="289" t="s">
        <v>70</v>
      </c>
      <c r="N3163" s="290"/>
      <c r="O3163" s="291"/>
      <c r="P3163" s="298" t="s">
        <v>70</v>
      </c>
      <c r="Q3163" s="305"/>
      <c r="R3163" s="306"/>
      <c r="S3163" s="177" t="s">
        <v>8079</v>
      </c>
      <c r="T3163" s="283"/>
      <c r="U3163" s="283"/>
      <c r="V3163" s="270"/>
      <c r="W3163" s="270" t="s">
        <v>21</v>
      </c>
    </row>
    <row r="3164" s="253" customFormat="true" ht="25.5" hidden="true" spans="1:23">
      <c r="A3164" s="270">
        <f>MAX(A$1:A3163)+1</f>
        <v>2956</v>
      </c>
      <c r="B3164" s="270">
        <v>311503025</v>
      </c>
      <c r="C3164" s="270" t="s">
        <v>8080</v>
      </c>
      <c r="D3164" s="410" t="s">
        <v>8081</v>
      </c>
      <c r="E3164" s="410" t="s">
        <v>8080</v>
      </c>
      <c r="F3164" s="270"/>
      <c r="G3164" s="270"/>
      <c r="H3164" s="283" t="s">
        <v>29</v>
      </c>
      <c r="I3164" s="283" t="s">
        <v>40</v>
      </c>
      <c r="J3164" s="289" t="s">
        <v>31</v>
      </c>
      <c r="K3164" s="290"/>
      <c r="L3164" s="291"/>
      <c r="M3164" s="289" t="s">
        <v>31</v>
      </c>
      <c r="N3164" s="290"/>
      <c r="O3164" s="291"/>
      <c r="P3164" s="289" t="s">
        <v>31</v>
      </c>
      <c r="Q3164" s="290"/>
      <c r="R3164" s="291"/>
      <c r="S3164" s="270"/>
      <c r="T3164" s="283"/>
      <c r="U3164" s="283"/>
      <c r="V3164" s="270"/>
      <c r="W3164" s="270" t="s">
        <v>21</v>
      </c>
    </row>
    <row r="3165" s="253" customFormat="true" ht="25.5" hidden="true" spans="1:23">
      <c r="A3165" s="270">
        <f>MAX(A$1:A3164)+1</f>
        <v>2957</v>
      </c>
      <c r="B3165" s="270">
        <v>311503026</v>
      </c>
      <c r="C3165" s="270" t="s">
        <v>8082</v>
      </c>
      <c r="D3165" s="410" t="s">
        <v>8083</v>
      </c>
      <c r="E3165" s="410" t="s">
        <v>8082</v>
      </c>
      <c r="F3165" s="270"/>
      <c r="G3165" s="270"/>
      <c r="H3165" s="283" t="s">
        <v>29</v>
      </c>
      <c r="I3165" s="283" t="s">
        <v>40</v>
      </c>
      <c r="J3165" s="289" t="s">
        <v>31</v>
      </c>
      <c r="K3165" s="290"/>
      <c r="L3165" s="291"/>
      <c r="M3165" s="289" t="s">
        <v>31</v>
      </c>
      <c r="N3165" s="290"/>
      <c r="O3165" s="291"/>
      <c r="P3165" s="289" t="s">
        <v>31</v>
      </c>
      <c r="Q3165" s="290"/>
      <c r="R3165" s="291"/>
      <c r="S3165" s="270"/>
      <c r="T3165" s="283"/>
      <c r="U3165" s="283"/>
      <c r="V3165" s="270"/>
      <c r="W3165" s="270" t="s">
        <v>21</v>
      </c>
    </row>
    <row r="3166" s="253" customFormat="true" ht="25.5" hidden="true" spans="1:23">
      <c r="A3166" s="270">
        <f>MAX(A$1:A3165)+1</f>
        <v>2958</v>
      </c>
      <c r="B3166" s="270">
        <v>311503027</v>
      </c>
      <c r="C3166" s="270" t="s">
        <v>8084</v>
      </c>
      <c r="D3166" s="410" t="s">
        <v>8085</v>
      </c>
      <c r="E3166" s="410" t="s">
        <v>8084</v>
      </c>
      <c r="F3166" s="270"/>
      <c r="G3166" s="270"/>
      <c r="H3166" s="283" t="s">
        <v>39</v>
      </c>
      <c r="I3166" s="283" t="s">
        <v>40</v>
      </c>
      <c r="J3166" s="289" t="s">
        <v>31</v>
      </c>
      <c r="K3166" s="290"/>
      <c r="L3166" s="291"/>
      <c r="M3166" s="289" t="s">
        <v>31</v>
      </c>
      <c r="N3166" s="290"/>
      <c r="O3166" s="291"/>
      <c r="P3166" s="289" t="s">
        <v>31</v>
      </c>
      <c r="Q3166" s="290"/>
      <c r="R3166" s="291"/>
      <c r="S3166" s="270"/>
      <c r="T3166" s="283"/>
      <c r="U3166" s="283"/>
      <c r="V3166" s="270"/>
      <c r="W3166" s="270" t="s">
        <v>21</v>
      </c>
    </row>
    <row r="3167" s="253" customFormat="true" ht="25.5" hidden="true" spans="1:23">
      <c r="A3167" s="270">
        <f>MAX(A$1:A3166)+1</f>
        <v>2959</v>
      </c>
      <c r="B3167" s="270">
        <v>311503028</v>
      </c>
      <c r="C3167" s="270" t="s">
        <v>8086</v>
      </c>
      <c r="D3167" s="410" t="s">
        <v>8087</v>
      </c>
      <c r="E3167" s="410" t="s">
        <v>8086</v>
      </c>
      <c r="F3167" s="270"/>
      <c r="G3167" s="270"/>
      <c r="H3167" s="283" t="s">
        <v>29</v>
      </c>
      <c r="I3167" s="283" t="s">
        <v>80</v>
      </c>
      <c r="J3167" s="289" t="s">
        <v>31</v>
      </c>
      <c r="K3167" s="290"/>
      <c r="L3167" s="291"/>
      <c r="M3167" s="289" t="s">
        <v>31</v>
      </c>
      <c r="N3167" s="290"/>
      <c r="O3167" s="291"/>
      <c r="P3167" s="289" t="s">
        <v>31</v>
      </c>
      <c r="Q3167" s="290"/>
      <c r="R3167" s="291"/>
      <c r="S3167" s="270"/>
      <c r="T3167" s="283"/>
      <c r="U3167" s="283"/>
      <c r="V3167" s="270"/>
      <c r="W3167" s="270" t="s">
        <v>21</v>
      </c>
    </row>
    <row r="3168" s="253" customFormat="true" ht="25.5" hidden="true" spans="1:23">
      <c r="A3168" s="270">
        <f>MAX(A$1:A3167)+1</f>
        <v>2960</v>
      </c>
      <c r="B3168" s="270">
        <v>311503029</v>
      </c>
      <c r="C3168" s="270" t="s">
        <v>8088</v>
      </c>
      <c r="D3168" s="410" t="s">
        <v>8089</v>
      </c>
      <c r="E3168" s="410" t="s">
        <v>8088</v>
      </c>
      <c r="F3168" s="270"/>
      <c r="G3168" s="270"/>
      <c r="H3168" s="283" t="s">
        <v>39</v>
      </c>
      <c r="I3168" s="283" t="s">
        <v>40</v>
      </c>
      <c r="J3168" s="289" t="s">
        <v>31</v>
      </c>
      <c r="K3168" s="290"/>
      <c r="L3168" s="291"/>
      <c r="M3168" s="289" t="s">
        <v>31</v>
      </c>
      <c r="N3168" s="290"/>
      <c r="O3168" s="291"/>
      <c r="P3168" s="289" t="s">
        <v>31</v>
      </c>
      <c r="Q3168" s="290"/>
      <c r="R3168" s="291"/>
      <c r="S3168" s="270"/>
      <c r="T3168" s="283"/>
      <c r="U3168" s="283"/>
      <c r="V3168" s="270"/>
      <c r="W3168" s="270" t="s">
        <v>21</v>
      </c>
    </row>
    <row r="3169" s="253" customFormat="true" ht="25.5" hidden="true" spans="1:23">
      <c r="A3169" s="270">
        <f>MAX(A$1:A3168)+1</f>
        <v>2961</v>
      </c>
      <c r="B3169" s="270">
        <v>311503030</v>
      </c>
      <c r="C3169" s="270" t="s">
        <v>656</v>
      </c>
      <c r="D3169" s="410" t="s">
        <v>655</v>
      </c>
      <c r="E3169" s="410" t="s">
        <v>656</v>
      </c>
      <c r="F3169" s="270"/>
      <c r="G3169" s="270"/>
      <c r="H3169" s="283" t="s">
        <v>29</v>
      </c>
      <c r="I3169" s="283" t="s">
        <v>40</v>
      </c>
      <c r="J3169" s="289" t="s">
        <v>31</v>
      </c>
      <c r="K3169" s="290"/>
      <c r="L3169" s="291"/>
      <c r="M3169" s="289" t="s">
        <v>31</v>
      </c>
      <c r="N3169" s="290"/>
      <c r="O3169" s="291"/>
      <c r="P3169" s="289" t="s">
        <v>31</v>
      </c>
      <c r="Q3169" s="290"/>
      <c r="R3169" s="291"/>
      <c r="S3169" s="270" t="s">
        <v>8090</v>
      </c>
      <c r="T3169" s="283"/>
      <c r="U3169" s="283"/>
      <c r="V3169" s="270"/>
      <c r="W3169" s="270" t="s">
        <v>21</v>
      </c>
    </row>
    <row r="3170" s="253" customFormat="true" ht="127.5" hidden="true" spans="1:23">
      <c r="A3170" s="270">
        <f>MAX(A$1:A3169)+1</f>
        <v>2962</v>
      </c>
      <c r="B3170" s="322">
        <v>311503032</v>
      </c>
      <c r="C3170" s="270" t="s">
        <v>8091</v>
      </c>
      <c r="D3170" s="550" t="s">
        <v>8092</v>
      </c>
      <c r="E3170" s="410" t="s">
        <v>8093</v>
      </c>
      <c r="F3170" s="325" t="s">
        <v>8094</v>
      </c>
      <c r="G3170" s="270"/>
      <c r="H3170" s="283" t="s">
        <v>44</v>
      </c>
      <c r="I3170" s="283" t="s">
        <v>40</v>
      </c>
      <c r="J3170" s="289" t="s">
        <v>31</v>
      </c>
      <c r="K3170" s="290"/>
      <c r="L3170" s="291"/>
      <c r="M3170" s="289" t="s">
        <v>31</v>
      </c>
      <c r="N3170" s="290"/>
      <c r="O3170" s="291"/>
      <c r="P3170" s="298" t="s">
        <v>31</v>
      </c>
      <c r="Q3170" s="305"/>
      <c r="R3170" s="306"/>
      <c r="S3170" s="270"/>
      <c r="T3170" s="283"/>
      <c r="U3170" s="283"/>
      <c r="V3170" s="270"/>
      <c r="W3170" s="270" t="s">
        <v>310</v>
      </c>
    </row>
    <row r="3171" s="253" customFormat="true" ht="89.25" hidden="true" spans="1:23">
      <c r="A3171" s="322">
        <f>MAX(A$1:A3170)+1</f>
        <v>2963</v>
      </c>
      <c r="B3171" s="321">
        <v>311503033</v>
      </c>
      <c r="C3171" s="270" t="s">
        <v>8095</v>
      </c>
      <c r="D3171" s="410" t="s">
        <v>8096</v>
      </c>
      <c r="E3171" s="410" t="s">
        <v>8095</v>
      </c>
      <c r="F3171" s="325" t="s">
        <v>8097</v>
      </c>
      <c r="G3171" s="270"/>
      <c r="H3171" s="283" t="s">
        <v>29</v>
      </c>
      <c r="I3171" s="283" t="s">
        <v>40</v>
      </c>
      <c r="J3171" s="289" t="s">
        <v>31</v>
      </c>
      <c r="K3171" s="290"/>
      <c r="L3171" s="291"/>
      <c r="M3171" s="289" t="s">
        <v>31</v>
      </c>
      <c r="N3171" s="290"/>
      <c r="O3171" s="291"/>
      <c r="P3171" s="298" t="s">
        <v>31</v>
      </c>
      <c r="Q3171" s="305"/>
      <c r="R3171" s="306"/>
      <c r="S3171" s="270"/>
      <c r="T3171" s="283"/>
      <c r="U3171" s="283"/>
      <c r="V3171" s="270"/>
      <c r="W3171" s="270" t="s">
        <v>310</v>
      </c>
    </row>
    <row r="3172" s="253" customFormat="true" ht="63.75" hidden="true" spans="1:23">
      <c r="A3172" s="322">
        <f>MAX(A$1:A3171)+1</f>
        <v>2964</v>
      </c>
      <c r="B3172" s="321">
        <v>311503034</v>
      </c>
      <c r="C3172" s="270" t="s">
        <v>8098</v>
      </c>
      <c r="D3172" s="550" t="s">
        <v>8099</v>
      </c>
      <c r="E3172" s="410" t="s">
        <v>8100</v>
      </c>
      <c r="F3172" s="325" t="s">
        <v>8101</v>
      </c>
      <c r="G3172" s="270"/>
      <c r="H3172" s="283" t="s">
        <v>29</v>
      </c>
      <c r="I3172" s="283" t="s">
        <v>40</v>
      </c>
      <c r="J3172" s="289" t="s">
        <v>31</v>
      </c>
      <c r="K3172" s="290"/>
      <c r="L3172" s="291"/>
      <c r="M3172" s="289" t="s">
        <v>31</v>
      </c>
      <c r="N3172" s="290"/>
      <c r="O3172" s="291"/>
      <c r="P3172" s="298" t="s">
        <v>31</v>
      </c>
      <c r="Q3172" s="305"/>
      <c r="R3172" s="306"/>
      <c r="S3172" s="270"/>
      <c r="T3172" s="283"/>
      <c r="U3172" s="283"/>
      <c r="V3172" s="270"/>
      <c r="W3172" s="270" t="s">
        <v>310</v>
      </c>
    </row>
    <row r="3173" s="253" customFormat="true" ht="63.75" hidden="true" spans="1:23">
      <c r="A3173" s="322">
        <f>MAX(A$1:A3172)+1</f>
        <v>2965</v>
      </c>
      <c r="B3173" s="321">
        <v>311503035</v>
      </c>
      <c r="C3173" s="270" t="s">
        <v>8102</v>
      </c>
      <c r="D3173" s="410" t="s">
        <v>8103</v>
      </c>
      <c r="E3173" s="410" t="s">
        <v>8074</v>
      </c>
      <c r="F3173" s="325" t="s">
        <v>8104</v>
      </c>
      <c r="G3173" s="270"/>
      <c r="H3173" s="283" t="s">
        <v>29</v>
      </c>
      <c r="I3173" s="283" t="s">
        <v>40</v>
      </c>
      <c r="J3173" s="289" t="s">
        <v>31</v>
      </c>
      <c r="K3173" s="290"/>
      <c r="L3173" s="291"/>
      <c r="M3173" s="289" t="s">
        <v>31</v>
      </c>
      <c r="N3173" s="290"/>
      <c r="O3173" s="291"/>
      <c r="P3173" s="298" t="s">
        <v>31</v>
      </c>
      <c r="Q3173" s="305"/>
      <c r="R3173" s="306"/>
      <c r="S3173" s="270"/>
      <c r="T3173" s="283"/>
      <c r="U3173" s="283"/>
      <c r="V3173" s="270"/>
      <c r="W3173" s="270" t="s">
        <v>310</v>
      </c>
    </row>
    <row r="3174" s="252" customFormat="true" ht="255" hidden="true" spans="1:23">
      <c r="A3174" s="272"/>
      <c r="B3174" s="272">
        <v>32</v>
      </c>
      <c r="C3174" s="272" t="s">
        <v>8105</v>
      </c>
      <c r="D3174" s="410"/>
      <c r="E3174" s="410"/>
      <c r="F3174" s="272" t="s">
        <v>8106</v>
      </c>
      <c r="G3174" s="442" t="s">
        <v>8107</v>
      </c>
      <c r="H3174" s="285"/>
      <c r="I3174" s="285"/>
      <c r="J3174" s="289"/>
      <c r="K3174" s="290"/>
      <c r="L3174" s="291"/>
      <c r="M3174" s="289"/>
      <c r="N3174" s="290"/>
      <c r="O3174" s="291"/>
      <c r="P3174" s="289"/>
      <c r="Q3174" s="290"/>
      <c r="R3174" s="291"/>
      <c r="S3174" s="272" t="s">
        <v>8108</v>
      </c>
      <c r="T3174" s="285"/>
      <c r="U3174" s="285"/>
      <c r="V3174" s="270"/>
      <c r="W3174" s="270" t="s">
        <v>21</v>
      </c>
    </row>
    <row r="3175" s="253" customFormat="true" ht="51" hidden="true" spans="1:23">
      <c r="A3175" s="270">
        <f>MAX(A$1:A3174)+1</f>
        <v>2966</v>
      </c>
      <c r="B3175" s="270" t="s">
        <v>8109</v>
      </c>
      <c r="C3175" s="270" t="s">
        <v>8110</v>
      </c>
      <c r="D3175" s="410" t="s">
        <v>8111</v>
      </c>
      <c r="E3175" s="410" t="s">
        <v>8112</v>
      </c>
      <c r="F3175" s="374"/>
      <c r="G3175" s="270"/>
      <c r="H3175" s="283" t="s">
        <v>44</v>
      </c>
      <c r="I3175" s="283" t="s">
        <v>40</v>
      </c>
      <c r="J3175" s="289">
        <v>500</v>
      </c>
      <c r="K3175" s="290"/>
      <c r="L3175" s="291"/>
      <c r="M3175" s="289">
        <v>500</v>
      </c>
      <c r="N3175" s="290"/>
      <c r="O3175" s="291"/>
      <c r="P3175" s="289" t="s">
        <v>31</v>
      </c>
      <c r="Q3175" s="290"/>
      <c r="R3175" s="291"/>
      <c r="S3175" s="396" t="s">
        <v>8110</v>
      </c>
      <c r="T3175" s="283"/>
      <c r="U3175" s="283"/>
      <c r="V3175" s="270"/>
      <c r="W3175" s="270" t="s">
        <v>21</v>
      </c>
    </row>
    <row r="3176" s="252" customFormat="true" ht="25.5" hidden="true" spans="1:23">
      <c r="A3176" s="270"/>
      <c r="B3176" s="270">
        <v>3201</v>
      </c>
      <c r="C3176" s="270" t="s">
        <v>8113</v>
      </c>
      <c r="D3176" s="410"/>
      <c r="E3176" s="410"/>
      <c r="F3176" s="270"/>
      <c r="G3176" s="270"/>
      <c r="H3176" s="283"/>
      <c r="I3176" s="283"/>
      <c r="J3176" s="289"/>
      <c r="K3176" s="290"/>
      <c r="L3176" s="291"/>
      <c r="M3176" s="289"/>
      <c r="N3176" s="290"/>
      <c r="O3176" s="291"/>
      <c r="P3176" s="289"/>
      <c r="Q3176" s="290"/>
      <c r="R3176" s="291"/>
      <c r="S3176" s="270"/>
      <c r="T3176" s="283"/>
      <c r="U3176" s="283"/>
      <c r="V3176" s="270"/>
      <c r="W3176" s="270" t="s">
        <v>21</v>
      </c>
    </row>
    <row r="3177" s="253" customFormat="true" ht="25.5" hidden="true" spans="1:23">
      <c r="A3177" s="270">
        <f>MAX(A$1:A3176)+1</f>
        <v>2967</v>
      </c>
      <c r="B3177" s="270">
        <v>320100001</v>
      </c>
      <c r="C3177" s="396" t="s">
        <v>8114</v>
      </c>
      <c r="D3177" s="410" t="s">
        <v>8115</v>
      </c>
      <c r="E3177" s="410" t="s">
        <v>8114</v>
      </c>
      <c r="F3177" s="270" t="s">
        <v>8116</v>
      </c>
      <c r="G3177" s="270"/>
      <c r="H3177" s="283" t="s">
        <v>44</v>
      </c>
      <c r="I3177" s="283" t="s">
        <v>40</v>
      </c>
      <c r="J3177" s="297">
        <v>1257</v>
      </c>
      <c r="K3177" s="303"/>
      <c r="L3177" s="304"/>
      <c r="M3177" s="297">
        <v>1257</v>
      </c>
      <c r="N3177" s="303"/>
      <c r="O3177" s="304"/>
      <c r="P3177" s="289" t="s">
        <v>31</v>
      </c>
      <c r="Q3177" s="290"/>
      <c r="R3177" s="291"/>
      <c r="S3177" s="270" t="s">
        <v>345</v>
      </c>
      <c r="T3177" s="377"/>
      <c r="U3177" s="377"/>
      <c r="V3177" s="270"/>
      <c r="W3177" s="270" t="s">
        <v>938</v>
      </c>
    </row>
    <row r="3178" s="253" customFormat="true" ht="25.5" hidden="true" spans="1:23">
      <c r="A3178" s="270">
        <f>MAX(A$1:A3177)+1</f>
        <v>2968</v>
      </c>
      <c r="B3178" s="270">
        <v>320100002</v>
      </c>
      <c r="C3178" s="396" t="s">
        <v>8117</v>
      </c>
      <c r="D3178" s="410" t="s">
        <v>8118</v>
      </c>
      <c r="E3178" s="410" t="s">
        <v>8117</v>
      </c>
      <c r="F3178" s="270"/>
      <c r="G3178" s="270"/>
      <c r="H3178" s="283" t="s">
        <v>44</v>
      </c>
      <c r="I3178" s="283" t="s">
        <v>40</v>
      </c>
      <c r="J3178" s="289">
        <v>1650</v>
      </c>
      <c r="K3178" s="290"/>
      <c r="L3178" s="291"/>
      <c r="M3178" s="289">
        <v>1650</v>
      </c>
      <c r="N3178" s="290"/>
      <c r="O3178" s="291"/>
      <c r="P3178" s="289" t="s">
        <v>31</v>
      </c>
      <c r="Q3178" s="290"/>
      <c r="R3178" s="291"/>
      <c r="S3178" s="270"/>
      <c r="T3178" s="283"/>
      <c r="U3178" s="312"/>
      <c r="V3178" s="270"/>
      <c r="W3178" s="270" t="s">
        <v>21</v>
      </c>
    </row>
    <row r="3179" s="253" customFormat="true" ht="38.25" hidden="true" spans="1:23">
      <c r="A3179" s="270">
        <f>MAX(A$1:A3178)+1</f>
        <v>2969</v>
      </c>
      <c r="B3179" s="270">
        <v>320100003</v>
      </c>
      <c r="C3179" s="449" t="s">
        <v>8119</v>
      </c>
      <c r="D3179" s="410" t="s">
        <v>8120</v>
      </c>
      <c r="E3179" s="410" t="s">
        <v>8119</v>
      </c>
      <c r="F3179" s="336" t="s">
        <v>8121</v>
      </c>
      <c r="G3179" s="336"/>
      <c r="H3179" s="283" t="s">
        <v>44</v>
      </c>
      <c r="I3179" s="377" t="s">
        <v>40</v>
      </c>
      <c r="J3179" s="297">
        <v>1538</v>
      </c>
      <c r="K3179" s="303"/>
      <c r="L3179" s="304"/>
      <c r="M3179" s="297">
        <v>1538</v>
      </c>
      <c r="N3179" s="303"/>
      <c r="O3179" s="304"/>
      <c r="P3179" s="289" t="s">
        <v>31</v>
      </c>
      <c r="Q3179" s="290"/>
      <c r="R3179" s="291"/>
      <c r="S3179" s="336"/>
      <c r="T3179" s="283"/>
      <c r="U3179" s="377"/>
      <c r="V3179" s="283"/>
      <c r="W3179" s="270" t="s">
        <v>1806</v>
      </c>
    </row>
    <row r="3180" s="253" customFormat="true" ht="25.5" hidden="true" spans="1:23">
      <c r="A3180" s="270">
        <f>MAX(A$1:A3179)+1</f>
        <v>2970</v>
      </c>
      <c r="B3180" s="270">
        <v>320100004</v>
      </c>
      <c r="C3180" s="396" t="s">
        <v>8122</v>
      </c>
      <c r="D3180" s="410" t="s">
        <v>8123</v>
      </c>
      <c r="E3180" s="410" t="s">
        <v>8122</v>
      </c>
      <c r="F3180" s="270"/>
      <c r="G3180" s="270"/>
      <c r="H3180" s="283" t="s">
        <v>44</v>
      </c>
      <c r="I3180" s="283" t="s">
        <v>40</v>
      </c>
      <c r="J3180" s="289">
        <v>2200</v>
      </c>
      <c r="K3180" s="290"/>
      <c r="L3180" s="291"/>
      <c r="M3180" s="289">
        <v>2200</v>
      </c>
      <c r="N3180" s="290"/>
      <c r="O3180" s="291"/>
      <c r="P3180" s="289" t="s">
        <v>31</v>
      </c>
      <c r="Q3180" s="290"/>
      <c r="R3180" s="291"/>
      <c r="S3180" s="270"/>
      <c r="T3180" s="283"/>
      <c r="U3180" s="312"/>
      <c r="V3180" s="270"/>
      <c r="W3180" s="270" t="s">
        <v>21</v>
      </c>
    </row>
    <row r="3181" s="253" customFormat="true" ht="25.5" hidden="true" spans="1:23">
      <c r="A3181" s="270">
        <f>MAX(A$1:A3180)+1</f>
        <v>2971</v>
      </c>
      <c r="B3181" s="270">
        <v>320100005</v>
      </c>
      <c r="C3181" s="396" t="s">
        <v>8124</v>
      </c>
      <c r="D3181" s="410" t="s">
        <v>8125</v>
      </c>
      <c r="E3181" s="410" t="s">
        <v>8124</v>
      </c>
      <c r="F3181" s="270"/>
      <c r="G3181" s="270"/>
      <c r="H3181" s="283" t="s">
        <v>44</v>
      </c>
      <c r="I3181" s="283" t="s">
        <v>40</v>
      </c>
      <c r="J3181" s="289">
        <v>3200</v>
      </c>
      <c r="K3181" s="290"/>
      <c r="L3181" s="291"/>
      <c r="M3181" s="289">
        <v>3200</v>
      </c>
      <c r="N3181" s="290"/>
      <c r="O3181" s="291"/>
      <c r="P3181" s="289" t="s">
        <v>31</v>
      </c>
      <c r="Q3181" s="290"/>
      <c r="R3181" s="291"/>
      <c r="S3181" s="270"/>
      <c r="T3181" s="283"/>
      <c r="U3181" s="283"/>
      <c r="V3181" s="270"/>
      <c r="W3181" s="270" t="s">
        <v>21</v>
      </c>
    </row>
    <row r="3182" s="253" customFormat="true" ht="38.25" hidden="true" spans="1:23">
      <c r="A3182" s="270">
        <f>MAX(A$1:A3181)+1</f>
        <v>2972</v>
      </c>
      <c r="B3182" s="270">
        <v>320100006</v>
      </c>
      <c r="C3182" s="396" t="s">
        <v>8126</v>
      </c>
      <c r="D3182" s="410" t="s">
        <v>8127</v>
      </c>
      <c r="E3182" s="410" t="s">
        <v>8126</v>
      </c>
      <c r="F3182" s="270"/>
      <c r="G3182" s="270"/>
      <c r="H3182" s="283" t="s">
        <v>44</v>
      </c>
      <c r="I3182" s="283" t="s">
        <v>40</v>
      </c>
      <c r="J3182" s="297">
        <v>2846</v>
      </c>
      <c r="K3182" s="303"/>
      <c r="L3182" s="304"/>
      <c r="M3182" s="297">
        <v>2846</v>
      </c>
      <c r="N3182" s="303"/>
      <c r="O3182" s="304"/>
      <c r="P3182" s="289" t="s">
        <v>31</v>
      </c>
      <c r="Q3182" s="290"/>
      <c r="R3182" s="291"/>
      <c r="S3182" s="270"/>
      <c r="T3182" s="377"/>
      <c r="U3182" s="377"/>
      <c r="V3182" s="270"/>
      <c r="W3182" s="270" t="s">
        <v>938</v>
      </c>
    </row>
    <row r="3183" s="253" customFormat="true" ht="25.5" hidden="true" spans="1:23">
      <c r="A3183" s="270">
        <f>MAX(A$1:A3182)+1</f>
        <v>2973</v>
      </c>
      <c r="B3183" s="270">
        <v>320100007</v>
      </c>
      <c r="C3183" s="396" t="s">
        <v>8128</v>
      </c>
      <c r="D3183" s="410" t="s">
        <v>8129</v>
      </c>
      <c r="E3183" s="410" t="s">
        <v>8128</v>
      </c>
      <c r="F3183" s="270"/>
      <c r="G3183" s="270"/>
      <c r="H3183" s="283" t="s">
        <v>44</v>
      </c>
      <c r="I3183" s="283" t="s">
        <v>40</v>
      </c>
      <c r="J3183" s="289">
        <v>2475</v>
      </c>
      <c r="K3183" s="290"/>
      <c r="L3183" s="291"/>
      <c r="M3183" s="289">
        <v>2475</v>
      </c>
      <c r="N3183" s="290"/>
      <c r="O3183" s="291"/>
      <c r="P3183" s="289" t="s">
        <v>31</v>
      </c>
      <c r="Q3183" s="290"/>
      <c r="R3183" s="291"/>
      <c r="S3183" s="270"/>
      <c r="T3183" s="283"/>
      <c r="U3183" s="312"/>
      <c r="V3183" s="270"/>
      <c r="W3183" s="270" t="s">
        <v>21</v>
      </c>
    </row>
    <row r="3184" s="253" customFormat="true" ht="25.5" hidden="true" spans="1:23">
      <c r="A3184" s="270">
        <f>MAX(A$1:A3183)+1</f>
        <v>2974</v>
      </c>
      <c r="B3184" s="270">
        <v>320100008</v>
      </c>
      <c r="C3184" s="396" t="s">
        <v>8130</v>
      </c>
      <c r="D3184" s="410" t="s">
        <v>8131</v>
      </c>
      <c r="E3184" s="410" t="s">
        <v>8130</v>
      </c>
      <c r="F3184" s="270"/>
      <c r="G3184" s="270"/>
      <c r="H3184" s="283" t="s">
        <v>44</v>
      </c>
      <c r="I3184" s="283" t="s">
        <v>40</v>
      </c>
      <c r="J3184" s="289">
        <v>2475</v>
      </c>
      <c r="K3184" s="290"/>
      <c r="L3184" s="291"/>
      <c r="M3184" s="289">
        <v>2475</v>
      </c>
      <c r="N3184" s="290"/>
      <c r="O3184" s="291"/>
      <c r="P3184" s="289" t="s">
        <v>31</v>
      </c>
      <c r="Q3184" s="290"/>
      <c r="R3184" s="291"/>
      <c r="S3184" s="270"/>
      <c r="T3184" s="283"/>
      <c r="U3184" s="312"/>
      <c r="V3184" s="270"/>
      <c r="W3184" s="270" t="s">
        <v>21</v>
      </c>
    </row>
    <row r="3185" s="253" customFormat="true" ht="25.5" hidden="true" spans="1:23">
      <c r="A3185" s="270">
        <f>MAX(A$1:A3184)+1</f>
        <v>2975</v>
      </c>
      <c r="B3185" s="270">
        <v>320100009</v>
      </c>
      <c r="C3185" s="396" t="s">
        <v>8132</v>
      </c>
      <c r="D3185" s="410" t="s">
        <v>8133</v>
      </c>
      <c r="E3185" s="410" t="s">
        <v>8132</v>
      </c>
      <c r="F3185" s="270"/>
      <c r="G3185" s="270"/>
      <c r="H3185" s="283" t="s">
        <v>44</v>
      </c>
      <c r="I3185" s="283" t="s">
        <v>40</v>
      </c>
      <c r="J3185" s="289">
        <v>2750</v>
      </c>
      <c r="K3185" s="290"/>
      <c r="L3185" s="291"/>
      <c r="M3185" s="289">
        <v>2750</v>
      </c>
      <c r="N3185" s="290"/>
      <c r="O3185" s="291"/>
      <c r="P3185" s="289" t="s">
        <v>31</v>
      </c>
      <c r="Q3185" s="290"/>
      <c r="R3185" s="291"/>
      <c r="S3185" s="270"/>
      <c r="T3185" s="283"/>
      <c r="U3185" s="312"/>
      <c r="V3185" s="270"/>
      <c r="W3185" s="270" t="s">
        <v>21</v>
      </c>
    </row>
    <row r="3186" s="253" customFormat="true" ht="38.25" hidden="true" spans="1:23">
      <c r="A3186" s="270">
        <f>MAX(A$1:A3185)+1</f>
        <v>2976</v>
      </c>
      <c r="B3186" s="270">
        <v>320100010</v>
      </c>
      <c r="C3186" s="177" t="s">
        <v>8134</v>
      </c>
      <c r="D3186" s="410" t="s">
        <v>8135</v>
      </c>
      <c r="E3186" s="410" t="s">
        <v>8134</v>
      </c>
      <c r="F3186" s="270" t="s">
        <v>8136</v>
      </c>
      <c r="G3186" s="270" t="s">
        <v>864</v>
      </c>
      <c r="H3186" s="283" t="s">
        <v>44</v>
      </c>
      <c r="I3186" s="283" t="s">
        <v>40</v>
      </c>
      <c r="J3186" s="297">
        <v>1399</v>
      </c>
      <c r="K3186" s="303"/>
      <c r="L3186" s="304"/>
      <c r="M3186" s="297">
        <v>1399</v>
      </c>
      <c r="N3186" s="303"/>
      <c r="O3186" s="304"/>
      <c r="P3186" s="289" t="s">
        <v>31</v>
      </c>
      <c r="Q3186" s="290"/>
      <c r="R3186" s="291"/>
      <c r="S3186" s="270"/>
      <c r="T3186" s="377"/>
      <c r="U3186" s="377"/>
      <c r="V3186" s="270"/>
      <c r="W3186" s="270" t="s">
        <v>938</v>
      </c>
    </row>
    <row r="3187" s="253" customFormat="true" ht="25.5" hidden="true" spans="1:23">
      <c r="A3187" s="270">
        <f>MAX(A$1:A3186)+1</f>
        <v>2977</v>
      </c>
      <c r="B3187" s="270" t="s">
        <v>8137</v>
      </c>
      <c r="C3187" s="177" t="s">
        <v>8138</v>
      </c>
      <c r="D3187" s="410" t="s">
        <v>8139</v>
      </c>
      <c r="E3187" s="410" t="s">
        <v>8140</v>
      </c>
      <c r="F3187" s="270"/>
      <c r="G3187" s="270"/>
      <c r="H3187" s="283" t="s">
        <v>44</v>
      </c>
      <c r="I3187" s="283" t="s">
        <v>40</v>
      </c>
      <c r="J3187" s="289">
        <v>500</v>
      </c>
      <c r="K3187" s="290"/>
      <c r="L3187" s="291"/>
      <c r="M3187" s="289">
        <v>500</v>
      </c>
      <c r="N3187" s="290"/>
      <c r="O3187" s="291"/>
      <c r="P3187" s="289" t="s">
        <v>31</v>
      </c>
      <c r="Q3187" s="290"/>
      <c r="R3187" s="291"/>
      <c r="S3187" s="270"/>
      <c r="T3187" s="283"/>
      <c r="U3187" s="283"/>
      <c r="V3187" s="270"/>
      <c r="W3187" s="270" t="s">
        <v>21</v>
      </c>
    </row>
    <row r="3188" s="253" customFormat="true" ht="25.5" hidden="true" spans="1:23">
      <c r="A3188" s="270">
        <f>MAX(A$1:A3187)+1</f>
        <v>2978</v>
      </c>
      <c r="B3188" s="270">
        <v>320100011</v>
      </c>
      <c r="C3188" s="177" t="s">
        <v>8141</v>
      </c>
      <c r="D3188" s="410" t="s">
        <v>8142</v>
      </c>
      <c r="E3188" s="410" t="s">
        <v>8141</v>
      </c>
      <c r="F3188" s="270" t="s">
        <v>8143</v>
      </c>
      <c r="G3188" s="270" t="s">
        <v>8144</v>
      </c>
      <c r="H3188" s="283" t="s">
        <v>39</v>
      </c>
      <c r="I3188" s="283" t="s">
        <v>40</v>
      </c>
      <c r="J3188" s="297">
        <v>581</v>
      </c>
      <c r="K3188" s="303"/>
      <c r="L3188" s="304"/>
      <c r="M3188" s="297">
        <v>581</v>
      </c>
      <c r="N3188" s="303"/>
      <c r="O3188" s="304"/>
      <c r="P3188" s="289" t="s">
        <v>31</v>
      </c>
      <c r="Q3188" s="290"/>
      <c r="R3188" s="291"/>
      <c r="S3188" s="270"/>
      <c r="T3188" s="377"/>
      <c r="U3188" s="377"/>
      <c r="V3188" s="270"/>
      <c r="W3188" s="270" t="s">
        <v>938</v>
      </c>
    </row>
    <row r="3189" s="253" customFormat="true" ht="38.25" hidden="true" spans="1:23">
      <c r="A3189" s="270">
        <f>MAX(A$1:A3188)+1</f>
        <v>2979</v>
      </c>
      <c r="B3189" s="270">
        <v>320100012</v>
      </c>
      <c r="C3189" s="270" t="s">
        <v>8145</v>
      </c>
      <c r="D3189" s="410" t="s">
        <v>8146</v>
      </c>
      <c r="E3189" s="410" t="s">
        <v>8145</v>
      </c>
      <c r="F3189" s="270" t="s">
        <v>8147</v>
      </c>
      <c r="G3189" s="270" t="s">
        <v>864</v>
      </c>
      <c r="H3189" s="283" t="s">
        <v>44</v>
      </c>
      <c r="I3189" s="283" t="s">
        <v>40</v>
      </c>
      <c r="J3189" s="297">
        <v>2401</v>
      </c>
      <c r="K3189" s="303"/>
      <c r="L3189" s="304"/>
      <c r="M3189" s="297">
        <v>2401</v>
      </c>
      <c r="N3189" s="303"/>
      <c r="O3189" s="304"/>
      <c r="P3189" s="289" t="s">
        <v>31</v>
      </c>
      <c r="Q3189" s="290"/>
      <c r="R3189" s="291"/>
      <c r="S3189" s="270"/>
      <c r="T3189" s="377"/>
      <c r="U3189" s="377"/>
      <c r="V3189" s="270"/>
      <c r="W3189" s="270" t="s">
        <v>938</v>
      </c>
    </row>
    <row r="3190" s="253" customFormat="true" ht="38.25" hidden="true" spans="1:23">
      <c r="A3190" s="270">
        <f>MAX(A$1:A3189)+1</f>
        <v>2980</v>
      </c>
      <c r="B3190" s="270">
        <v>320100013</v>
      </c>
      <c r="C3190" s="270" t="s">
        <v>8148</v>
      </c>
      <c r="D3190" s="410" t="s">
        <v>8149</v>
      </c>
      <c r="E3190" s="410" t="s">
        <v>8148</v>
      </c>
      <c r="F3190" s="270" t="s">
        <v>8150</v>
      </c>
      <c r="G3190" s="270"/>
      <c r="H3190" s="283" t="s">
        <v>44</v>
      </c>
      <c r="I3190" s="283" t="s">
        <v>40</v>
      </c>
      <c r="J3190" s="289">
        <v>245</v>
      </c>
      <c r="K3190" s="290"/>
      <c r="L3190" s="291"/>
      <c r="M3190" s="289">
        <v>245</v>
      </c>
      <c r="N3190" s="290"/>
      <c r="O3190" s="291"/>
      <c r="P3190" s="289" t="s">
        <v>31</v>
      </c>
      <c r="Q3190" s="290"/>
      <c r="R3190" s="291"/>
      <c r="S3190" s="270"/>
      <c r="T3190" s="283"/>
      <c r="U3190" s="283"/>
      <c r="V3190" s="283"/>
      <c r="W3190" s="270" t="s">
        <v>120</v>
      </c>
    </row>
    <row r="3191" s="253" customFormat="true" ht="38.25" hidden="true" spans="1:23">
      <c r="A3191" s="270">
        <f>MAX(A$1:A3190)+1</f>
        <v>2981</v>
      </c>
      <c r="B3191" s="270" t="s">
        <v>8151</v>
      </c>
      <c r="C3191" s="270" t="s">
        <v>8152</v>
      </c>
      <c r="D3191" s="410" t="s">
        <v>8153</v>
      </c>
      <c r="E3191" s="410" t="s">
        <v>8152</v>
      </c>
      <c r="F3191" s="270" t="s">
        <v>8154</v>
      </c>
      <c r="G3191" s="270"/>
      <c r="H3191" s="283" t="s">
        <v>44</v>
      </c>
      <c r="I3191" s="283" t="s">
        <v>40</v>
      </c>
      <c r="J3191" s="289">
        <v>120</v>
      </c>
      <c r="K3191" s="290"/>
      <c r="L3191" s="291"/>
      <c r="M3191" s="289">
        <v>120</v>
      </c>
      <c r="N3191" s="290"/>
      <c r="O3191" s="291"/>
      <c r="P3191" s="289" t="s">
        <v>31</v>
      </c>
      <c r="Q3191" s="290"/>
      <c r="R3191" s="291"/>
      <c r="S3191" s="270"/>
      <c r="T3191" s="283"/>
      <c r="U3191" s="283"/>
      <c r="V3191" s="283"/>
      <c r="W3191" s="270" t="s">
        <v>120</v>
      </c>
    </row>
    <row r="3192" s="253" customFormat="true" ht="153" hidden="true" spans="1:23">
      <c r="A3192" s="270">
        <f>MAX(A$1:A3191)+1</f>
        <v>2982</v>
      </c>
      <c r="B3192" s="270">
        <v>320100014</v>
      </c>
      <c r="C3192" s="271" t="s">
        <v>8155</v>
      </c>
      <c r="D3192" s="336" t="s">
        <v>8156</v>
      </c>
      <c r="E3192" s="336" t="s">
        <v>8155</v>
      </c>
      <c r="F3192" s="270" t="s">
        <v>8157</v>
      </c>
      <c r="G3192" s="270"/>
      <c r="H3192" s="287" t="s">
        <v>29</v>
      </c>
      <c r="I3192" s="377" t="s">
        <v>40</v>
      </c>
      <c r="J3192" s="289" t="s">
        <v>70</v>
      </c>
      <c r="K3192" s="290"/>
      <c r="L3192" s="291"/>
      <c r="M3192" s="289" t="s">
        <v>70</v>
      </c>
      <c r="N3192" s="290"/>
      <c r="O3192" s="291"/>
      <c r="P3192" s="289" t="s">
        <v>70</v>
      </c>
      <c r="Q3192" s="290"/>
      <c r="R3192" s="291"/>
      <c r="S3192" s="271"/>
      <c r="T3192" s="283"/>
      <c r="U3192" s="283"/>
      <c r="V3192" s="270"/>
      <c r="W3192" s="270" t="s">
        <v>535</v>
      </c>
    </row>
    <row r="3193" s="252" customFormat="true" ht="25.5" hidden="true" spans="1:23">
      <c r="A3193" s="270"/>
      <c r="B3193" s="270">
        <v>3202</v>
      </c>
      <c r="C3193" s="270" t="s">
        <v>8158</v>
      </c>
      <c r="D3193" s="410"/>
      <c r="E3193" s="410"/>
      <c r="F3193" s="270"/>
      <c r="G3193" s="270"/>
      <c r="H3193" s="283"/>
      <c r="I3193" s="283"/>
      <c r="J3193" s="289"/>
      <c r="K3193" s="290"/>
      <c r="L3193" s="291"/>
      <c r="M3193" s="289"/>
      <c r="N3193" s="290"/>
      <c r="O3193" s="291"/>
      <c r="P3193" s="289"/>
      <c r="Q3193" s="290"/>
      <c r="R3193" s="291"/>
      <c r="S3193" s="270"/>
      <c r="T3193" s="283"/>
      <c r="U3193" s="283"/>
      <c r="V3193" s="270"/>
      <c r="W3193" s="270" t="s">
        <v>21</v>
      </c>
    </row>
    <row r="3194" s="253" customFormat="true" ht="38.25" hidden="true" spans="1:23">
      <c r="A3194" s="270">
        <f>MAX(A$1:A3193)+1</f>
        <v>2983</v>
      </c>
      <c r="B3194" s="270">
        <v>320200001</v>
      </c>
      <c r="C3194" s="396" t="s">
        <v>8159</v>
      </c>
      <c r="D3194" s="410" t="s">
        <v>8160</v>
      </c>
      <c r="E3194" s="410" t="s">
        <v>8161</v>
      </c>
      <c r="F3194" s="435" t="s">
        <v>8162</v>
      </c>
      <c r="G3194" s="270"/>
      <c r="H3194" s="283" t="s">
        <v>44</v>
      </c>
      <c r="I3194" s="283" t="s">
        <v>40</v>
      </c>
      <c r="J3194" s="289">
        <v>3800</v>
      </c>
      <c r="K3194" s="290"/>
      <c r="L3194" s="291"/>
      <c r="M3194" s="289">
        <v>3800</v>
      </c>
      <c r="N3194" s="290"/>
      <c r="O3194" s="291"/>
      <c r="P3194" s="289" t="s">
        <v>31</v>
      </c>
      <c r="Q3194" s="290"/>
      <c r="R3194" s="291"/>
      <c r="S3194" s="435"/>
      <c r="T3194" s="283"/>
      <c r="U3194" s="283"/>
      <c r="V3194" s="270"/>
      <c r="W3194" s="270" t="s">
        <v>21</v>
      </c>
    </row>
    <row r="3195" s="253" customFormat="true" ht="25.5" hidden="true" spans="1:23">
      <c r="A3195" s="270">
        <f>MAX(A$1:A3194)+1</f>
        <v>2984</v>
      </c>
      <c r="B3195" s="270">
        <v>320200002</v>
      </c>
      <c r="C3195" s="396" t="s">
        <v>8163</v>
      </c>
      <c r="D3195" s="410" t="s">
        <v>8164</v>
      </c>
      <c r="E3195" s="410" t="s">
        <v>8165</v>
      </c>
      <c r="F3195" s="435" t="s">
        <v>8166</v>
      </c>
      <c r="G3195" s="270"/>
      <c r="H3195" s="283" t="s">
        <v>44</v>
      </c>
      <c r="I3195" s="283" t="s">
        <v>40</v>
      </c>
      <c r="J3195" s="297">
        <v>1524</v>
      </c>
      <c r="K3195" s="303"/>
      <c r="L3195" s="304"/>
      <c r="M3195" s="297">
        <v>1524</v>
      </c>
      <c r="N3195" s="303"/>
      <c r="O3195" s="304"/>
      <c r="P3195" s="289" t="s">
        <v>31</v>
      </c>
      <c r="Q3195" s="290"/>
      <c r="R3195" s="291"/>
      <c r="S3195" s="435" t="s">
        <v>345</v>
      </c>
      <c r="T3195" s="377"/>
      <c r="U3195" s="377"/>
      <c r="V3195" s="270"/>
      <c r="W3195" s="270" t="s">
        <v>938</v>
      </c>
    </row>
    <row r="3196" s="253" customFormat="true" ht="25.5" hidden="true" spans="1:23">
      <c r="A3196" s="270">
        <f>MAX(A$1:A3195)+1</f>
        <v>2985</v>
      </c>
      <c r="B3196" s="270" t="s">
        <v>8167</v>
      </c>
      <c r="C3196" s="374" t="s">
        <v>8168</v>
      </c>
      <c r="D3196" s="410" t="s">
        <v>8164</v>
      </c>
      <c r="E3196" s="410" t="s">
        <v>8165</v>
      </c>
      <c r="F3196" s="177"/>
      <c r="G3196" s="270"/>
      <c r="H3196" s="283" t="s">
        <v>44</v>
      </c>
      <c r="I3196" s="283" t="s">
        <v>8169</v>
      </c>
      <c r="J3196" s="289">
        <v>200</v>
      </c>
      <c r="K3196" s="290"/>
      <c r="L3196" s="291"/>
      <c r="M3196" s="289">
        <v>200</v>
      </c>
      <c r="N3196" s="290"/>
      <c r="O3196" s="291"/>
      <c r="P3196" s="289" t="s">
        <v>31</v>
      </c>
      <c r="Q3196" s="290"/>
      <c r="R3196" s="291"/>
      <c r="S3196" s="177" t="s">
        <v>8168</v>
      </c>
      <c r="T3196" s="283"/>
      <c r="U3196" s="283"/>
      <c r="V3196" s="270"/>
      <c r="W3196" s="270" t="s">
        <v>21</v>
      </c>
    </row>
    <row r="3197" s="253" customFormat="true" ht="25.5" hidden="true" spans="1:23">
      <c r="A3197" s="270">
        <f>MAX(A$1:A3196)+1</f>
        <v>2986</v>
      </c>
      <c r="B3197" s="270">
        <v>320200003</v>
      </c>
      <c r="C3197" s="396" t="s">
        <v>8165</v>
      </c>
      <c r="D3197" s="410" t="s">
        <v>8164</v>
      </c>
      <c r="E3197" s="410" t="s">
        <v>8165</v>
      </c>
      <c r="F3197" s="435" t="s">
        <v>8166</v>
      </c>
      <c r="G3197" s="270"/>
      <c r="H3197" s="283" t="s">
        <v>44</v>
      </c>
      <c r="I3197" s="283" t="s">
        <v>40</v>
      </c>
      <c r="J3197" s="289">
        <v>2200</v>
      </c>
      <c r="K3197" s="290"/>
      <c r="L3197" s="291"/>
      <c r="M3197" s="289">
        <v>2200</v>
      </c>
      <c r="N3197" s="290"/>
      <c r="O3197" s="291"/>
      <c r="P3197" s="289" t="s">
        <v>31</v>
      </c>
      <c r="Q3197" s="290"/>
      <c r="R3197" s="291"/>
      <c r="S3197" s="435"/>
      <c r="T3197" s="283"/>
      <c r="U3197" s="312"/>
      <c r="V3197" s="270"/>
      <c r="W3197" s="270" t="s">
        <v>21</v>
      </c>
    </row>
    <row r="3198" s="253" customFormat="true" ht="25.5" hidden="true" spans="1:23">
      <c r="A3198" s="270">
        <f>MAX(A$1:A3197)+1</f>
        <v>2987</v>
      </c>
      <c r="B3198" s="270" t="s">
        <v>8170</v>
      </c>
      <c r="C3198" s="374" t="s">
        <v>8168</v>
      </c>
      <c r="D3198" s="410" t="s">
        <v>8164</v>
      </c>
      <c r="E3198" s="410" t="s">
        <v>8165</v>
      </c>
      <c r="F3198" s="177"/>
      <c r="G3198" s="270"/>
      <c r="H3198" s="283" t="s">
        <v>44</v>
      </c>
      <c r="I3198" s="283" t="s">
        <v>8169</v>
      </c>
      <c r="J3198" s="289">
        <v>200</v>
      </c>
      <c r="K3198" s="290"/>
      <c r="L3198" s="291"/>
      <c r="M3198" s="289">
        <v>200</v>
      </c>
      <c r="N3198" s="290"/>
      <c r="O3198" s="291"/>
      <c r="P3198" s="289" t="s">
        <v>31</v>
      </c>
      <c r="Q3198" s="290"/>
      <c r="R3198" s="291"/>
      <c r="S3198" s="177" t="s">
        <v>8168</v>
      </c>
      <c r="T3198" s="283"/>
      <c r="U3198" s="283"/>
      <c r="V3198" s="270"/>
      <c r="W3198" s="270" t="s">
        <v>21</v>
      </c>
    </row>
    <row r="3199" s="253" customFormat="true" ht="25.5" hidden="true" spans="1:23">
      <c r="A3199" s="270">
        <f>MAX(A$1:A3198)+1</f>
        <v>2988</v>
      </c>
      <c r="B3199" s="270">
        <v>320200004</v>
      </c>
      <c r="C3199" s="396" t="s">
        <v>8171</v>
      </c>
      <c r="D3199" s="410" t="s">
        <v>8172</v>
      </c>
      <c r="E3199" s="410" t="s">
        <v>8171</v>
      </c>
      <c r="F3199" s="435" t="s">
        <v>8173</v>
      </c>
      <c r="G3199" s="270" t="s">
        <v>8174</v>
      </c>
      <c r="H3199" s="283" t="s">
        <v>44</v>
      </c>
      <c r="I3199" s="283" t="s">
        <v>40</v>
      </c>
      <c r="J3199" s="297">
        <v>1607</v>
      </c>
      <c r="K3199" s="303"/>
      <c r="L3199" s="304"/>
      <c r="M3199" s="297">
        <v>1607</v>
      </c>
      <c r="N3199" s="303"/>
      <c r="O3199" s="304"/>
      <c r="P3199" s="289" t="s">
        <v>31</v>
      </c>
      <c r="Q3199" s="290"/>
      <c r="R3199" s="291"/>
      <c r="S3199" s="270"/>
      <c r="T3199" s="377"/>
      <c r="U3199" s="377"/>
      <c r="V3199" s="270"/>
      <c r="W3199" s="270" t="s">
        <v>938</v>
      </c>
    </row>
    <row r="3200" s="253" customFormat="true" ht="25.5" hidden="true" spans="1:23">
      <c r="A3200" s="270">
        <f>MAX(A$1:A3199)+1</f>
        <v>2989</v>
      </c>
      <c r="B3200" s="270">
        <v>320200005</v>
      </c>
      <c r="C3200" s="396" t="s">
        <v>8175</v>
      </c>
      <c r="D3200" s="410" t="s">
        <v>8176</v>
      </c>
      <c r="E3200" s="410" t="s">
        <v>8175</v>
      </c>
      <c r="F3200" s="435" t="s">
        <v>8166</v>
      </c>
      <c r="G3200" s="270"/>
      <c r="H3200" s="283" t="s">
        <v>44</v>
      </c>
      <c r="I3200" s="283" t="s">
        <v>40</v>
      </c>
      <c r="J3200" s="289">
        <v>2457</v>
      </c>
      <c r="K3200" s="290"/>
      <c r="L3200" s="291"/>
      <c r="M3200" s="289">
        <v>2457</v>
      </c>
      <c r="N3200" s="290"/>
      <c r="O3200" s="291"/>
      <c r="P3200" s="289" t="s">
        <v>31</v>
      </c>
      <c r="Q3200" s="290"/>
      <c r="R3200" s="291"/>
      <c r="S3200" s="270"/>
      <c r="T3200" s="283"/>
      <c r="U3200" s="312"/>
      <c r="V3200" s="270"/>
      <c r="W3200" s="270" t="s">
        <v>21</v>
      </c>
    </row>
    <row r="3201" s="253" customFormat="true" ht="25.5" hidden="true" spans="1:23">
      <c r="A3201" s="270">
        <f>MAX(A$1:A3200)+1</f>
        <v>2990</v>
      </c>
      <c r="B3201" s="270">
        <v>320200006</v>
      </c>
      <c r="C3201" s="396" t="s">
        <v>8177</v>
      </c>
      <c r="D3201" s="410" t="s">
        <v>8178</v>
      </c>
      <c r="E3201" s="410" t="s">
        <v>8177</v>
      </c>
      <c r="F3201" s="435" t="s">
        <v>8166</v>
      </c>
      <c r="G3201" s="270"/>
      <c r="H3201" s="283" t="s">
        <v>44</v>
      </c>
      <c r="I3201" s="283" t="s">
        <v>40</v>
      </c>
      <c r="J3201" s="289" t="s">
        <v>8179</v>
      </c>
      <c r="K3201" s="290"/>
      <c r="L3201" s="291"/>
      <c r="M3201" s="289" t="s">
        <v>8179</v>
      </c>
      <c r="N3201" s="290"/>
      <c r="O3201" s="291"/>
      <c r="P3201" s="289" t="s">
        <v>31</v>
      </c>
      <c r="Q3201" s="290"/>
      <c r="R3201" s="291"/>
      <c r="S3201" s="270"/>
      <c r="T3201" s="283"/>
      <c r="U3201" s="283"/>
      <c r="V3201" s="270"/>
      <c r="W3201" s="270" t="s">
        <v>21</v>
      </c>
    </row>
    <row r="3202" s="253" customFormat="true" ht="38.25" hidden="true" spans="1:23">
      <c r="A3202" s="270">
        <f>MAX(A$1:A3201)+1</f>
        <v>2991</v>
      </c>
      <c r="B3202" s="270">
        <v>320200007</v>
      </c>
      <c r="C3202" s="449" t="s">
        <v>8180</v>
      </c>
      <c r="D3202" s="410" t="s">
        <v>8181</v>
      </c>
      <c r="E3202" s="410" t="s">
        <v>8180</v>
      </c>
      <c r="F3202" s="441" t="s">
        <v>8182</v>
      </c>
      <c r="G3202" s="336"/>
      <c r="H3202" s="283" t="s">
        <v>44</v>
      </c>
      <c r="I3202" s="377" t="s">
        <v>40</v>
      </c>
      <c r="J3202" s="297">
        <v>2425</v>
      </c>
      <c r="K3202" s="303"/>
      <c r="L3202" s="304"/>
      <c r="M3202" s="297">
        <v>2425</v>
      </c>
      <c r="N3202" s="303"/>
      <c r="O3202" s="304"/>
      <c r="P3202" s="289" t="s">
        <v>31</v>
      </c>
      <c r="Q3202" s="290"/>
      <c r="R3202" s="291"/>
      <c r="S3202" s="336" t="s">
        <v>8183</v>
      </c>
      <c r="T3202" s="283"/>
      <c r="U3202" s="377"/>
      <c r="V3202" s="283"/>
      <c r="W3202" s="270" t="s">
        <v>1806</v>
      </c>
    </row>
    <row r="3203" s="253" customFormat="true" ht="38.25" hidden="true" spans="1:23">
      <c r="A3203" s="270">
        <f>MAX(A$1:A3202)+1</f>
        <v>2992</v>
      </c>
      <c r="B3203" s="270">
        <v>320200008</v>
      </c>
      <c r="C3203" s="396" t="s">
        <v>8184</v>
      </c>
      <c r="D3203" s="410" t="s">
        <v>8185</v>
      </c>
      <c r="E3203" s="410" t="s">
        <v>8184</v>
      </c>
      <c r="F3203" s="270" t="s">
        <v>8186</v>
      </c>
      <c r="G3203" s="270"/>
      <c r="H3203" s="283" t="s">
        <v>44</v>
      </c>
      <c r="I3203" s="283" t="s">
        <v>40</v>
      </c>
      <c r="J3203" s="289">
        <v>2475</v>
      </c>
      <c r="K3203" s="290"/>
      <c r="L3203" s="291"/>
      <c r="M3203" s="289">
        <v>2475</v>
      </c>
      <c r="N3203" s="290"/>
      <c r="O3203" s="291"/>
      <c r="P3203" s="289" t="s">
        <v>31</v>
      </c>
      <c r="Q3203" s="290"/>
      <c r="R3203" s="291"/>
      <c r="S3203" s="270"/>
      <c r="T3203" s="283"/>
      <c r="U3203" s="312"/>
      <c r="V3203" s="283"/>
      <c r="W3203" s="270" t="s">
        <v>120</v>
      </c>
    </row>
    <row r="3204" s="253" customFormat="true" ht="25.5" hidden="true" spans="1:23">
      <c r="A3204" s="270">
        <f>MAX(A$1:A3203)+1</f>
        <v>2993</v>
      </c>
      <c r="B3204" s="270">
        <v>320200009</v>
      </c>
      <c r="C3204" s="396" t="s">
        <v>8187</v>
      </c>
      <c r="D3204" s="410" t="s">
        <v>8188</v>
      </c>
      <c r="E3204" s="410" t="s">
        <v>8187</v>
      </c>
      <c r="F3204" s="270" t="s">
        <v>8166</v>
      </c>
      <c r="G3204" s="270"/>
      <c r="H3204" s="283" t="s">
        <v>44</v>
      </c>
      <c r="I3204" s="283" t="s">
        <v>40</v>
      </c>
      <c r="J3204" s="289">
        <v>2475</v>
      </c>
      <c r="K3204" s="290"/>
      <c r="L3204" s="291"/>
      <c r="M3204" s="289">
        <v>2475</v>
      </c>
      <c r="N3204" s="290"/>
      <c r="O3204" s="291"/>
      <c r="P3204" s="289" t="s">
        <v>31</v>
      </c>
      <c r="Q3204" s="290"/>
      <c r="R3204" s="291"/>
      <c r="S3204" s="270"/>
      <c r="T3204" s="283"/>
      <c r="U3204" s="312"/>
      <c r="V3204" s="270"/>
      <c r="W3204" s="270" t="s">
        <v>21</v>
      </c>
    </row>
    <row r="3205" s="253" customFormat="true" ht="38.25" hidden="true" spans="1:23">
      <c r="A3205" s="270">
        <f>MAX(A$1:A3204)+1</f>
        <v>2994</v>
      </c>
      <c r="B3205" s="270">
        <v>320200010</v>
      </c>
      <c r="C3205" s="396" t="s">
        <v>8189</v>
      </c>
      <c r="D3205" s="410" t="s">
        <v>8190</v>
      </c>
      <c r="E3205" s="410" t="s">
        <v>8189</v>
      </c>
      <c r="F3205" s="270" t="s">
        <v>8191</v>
      </c>
      <c r="G3205" s="270"/>
      <c r="H3205" s="283" t="s">
        <v>44</v>
      </c>
      <c r="I3205" s="283" t="s">
        <v>40</v>
      </c>
      <c r="J3205" s="289">
        <v>3300</v>
      </c>
      <c r="K3205" s="290"/>
      <c r="L3205" s="291"/>
      <c r="M3205" s="289">
        <v>3300</v>
      </c>
      <c r="N3205" s="290"/>
      <c r="O3205" s="291"/>
      <c r="P3205" s="289" t="s">
        <v>31</v>
      </c>
      <c r="Q3205" s="290"/>
      <c r="R3205" s="291"/>
      <c r="S3205" s="270"/>
      <c r="T3205" s="283"/>
      <c r="U3205" s="283"/>
      <c r="V3205" s="270"/>
      <c r="W3205" s="270" t="s">
        <v>21</v>
      </c>
    </row>
    <row r="3206" s="253" customFormat="true" ht="51" hidden="true" spans="1:23">
      <c r="A3206" s="270">
        <f>MAX(A$1:A3205)+1</f>
        <v>2995</v>
      </c>
      <c r="B3206" s="270" t="s">
        <v>8192</v>
      </c>
      <c r="C3206" s="270" t="s">
        <v>8193</v>
      </c>
      <c r="D3206" s="410" t="s">
        <v>8194</v>
      </c>
      <c r="E3206" s="410" t="s">
        <v>8195</v>
      </c>
      <c r="F3206" s="325" t="s">
        <v>6863</v>
      </c>
      <c r="G3206" s="270"/>
      <c r="H3206" s="283" t="s">
        <v>44</v>
      </c>
      <c r="I3206" s="283" t="s">
        <v>40</v>
      </c>
      <c r="J3206" s="289">
        <v>3230</v>
      </c>
      <c r="K3206" s="290"/>
      <c r="L3206" s="291"/>
      <c r="M3206" s="289">
        <v>3230</v>
      </c>
      <c r="N3206" s="290"/>
      <c r="O3206" s="291"/>
      <c r="P3206" s="298" t="s">
        <v>31</v>
      </c>
      <c r="Q3206" s="305"/>
      <c r="R3206" s="306"/>
      <c r="S3206" s="270"/>
      <c r="T3206" s="283"/>
      <c r="U3206" s="283"/>
      <c r="V3206" s="270"/>
      <c r="W3206" s="270" t="s">
        <v>310</v>
      </c>
    </row>
    <row r="3207" s="253" customFormat="true" ht="25.5" hidden="true" spans="1:23">
      <c r="A3207" s="270">
        <f>MAX(A$1:A3206)+1</f>
        <v>2996</v>
      </c>
      <c r="B3207" s="270">
        <v>320200011</v>
      </c>
      <c r="C3207" s="396" t="s">
        <v>8196</v>
      </c>
      <c r="D3207" s="410" t="s">
        <v>8197</v>
      </c>
      <c r="E3207" s="410" t="s">
        <v>8196</v>
      </c>
      <c r="F3207" s="270"/>
      <c r="G3207" s="270"/>
      <c r="H3207" s="283" t="s">
        <v>44</v>
      </c>
      <c r="I3207" s="283" t="s">
        <v>40</v>
      </c>
      <c r="J3207" s="289">
        <v>2200</v>
      </c>
      <c r="K3207" s="290"/>
      <c r="L3207" s="291"/>
      <c r="M3207" s="289">
        <v>2200</v>
      </c>
      <c r="N3207" s="290"/>
      <c r="O3207" s="291"/>
      <c r="P3207" s="289" t="s">
        <v>31</v>
      </c>
      <c r="Q3207" s="290"/>
      <c r="R3207" s="291"/>
      <c r="S3207" s="270"/>
      <c r="T3207" s="283"/>
      <c r="U3207" s="312"/>
      <c r="V3207" s="270"/>
      <c r="W3207" s="270" t="s">
        <v>21</v>
      </c>
    </row>
    <row r="3208" s="253" customFormat="true" ht="25.5" hidden="true" spans="1:23">
      <c r="A3208" s="270">
        <f>MAX(A$1:A3207)+1</f>
        <v>2997</v>
      </c>
      <c r="B3208" s="270">
        <v>320200012</v>
      </c>
      <c r="C3208" s="396" t="s">
        <v>8198</v>
      </c>
      <c r="D3208" s="410" t="s">
        <v>8199</v>
      </c>
      <c r="E3208" s="410" t="s">
        <v>8198</v>
      </c>
      <c r="F3208" s="270" t="s">
        <v>8200</v>
      </c>
      <c r="G3208" s="270"/>
      <c r="H3208" s="283" t="s">
        <v>44</v>
      </c>
      <c r="I3208" s="283" t="s">
        <v>40</v>
      </c>
      <c r="J3208" s="289">
        <v>2200</v>
      </c>
      <c r="K3208" s="290"/>
      <c r="L3208" s="291"/>
      <c r="M3208" s="289">
        <v>2200</v>
      </c>
      <c r="N3208" s="290"/>
      <c r="O3208" s="291"/>
      <c r="P3208" s="289" t="s">
        <v>31</v>
      </c>
      <c r="Q3208" s="290"/>
      <c r="R3208" s="291"/>
      <c r="S3208" s="270"/>
      <c r="T3208" s="283"/>
      <c r="U3208" s="312"/>
      <c r="V3208" s="270"/>
      <c r="W3208" s="270" t="s">
        <v>21</v>
      </c>
    </row>
    <row r="3209" s="253" customFormat="true" ht="25.5" hidden="true" spans="1:23">
      <c r="A3209" s="270">
        <f>MAX(A$1:A3208)+1</f>
        <v>2998</v>
      </c>
      <c r="B3209" s="270">
        <v>320200013</v>
      </c>
      <c r="C3209" s="396" t="s">
        <v>8201</v>
      </c>
      <c r="D3209" s="410" t="s">
        <v>8202</v>
      </c>
      <c r="E3209" s="410" t="s">
        <v>8201</v>
      </c>
      <c r="F3209" s="270"/>
      <c r="G3209" s="270"/>
      <c r="H3209" s="283" t="s">
        <v>44</v>
      </c>
      <c r="I3209" s="283" t="s">
        <v>40</v>
      </c>
      <c r="J3209" s="289">
        <v>2657</v>
      </c>
      <c r="K3209" s="290"/>
      <c r="L3209" s="291"/>
      <c r="M3209" s="289">
        <v>2657</v>
      </c>
      <c r="N3209" s="290"/>
      <c r="O3209" s="291"/>
      <c r="P3209" s="289" t="s">
        <v>31</v>
      </c>
      <c r="Q3209" s="290"/>
      <c r="R3209" s="291"/>
      <c r="S3209" s="270"/>
      <c r="T3209" s="283"/>
      <c r="U3209" s="312"/>
      <c r="V3209" s="270"/>
      <c r="W3209" s="270" t="s">
        <v>21</v>
      </c>
    </row>
    <row r="3210" s="253" customFormat="true" ht="25.5" hidden="true" spans="1:23">
      <c r="A3210" s="270">
        <f>MAX(A$1:A3209)+1</f>
        <v>2999</v>
      </c>
      <c r="B3210" s="270">
        <v>320200014</v>
      </c>
      <c r="C3210" s="177" t="s">
        <v>8203</v>
      </c>
      <c r="D3210" s="410" t="s">
        <v>8204</v>
      </c>
      <c r="E3210" s="410" t="s">
        <v>8203</v>
      </c>
      <c r="F3210" s="270"/>
      <c r="G3210" s="270"/>
      <c r="H3210" s="283" t="s">
        <v>44</v>
      </c>
      <c r="I3210" s="283" t="s">
        <v>40</v>
      </c>
      <c r="J3210" s="289">
        <v>1500</v>
      </c>
      <c r="K3210" s="290"/>
      <c r="L3210" s="291"/>
      <c r="M3210" s="289">
        <v>1500</v>
      </c>
      <c r="N3210" s="290"/>
      <c r="O3210" s="291"/>
      <c r="P3210" s="289" t="s">
        <v>31</v>
      </c>
      <c r="Q3210" s="290"/>
      <c r="R3210" s="291"/>
      <c r="S3210" s="270"/>
      <c r="T3210" s="283"/>
      <c r="U3210" s="283"/>
      <c r="V3210" s="270"/>
      <c r="W3210" s="270" t="s">
        <v>21</v>
      </c>
    </row>
    <row r="3211" s="253" customFormat="true" ht="25.5" hidden="true" spans="1:23">
      <c r="A3211" s="270">
        <f>MAX(A$1:A3210)+1</f>
        <v>3000</v>
      </c>
      <c r="B3211" s="270">
        <v>320200015</v>
      </c>
      <c r="C3211" s="177" t="s">
        <v>8205</v>
      </c>
      <c r="D3211" s="410" t="s">
        <v>8131</v>
      </c>
      <c r="E3211" s="410" t="s">
        <v>8130</v>
      </c>
      <c r="F3211" s="270"/>
      <c r="G3211" s="270"/>
      <c r="H3211" s="283" t="s">
        <v>44</v>
      </c>
      <c r="I3211" s="283" t="s">
        <v>40</v>
      </c>
      <c r="J3211" s="289">
        <v>1500</v>
      </c>
      <c r="K3211" s="290"/>
      <c r="L3211" s="291"/>
      <c r="M3211" s="289">
        <v>1500</v>
      </c>
      <c r="N3211" s="290"/>
      <c r="O3211" s="291"/>
      <c r="P3211" s="289" t="s">
        <v>31</v>
      </c>
      <c r="Q3211" s="290"/>
      <c r="R3211" s="291"/>
      <c r="S3211" s="270"/>
      <c r="T3211" s="283"/>
      <c r="U3211" s="283"/>
      <c r="V3211" s="270"/>
      <c r="W3211" s="270" t="s">
        <v>21</v>
      </c>
    </row>
    <row r="3212" s="252" customFormat="true" ht="25.5" hidden="true" spans="1:23">
      <c r="A3212" s="270"/>
      <c r="B3212" s="270">
        <v>3203</v>
      </c>
      <c r="C3212" s="270" t="s">
        <v>8206</v>
      </c>
      <c r="D3212" s="410"/>
      <c r="E3212" s="410"/>
      <c r="F3212" s="270"/>
      <c r="G3212" s="270"/>
      <c r="H3212" s="283"/>
      <c r="I3212" s="283"/>
      <c r="J3212" s="289"/>
      <c r="K3212" s="290"/>
      <c r="L3212" s="291"/>
      <c r="M3212" s="289"/>
      <c r="N3212" s="290"/>
      <c r="O3212" s="291"/>
      <c r="P3212" s="289"/>
      <c r="Q3212" s="290"/>
      <c r="R3212" s="291"/>
      <c r="S3212" s="270"/>
      <c r="T3212" s="283"/>
      <c r="U3212" s="283"/>
      <c r="V3212" s="270"/>
      <c r="W3212" s="270" t="s">
        <v>21</v>
      </c>
    </row>
    <row r="3213" s="253" customFormat="true" ht="25.5" hidden="true" spans="1:23">
      <c r="A3213" s="270">
        <f>MAX(A$1:A3212)+1</f>
        <v>3001</v>
      </c>
      <c r="B3213" s="270">
        <v>320300001</v>
      </c>
      <c r="C3213" s="270" t="s">
        <v>8207</v>
      </c>
      <c r="D3213" s="410" t="s">
        <v>8208</v>
      </c>
      <c r="E3213" s="410" t="s">
        <v>8207</v>
      </c>
      <c r="F3213" s="270"/>
      <c r="G3213" s="270"/>
      <c r="H3213" s="283" t="s">
        <v>44</v>
      </c>
      <c r="I3213" s="283" t="s">
        <v>40</v>
      </c>
      <c r="J3213" s="289" t="s">
        <v>8179</v>
      </c>
      <c r="K3213" s="290"/>
      <c r="L3213" s="291"/>
      <c r="M3213" s="289" t="s">
        <v>8179</v>
      </c>
      <c r="N3213" s="290"/>
      <c r="O3213" s="291"/>
      <c r="P3213" s="289" t="s">
        <v>31</v>
      </c>
      <c r="Q3213" s="290"/>
      <c r="R3213" s="291"/>
      <c r="S3213" s="270"/>
      <c r="T3213" s="283"/>
      <c r="U3213" s="283"/>
      <c r="V3213" s="270"/>
      <c r="W3213" s="270" t="s">
        <v>21</v>
      </c>
    </row>
    <row r="3214" s="253" customFormat="true" ht="38.25" hidden="true" spans="1:23">
      <c r="A3214" s="270">
        <f>MAX(A$1:A3213)+1</f>
        <v>3002</v>
      </c>
      <c r="B3214" s="270">
        <v>320300002</v>
      </c>
      <c r="C3214" s="270" t="s">
        <v>8209</v>
      </c>
      <c r="D3214" s="410" t="s">
        <v>8210</v>
      </c>
      <c r="E3214" s="410" t="s">
        <v>8211</v>
      </c>
      <c r="F3214" s="270"/>
      <c r="G3214" s="270" t="s">
        <v>8212</v>
      </c>
      <c r="H3214" s="283" t="s">
        <v>44</v>
      </c>
      <c r="I3214" s="283" t="s">
        <v>40</v>
      </c>
      <c r="J3214" s="289">
        <v>1650</v>
      </c>
      <c r="K3214" s="290"/>
      <c r="L3214" s="291"/>
      <c r="M3214" s="289">
        <v>1650</v>
      </c>
      <c r="N3214" s="290"/>
      <c r="O3214" s="291"/>
      <c r="P3214" s="289" t="s">
        <v>31</v>
      </c>
      <c r="Q3214" s="290"/>
      <c r="R3214" s="291"/>
      <c r="S3214" s="270"/>
      <c r="T3214" s="283"/>
      <c r="U3214" s="312"/>
      <c r="V3214" s="270"/>
      <c r="W3214" s="270" t="s">
        <v>21</v>
      </c>
    </row>
    <row r="3215" s="253" customFormat="true" ht="38.25" hidden="true" spans="1:23">
      <c r="A3215" s="270">
        <f>MAX(A$1:A3214)+1</f>
        <v>3003</v>
      </c>
      <c r="B3215" s="270">
        <v>320300003</v>
      </c>
      <c r="C3215" s="270" t="s">
        <v>8213</v>
      </c>
      <c r="D3215" s="410" t="s">
        <v>8214</v>
      </c>
      <c r="E3215" s="410" t="s">
        <v>8213</v>
      </c>
      <c r="F3215" s="270" t="s">
        <v>8215</v>
      </c>
      <c r="G3215" s="270"/>
      <c r="H3215" s="283" t="s">
        <v>44</v>
      </c>
      <c r="I3215" s="283" t="s">
        <v>40</v>
      </c>
      <c r="J3215" s="289">
        <v>2200</v>
      </c>
      <c r="K3215" s="290"/>
      <c r="L3215" s="291"/>
      <c r="M3215" s="289">
        <v>2200</v>
      </c>
      <c r="N3215" s="290"/>
      <c r="O3215" s="291"/>
      <c r="P3215" s="289" t="s">
        <v>31</v>
      </c>
      <c r="Q3215" s="290"/>
      <c r="R3215" s="291"/>
      <c r="S3215" s="270"/>
      <c r="T3215" s="283"/>
      <c r="U3215" s="312"/>
      <c r="V3215" s="270"/>
      <c r="W3215" s="270" t="s">
        <v>21</v>
      </c>
    </row>
    <row r="3216" s="252" customFormat="true" ht="25.5" hidden="true" spans="1:23">
      <c r="A3216" s="270"/>
      <c r="B3216" s="270">
        <v>3204</v>
      </c>
      <c r="C3216" s="270" t="s">
        <v>8216</v>
      </c>
      <c r="D3216" s="410"/>
      <c r="E3216" s="410"/>
      <c r="F3216" s="270"/>
      <c r="G3216" s="270"/>
      <c r="H3216" s="283"/>
      <c r="I3216" s="283"/>
      <c r="J3216" s="289"/>
      <c r="K3216" s="290"/>
      <c r="L3216" s="291"/>
      <c r="M3216" s="289"/>
      <c r="N3216" s="290"/>
      <c r="O3216" s="291"/>
      <c r="P3216" s="289"/>
      <c r="Q3216" s="290"/>
      <c r="R3216" s="291"/>
      <c r="S3216" s="270"/>
      <c r="T3216" s="283"/>
      <c r="U3216" s="283"/>
      <c r="V3216" s="270"/>
      <c r="W3216" s="270" t="s">
        <v>21</v>
      </c>
    </row>
    <row r="3217" s="253" customFormat="true" ht="51" hidden="true" spans="1:23">
      <c r="A3217" s="270">
        <f>MAX(A$1:A3216)+1</f>
        <v>3004</v>
      </c>
      <c r="B3217" s="270">
        <v>320400001</v>
      </c>
      <c r="C3217" s="396" t="s">
        <v>8217</v>
      </c>
      <c r="D3217" s="410" t="s">
        <v>8218</v>
      </c>
      <c r="E3217" s="410" t="s">
        <v>8217</v>
      </c>
      <c r="F3217" s="435" t="s">
        <v>8219</v>
      </c>
      <c r="G3217" s="270"/>
      <c r="H3217" s="283" t="s">
        <v>44</v>
      </c>
      <c r="I3217" s="283" t="s">
        <v>8220</v>
      </c>
      <c r="J3217" s="289" t="s">
        <v>8179</v>
      </c>
      <c r="K3217" s="290"/>
      <c r="L3217" s="291"/>
      <c r="M3217" s="289" t="s">
        <v>8179</v>
      </c>
      <c r="N3217" s="290"/>
      <c r="O3217" s="291"/>
      <c r="P3217" s="289" t="s">
        <v>31</v>
      </c>
      <c r="Q3217" s="290"/>
      <c r="R3217" s="291"/>
      <c r="S3217" s="435" t="s">
        <v>345</v>
      </c>
      <c r="T3217" s="283"/>
      <c r="U3217" s="283"/>
      <c r="V3217" s="270"/>
      <c r="W3217" s="270" t="s">
        <v>21</v>
      </c>
    </row>
    <row r="3218" s="253" customFormat="true" ht="25.5" hidden="true" spans="1:23">
      <c r="A3218" s="270">
        <f>MAX(A$1:A3217)+1</f>
        <v>3005</v>
      </c>
      <c r="B3218" s="270">
        <v>320400002</v>
      </c>
      <c r="C3218" s="396" t="s">
        <v>8221</v>
      </c>
      <c r="D3218" s="410" t="s">
        <v>8222</v>
      </c>
      <c r="E3218" s="410" t="s">
        <v>8221</v>
      </c>
      <c r="F3218" s="435" t="s">
        <v>8223</v>
      </c>
      <c r="G3218" s="270"/>
      <c r="H3218" s="283" t="s">
        <v>44</v>
      </c>
      <c r="I3218" s="283" t="s">
        <v>40</v>
      </c>
      <c r="J3218" s="289">
        <v>1650</v>
      </c>
      <c r="K3218" s="290"/>
      <c r="L3218" s="291"/>
      <c r="M3218" s="289">
        <v>1650</v>
      </c>
      <c r="N3218" s="290"/>
      <c r="O3218" s="291"/>
      <c r="P3218" s="289" t="s">
        <v>31</v>
      </c>
      <c r="Q3218" s="290"/>
      <c r="R3218" s="291"/>
      <c r="S3218" s="435"/>
      <c r="T3218" s="283"/>
      <c r="U3218" s="312"/>
      <c r="V3218" s="270"/>
      <c r="W3218" s="270" t="s">
        <v>21</v>
      </c>
    </row>
    <row r="3219" s="253" customFormat="true" ht="25.5" hidden="true" spans="1:23">
      <c r="A3219" s="270">
        <f>MAX(A$1:A3218)+1</f>
        <v>3006</v>
      </c>
      <c r="B3219" s="270">
        <v>320400003</v>
      </c>
      <c r="C3219" s="396" t="s">
        <v>8224</v>
      </c>
      <c r="D3219" s="410" t="s">
        <v>8225</v>
      </c>
      <c r="E3219" s="410" t="s">
        <v>8224</v>
      </c>
      <c r="F3219" s="435" t="s">
        <v>8226</v>
      </c>
      <c r="G3219" s="270" t="s">
        <v>8227</v>
      </c>
      <c r="H3219" s="283" t="s">
        <v>44</v>
      </c>
      <c r="I3219" s="283" t="s">
        <v>40</v>
      </c>
      <c r="J3219" s="289">
        <v>2200</v>
      </c>
      <c r="K3219" s="290"/>
      <c r="L3219" s="291"/>
      <c r="M3219" s="289">
        <v>2200</v>
      </c>
      <c r="N3219" s="290"/>
      <c r="O3219" s="291"/>
      <c r="P3219" s="289" t="s">
        <v>31</v>
      </c>
      <c r="Q3219" s="290"/>
      <c r="R3219" s="291"/>
      <c r="S3219" s="435" t="s">
        <v>345</v>
      </c>
      <c r="T3219" s="283"/>
      <c r="U3219" s="283"/>
      <c r="V3219" s="270"/>
      <c r="W3219" s="270" t="s">
        <v>21</v>
      </c>
    </row>
    <row r="3220" s="253" customFormat="true" ht="25.5" hidden="true" spans="1:23">
      <c r="A3220" s="270">
        <f>MAX(A$1:A3219)+1</f>
        <v>3007</v>
      </c>
      <c r="B3220" s="270" t="s">
        <v>8228</v>
      </c>
      <c r="C3220" s="396" t="s">
        <v>8229</v>
      </c>
      <c r="D3220" s="410" t="s">
        <v>8230</v>
      </c>
      <c r="E3220" s="410" t="s">
        <v>8231</v>
      </c>
      <c r="F3220" s="435" t="s">
        <v>6863</v>
      </c>
      <c r="G3220" s="270"/>
      <c r="H3220" s="283" t="s">
        <v>44</v>
      </c>
      <c r="I3220" s="283" t="s">
        <v>40</v>
      </c>
      <c r="J3220" s="297">
        <v>4173</v>
      </c>
      <c r="K3220" s="303"/>
      <c r="L3220" s="304"/>
      <c r="M3220" s="297">
        <v>4173</v>
      </c>
      <c r="N3220" s="303"/>
      <c r="O3220" s="304"/>
      <c r="P3220" s="289" t="s">
        <v>31</v>
      </c>
      <c r="Q3220" s="290"/>
      <c r="R3220" s="291"/>
      <c r="S3220" s="435"/>
      <c r="T3220" s="377"/>
      <c r="U3220" s="377"/>
      <c r="V3220" s="270"/>
      <c r="W3220" s="270" t="s">
        <v>938</v>
      </c>
    </row>
    <row r="3221" s="253" customFormat="true" ht="25.5" hidden="true" spans="1:23">
      <c r="A3221" s="270">
        <f>MAX(A$1:A3220)+1</f>
        <v>3008</v>
      </c>
      <c r="B3221" s="270" t="s">
        <v>8232</v>
      </c>
      <c r="C3221" s="396" t="s">
        <v>8233</v>
      </c>
      <c r="D3221" s="410" t="s">
        <v>8234</v>
      </c>
      <c r="E3221" s="410" t="s">
        <v>8233</v>
      </c>
      <c r="F3221" s="435"/>
      <c r="G3221" s="270"/>
      <c r="H3221" s="283" t="s">
        <v>44</v>
      </c>
      <c r="I3221" s="283" t="s">
        <v>40</v>
      </c>
      <c r="J3221" s="289">
        <v>4520</v>
      </c>
      <c r="K3221" s="290"/>
      <c r="L3221" s="291"/>
      <c r="M3221" s="289">
        <v>4520</v>
      </c>
      <c r="N3221" s="290"/>
      <c r="O3221" s="291"/>
      <c r="P3221" s="289" t="s">
        <v>31</v>
      </c>
      <c r="Q3221" s="290"/>
      <c r="R3221" s="291"/>
      <c r="S3221" s="435" t="s">
        <v>345</v>
      </c>
      <c r="T3221" s="283"/>
      <c r="U3221" s="283"/>
      <c r="V3221" s="270"/>
      <c r="W3221" s="270" t="s">
        <v>21</v>
      </c>
    </row>
    <row r="3222" s="253" customFormat="true" ht="25.5" hidden="true" spans="1:23">
      <c r="A3222" s="270">
        <f>MAX(A$1:A3221)+1</f>
        <v>3009</v>
      </c>
      <c r="B3222" s="270" t="s">
        <v>8235</v>
      </c>
      <c r="C3222" s="396" t="s">
        <v>8236</v>
      </c>
      <c r="D3222" s="410" t="s">
        <v>8237</v>
      </c>
      <c r="E3222" s="410" t="s">
        <v>8238</v>
      </c>
      <c r="F3222" s="479" t="s">
        <v>8239</v>
      </c>
      <c r="G3222" s="270"/>
      <c r="H3222" s="283" t="s">
        <v>44</v>
      </c>
      <c r="I3222" s="283" t="s">
        <v>40</v>
      </c>
      <c r="J3222" s="289">
        <v>4520</v>
      </c>
      <c r="K3222" s="290"/>
      <c r="L3222" s="291"/>
      <c r="M3222" s="289">
        <v>4520</v>
      </c>
      <c r="N3222" s="290"/>
      <c r="O3222" s="291"/>
      <c r="P3222" s="289" t="s">
        <v>31</v>
      </c>
      <c r="Q3222" s="290"/>
      <c r="R3222" s="291"/>
      <c r="S3222" s="270"/>
      <c r="T3222" s="283"/>
      <c r="U3222" s="283"/>
      <c r="V3222" s="270"/>
      <c r="W3222" s="270" t="s">
        <v>21</v>
      </c>
    </row>
    <row r="3223" s="253" customFormat="true" ht="25.5" hidden="true" spans="1:23">
      <c r="A3223" s="270">
        <f>MAX(A$1:A3222)+1</f>
        <v>3010</v>
      </c>
      <c r="B3223" s="270" t="s">
        <v>8240</v>
      </c>
      <c r="C3223" s="478" t="s">
        <v>8241</v>
      </c>
      <c r="D3223" s="410" t="s">
        <v>8242</v>
      </c>
      <c r="E3223" s="410" t="s">
        <v>8243</v>
      </c>
      <c r="F3223" s="270"/>
      <c r="G3223" s="270"/>
      <c r="H3223" s="283" t="s">
        <v>44</v>
      </c>
      <c r="I3223" s="283" t="s">
        <v>40</v>
      </c>
      <c r="J3223" s="289">
        <v>4520</v>
      </c>
      <c r="K3223" s="290"/>
      <c r="L3223" s="291"/>
      <c r="M3223" s="289">
        <v>4520</v>
      </c>
      <c r="N3223" s="290"/>
      <c r="O3223" s="291"/>
      <c r="P3223" s="289" t="s">
        <v>31</v>
      </c>
      <c r="Q3223" s="290"/>
      <c r="R3223" s="291"/>
      <c r="S3223" s="270"/>
      <c r="T3223" s="283"/>
      <c r="U3223" s="283"/>
      <c r="V3223" s="270"/>
      <c r="W3223" s="270" t="s">
        <v>21</v>
      </c>
    </row>
    <row r="3224" s="253" customFormat="true" ht="25.5" hidden="true" spans="1:23">
      <c r="A3224" s="270">
        <f>MAX(A$1:A3223)+1</f>
        <v>3011</v>
      </c>
      <c r="B3224" s="270">
        <v>320400004</v>
      </c>
      <c r="C3224" s="396" t="s">
        <v>8244</v>
      </c>
      <c r="D3224" s="410" t="s">
        <v>8245</v>
      </c>
      <c r="E3224" s="410" t="s">
        <v>8244</v>
      </c>
      <c r="F3224" s="270" t="s">
        <v>6863</v>
      </c>
      <c r="G3224" s="270"/>
      <c r="H3224" s="283" t="s">
        <v>44</v>
      </c>
      <c r="I3224" s="283" t="s">
        <v>40</v>
      </c>
      <c r="J3224" s="289">
        <v>3750</v>
      </c>
      <c r="K3224" s="290"/>
      <c r="L3224" s="291"/>
      <c r="M3224" s="289">
        <v>3750</v>
      </c>
      <c r="N3224" s="290"/>
      <c r="O3224" s="291"/>
      <c r="P3224" s="289" t="s">
        <v>31</v>
      </c>
      <c r="Q3224" s="290"/>
      <c r="R3224" s="291"/>
      <c r="S3224" s="270"/>
      <c r="T3224" s="283"/>
      <c r="U3224" s="283"/>
      <c r="V3224" s="270"/>
      <c r="W3224" s="270" t="s">
        <v>21</v>
      </c>
    </row>
    <row r="3225" s="253" customFormat="true" ht="25.5" hidden="true" spans="1:23">
      <c r="A3225" s="270">
        <f>MAX(A$1:A3224)+1</f>
        <v>3012</v>
      </c>
      <c r="B3225" s="270">
        <v>320400005</v>
      </c>
      <c r="C3225" s="270" t="s">
        <v>8246</v>
      </c>
      <c r="D3225" s="410" t="s">
        <v>8247</v>
      </c>
      <c r="E3225" s="410" t="s">
        <v>8248</v>
      </c>
      <c r="F3225" s="325" t="s">
        <v>8249</v>
      </c>
      <c r="G3225" s="270" t="s">
        <v>8250</v>
      </c>
      <c r="H3225" s="283" t="s">
        <v>44</v>
      </c>
      <c r="I3225" s="283" t="s">
        <v>40</v>
      </c>
      <c r="J3225" s="289">
        <v>2935</v>
      </c>
      <c r="K3225" s="290"/>
      <c r="L3225" s="291"/>
      <c r="M3225" s="289">
        <v>2935</v>
      </c>
      <c r="N3225" s="290"/>
      <c r="O3225" s="291"/>
      <c r="P3225" s="298" t="s">
        <v>31</v>
      </c>
      <c r="Q3225" s="305"/>
      <c r="R3225" s="306"/>
      <c r="S3225" s="270"/>
      <c r="T3225" s="283"/>
      <c r="U3225" s="283"/>
      <c r="V3225" s="270"/>
      <c r="W3225" s="270" t="s">
        <v>8251</v>
      </c>
    </row>
    <row r="3226" s="253" customFormat="true" ht="51" hidden="true" spans="1:23">
      <c r="A3226" s="270">
        <f>MAX(A$1:A3225)+1</f>
        <v>3013</v>
      </c>
      <c r="B3226" s="270">
        <v>320400006</v>
      </c>
      <c r="C3226" s="270" t="s">
        <v>8252</v>
      </c>
      <c r="D3226" s="410" t="s">
        <v>8253</v>
      </c>
      <c r="E3226" s="410" t="s">
        <v>8252</v>
      </c>
      <c r="F3226" s="270" t="s">
        <v>8254</v>
      </c>
      <c r="G3226" s="270"/>
      <c r="H3226" s="283" t="s">
        <v>29</v>
      </c>
      <c r="I3226" s="283" t="s">
        <v>40</v>
      </c>
      <c r="J3226" s="289" t="s">
        <v>70</v>
      </c>
      <c r="K3226" s="290"/>
      <c r="L3226" s="291"/>
      <c r="M3226" s="289" t="s">
        <v>70</v>
      </c>
      <c r="N3226" s="290"/>
      <c r="O3226" s="291"/>
      <c r="P3226" s="298" t="s">
        <v>70</v>
      </c>
      <c r="Q3226" s="305"/>
      <c r="R3226" s="306"/>
      <c r="S3226" s="440" t="s">
        <v>1008</v>
      </c>
      <c r="T3226" s="283"/>
      <c r="U3226" s="283"/>
      <c r="V3226" s="270"/>
      <c r="W3226" s="270" t="s">
        <v>21</v>
      </c>
    </row>
    <row r="3227" s="253" customFormat="true" ht="38.25" hidden="true" spans="1:23">
      <c r="A3227" s="270">
        <f>MAX(A$1:A3226)+1</f>
        <v>3014</v>
      </c>
      <c r="B3227" s="270">
        <v>320400007</v>
      </c>
      <c r="C3227" s="270" t="s">
        <v>8255</v>
      </c>
      <c r="D3227" s="410" t="s">
        <v>8188</v>
      </c>
      <c r="E3227" s="410" t="s">
        <v>8187</v>
      </c>
      <c r="F3227" s="270" t="s">
        <v>8256</v>
      </c>
      <c r="G3227" s="270"/>
      <c r="H3227" s="283" t="s">
        <v>29</v>
      </c>
      <c r="I3227" s="283" t="s">
        <v>40</v>
      </c>
      <c r="J3227" s="289" t="s">
        <v>70</v>
      </c>
      <c r="K3227" s="290"/>
      <c r="L3227" s="291"/>
      <c r="M3227" s="289" t="s">
        <v>70</v>
      </c>
      <c r="N3227" s="290"/>
      <c r="O3227" s="291"/>
      <c r="P3227" s="298" t="s">
        <v>70</v>
      </c>
      <c r="Q3227" s="305"/>
      <c r="R3227" s="306"/>
      <c r="S3227" s="440" t="s">
        <v>1008</v>
      </c>
      <c r="T3227" s="283"/>
      <c r="U3227" s="283"/>
      <c r="V3227" s="270"/>
      <c r="W3227" s="270" t="s">
        <v>21</v>
      </c>
    </row>
    <row r="3228" s="253" customFormat="true" ht="76.5" hidden="true" spans="1:23">
      <c r="A3228" s="270">
        <f>MAX(A$1:A3227)+1</f>
        <v>3015</v>
      </c>
      <c r="B3228" s="270">
        <v>320400008</v>
      </c>
      <c r="C3228" s="270" t="s">
        <v>8257</v>
      </c>
      <c r="D3228" s="410" t="s">
        <v>8258</v>
      </c>
      <c r="E3228" s="410" t="s">
        <v>8257</v>
      </c>
      <c r="F3228" s="270" t="s">
        <v>8259</v>
      </c>
      <c r="G3228" s="270" t="s">
        <v>8260</v>
      </c>
      <c r="H3228" s="283" t="s">
        <v>29</v>
      </c>
      <c r="I3228" s="283" t="s">
        <v>40</v>
      </c>
      <c r="J3228" s="289" t="s">
        <v>70</v>
      </c>
      <c r="K3228" s="290"/>
      <c r="L3228" s="291"/>
      <c r="M3228" s="289" t="s">
        <v>70</v>
      </c>
      <c r="N3228" s="290"/>
      <c r="O3228" s="291"/>
      <c r="P3228" s="298" t="s">
        <v>70</v>
      </c>
      <c r="Q3228" s="305"/>
      <c r="R3228" s="306"/>
      <c r="S3228" s="270"/>
      <c r="T3228" s="283"/>
      <c r="U3228" s="283"/>
      <c r="V3228" s="283"/>
      <c r="W3228" s="270" t="s">
        <v>120</v>
      </c>
    </row>
    <row r="3229" s="252" customFormat="true" ht="25.5" hidden="true" spans="1:23">
      <c r="A3229" s="270"/>
      <c r="B3229" s="270">
        <v>3205</v>
      </c>
      <c r="C3229" s="270" t="s">
        <v>8261</v>
      </c>
      <c r="D3229" s="410"/>
      <c r="E3229" s="410"/>
      <c r="F3229" s="270"/>
      <c r="G3229" s="270"/>
      <c r="H3229" s="283"/>
      <c r="I3229" s="283"/>
      <c r="J3229" s="289"/>
      <c r="K3229" s="290"/>
      <c r="L3229" s="291"/>
      <c r="M3229" s="289"/>
      <c r="N3229" s="290"/>
      <c r="O3229" s="291"/>
      <c r="P3229" s="289"/>
      <c r="Q3229" s="290"/>
      <c r="R3229" s="291"/>
      <c r="S3229" s="270"/>
      <c r="T3229" s="283"/>
      <c r="U3229" s="283"/>
      <c r="V3229" s="270"/>
      <c r="W3229" s="270" t="s">
        <v>21</v>
      </c>
    </row>
    <row r="3230" s="253" customFormat="true" ht="25.5" hidden="true" spans="1:23">
      <c r="A3230" s="270">
        <f>MAX(A$1:A3229)+1</f>
        <v>3016</v>
      </c>
      <c r="B3230" s="270">
        <v>320500001</v>
      </c>
      <c r="C3230" s="270" t="s">
        <v>8262</v>
      </c>
      <c r="D3230" s="410" t="s">
        <v>8263</v>
      </c>
      <c r="E3230" s="410" t="s">
        <v>8262</v>
      </c>
      <c r="F3230" s="270"/>
      <c r="G3230" s="270"/>
      <c r="H3230" s="283" t="s">
        <v>44</v>
      </c>
      <c r="I3230" s="283" t="s">
        <v>40</v>
      </c>
      <c r="J3230" s="297">
        <v>2145</v>
      </c>
      <c r="K3230" s="303"/>
      <c r="L3230" s="304"/>
      <c r="M3230" s="297">
        <v>2145</v>
      </c>
      <c r="N3230" s="303"/>
      <c r="O3230" s="304"/>
      <c r="P3230" s="289" t="s">
        <v>31</v>
      </c>
      <c r="Q3230" s="290"/>
      <c r="R3230" s="291"/>
      <c r="S3230" s="396" t="s">
        <v>345</v>
      </c>
      <c r="T3230" s="377"/>
      <c r="U3230" s="377"/>
      <c r="V3230" s="270"/>
      <c r="W3230" s="270" t="s">
        <v>938</v>
      </c>
    </row>
    <row r="3231" s="253" customFormat="true" ht="25.5" hidden="true" spans="1:23">
      <c r="A3231" s="270">
        <f>MAX(A$1:A3230)+1</f>
        <v>3017</v>
      </c>
      <c r="B3231" s="270" t="s">
        <v>8264</v>
      </c>
      <c r="C3231" s="374" t="s">
        <v>8265</v>
      </c>
      <c r="D3231" s="410" t="s">
        <v>8266</v>
      </c>
      <c r="E3231" s="410" t="s">
        <v>8267</v>
      </c>
      <c r="F3231" s="429"/>
      <c r="G3231" s="270"/>
      <c r="H3231" s="283" t="s">
        <v>44</v>
      </c>
      <c r="I3231" s="283" t="s">
        <v>40</v>
      </c>
      <c r="J3231" s="289" t="s">
        <v>8268</v>
      </c>
      <c r="K3231" s="290"/>
      <c r="L3231" s="291"/>
      <c r="M3231" s="289" t="s">
        <v>8268</v>
      </c>
      <c r="N3231" s="290"/>
      <c r="O3231" s="291"/>
      <c r="P3231" s="289" t="s">
        <v>31</v>
      </c>
      <c r="Q3231" s="290"/>
      <c r="R3231" s="291"/>
      <c r="S3231" s="435" t="s">
        <v>8265</v>
      </c>
      <c r="T3231" s="283"/>
      <c r="U3231" s="283"/>
      <c r="V3231" s="270"/>
      <c r="W3231" s="270" t="s">
        <v>21</v>
      </c>
    </row>
    <row r="3232" s="253" customFormat="true" ht="25.5" hidden="true" spans="1:23">
      <c r="A3232" s="270">
        <f>MAX(A$1:A3231)+1</f>
        <v>3018</v>
      </c>
      <c r="B3232" s="270" t="s">
        <v>8269</v>
      </c>
      <c r="C3232" s="270" t="s">
        <v>8270</v>
      </c>
      <c r="D3232" s="410" t="s">
        <v>8271</v>
      </c>
      <c r="E3232" s="410" t="s">
        <v>8163</v>
      </c>
      <c r="F3232" s="270"/>
      <c r="G3232" s="270"/>
      <c r="H3232" s="283" t="s">
        <v>44</v>
      </c>
      <c r="I3232" s="283" t="s">
        <v>40</v>
      </c>
      <c r="J3232" s="289">
        <v>2387</v>
      </c>
      <c r="K3232" s="290"/>
      <c r="L3232" s="291"/>
      <c r="M3232" s="289">
        <v>2387</v>
      </c>
      <c r="N3232" s="290"/>
      <c r="O3232" s="291"/>
      <c r="P3232" s="289" t="s">
        <v>31</v>
      </c>
      <c r="Q3232" s="290"/>
      <c r="R3232" s="291"/>
      <c r="S3232" s="270"/>
      <c r="T3232" s="283"/>
      <c r="U3232" s="283"/>
      <c r="V3232" s="270"/>
      <c r="W3232" s="270" t="s">
        <v>21</v>
      </c>
    </row>
    <row r="3233" s="253" customFormat="true" ht="51" hidden="true" spans="1:23">
      <c r="A3233" s="270">
        <f>MAX(A$1:A3232)+1</f>
        <v>3019</v>
      </c>
      <c r="B3233" s="270">
        <v>320500002</v>
      </c>
      <c r="C3233" s="270" t="s">
        <v>8272</v>
      </c>
      <c r="D3233" s="410" t="s">
        <v>8273</v>
      </c>
      <c r="E3233" s="410" t="s">
        <v>8272</v>
      </c>
      <c r="F3233" s="270" t="s">
        <v>8274</v>
      </c>
      <c r="G3233" s="270"/>
      <c r="H3233" s="283" t="s">
        <v>44</v>
      </c>
      <c r="I3233" s="283" t="s">
        <v>40</v>
      </c>
      <c r="J3233" s="297">
        <v>3500</v>
      </c>
      <c r="K3233" s="303"/>
      <c r="L3233" s="304"/>
      <c r="M3233" s="297">
        <v>3500</v>
      </c>
      <c r="N3233" s="303"/>
      <c r="O3233" s="304"/>
      <c r="P3233" s="289" t="s">
        <v>31</v>
      </c>
      <c r="Q3233" s="290"/>
      <c r="R3233" s="291"/>
      <c r="S3233" s="435" t="s">
        <v>8275</v>
      </c>
      <c r="T3233" s="377"/>
      <c r="U3233" s="377"/>
      <c r="V3233" s="270"/>
      <c r="W3233" s="270" t="s">
        <v>938</v>
      </c>
    </row>
    <row r="3234" s="253" customFormat="true" ht="38.25" hidden="true" spans="1:23">
      <c r="A3234" s="270">
        <f>MAX(A$1:A3233)+1</f>
        <v>3020</v>
      </c>
      <c r="B3234" s="270" t="s">
        <v>8276</v>
      </c>
      <c r="C3234" s="374" t="s">
        <v>8277</v>
      </c>
      <c r="D3234" s="410" t="s">
        <v>8278</v>
      </c>
      <c r="E3234" s="410" t="s">
        <v>8279</v>
      </c>
      <c r="F3234" s="270"/>
      <c r="G3234" s="270"/>
      <c r="H3234" s="283" t="s">
        <v>44</v>
      </c>
      <c r="I3234" s="283" t="s">
        <v>8169</v>
      </c>
      <c r="J3234" s="289">
        <v>500</v>
      </c>
      <c r="K3234" s="290"/>
      <c r="L3234" s="291"/>
      <c r="M3234" s="289">
        <v>500</v>
      </c>
      <c r="N3234" s="290"/>
      <c r="O3234" s="291"/>
      <c r="P3234" s="289" t="s">
        <v>31</v>
      </c>
      <c r="Q3234" s="290"/>
      <c r="R3234" s="291"/>
      <c r="S3234" s="440" t="s">
        <v>8277</v>
      </c>
      <c r="T3234" s="283"/>
      <c r="U3234" s="283"/>
      <c r="V3234" s="270"/>
      <c r="W3234" s="270" t="s">
        <v>21</v>
      </c>
    </row>
    <row r="3235" s="253" customFormat="true" ht="25.5" hidden="true" spans="1:23">
      <c r="A3235" s="270">
        <f>MAX(A$1:A3234)+1</f>
        <v>3021</v>
      </c>
      <c r="B3235" s="270" t="s">
        <v>8280</v>
      </c>
      <c r="C3235" s="270" t="s">
        <v>8281</v>
      </c>
      <c r="D3235" s="410" t="s">
        <v>8263</v>
      </c>
      <c r="E3235" s="410" t="s">
        <v>8262</v>
      </c>
      <c r="F3235" s="270" t="s">
        <v>8282</v>
      </c>
      <c r="G3235" s="270"/>
      <c r="H3235" s="285" t="s">
        <v>44</v>
      </c>
      <c r="I3235" s="283" t="s">
        <v>40</v>
      </c>
      <c r="J3235" s="297">
        <v>3736</v>
      </c>
      <c r="K3235" s="303"/>
      <c r="L3235" s="304"/>
      <c r="M3235" s="297">
        <v>3736</v>
      </c>
      <c r="N3235" s="303"/>
      <c r="O3235" s="304"/>
      <c r="P3235" s="289" t="s">
        <v>31</v>
      </c>
      <c r="Q3235" s="290"/>
      <c r="R3235" s="291"/>
      <c r="S3235" s="270"/>
      <c r="T3235" s="377"/>
      <c r="U3235" s="377"/>
      <c r="V3235" s="270"/>
      <c r="W3235" s="270" t="s">
        <v>938</v>
      </c>
    </row>
    <row r="3236" s="253" customFormat="true" ht="89.25" hidden="true" spans="1:23">
      <c r="A3236" s="270">
        <f>MAX(A$1:A3235)+1</f>
        <v>3022</v>
      </c>
      <c r="B3236" s="270">
        <v>320500003</v>
      </c>
      <c r="C3236" s="270" t="s">
        <v>8283</v>
      </c>
      <c r="D3236" s="410" t="s">
        <v>8284</v>
      </c>
      <c r="E3236" s="410" t="s">
        <v>8283</v>
      </c>
      <c r="F3236" s="479" t="s">
        <v>8285</v>
      </c>
      <c r="G3236" s="270"/>
      <c r="H3236" s="283" t="s">
        <v>44</v>
      </c>
      <c r="I3236" s="283" t="s">
        <v>40</v>
      </c>
      <c r="J3236" s="297">
        <v>4320</v>
      </c>
      <c r="K3236" s="303"/>
      <c r="L3236" s="304"/>
      <c r="M3236" s="297">
        <v>4320</v>
      </c>
      <c r="N3236" s="303"/>
      <c r="O3236" s="304"/>
      <c r="P3236" s="289" t="s">
        <v>31</v>
      </c>
      <c r="Q3236" s="290"/>
      <c r="R3236" s="291"/>
      <c r="S3236" s="435" t="s">
        <v>8286</v>
      </c>
      <c r="T3236" s="377"/>
      <c r="U3236" s="377"/>
      <c r="V3236" s="270"/>
      <c r="W3236" s="270" t="s">
        <v>938</v>
      </c>
    </row>
    <row r="3237" s="253" customFormat="true" ht="38.25" hidden="true" spans="1:23">
      <c r="A3237" s="270">
        <f>MAX(A$1:A3236)+1</f>
        <v>3023</v>
      </c>
      <c r="B3237" s="270" t="s">
        <v>8287</v>
      </c>
      <c r="C3237" s="374" t="s">
        <v>8277</v>
      </c>
      <c r="D3237" s="410" t="s">
        <v>8288</v>
      </c>
      <c r="E3237" s="410" t="s">
        <v>8289</v>
      </c>
      <c r="F3237" s="270"/>
      <c r="G3237" s="270"/>
      <c r="H3237" s="283" t="s">
        <v>44</v>
      </c>
      <c r="I3237" s="283" t="s">
        <v>8169</v>
      </c>
      <c r="J3237" s="289">
        <v>500</v>
      </c>
      <c r="K3237" s="290"/>
      <c r="L3237" s="291"/>
      <c r="M3237" s="289">
        <v>500</v>
      </c>
      <c r="N3237" s="290"/>
      <c r="O3237" s="291"/>
      <c r="P3237" s="289" t="s">
        <v>31</v>
      </c>
      <c r="Q3237" s="290"/>
      <c r="R3237" s="291"/>
      <c r="S3237" s="435" t="s">
        <v>8277</v>
      </c>
      <c r="T3237" s="283"/>
      <c r="U3237" s="283"/>
      <c r="V3237" s="270"/>
      <c r="W3237" s="270" t="s">
        <v>21</v>
      </c>
    </row>
    <row r="3238" s="253" customFormat="true" ht="51" hidden="true" spans="1:23">
      <c r="A3238" s="270">
        <f>MAX(A$1:A3237)+1</f>
        <v>3024</v>
      </c>
      <c r="B3238" s="270">
        <v>320500004</v>
      </c>
      <c r="C3238" s="270" t="s">
        <v>8290</v>
      </c>
      <c r="D3238" s="410" t="s">
        <v>8291</v>
      </c>
      <c r="E3238" s="410" t="s">
        <v>8290</v>
      </c>
      <c r="F3238" s="270" t="s">
        <v>8292</v>
      </c>
      <c r="G3238" s="270"/>
      <c r="H3238" s="283" t="s">
        <v>44</v>
      </c>
      <c r="I3238" s="283" t="s">
        <v>40</v>
      </c>
      <c r="J3238" s="289">
        <v>4457</v>
      </c>
      <c r="K3238" s="290"/>
      <c r="L3238" s="291"/>
      <c r="M3238" s="289">
        <v>4457</v>
      </c>
      <c r="N3238" s="290"/>
      <c r="O3238" s="291"/>
      <c r="P3238" s="289" t="s">
        <v>31</v>
      </c>
      <c r="Q3238" s="290"/>
      <c r="R3238" s="291"/>
      <c r="S3238" s="270" t="s">
        <v>8293</v>
      </c>
      <c r="T3238" s="283"/>
      <c r="U3238" s="283"/>
      <c r="V3238" s="270"/>
      <c r="W3238" s="270" t="s">
        <v>21</v>
      </c>
    </row>
    <row r="3239" s="253" customFormat="true" ht="38.25" hidden="true" spans="1:23">
      <c r="A3239" s="270">
        <f>MAX(A$1:A3238)+1</f>
        <v>3025</v>
      </c>
      <c r="B3239" s="270" t="s">
        <v>8294</v>
      </c>
      <c r="C3239" s="374" t="s">
        <v>8295</v>
      </c>
      <c r="D3239" s="410" t="s">
        <v>8296</v>
      </c>
      <c r="E3239" s="410" t="s">
        <v>8297</v>
      </c>
      <c r="F3239" s="270"/>
      <c r="G3239" s="270"/>
      <c r="H3239" s="283" t="s">
        <v>44</v>
      </c>
      <c r="I3239" s="283" t="s">
        <v>8169</v>
      </c>
      <c r="J3239" s="289">
        <v>500</v>
      </c>
      <c r="K3239" s="290"/>
      <c r="L3239" s="291"/>
      <c r="M3239" s="289">
        <v>500</v>
      </c>
      <c r="N3239" s="290"/>
      <c r="O3239" s="291"/>
      <c r="P3239" s="289" t="s">
        <v>31</v>
      </c>
      <c r="Q3239" s="290"/>
      <c r="R3239" s="291"/>
      <c r="S3239" s="440" t="s">
        <v>8295</v>
      </c>
      <c r="T3239" s="283"/>
      <c r="U3239" s="283"/>
      <c r="V3239" s="270"/>
      <c r="W3239" s="270" t="s">
        <v>21</v>
      </c>
    </row>
    <row r="3240" s="253" customFormat="true" ht="51" hidden="true" spans="1:23">
      <c r="A3240" s="270">
        <f>MAX(A$1:A3239)+1</f>
        <v>3026</v>
      </c>
      <c r="B3240" s="270">
        <v>320500005</v>
      </c>
      <c r="C3240" s="270" t="s">
        <v>8298</v>
      </c>
      <c r="D3240" s="410" t="s">
        <v>8299</v>
      </c>
      <c r="E3240" s="410" t="s">
        <v>8298</v>
      </c>
      <c r="F3240" s="270" t="s">
        <v>8300</v>
      </c>
      <c r="G3240" s="270"/>
      <c r="H3240" s="283" t="s">
        <v>44</v>
      </c>
      <c r="I3240" s="283" t="s">
        <v>40</v>
      </c>
      <c r="J3240" s="289">
        <v>4529</v>
      </c>
      <c r="K3240" s="290"/>
      <c r="L3240" s="291"/>
      <c r="M3240" s="289">
        <v>4529</v>
      </c>
      <c r="N3240" s="290"/>
      <c r="O3240" s="291"/>
      <c r="P3240" s="289" t="s">
        <v>31</v>
      </c>
      <c r="Q3240" s="290"/>
      <c r="R3240" s="291"/>
      <c r="S3240" s="270" t="s">
        <v>8301</v>
      </c>
      <c r="T3240" s="283"/>
      <c r="U3240" s="283"/>
      <c r="V3240" s="270"/>
      <c r="W3240" s="270" t="s">
        <v>21</v>
      </c>
    </row>
    <row r="3241" s="253" customFormat="true" ht="38.25" hidden="true" spans="1:23">
      <c r="A3241" s="270">
        <f>MAX(A$1:A3240)+1</f>
        <v>3027</v>
      </c>
      <c r="B3241" s="270" t="s">
        <v>8302</v>
      </c>
      <c r="C3241" s="374" t="s">
        <v>8303</v>
      </c>
      <c r="D3241" s="410" t="s">
        <v>8304</v>
      </c>
      <c r="E3241" s="410" t="s">
        <v>8305</v>
      </c>
      <c r="F3241" s="270" t="s">
        <v>8306</v>
      </c>
      <c r="G3241" s="270"/>
      <c r="H3241" s="283" t="s">
        <v>44</v>
      </c>
      <c r="I3241" s="283" t="s">
        <v>8169</v>
      </c>
      <c r="J3241" s="289">
        <v>500</v>
      </c>
      <c r="K3241" s="290"/>
      <c r="L3241" s="291"/>
      <c r="M3241" s="289">
        <v>500</v>
      </c>
      <c r="N3241" s="290"/>
      <c r="O3241" s="291"/>
      <c r="P3241" s="289" t="s">
        <v>31</v>
      </c>
      <c r="Q3241" s="290"/>
      <c r="R3241" s="291"/>
      <c r="S3241" s="440" t="s">
        <v>8303</v>
      </c>
      <c r="T3241" s="283"/>
      <c r="U3241" s="283"/>
      <c r="V3241" s="270"/>
      <c r="W3241" s="270" t="s">
        <v>21</v>
      </c>
    </row>
    <row r="3242" s="253" customFormat="true" ht="51" hidden="true" spans="1:23">
      <c r="A3242" s="270">
        <f>MAX(A$1:A3241)+1</f>
        <v>3028</v>
      </c>
      <c r="B3242" s="270">
        <v>320500006</v>
      </c>
      <c r="C3242" s="270" t="s">
        <v>8307</v>
      </c>
      <c r="D3242" s="410" t="s">
        <v>8308</v>
      </c>
      <c r="E3242" s="410" t="s">
        <v>8307</v>
      </c>
      <c r="F3242" s="270" t="s">
        <v>8309</v>
      </c>
      <c r="G3242" s="270"/>
      <c r="H3242" s="283" t="s">
        <v>44</v>
      </c>
      <c r="I3242" s="283" t="s">
        <v>40</v>
      </c>
      <c r="J3242" s="289">
        <v>4786</v>
      </c>
      <c r="K3242" s="290"/>
      <c r="L3242" s="291"/>
      <c r="M3242" s="289">
        <v>4786</v>
      </c>
      <c r="N3242" s="290"/>
      <c r="O3242" s="291"/>
      <c r="P3242" s="289" t="s">
        <v>31</v>
      </c>
      <c r="Q3242" s="290"/>
      <c r="R3242" s="291"/>
      <c r="S3242" s="270" t="s">
        <v>8310</v>
      </c>
      <c r="T3242" s="283"/>
      <c r="U3242" s="283"/>
      <c r="V3242" s="270"/>
      <c r="W3242" s="270" t="s">
        <v>21</v>
      </c>
    </row>
    <row r="3243" s="253" customFormat="true" ht="25.5" hidden="true" spans="1:23">
      <c r="A3243" s="270">
        <f>MAX(A$1:A3242)+1</f>
        <v>3029</v>
      </c>
      <c r="B3243" s="270" t="s">
        <v>8311</v>
      </c>
      <c r="C3243" s="374" t="s">
        <v>8312</v>
      </c>
      <c r="D3243" s="410" t="s">
        <v>8313</v>
      </c>
      <c r="E3243" s="410" t="s">
        <v>8314</v>
      </c>
      <c r="F3243" s="270"/>
      <c r="G3243" s="270"/>
      <c r="H3243" s="283" t="s">
        <v>44</v>
      </c>
      <c r="I3243" s="283" t="s">
        <v>8169</v>
      </c>
      <c r="J3243" s="289">
        <v>500</v>
      </c>
      <c r="K3243" s="290"/>
      <c r="L3243" s="291"/>
      <c r="M3243" s="289">
        <v>500</v>
      </c>
      <c r="N3243" s="290"/>
      <c r="O3243" s="291"/>
      <c r="P3243" s="289" t="s">
        <v>31</v>
      </c>
      <c r="Q3243" s="290"/>
      <c r="R3243" s="291"/>
      <c r="S3243" s="374" t="s">
        <v>8312</v>
      </c>
      <c r="T3243" s="283"/>
      <c r="U3243" s="283"/>
      <c r="V3243" s="270"/>
      <c r="W3243" s="270" t="s">
        <v>21</v>
      </c>
    </row>
    <row r="3244" s="253" customFormat="true" ht="25.5" hidden="true" spans="1:23">
      <c r="A3244" s="270">
        <f>MAX(A$1:A3243)+1</f>
        <v>3030</v>
      </c>
      <c r="B3244" s="270">
        <v>320500007</v>
      </c>
      <c r="C3244" s="396" t="s">
        <v>8315</v>
      </c>
      <c r="D3244" s="410" t="s">
        <v>8316</v>
      </c>
      <c r="E3244" s="410" t="s">
        <v>8315</v>
      </c>
      <c r="F3244" s="435" t="s">
        <v>8309</v>
      </c>
      <c r="G3244" s="270"/>
      <c r="H3244" s="283" t="s">
        <v>44</v>
      </c>
      <c r="I3244" s="283" t="s">
        <v>40</v>
      </c>
      <c r="J3244" s="289">
        <v>3257</v>
      </c>
      <c r="K3244" s="290"/>
      <c r="L3244" s="291"/>
      <c r="M3244" s="289">
        <v>3257</v>
      </c>
      <c r="N3244" s="290"/>
      <c r="O3244" s="291"/>
      <c r="P3244" s="289" t="s">
        <v>31</v>
      </c>
      <c r="Q3244" s="290"/>
      <c r="R3244" s="291"/>
      <c r="S3244" s="270"/>
      <c r="T3244" s="283"/>
      <c r="U3244" s="283"/>
      <c r="V3244" s="270"/>
      <c r="W3244" s="270" t="s">
        <v>21</v>
      </c>
    </row>
    <row r="3245" s="253" customFormat="true" ht="25.5" hidden="true" spans="1:23">
      <c r="A3245" s="270">
        <f>MAX(A$1:A3244)+1</f>
        <v>3031</v>
      </c>
      <c r="B3245" s="270">
        <v>320500008</v>
      </c>
      <c r="C3245" s="396" t="s">
        <v>8317</v>
      </c>
      <c r="D3245" s="410" t="s">
        <v>8318</v>
      </c>
      <c r="E3245" s="410" t="s">
        <v>8317</v>
      </c>
      <c r="F3245" s="435" t="s">
        <v>8309</v>
      </c>
      <c r="G3245" s="270"/>
      <c r="H3245" s="283" t="s">
        <v>44</v>
      </c>
      <c r="I3245" s="283" t="s">
        <v>40</v>
      </c>
      <c r="J3245" s="289" t="s">
        <v>8319</v>
      </c>
      <c r="K3245" s="290"/>
      <c r="L3245" s="291"/>
      <c r="M3245" s="289" t="s">
        <v>8319</v>
      </c>
      <c r="N3245" s="290"/>
      <c r="O3245" s="291"/>
      <c r="P3245" s="289" t="s">
        <v>31</v>
      </c>
      <c r="Q3245" s="290"/>
      <c r="R3245" s="291"/>
      <c r="S3245" s="270"/>
      <c r="T3245" s="283"/>
      <c r="U3245" s="283"/>
      <c r="V3245" s="270"/>
      <c r="W3245" s="270" t="s">
        <v>21</v>
      </c>
    </row>
    <row r="3246" s="253" customFormat="true" ht="51" hidden="true" spans="1:23">
      <c r="A3246" s="270">
        <f>MAX(A$1:A3245)+1</f>
        <v>3032</v>
      </c>
      <c r="B3246" s="270">
        <v>320500009</v>
      </c>
      <c r="C3246" s="396" t="s">
        <v>8320</v>
      </c>
      <c r="D3246" s="410" t="s">
        <v>8321</v>
      </c>
      <c r="E3246" s="410" t="s">
        <v>8320</v>
      </c>
      <c r="F3246" s="435" t="s">
        <v>8322</v>
      </c>
      <c r="G3246" s="270"/>
      <c r="H3246" s="283" t="s">
        <v>44</v>
      </c>
      <c r="I3246" s="283" t="s">
        <v>188</v>
      </c>
      <c r="J3246" s="297">
        <v>94</v>
      </c>
      <c r="K3246" s="303"/>
      <c r="L3246" s="304"/>
      <c r="M3246" s="297">
        <v>94</v>
      </c>
      <c r="N3246" s="303"/>
      <c r="O3246" s="304"/>
      <c r="P3246" s="289" t="s">
        <v>31</v>
      </c>
      <c r="Q3246" s="290"/>
      <c r="R3246" s="291"/>
      <c r="S3246" s="270"/>
      <c r="T3246" s="377"/>
      <c r="U3246" s="377"/>
      <c r="V3246" s="270"/>
      <c r="W3246" s="270" t="s">
        <v>938</v>
      </c>
    </row>
    <row r="3247" s="253" customFormat="true" ht="25.5" hidden="true" spans="1:23">
      <c r="A3247" s="270">
        <f>MAX(A$1:A3246)+1</f>
        <v>3033</v>
      </c>
      <c r="B3247" s="270">
        <v>320500010</v>
      </c>
      <c r="C3247" s="396" t="s">
        <v>8323</v>
      </c>
      <c r="D3247" s="410" t="s">
        <v>8324</v>
      </c>
      <c r="E3247" s="410" t="s">
        <v>8323</v>
      </c>
      <c r="F3247" s="435"/>
      <c r="G3247" s="270"/>
      <c r="H3247" s="283" t="s">
        <v>44</v>
      </c>
      <c r="I3247" s="283" t="s">
        <v>40</v>
      </c>
      <c r="J3247" s="289">
        <v>2200</v>
      </c>
      <c r="K3247" s="290"/>
      <c r="L3247" s="291"/>
      <c r="M3247" s="289">
        <v>2200</v>
      </c>
      <c r="N3247" s="290"/>
      <c r="O3247" s="291"/>
      <c r="P3247" s="289" t="s">
        <v>31</v>
      </c>
      <c r="Q3247" s="290"/>
      <c r="R3247" s="291"/>
      <c r="S3247" s="270"/>
      <c r="T3247" s="283"/>
      <c r="U3247" s="283"/>
      <c r="V3247" s="270"/>
      <c r="W3247" s="270" t="s">
        <v>21</v>
      </c>
    </row>
    <row r="3248" s="253" customFormat="true" ht="25.5" hidden="true" spans="1:23">
      <c r="A3248" s="270">
        <f>MAX(A$1:A3247)+1</f>
        <v>3034</v>
      </c>
      <c r="B3248" s="270">
        <v>320500011</v>
      </c>
      <c r="C3248" s="396" t="s">
        <v>8325</v>
      </c>
      <c r="D3248" s="410" t="s">
        <v>8326</v>
      </c>
      <c r="E3248" s="410" t="s">
        <v>8325</v>
      </c>
      <c r="F3248" s="435" t="s">
        <v>8327</v>
      </c>
      <c r="G3248" s="270"/>
      <c r="H3248" s="283" t="s">
        <v>44</v>
      </c>
      <c r="I3248" s="283" t="s">
        <v>40</v>
      </c>
      <c r="J3248" s="289">
        <v>2914</v>
      </c>
      <c r="K3248" s="290"/>
      <c r="L3248" s="291"/>
      <c r="M3248" s="289">
        <v>2914</v>
      </c>
      <c r="N3248" s="290"/>
      <c r="O3248" s="291"/>
      <c r="P3248" s="289" t="s">
        <v>31</v>
      </c>
      <c r="Q3248" s="290"/>
      <c r="R3248" s="291"/>
      <c r="S3248" s="270"/>
      <c r="T3248" s="283"/>
      <c r="U3248" s="283"/>
      <c r="V3248" s="270"/>
      <c r="W3248" s="270" t="s">
        <v>21</v>
      </c>
    </row>
    <row r="3249" s="253" customFormat="true" ht="25.5" hidden="true" spans="1:23">
      <c r="A3249" s="270">
        <f>MAX(A$1:A3248)+1</f>
        <v>3035</v>
      </c>
      <c r="B3249" s="270" t="s">
        <v>8328</v>
      </c>
      <c r="C3249" s="396" t="s">
        <v>8329</v>
      </c>
      <c r="D3249" s="410" t="s">
        <v>8185</v>
      </c>
      <c r="E3249" s="410" t="s">
        <v>8184</v>
      </c>
      <c r="F3249" s="435" t="s">
        <v>8330</v>
      </c>
      <c r="G3249" s="270"/>
      <c r="H3249" s="283" t="s">
        <v>44</v>
      </c>
      <c r="I3249" s="283" t="s">
        <v>40</v>
      </c>
      <c r="J3249" s="297">
        <v>5241</v>
      </c>
      <c r="K3249" s="303"/>
      <c r="L3249" s="304"/>
      <c r="M3249" s="297">
        <v>5241</v>
      </c>
      <c r="N3249" s="303"/>
      <c r="O3249" s="304"/>
      <c r="P3249" s="289" t="s">
        <v>31</v>
      </c>
      <c r="Q3249" s="290"/>
      <c r="R3249" s="291"/>
      <c r="S3249" s="270"/>
      <c r="T3249" s="377"/>
      <c r="U3249" s="377"/>
      <c r="V3249" s="270"/>
      <c r="W3249" s="270" t="s">
        <v>938</v>
      </c>
    </row>
    <row r="3250" s="253" customFormat="true" ht="25.5" hidden="true" spans="1:23">
      <c r="A3250" s="270">
        <f>MAX(A$1:A3249)+1</f>
        <v>3036</v>
      </c>
      <c r="B3250" s="270">
        <v>320500012</v>
      </c>
      <c r="C3250" s="396" t="s">
        <v>8331</v>
      </c>
      <c r="D3250" s="410" t="s">
        <v>8332</v>
      </c>
      <c r="E3250" s="410" t="s">
        <v>8331</v>
      </c>
      <c r="F3250" s="435" t="s">
        <v>8327</v>
      </c>
      <c r="G3250" s="270"/>
      <c r="H3250" s="283" t="s">
        <v>44</v>
      </c>
      <c r="I3250" s="283" t="s">
        <v>40</v>
      </c>
      <c r="J3250" s="289">
        <v>2200</v>
      </c>
      <c r="K3250" s="290"/>
      <c r="L3250" s="291"/>
      <c r="M3250" s="289">
        <v>2200</v>
      </c>
      <c r="N3250" s="290"/>
      <c r="O3250" s="291"/>
      <c r="P3250" s="289" t="s">
        <v>31</v>
      </c>
      <c r="Q3250" s="290"/>
      <c r="R3250" s="291"/>
      <c r="S3250" s="270"/>
      <c r="T3250" s="283"/>
      <c r="U3250" s="283"/>
      <c r="V3250" s="270"/>
      <c r="W3250" s="270" t="s">
        <v>21</v>
      </c>
    </row>
    <row r="3251" s="253" customFormat="true" ht="25.5" hidden="true" spans="1:23">
      <c r="A3251" s="270">
        <f>MAX(A$1:A3250)+1</f>
        <v>3037</v>
      </c>
      <c r="B3251" s="270">
        <v>320500013</v>
      </c>
      <c r="C3251" s="396" t="s">
        <v>8333</v>
      </c>
      <c r="D3251" s="410" t="s">
        <v>8334</v>
      </c>
      <c r="E3251" s="410" t="s">
        <v>8333</v>
      </c>
      <c r="F3251" s="435" t="s">
        <v>8327</v>
      </c>
      <c r="G3251" s="270"/>
      <c r="H3251" s="283" t="s">
        <v>44</v>
      </c>
      <c r="I3251" s="283" t="s">
        <v>40</v>
      </c>
      <c r="J3251" s="289">
        <v>2200</v>
      </c>
      <c r="K3251" s="290"/>
      <c r="L3251" s="291"/>
      <c r="M3251" s="289">
        <v>2200</v>
      </c>
      <c r="N3251" s="290"/>
      <c r="O3251" s="291"/>
      <c r="P3251" s="289" t="s">
        <v>31</v>
      </c>
      <c r="Q3251" s="290"/>
      <c r="R3251" s="291"/>
      <c r="S3251" s="270"/>
      <c r="T3251" s="283"/>
      <c r="U3251" s="283"/>
      <c r="V3251" s="270"/>
      <c r="W3251" s="270" t="s">
        <v>21</v>
      </c>
    </row>
    <row r="3252" s="253" customFormat="true" ht="38.25" hidden="true" spans="1:23">
      <c r="A3252" s="270">
        <f>MAX(A$1:A3251)+1</f>
        <v>3038</v>
      </c>
      <c r="B3252" s="270">
        <v>320500014</v>
      </c>
      <c r="C3252" s="396" t="s">
        <v>8335</v>
      </c>
      <c r="D3252" s="410" t="s">
        <v>8336</v>
      </c>
      <c r="E3252" s="410" t="s">
        <v>8335</v>
      </c>
      <c r="F3252" s="435" t="s">
        <v>8337</v>
      </c>
      <c r="G3252" s="270"/>
      <c r="H3252" s="283" t="s">
        <v>44</v>
      </c>
      <c r="I3252" s="283" t="s">
        <v>40</v>
      </c>
      <c r="J3252" s="289">
        <v>3300</v>
      </c>
      <c r="K3252" s="290"/>
      <c r="L3252" s="291"/>
      <c r="M3252" s="289">
        <v>3300</v>
      </c>
      <c r="N3252" s="290"/>
      <c r="O3252" s="291"/>
      <c r="P3252" s="289" t="s">
        <v>31</v>
      </c>
      <c r="Q3252" s="290"/>
      <c r="R3252" s="291"/>
      <c r="S3252" s="270"/>
      <c r="T3252" s="283"/>
      <c r="U3252" s="283"/>
      <c r="V3252" s="270"/>
      <c r="W3252" s="270" t="s">
        <v>21</v>
      </c>
    </row>
    <row r="3253" s="253" customFormat="true" ht="25.5" hidden="true" spans="1:23">
      <c r="A3253" s="270">
        <f>MAX(A$1:A3252)+1</f>
        <v>3039</v>
      </c>
      <c r="B3253" s="270">
        <v>320500015</v>
      </c>
      <c r="C3253" s="396" t="s">
        <v>8338</v>
      </c>
      <c r="D3253" s="410" t="s">
        <v>8339</v>
      </c>
      <c r="E3253" s="410" t="s">
        <v>8338</v>
      </c>
      <c r="F3253" s="435" t="s">
        <v>8327</v>
      </c>
      <c r="G3253" s="270"/>
      <c r="H3253" s="283" t="s">
        <v>44</v>
      </c>
      <c r="I3253" s="283" t="s">
        <v>40</v>
      </c>
      <c r="J3253" s="289">
        <v>4271</v>
      </c>
      <c r="K3253" s="290"/>
      <c r="L3253" s="291"/>
      <c r="M3253" s="289">
        <v>4271</v>
      </c>
      <c r="N3253" s="290"/>
      <c r="O3253" s="291"/>
      <c r="P3253" s="289" t="s">
        <v>31</v>
      </c>
      <c r="Q3253" s="290"/>
      <c r="R3253" s="291"/>
      <c r="S3253" s="270"/>
      <c r="T3253" s="283"/>
      <c r="U3253" s="283"/>
      <c r="V3253" s="270"/>
      <c r="W3253" s="270" t="s">
        <v>21</v>
      </c>
    </row>
    <row r="3254" s="253" customFormat="true" ht="25.5" hidden="true" spans="1:23">
      <c r="A3254" s="270">
        <f>MAX(A$1:A3253)+1</f>
        <v>3040</v>
      </c>
      <c r="B3254" s="270">
        <v>320500016</v>
      </c>
      <c r="C3254" s="396" t="s">
        <v>8340</v>
      </c>
      <c r="D3254" s="410" t="s">
        <v>8341</v>
      </c>
      <c r="E3254" s="410" t="s">
        <v>8340</v>
      </c>
      <c r="F3254" s="435"/>
      <c r="G3254" s="270"/>
      <c r="H3254" s="285" t="s">
        <v>44</v>
      </c>
      <c r="I3254" s="283" t="s">
        <v>40</v>
      </c>
      <c r="J3254" s="289">
        <v>4286</v>
      </c>
      <c r="K3254" s="290"/>
      <c r="L3254" s="291"/>
      <c r="M3254" s="289">
        <v>4286</v>
      </c>
      <c r="N3254" s="290"/>
      <c r="O3254" s="291"/>
      <c r="P3254" s="289" t="s">
        <v>31</v>
      </c>
      <c r="Q3254" s="290"/>
      <c r="R3254" s="291"/>
      <c r="S3254" s="270"/>
      <c r="T3254" s="283"/>
      <c r="U3254" s="283"/>
      <c r="V3254" s="270"/>
      <c r="W3254" s="270" t="s">
        <v>21</v>
      </c>
    </row>
    <row r="3255" s="253" customFormat="true" ht="25.5" hidden="true" spans="1:23">
      <c r="A3255" s="270">
        <f>MAX(A$1:A3254)+1</f>
        <v>3041</v>
      </c>
      <c r="B3255" s="270" t="s">
        <v>8342</v>
      </c>
      <c r="C3255" s="270" t="s">
        <v>8343</v>
      </c>
      <c r="D3255" s="410" t="s">
        <v>8344</v>
      </c>
      <c r="E3255" s="410" t="s">
        <v>8343</v>
      </c>
      <c r="F3255" s="270" t="s">
        <v>8345</v>
      </c>
      <c r="G3255" s="270"/>
      <c r="H3255" s="283" t="s">
        <v>29</v>
      </c>
      <c r="I3255" s="283" t="s">
        <v>40</v>
      </c>
      <c r="J3255" s="289" t="s">
        <v>70</v>
      </c>
      <c r="K3255" s="290"/>
      <c r="L3255" s="291"/>
      <c r="M3255" s="289" t="s">
        <v>70</v>
      </c>
      <c r="N3255" s="290"/>
      <c r="O3255" s="291"/>
      <c r="P3255" s="298" t="s">
        <v>70</v>
      </c>
      <c r="Q3255" s="305"/>
      <c r="R3255" s="306"/>
      <c r="S3255" s="440" t="s">
        <v>1008</v>
      </c>
      <c r="T3255" s="283"/>
      <c r="U3255" s="283"/>
      <c r="V3255" s="270"/>
      <c r="W3255" s="270" t="s">
        <v>21</v>
      </c>
    </row>
    <row r="3256" s="253" customFormat="true" ht="102" hidden="true" spans="1:23">
      <c r="A3256" s="270">
        <f>MAX(A$1:A3255)+1</f>
        <v>3042</v>
      </c>
      <c r="B3256" s="270">
        <v>320500017</v>
      </c>
      <c r="C3256" s="177" t="s">
        <v>8346</v>
      </c>
      <c r="D3256" s="410" t="s">
        <v>8271</v>
      </c>
      <c r="E3256" s="410" t="s">
        <v>8163</v>
      </c>
      <c r="F3256" s="177" t="s">
        <v>8347</v>
      </c>
      <c r="G3256" s="270" t="s">
        <v>316</v>
      </c>
      <c r="H3256" s="283" t="s">
        <v>44</v>
      </c>
      <c r="I3256" s="283" t="s">
        <v>40</v>
      </c>
      <c r="J3256" s="297">
        <v>2225</v>
      </c>
      <c r="K3256" s="303"/>
      <c r="L3256" s="304"/>
      <c r="M3256" s="297">
        <v>2225</v>
      </c>
      <c r="N3256" s="303"/>
      <c r="O3256" s="304"/>
      <c r="P3256" s="289" t="s">
        <v>31</v>
      </c>
      <c r="Q3256" s="290"/>
      <c r="R3256" s="291"/>
      <c r="S3256" s="270"/>
      <c r="T3256" s="377"/>
      <c r="U3256" s="377"/>
      <c r="V3256" s="270"/>
      <c r="W3256" s="270" t="s">
        <v>938</v>
      </c>
    </row>
    <row r="3257" s="253" customFormat="true" ht="25.5" hidden="true" spans="1:23">
      <c r="A3257" s="270">
        <f>MAX(A$1:A3256)+1</f>
        <v>3043</v>
      </c>
      <c r="B3257" s="270">
        <v>320500018</v>
      </c>
      <c r="C3257" s="177" t="s">
        <v>8348</v>
      </c>
      <c r="D3257" s="410" t="s">
        <v>5313</v>
      </c>
      <c r="E3257" s="410" t="s">
        <v>8349</v>
      </c>
      <c r="F3257" s="177" t="s">
        <v>8327</v>
      </c>
      <c r="G3257" s="270" t="s">
        <v>316</v>
      </c>
      <c r="H3257" s="283" t="s">
        <v>29</v>
      </c>
      <c r="I3257" s="283" t="s">
        <v>40</v>
      </c>
      <c r="J3257" s="297">
        <v>3213</v>
      </c>
      <c r="K3257" s="303"/>
      <c r="L3257" s="304"/>
      <c r="M3257" s="297">
        <v>3213</v>
      </c>
      <c r="N3257" s="303"/>
      <c r="O3257" s="304"/>
      <c r="P3257" s="289" t="s">
        <v>31</v>
      </c>
      <c r="Q3257" s="290"/>
      <c r="R3257" s="291"/>
      <c r="S3257" s="270"/>
      <c r="T3257" s="377"/>
      <c r="U3257" s="377"/>
      <c r="V3257" s="270"/>
      <c r="W3257" s="270" t="s">
        <v>938</v>
      </c>
    </row>
    <row r="3258" s="253" customFormat="true" ht="51" hidden="true" spans="1:23">
      <c r="A3258" s="270">
        <f>MAX(A$1:A3257)+1</f>
        <v>3044</v>
      </c>
      <c r="B3258" s="321">
        <v>320500020</v>
      </c>
      <c r="C3258" s="270" t="s">
        <v>8350</v>
      </c>
      <c r="D3258" s="410" t="s">
        <v>8351</v>
      </c>
      <c r="E3258" s="410" t="s">
        <v>8352</v>
      </c>
      <c r="F3258" s="325" t="s">
        <v>8353</v>
      </c>
      <c r="G3258" s="270"/>
      <c r="H3258" s="283" t="s">
        <v>29</v>
      </c>
      <c r="I3258" s="283" t="s">
        <v>40</v>
      </c>
      <c r="J3258" s="289">
        <v>6500</v>
      </c>
      <c r="K3258" s="290"/>
      <c r="L3258" s="291"/>
      <c r="M3258" s="289">
        <v>6500</v>
      </c>
      <c r="N3258" s="290"/>
      <c r="O3258" s="291"/>
      <c r="P3258" s="298" t="s">
        <v>31</v>
      </c>
      <c r="Q3258" s="305"/>
      <c r="R3258" s="306"/>
      <c r="S3258" s="270"/>
      <c r="T3258" s="283"/>
      <c r="U3258" s="283"/>
      <c r="V3258" s="270"/>
      <c r="W3258" s="270" t="s">
        <v>310</v>
      </c>
    </row>
    <row r="3259" s="253" customFormat="true" ht="38.25" hidden="true" spans="1:23">
      <c r="A3259" s="270">
        <f>MAX(A$1:A3258)+1</f>
        <v>3045</v>
      </c>
      <c r="B3259" s="321">
        <v>320500021</v>
      </c>
      <c r="C3259" s="270" t="s">
        <v>8354</v>
      </c>
      <c r="D3259" s="410" t="s">
        <v>8355</v>
      </c>
      <c r="E3259" s="410" t="s">
        <v>8354</v>
      </c>
      <c r="F3259" s="270" t="s">
        <v>8356</v>
      </c>
      <c r="G3259" s="399"/>
      <c r="H3259" s="283" t="s">
        <v>29</v>
      </c>
      <c r="I3259" s="330" t="s">
        <v>40</v>
      </c>
      <c r="J3259" s="289" t="s">
        <v>70</v>
      </c>
      <c r="K3259" s="290"/>
      <c r="L3259" s="291"/>
      <c r="M3259" s="289" t="s">
        <v>70</v>
      </c>
      <c r="N3259" s="290"/>
      <c r="O3259" s="291"/>
      <c r="P3259" s="298" t="s">
        <v>70</v>
      </c>
      <c r="Q3259" s="305"/>
      <c r="R3259" s="306"/>
      <c r="S3259" s="311" t="s">
        <v>1008</v>
      </c>
      <c r="T3259" s="283"/>
      <c r="U3259" s="283"/>
      <c r="V3259" s="270"/>
      <c r="W3259" s="270" t="s">
        <v>21</v>
      </c>
    </row>
    <row r="3260" s="253" customFormat="true" ht="165.75" hidden="true" spans="1:23">
      <c r="A3260" s="270">
        <f>MAX(A$1:A3259)+1</f>
        <v>3046</v>
      </c>
      <c r="B3260" s="321">
        <v>320500022</v>
      </c>
      <c r="C3260" s="271" t="s">
        <v>8357</v>
      </c>
      <c r="D3260" s="336" t="s">
        <v>8358</v>
      </c>
      <c r="E3260" s="336" t="s">
        <v>8357</v>
      </c>
      <c r="F3260" s="270" t="s">
        <v>8359</v>
      </c>
      <c r="G3260" s="399"/>
      <c r="H3260" s="287" t="s">
        <v>29</v>
      </c>
      <c r="I3260" s="330" t="s">
        <v>40</v>
      </c>
      <c r="J3260" s="289" t="s">
        <v>70</v>
      </c>
      <c r="K3260" s="290"/>
      <c r="L3260" s="291"/>
      <c r="M3260" s="289" t="s">
        <v>70</v>
      </c>
      <c r="N3260" s="290"/>
      <c r="O3260" s="291"/>
      <c r="P3260" s="289" t="s">
        <v>70</v>
      </c>
      <c r="Q3260" s="290"/>
      <c r="R3260" s="291"/>
      <c r="S3260" s="347"/>
      <c r="T3260" s="283"/>
      <c r="U3260" s="283"/>
      <c r="V3260" s="270"/>
      <c r="W3260" s="270" t="s">
        <v>535</v>
      </c>
    </row>
    <row r="3261" s="252" customFormat="true" ht="25.5" hidden="true" spans="1:23">
      <c r="A3261" s="270"/>
      <c r="B3261" s="270">
        <v>3206</v>
      </c>
      <c r="C3261" s="270" t="s">
        <v>8360</v>
      </c>
      <c r="D3261" s="410"/>
      <c r="E3261" s="410"/>
      <c r="F3261" s="270"/>
      <c r="G3261" s="270"/>
      <c r="H3261" s="283"/>
      <c r="I3261" s="283"/>
      <c r="J3261" s="289"/>
      <c r="K3261" s="290"/>
      <c r="L3261" s="291"/>
      <c r="M3261" s="289"/>
      <c r="N3261" s="290"/>
      <c r="O3261" s="291"/>
      <c r="P3261" s="289"/>
      <c r="Q3261" s="290"/>
      <c r="R3261" s="291"/>
      <c r="S3261" s="270"/>
      <c r="T3261" s="283"/>
      <c r="U3261" s="283"/>
      <c r="V3261" s="270"/>
      <c r="W3261" s="270" t="s">
        <v>21</v>
      </c>
    </row>
    <row r="3262" s="253" customFormat="true" ht="38.25" hidden="true" spans="1:23">
      <c r="A3262" s="270">
        <f>MAX(A$1:A3261)+1</f>
        <v>3047</v>
      </c>
      <c r="B3262" s="270">
        <v>320600001</v>
      </c>
      <c r="C3262" s="270" t="s">
        <v>8361</v>
      </c>
      <c r="D3262" s="410" t="s">
        <v>8362</v>
      </c>
      <c r="E3262" s="410" t="s">
        <v>8361</v>
      </c>
      <c r="F3262" s="270" t="s">
        <v>8363</v>
      </c>
      <c r="G3262" s="270"/>
      <c r="H3262" s="283" t="s">
        <v>44</v>
      </c>
      <c r="I3262" s="283" t="s">
        <v>40</v>
      </c>
      <c r="J3262" s="297">
        <v>2219</v>
      </c>
      <c r="K3262" s="303"/>
      <c r="L3262" s="304"/>
      <c r="M3262" s="297">
        <v>2219</v>
      </c>
      <c r="N3262" s="303"/>
      <c r="O3262" s="304"/>
      <c r="P3262" s="289" t="s">
        <v>31</v>
      </c>
      <c r="Q3262" s="290"/>
      <c r="R3262" s="291"/>
      <c r="S3262" s="270"/>
      <c r="T3262" s="377"/>
      <c r="U3262" s="377"/>
      <c r="V3262" s="377"/>
      <c r="W3262" s="270" t="s">
        <v>938</v>
      </c>
    </row>
    <row r="3263" s="253" customFormat="true" ht="25.5" hidden="true" spans="1:23">
      <c r="A3263" s="270">
        <f>MAX(A$1:A3262)+1</f>
        <v>3048</v>
      </c>
      <c r="B3263" s="270">
        <v>320600002</v>
      </c>
      <c r="C3263" s="396" t="s">
        <v>8364</v>
      </c>
      <c r="D3263" s="410" t="s">
        <v>8365</v>
      </c>
      <c r="E3263" s="410" t="s">
        <v>8364</v>
      </c>
      <c r="F3263" s="270"/>
      <c r="G3263" s="270"/>
      <c r="H3263" s="283" t="s">
        <v>44</v>
      </c>
      <c r="I3263" s="283" t="s">
        <v>40</v>
      </c>
      <c r="J3263" s="297">
        <v>2702</v>
      </c>
      <c r="K3263" s="303"/>
      <c r="L3263" s="304"/>
      <c r="M3263" s="297">
        <v>2702</v>
      </c>
      <c r="N3263" s="303"/>
      <c r="O3263" s="304"/>
      <c r="P3263" s="289" t="s">
        <v>31</v>
      </c>
      <c r="Q3263" s="290"/>
      <c r="R3263" s="291"/>
      <c r="S3263" s="270"/>
      <c r="T3263" s="377"/>
      <c r="U3263" s="377"/>
      <c r="V3263" s="270"/>
      <c r="W3263" s="270" t="s">
        <v>938</v>
      </c>
    </row>
    <row r="3264" s="253" customFormat="true" ht="25.5" hidden="true" spans="1:23">
      <c r="A3264" s="270">
        <f>MAX(A$1:A3263)+1</f>
        <v>3049</v>
      </c>
      <c r="B3264" s="270">
        <v>320600003</v>
      </c>
      <c r="C3264" s="396" t="s">
        <v>8366</v>
      </c>
      <c r="D3264" s="410" t="s">
        <v>8367</v>
      </c>
      <c r="E3264" s="410" t="s">
        <v>8366</v>
      </c>
      <c r="F3264" s="270"/>
      <c r="G3264" s="270"/>
      <c r="H3264" s="283" t="s">
        <v>44</v>
      </c>
      <c r="I3264" s="283" t="s">
        <v>40</v>
      </c>
      <c r="J3264" s="297">
        <v>3202</v>
      </c>
      <c r="K3264" s="303"/>
      <c r="L3264" s="304"/>
      <c r="M3264" s="297">
        <v>3202</v>
      </c>
      <c r="N3264" s="303"/>
      <c r="O3264" s="304"/>
      <c r="P3264" s="289" t="s">
        <v>31</v>
      </c>
      <c r="Q3264" s="290"/>
      <c r="R3264" s="291"/>
      <c r="S3264" s="270"/>
      <c r="T3264" s="377"/>
      <c r="U3264" s="377"/>
      <c r="V3264" s="270"/>
      <c r="W3264" s="270" t="s">
        <v>938</v>
      </c>
    </row>
    <row r="3265" s="253" customFormat="true" ht="25.5" hidden="true" spans="1:23">
      <c r="A3265" s="270">
        <f>MAX(A$1:A3264)+1</f>
        <v>3050</v>
      </c>
      <c r="B3265" s="270">
        <v>320600004</v>
      </c>
      <c r="C3265" s="396" t="s">
        <v>8368</v>
      </c>
      <c r="D3265" s="410" t="s">
        <v>8369</v>
      </c>
      <c r="E3265" s="410" t="s">
        <v>8368</v>
      </c>
      <c r="F3265" s="270"/>
      <c r="G3265" s="270"/>
      <c r="H3265" s="283" t="s">
        <v>44</v>
      </c>
      <c r="I3265" s="283" t="s">
        <v>40</v>
      </c>
      <c r="J3265" s="289">
        <v>4500</v>
      </c>
      <c r="K3265" s="290"/>
      <c r="L3265" s="291"/>
      <c r="M3265" s="289">
        <v>4500</v>
      </c>
      <c r="N3265" s="290"/>
      <c r="O3265" s="291"/>
      <c r="P3265" s="289" t="s">
        <v>31</v>
      </c>
      <c r="Q3265" s="290"/>
      <c r="R3265" s="291"/>
      <c r="S3265" s="270"/>
      <c r="T3265" s="283"/>
      <c r="U3265" s="283"/>
      <c r="V3265" s="270"/>
      <c r="W3265" s="270" t="s">
        <v>21</v>
      </c>
    </row>
    <row r="3266" s="253" customFormat="true" ht="25.5" hidden="true" spans="1:23">
      <c r="A3266" s="270">
        <f>MAX(A$1:A3265)+1</f>
        <v>3051</v>
      </c>
      <c r="B3266" s="270">
        <v>320600005</v>
      </c>
      <c r="C3266" s="396" t="s">
        <v>8370</v>
      </c>
      <c r="D3266" s="410" t="s">
        <v>8371</v>
      </c>
      <c r="E3266" s="410" t="s">
        <v>8370</v>
      </c>
      <c r="F3266" s="270"/>
      <c r="G3266" s="270"/>
      <c r="H3266" s="283" t="s">
        <v>44</v>
      </c>
      <c r="I3266" s="283" t="s">
        <v>40</v>
      </c>
      <c r="J3266" s="289">
        <v>2200</v>
      </c>
      <c r="K3266" s="290"/>
      <c r="L3266" s="291"/>
      <c r="M3266" s="289">
        <v>2200</v>
      </c>
      <c r="N3266" s="290"/>
      <c r="O3266" s="291"/>
      <c r="P3266" s="289" t="s">
        <v>31</v>
      </c>
      <c r="Q3266" s="290"/>
      <c r="R3266" s="291"/>
      <c r="S3266" s="270"/>
      <c r="T3266" s="283"/>
      <c r="U3266" s="283"/>
      <c r="V3266" s="270"/>
      <c r="W3266" s="270" t="s">
        <v>21</v>
      </c>
    </row>
    <row r="3267" s="253" customFormat="true" ht="25.5" hidden="true" spans="1:23">
      <c r="A3267" s="270">
        <f>MAX(A$1:A3266)+1</f>
        <v>3052</v>
      </c>
      <c r="B3267" s="270">
        <v>320600006</v>
      </c>
      <c r="C3267" s="396" t="s">
        <v>8372</v>
      </c>
      <c r="D3267" s="410" t="s">
        <v>8373</v>
      </c>
      <c r="E3267" s="410" t="s">
        <v>8372</v>
      </c>
      <c r="F3267" s="270"/>
      <c r="G3267" s="270"/>
      <c r="H3267" s="283" t="s">
        <v>44</v>
      </c>
      <c r="I3267" s="283" t="s">
        <v>40</v>
      </c>
      <c r="J3267" s="289">
        <v>2200</v>
      </c>
      <c r="K3267" s="290"/>
      <c r="L3267" s="291"/>
      <c r="M3267" s="289">
        <v>2200</v>
      </c>
      <c r="N3267" s="290"/>
      <c r="O3267" s="291"/>
      <c r="P3267" s="289" t="s">
        <v>31</v>
      </c>
      <c r="Q3267" s="290"/>
      <c r="R3267" s="291"/>
      <c r="S3267" s="270"/>
      <c r="T3267" s="283"/>
      <c r="U3267" s="283"/>
      <c r="V3267" s="270"/>
      <c r="W3267" s="270" t="s">
        <v>21</v>
      </c>
    </row>
    <row r="3268" s="253" customFormat="true" ht="25.5" hidden="true" spans="1:23">
      <c r="A3268" s="270">
        <f>MAX(A$1:A3267)+1</f>
        <v>3053</v>
      </c>
      <c r="B3268" s="270">
        <v>320600007</v>
      </c>
      <c r="C3268" s="396" t="s">
        <v>8374</v>
      </c>
      <c r="D3268" s="410" t="s">
        <v>8375</v>
      </c>
      <c r="E3268" s="410" t="s">
        <v>8374</v>
      </c>
      <c r="F3268" s="270"/>
      <c r="G3268" s="270"/>
      <c r="H3268" s="283" t="s">
        <v>44</v>
      </c>
      <c r="I3268" s="283" t="s">
        <v>40</v>
      </c>
      <c r="J3268" s="289">
        <v>2475</v>
      </c>
      <c r="K3268" s="290"/>
      <c r="L3268" s="291"/>
      <c r="M3268" s="289">
        <v>2475</v>
      </c>
      <c r="N3268" s="290"/>
      <c r="O3268" s="291"/>
      <c r="P3268" s="289" t="s">
        <v>31</v>
      </c>
      <c r="Q3268" s="290"/>
      <c r="R3268" s="291"/>
      <c r="S3268" s="270"/>
      <c r="T3268" s="283"/>
      <c r="U3268" s="283"/>
      <c r="V3268" s="270"/>
      <c r="W3268" s="270" t="s">
        <v>21</v>
      </c>
    </row>
    <row r="3269" s="253" customFormat="true" ht="25.5" hidden="true" spans="1:23">
      <c r="A3269" s="270">
        <f>MAX(A$1:A3268)+1</f>
        <v>3054</v>
      </c>
      <c r="B3269" s="270">
        <v>320600008</v>
      </c>
      <c r="C3269" s="396" t="s">
        <v>8376</v>
      </c>
      <c r="D3269" s="410" t="s">
        <v>8377</v>
      </c>
      <c r="E3269" s="410" t="s">
        <v>8376</v>
      </c>
      <c r="F3269" s="270"/>
      <c r="G3269" s="270"/>
      <c r="H3269" s="283" t="s">
        <v>44</v>
      </c>
      <c r="I3269" s="283" t="s">
        <v>40</v>
      </c>
      <c r="J3269" s="289">
        <v>2475</v>
      </c>
      <c r="K3269" s="290"/>
      <c r="L3269" s="291"/>
      <c r="M3269" s="289">
        <v>2475</v>
      </c>
      <c r="N3269" s="290"/>
      <c r="O3269" s="291"/>
      <c r="P3269" s="289" t="s">
        <v>31</v>
      </c>
      <c r="Q3269" s="290"/>
      <c r="R3269" s="291"/>
      <c r="S3269" s="270"/>
      <c r="T3269" s="283"/>
      <c r="U3269" s="283"/>
      <c r="V3269" s="270"/>
      <c r="W3269" s="270" t="s">
        <v>21</v>
      </c>
    </row>
    <row r="3270" s="253" customFormat="true" ht="25.5" hidden="true" spans="1:23">
      <c r="A3270" s="270">
        <f>MAX(A$1:A3269)+1</f>
        <v>3055</v>
      </c>
      <c r="B3270" s="270">
        <v>320600009</v>
      </c>
      <c r="C3270" s="396" t="s">
        <v>8378</v>
      </c>
      <c r="D3270" s="410" t="s">
        <v>8379</v>
      </c>
      <c r="E3270" s="410" t="s">
        <v>8378</v>
      </c>
      <c r="F3270" s="270"/>
      <c r="G3270" s="270"/>
      <c r="H3270" s="283" t="s">
        <v>44</v>
      </c>
      <c r="I3270" s="283" t="s">
        <v>40</v>
      </c>
      <c r="J3270" s="289">
        <v>2475</v>
      </c>
      <c r="K3270" s="290"/>
      <c r="L3270" s="291"/>
      <c r="M3270" s="289">
        <v>2475</v>
      </c>
      <c r="N3270" s="290"/>
      <c r="O3270" s="291"/>
      <c r="P3270" s="289" t="s">
        <v>31</v>
      </c>
      <c r="Q3270" s="290"/>
      <c r="R3270" s="291"/>
      <c r="S3270" s="270"/>
      <c r="T3270" s="283"/>
      <c r="U3270" s="283"/>
      <c r="V3270" s="270"/>
      <c r="W3270" s="270" t="s">
        <v>21</v>
      </c>
    </row>
    <row r="3271" s="253" customFormat="true" ht="25.5" hidden="true" spans="1:23">
      <c r="A3271" s="270">
        <f>MAX(A$1:A3270)+1</f>
        <v>3056</v>
      </c>
      <c r="B3271" s="270">
        <v>320600010</v>
      </c>
      <c r="C3271" s="396" t="s">
        <v>8380</v>
      </c>
      <c r="D3271" s="410" t="s">
        <v>8381</v>
      </c>
      <c r="E3271" s="410" t="s">
        <v>8380</v>
      </c>
      <c r="F3271" s="270"/>
      <c r="G3271" s="270"/>
      <c r="H3271" s="283" t="s">
        <v>44</v>
      </c>
      <c r="I3271" s="283" t="s">
        <v>40</v>
      </c>
      <c r="J3271" s="297">
        <v>1988</v>
      </c>
      <c r="K3271" s="303"/>
      <c r="L3271" s="304"/>
      <c r="M3271" s="297">
        <v>1988</v>
      </c>
      <c r="N3271" s="303"/>
      <c r="O3271" s="304"/>
      <c r="P3271" s="289" t="s">
        <v>31</v>
      </c>
      <c r="Q3271" s="290"/>
      <c r="R3271" s="291"/>
      <c r="S3271" s="270"/>
      <c r="T3271" s="377"/>
      <c r="U3271" s="377"/>
      <c r="V3271" s="270"/>
      <c r="W3271" s="270" t="s">
        <v>938</v>
      </c>
    </row>
    <row r="3272" s="253" customFormat="true" ht="25.5" hidden="true" spans="1:23">
      <c r="A3272" s="270">
        <f>MAX(A$1:A3271)+1</f>
        <v>3057</v>
      </c>
      <c r="B3272" s="270">
        <v>320600011</v>
      </c>
      <c r="C3272" s="396" t="s">
        <v>8382</v>
      </c>
      <c r="D3272" s="410" t="s">
        <v>8383</v>
      </c>
      <c r="E3272" s="410" t="s">
        <v>8382</v>
      </c>
      <c r="F3272" s="270"/>
      <c r="G3272" s="270"/>
      <c r="H3272" s="283" t="s">
        <v>44</v>
      </c>
      <c r="I3272" s="283" t="s">
        <v>40</v>
      </c>
      <c r="J3272" s="297">
        <v>2660</v>
      </c>
      <c r="K3272" s="303"/>
      <c r="L3272" s="304"/>
      <c r="M3272" s="297">
        <v>2660</v>
      </c>
      <c r="N3272" s="303"/>
      <c r="O3272" s="304"/>
      <c r="P3272" s="289" t="s">
        <v>31</v>
      </c>
      <c r="Q3272" s="290"/>
      <c r="R3272" s="291"/>
      <c r="S3272" s="270"/>
      <c r="T3272" s="377"/>
      <c r="U3272" s="377"/>
      <c r="V3272" s="270"/>
      <c r="W3272" s="270" t="s">
        <v>938</v>
      </c>
    </row>
    <row r="3273" s="253" customFormat="true" ht="25.5" hidden="true" spans="1:23">
      <c r="A3273" s="270">
        <f>MAX(A$1:A3272)+1</f>
        <v>3058</v>
      </c>
      <c r="B3273" s="270">
        <v>320600012</v>
      </c>
      <c r="C3273" s="270" t="s">
        <v>8384</v>
      </c>
      <c r="D3273" s="410" t="s">
        <v>8385</v>
      </c>
      <c r="E3273" s="410" t="s">
        <v>8384</v>
      </c>
      <c r="F3273" s="325" t="s">
        <v>6863</v>
      </c>
      <c r="G3273" s="270" t="s">
        <v>8386</v>
      </c>
      <c r="H3273" s="283" t="s">
        <v>44</v>
      </c>
      <c r="I3273" s="283" t="s">
        <v>40</v>
      </c>
      <c r="J3273" s="289">
        <v>3500</v>
      </c>
      <c r="K3273" s="290"/>
      <c r="L3273" s="291"/>
      <c r="M3273" s="289">
        <v>3500</v>
      </c>
      <c r="N3273" s="290"/>
      <c r="O3273" s="291"/>
      <c r="P3273" s="298" t="s">
        <v>31</v>
      </c>
      <c r="Q3273" s="305"/>
      <c r="R3273" s="306"/>
      <c r="S3273" s="270"/>
      <c r="T3273" s="283"/>
      <c r="U3273" s="283"/>
      <c r="V3273" s="270"/>
      <c r="W3273" s="270" t="s">
        <v>310</v>
      </c>
    </row>
    <row r="3274" s="252" customFormat="true" ht="255" hidden="true" customHeight="true" spans="1:23">
      <c r="A3274" s="480"/>
      <c r="B3274" s="480">
        <v>33</v>
      </c>
      <c r="C3274" s="270" t="s">
        <v>8387</v>
      </c>
      <c r="D3274" s="410"/>
      <c r="E3274" s="410"/>
      <c r="F3274" s="284"/>
      <c r="G3274" s="272" t="s">
        <v>8388</v>
      </c>
      <c r="H3274" s="283"/>
      <c r="I3274" s="283"/>
      <c r="J3274" s="487" t="s">
        <v>8389</v>
      </c>
      <c r="K3274" s="487" t="s">
        <v>8390</v>
      </c>
      <c r="L3274" s="487" t="s">
        <v>8391</v>
      </c>
      <c r="M3274" s="487" t="s">
        <v>8389</v>
      </c>
      <c r="N3274" s="487" t="s">
        <v>8390</v>
      </c>
      <c r="O3274" s="487" t="s">
        <v>8391</v>
      </c>
      <c r="P3274" s="487" t="s">
        <v>8389</v>
      </c>
      <c r="Q3274" s="487" t="s">
        <v>8390</v>
      </c>
      <c r="R3274" s="487" t="s">
        <v>8391</v>
      </c>
      <c r="S3274" s="430" t="s">
        <v>8392</v>
      </c>
      <c r="T3274" s="283"/>
      <c r="U3274" s="285"/>
      <c r="V3274" s="270"/>
      <c r="W3274" s="270" t="s">
        <v>21</v>
      </c>
    </row>
    <row r="3275" s="252" customFormat="true" ht="88" hidden="true" customHeight="true" spans="1:23">
      <c r="A3275" s="480"/>
      <c r="B3275" s="480"/>
      <c r="C3275" s="270" t="s">
        <v>13</v>
      </c>
      <c r="D3275" s="410"/>
      <c r="E3275" s="410"/>
      <c r="F3275" s="284"/>
      <c r="H3275" s="283"/>
      <c r="I3275" s="283"/>
      <c r="J3275" s="488"/>
      <c r="K3275" s="488"/>
      <c r="L3275" s="488"/>
      <c r="M3275" s="488"/>
      <c r="N3275" s="488"/>
      <c r="O3275" s="488"/>
      <c r="P3275" s="427"/>
      <c r="Q3275" s="427"/>
      <c r="R3275" s="427"/>
      <c r="S3275" s="284" t="s">
        <v>8393</v>
      </c>
      <c r="T3275" s="283"/>
      <c r="U3275" s="283"/>
      <c r="V3275" s="270"/>
      <c r="W3275" s="270" t="s">
        <v>310</v>
      </c>
    </row>
    <row r="3276" s="252" customFormat="true" ht="140.25" hidden="true" spans="1:23">
      <c r="A3276" s="270"/>
      <c r="B3276" s="270" t="s">
        <v>8394</v>
      </c>
      <c r="C3276" s="270" t="s">
        <v>8395</v>
      </c>
      <c r="D3276" s="410"/>
      <c r="E3276" s="410"/>
      <c r="F3276" s="270"/>
      <c r="G3276" s="430" t="s">
        <v>8396</v>
      </c>
      <c r="H3276" s="283"/>
      <c r="I3276" s="283"/>
      <c r="J3276" s="489"/>
      <c r="K3276" s="489"/>
      <c r="L3276" s="489"/>
      <c r="M3276" s="489"/>
      <c r="N3276" s="489"/>
      <c r="O3276" s="489"/>
      <c r="P3276" s="377"/>
      <c r="Q3276" s="377"/>
      <c r="R3276" s="377"/>
      <c r="S3276" s="396" t="s">
        <v>8397</v>
      </c>
      <c r="T3276" s="283"/>
      <c r="U3276" s="283"/>
      <c r="V3276" s="270"/>
      <c r="W3276" s="270" t="s">
        <v>21</v>
      </c>
    </row>
    <row r="3277" s="253" customFormat="true" ht="90" hidden="true" customHeight="true" spans="1:23">
      <c r="A3277" s="270">
        <f>MAX(A$3:A3276)+1</f>
        <v>3059</v>
      </c>
      <c r="B3277" s="270" t="s">
        <v>8398</v>
      </c>
      <c r="C3277" s="270" t="s">
        <v>8399</v>
      </c>
      <c r="D3277" s="410" t="s">
        <v>4797</v>
      </c>
      <c r="E3277" s="410" t="s">
        <v>4798</v>
      </c>
      <c r="F3277" s="284"/>
      <c r="G3277" s="284"/>
      <c r="H3277" s="283" t="s">
        <v>44</v>
      </c>
      <c r="I3277" s="283" t="s">
        <v>40</v>
      </c>
      <c r="J3277" s="490">
        <v>600</v>
      </c>
      <c r="K3277" s="490">
        <v>600</v>
      </c>
      <c r="L3277" s="490">
        <v>600</v>
      </c>
      <c r="M3277" s="490">
        <v>600</v>
      </c>
      <c r="N3277" s="490">
        <v>600</v>
      </c>
      <c r="O3277" s="490">
        <v>600</v>
      </c>
      <c r="P3277" s="377" t="s">
        <v>31</v>
      </c>
      <c r="Q3277" s="377" t="s">
        <v>31</v>
      </c>
      <c r="R3277" s="377" t="s">
        <v>31</v>
      </c>
      <c r="S3277" s="284" t="s">
        <v>8399</v>
      </c>
      <c r="T3277" s="283"/>
      <c r="U3277" s="283"/>
      <c r="V3277" s="270"/>
      <c r="W3277" s="270" t="s">
        <v>310</v>
      </c>
    </row>
    <row r="3278" s="253" customFormat="true" ht="105.95" hidden="true" customHeight="true" spans="1:23">
      <c r="A3278" s="270">
        <f>MAX(A$3:A3277)+1</f>
        <v>3060</v>
      </c>
      <c r="B3278" s="270" t="s">
        <v>8400</v>
      </c>
      <c r="C3278" s="481" t="s">
        <v>8401</v>
      </c>
      <c r="D3278" s="410" t="s">
        <v>4797</v>
      </c>
      <c r="E3278" s="410" t="s">
        <v>4798</v>
      </c>
      <c r="F3278" s="270"/>
      <c r="G3278" s="270"/>
      <c r="H3278" s="283" t="s">
        <v>44</v>
      </c>
      <c r="I3278" s="283" t="s">
        <v>40</v>
      </c>
      <c r="J3278" s="490">
        <v>300</v>
      </c>
      <c r="K3278" s="490">
        <v>300</v>
      </c>
      <c r="L3278" s="490">
        <v>300</v>
      </c>
      <c r="M3278" s="490">
        <v>300</v>
      </c>
      <c r="N3278" s="490">
        <v>300</v>
      </c>
      <c r="O3278" s="490">
        <v>300</v>
      </c>
      <c r="P3278" s="377" t="s">
        <v>31</v>
      </c>
      <c r="Q3278" s="377" t="s">
        <v>31</v>
      </c>
      <c r="R3278" s="377" t="s">
        <v>31</v>
      </c>
      <c r="S3278" s="430" t="s">
        <v>8401</v>
      </c>
      <c r="T3278" s="283"/>
      <c r="U3278" s="283"/>
      <c r="V3278" s="270"/>
      <c r="W3278" s="270" t="s">
        <v>21</v>
      </c>
    </row>
    <row r="3279" s="253" customFormat="true" ht="38.25" hidden="true" spans="1:23">
      <c r="A3279" s="270">
        <f>MAX(A$3:A3278)+1</f>
        <v>3061</v>
      </c>
      <c r="B3279" s="270" t="s">
        <v>8402</v>
      </c>
      <c r="C3279" s="270" t="s">
        <v>8403</v>
      </c>
      <c r="D3279" s="410" t="s">
        <v>8404</v>
      </c>
      <c r="E3279" s="410" t="s">
        <v>8405</v>
      </c>
      <c r="F3279" s="270" t="s">
        <v>8406</v>
      </c>
      <c r="G3279" s="270"/>
      <c r="H3279" s="283" t="s">
        <v>44</v>
      </c>
      <c r="I3279" s="283" t="s">
        <v>40</v>
      </c>
      <c r="J3279" s="490">
        <v>1200</v>
      </c>
      <c r="K3279" s="490">
        <v>1200</v>
      </c>
      <c r="L3279" s="490">
        <v>1200</v>
      </c>
      <c r="M3279" s="490">
        <v>1200</v>
      </c>
      <c r="N3279" s="490">
        <v>1200</v>
      </c>
      <c r="O3279" s="490">
        <v>1200</v>
      </c>
      <c r="P3279" s="377" t="s">
        <v>31</v>
      </c>
      <c r="Q3279" s="377" t="s">
        <v>31</v>
      </c>
      <c r="R3279" s="377" t="s">
        <v>31</v>
      </c>
      <c r="S3279" s="270" t="s">
        <v>8407</v>
      </c>
      <c r="T3279" s="283"/>
      <c r="U3279" s="283"/>
      <c r="V3279" s="270"/>
      <c r="W3279" s="270" t="s">
        <v>21</v>
      </c>
    </row>
    <row r="3280" s="253" customFormat="true" ht="38.25" hidden="true" spans="1:24">
      <c r="A3280" s="270">
        <f>MAX(A$3:A3279)+1</f>
        <v>3062</v>
      </c>
      <c r="B3280" s="270" t="s">
        <v>8408</v>
      </c>
      <c r="C3280" s="270" t="s">
        <v>8409</v>
      </c>
      <c r="D3280" s="410" t="s">
        <v>4797</v>
      </c>
      <c r="E3280" s="410" t="s">
        <v>4798</v>
      </c>
      <c r="F3280" s="284" t="s">
        <v>8410</v>
      </c>
      <c r="G3280" s="284"/>
      <c r="H3280" s="283" t="s">
        <v>44</v>
      </c>
      <c r="I3280" s="283" t="s">
        <v>40</v>
      </c>
      <c r="J3280" s="490">
        <v>790</v>
      </c>
      <c r="K3280" s="490">
        <v>790</v>
      </c>
      <c r="L3280" s="490">
        <v>790</v>
      </c>
      <c r="M3280" s="490">
        <v>790</v>
      </c>
      <c r="N3280" s="490">
        <v>790</v>
      </c>
      <c r="O3280" s="490">
        <v>790</v>
      </c>
      <c r="P3280" s="377" t="s">
        <v>31</v>
      </c>
      <c r="Q3280" s="377" t="s">
        <v>31</v>
      </c>
      <c r="R3280" s="377" t="s">
        <v>31</v>
      </c>
      <c r="S3280" s="284" t="s">
        <v>8411</v>
      </c>
      <c r="T3280" s="283"/>
      <c r="U3280" s="283"/>
      <c r="V3280" s="270"/>
      <c r="W3280" s="270" t="s">
        <v>310</v>
      </c>
      <c r="X3280" s="499" t="s">
        <v>8412</v>
      </c>
    </row>
    <row r="3281" s="253" customFormat="true" ht="25.5" hidden="true" spans="1:23">
      <c r="A3281" s="270">
        <f>MAX(A$3:A3280)+1</f>
        <v>3063</v>
      </c>
      <c r="B3281" s="270" t="s">
        <v>8413</v>
      </c>
      <c r="C3281" s="270" t="s">
        <v>8414</v>
      </c>
      <c r="D3281" s="410" t="s">
        <v>4797</v>
      </c>
      <c r="E3281" s="410" t="s">
        <v>4798</v>
      </c>
      <c r="F3281" s="270"/>
      <c r="G3281" s="270"/>
      <c r="H3281" s="283" t="s">
        <v>44</v>
      </c>
      <c r="I3281" s="283" t="s">
        <v>40</v>
      </c>
      <c r="J3281" s="490">
        <v>100</v>
      </c>
      <c r="K3281" s="490">
        <v>100</v>
      </c>
      <c r="L3281" s="490">
        <v>100</v>
      </c>
      <c r="M3281" s="490">
        <v>100</v>
      </c>
      <c r="N3281" s="490">
        <v>100</v>
      </c>
      <c r="O3281" s="490">
        <v>100</v>
      </c>
      <c r="P3281" s="377" t="s">
        <v>31</v>
      </c>
      <c r="Q3281" s="377" t="s">
        <v>31</v>
      </c>
      <c r="R3281" s="377" t="s">
        <v>31</v>
      </c>
      <c r="S3281" s="270"/>
      <c r="T3281" s="283"/>
      <c r="U3281" s="283"/>
      <c r="V3281" s="270"/>
      <c r="W3281" s="270" t="s">
        <v>21</v>
      </c>
    </row>
    <row r="3282" s="253" customFormat="true" ht="25.5" hidden="true" spans="1:23">
      <c r="A3282" s="270">
        <f>MAX(A$3:A3281)+1</f>
        <v>3064</v>
      </c>
      <c r="B3282" s="270" t="s">
        <v>8415</v>
      </c>
      <c r="C3282" s="270" t="s">
        <v>8416</v>
      </c>
      <c r="D3282" s="410" t="s">
        <v>4797</v>
      </c>
      <c r="E3282" s="410" t="s">
        <v>4798</v>
      </c>
      <c r="F3282" s="270" t="s">
        <v>8417</v>
      </c>
      <c r="G3282" s="270" t="s">
        <v>8418</v>
      </c>
      <c r="H3282" s="283" t="s">
        <v>44</v>
      </c>
      <c r="I3282" s="283" t="s">
        <v>40</v>
      </c>
      <c r="J3282" s="490">
        <v>855</v>
      </c>
      <c r="K3282" s="490">
        <v>855</v>
      </c>
      <c r="L3282" s="490">
        <v>855</v>
      </c>
      <c r="M3282" s="490">
        <v>855</v>
      </c>
      <c r="N3282" s="490">
        <v>855</v>
      </c>
      <c r="O3282" s="490">
        <v>855</v>
      </c>
      <c r="P3282" s="377" t="s">
        <v>31</v>
      </c>
      <c r="Q3282" s="377" t="s">
        <v>31</v>
      </c>
      <c r="R3282" s="377" t="s">
        <v>31</v>
      </c>
      <c r="S3282" s="270"/>
      <c r="T3282" s="283"/>
      <c r="U3282" s="283"/>
      <c r="V3282" s="270"/>
      <c r="W3282" s="270" t="s">
        <v>21</v>
      </c>
    </row>
    <row r="3283" s="253" customFormat="true" ht="63.75" hidden="true" spans="1:23">
      <c r="A3283" s="270">
        <f>MAX(A$3:A3282)+1</f>
        <v>3065</v>
      </c>
      <c r="B3283" s="270" t="s">
        <v>8419</v>
      </c>
      <c r="C3283" s="270" t="s">
        <v>8420</v>
      </c>
      <c r="D3283" s="410" t="s">
        <v>4797</v>
      </c>
      <c r="E3283" s="410" t="s">
        <v>4798</v>
      </c>
      <c r="F3283" s="270" t="s">
        <v>8421</v>
      </c>
      <c r="G3283" s="270" t="s">
        <v>8422</v>
      </c>
      <c r="H3283" s="283" t="s">
        <v>44</v>
      </c>
      <c r="I3283" s="283" t="s">
        <v>40</v>
      </c>
      <c r="J3283" s="377">
        <v>1727</v>
      </c>
      <c r="K3283" s="377">
        <v>1727</v>
      </c>
      <c r="L3283" s="377">
        <v>1727</v>
      </c>
      <c r="M3283" s="377">
        <v>1727</v>
      </c>
      <c r="N3283" s="377">
        <v>1727</v>
      </c>
      <c r="O3283" s="377">
        <v>1727</v>
      </c>
      <c r="P3283" s="377" t="s">
        <v>31</v>
      </c>
      <c r="Q3283" s="377" t="s">
        <v>31</v>
      </c>
      <c r="R3283" s="377" t="s">
        <v>31</v>
      </c>
      <c r="S3283" s="270" t="s">
        <v>8423</v>
      </c>
      <c r="T3283" s="377"/>
      <c r="U3283" s="377"/>
      <c r="V3283" s="270"/>
      <c r="W3283" s="270" t="s">
        <v>938</v>
      </c>
    </row>
    <row r="3284" s="253" customFormat="true" ht="25.5" hidden="true" spans="1:23">
      <c r="A3284" s="270">
        <f>MAX(A$3:A3283)+1</f>
        <v>3066</v>
      </c>
      <c r="B3284" s="270" t="s">
        <v>8424</v>
      </c>
      <c r="C3284" s="270" t="s">
        <v>8425</v>
      </c>
      <c r="D3284" s="410" t="s">
        <v>4797</v>
      </c>
      <c r="E3284" s="410" t="s">
        <v>4798</v>
      </c>
      <c r="F3284" s="270"/>
      <c r="G3284" s="270"/>
      <c r="H3284" s="283" t="s">
        <v>44</v>
      </c>
      <c r="I3284" s="283" t="s">
        <v>188</v>
      </c>
      <c r="J3284" s="490">
        <v>1200</v>
      </c>
      <c r="K3284" s="490">
        <v>1200</v>
      </c>
      <c r="L3284" s="490">
        <v>1200</v>
      </c>
      <c r="M3284" s="490">
        <v>1200</v>
      </c>
      <c r="N3284" s="490">
        <v>1200</v>
      </c>
      <c r="O3284" s="490">
        <v>1200</v>
      </c>
      <c r="P3284" s="377" t="s">
        <v>31</v>
      </c>
      <c r="Q3284" s="377" t="s">
        <v>31</v>
      </c>
      <c r="R3284" s="377" t="s">
        <v>31</v>
      </c>
      <c r="S3284" s="270"/>
      <c r="T3284" s="283"/>
      <c r="U3284" s="283"/>
      <c r="V3284" s="270"/>
      <c r="W3284" s="270" t="s">
        <v>21</v>
      </c>
    </row>
    <row r="3285" s="253" customFormat="true" ht="25.5" hidden="true" spans="1:23">
      <c r="A3285" s="270">
        <f>MAX(A$3:A3284)+1</f>
        <v>3067</v>
      </c>
      <c r="B3285" s="270" t="s">
        <v>8426</v>
      </c>
      <c r="C3285" s="270" t="s">
        <v>8427</v>
      </c>
      <c r="D3285" s="410" t="s">
        <v>4797</v>
      </c>
      <c r="E3285" s="410" t="s">
        <v>4798</v>
      </c>
      <c r="F3285" s="270"/>
      <c r="G3285" s="270"/>
      <c r="H3285" s="283" t="s">
        <v>44</v>
      </c>
      <c r="I3285" s="283" t="s">
        <v>40</v>
      </c>
      <c r="J3285" s="490">
        <v>200</v>
      </c>
      <c r="K3285" s="490">
        <v>200</v>
      </c>
      <c r="L3285" s="490">
        <v>200</v>
      </c>
      <c r="M3285" s="490">
        <v>200</v>
      </c>
      <c r="N3285" s="490">
        <v>200</v>
      </c>
      <c r="O3285" s="490">
        <v>200</v>
      </c>
      <c r="P3285" s="377" t="s">
        <v>31</v>
      </c>
      <c r="Q3285" s="377" t="s">
        <v>31</v>
      </c>
      <c r="R3285" s="377" t="s">
        <v>31</v>
      </c>
      <c r="S3285" s="496" t="s">
        <v>8428</v>
      </c>
      <c r="T3285" s="283"/>
      <c r="U3285" s="283"/>
      <c r="V3285" s="270"/>
      <c r="W3285" s="270" t="s">
        <v>21</v>
      </c>
    </row>
    <row r="3286" s="253" customFormat="true" ht="38.25" hidden="true" spans="1:23">
      <c r="A3286" s="270"/>
      <c r="B3286" s="270" t="s">
        <v>8426</v>
      </c>
      <c r="C3286" s="270" t="s">
        <v>8427</v>
      </c>
      <c r="D3286" s="410" t="s">
        <v>4797</v>
      </c>
      <c r="E3286" s="410" t="s">
        <v>4798</v>
      </c>
      <c r="F3286" s="270"/>
      <c r="G3286" s="270"/>
      <c r="H3286" s="283" t="s">
        <v>44</v>
      </c>
      <c r="I3286" s="283" t="s">
        <v>40</v>
      </c>
      <c r="J3286" s="490">
        <v>400</v>
      </c>
      <c r="K3286" s="490">
        <v>400</v>
      </c>
      <c r="L3286" s="490">
        <v>400</v>
      </c>
      <c r="M3286" s="490">
        <v>400</v>
      </c>
      <c r="N3286" s="490">
        <v>400</v>
      </c>
      <c r="O3286" s="490">
        <v>400</v>
      </c>
      <c r="P3286" s="377" t="s">
        <v>31</v>
      </c>
      <c r="Q3286" s="377" t="s">
        <v>31</v>
      </c>
      <c r="R3286" s="377" t="s">
        <v>31</v>
      </c>
      <c r="S3286" s="496" t="s">
        <v>8429</v>
      </c>
      <c r="T3286" s="283"/>
      <c r="U3286" s="283"/>
      <c r="V3286" s="270"/>
      <c r="W3286" s="270" t="s">
        <v>21</v>
      </c>
    </row>
    <row r="3287" s="253" customFormat="true" ht="38.25" hidden="true" spans="1:23">
      <c r="A3287" s="270"/>
      <c r="B3287" s="270" t="s">
        <v>8426</v>
      </c>
      <c r="C3287" s="270" t="s">
        <v>8427</v>
      </c>
      <c r="D3287" s="410" t="s">
        <v>4797</v>
      </c>
      <c r="E3287" s="410" t="s">
        <v>4798</v>
      </c>
      <c r="F3287" s="270"/>
      <c r="G3287" s="270"/>
      <c r="H3287" s="283" t="s">
        <v>44</v>
      </c>
      <c r="I3287" s="283" t="s">
        <v>40</v>
      </c>
      <c r="J3287" s="490">
        <v>600</v>
      </c>
      <c r="K3287" s="490">
        <v>600</v>
      </c>
      <c r="L3287" s="490">
        <v>600</v>
      </c>
      <c r="M3287" s="490">
        <v>600</v>
      </c>
      <c r="N3287" s="490">
        <v>600</v>
      </c>
      <c r="O3287" s="490">
        <v>600</v>
      </c>
      <c r="P3287" s="377" t="s">
        <v>31</v>
      </c>
      <c r="Q3287" s="377" t="s">
        <v>31</v>
      </c>
      <c r="R3287" s="377" t="s">
        <v>31</v>
      </c>
      <c r="S3287" s="496" t="s">
        <v>8430</v>
      </c>
      <c r="T3287" s="283"/>
      <c r="U3287" s="283"/>
      <c r="V3287" s="270"/>
      <c r="W3287" s="270" t="s">
        <v>21</v>
      </c>
    </row>
    <row r="3288" s="253" customFormat="true" ht="38.25" hidden="true" spans="1:23">
      <c r="A3288" s="270"/>
      <c r="B3288" s="270" t="s">
        <v>8426</v>
      </c>
      <c r="C3288" s="270" t="s">
        <v>8427</v>
      </c>
      <c r="D3288" s="410" t="s">
        <v>4797</v>
      </c>
      <c r="E3288" s="410" t="s">
        <v>4798</v>
      </c>
      <c r="F3288" s="270"/>
      <c r="G3288" s="270"/>
      <c r="H3288" s="283" t="s">
        <v>44</v>
      </c>
      <c r="I3288" s="283" t="s">
        <v>40</v>
      </c>
      <c r="J3288" s="490">
        <v>800</v>
      </c>
      <c r="K3288" s="490">
        <v>800</v>
      </c>
      <c r="L3288" s="490">
        <v>800</v>
      </c>
      <c r="M3288" s="490">
        <v>800</v>
      </c>
      <c r="N3288" s="490">
        <v>800</v>
      </c>
      <c r="O3288" s="490">
        <v>800</v>
      </c>
      <c r="P3288" s="377" t="s">
        <v>31</v>
      </c>
      <c r="Q3288" s="377" t="s">
        <v>31</v>
      </c>
      <c r="R3288" s="377" t="s">
        <v>31</v>
      </c>
      <c r="S3288" s="496" t="s">
        <v>8431</v>
      </c>
      <c r="T3288" s="283"/>
      <c r="U3288" s="283"/>
      <c r="V3288" s="270"/>
      <c r="W3288" s="270" t="s">
        <v>21</v>
      </c>
    </row>
    <row r="3289" s="253" customFormat="true" ht="38.25" hidden="true" spans="1:23">
      <c r="A3289" s="270"/>
      <c r="B3289" s="270" t="s">
        <v>8426</v>
      </c>
      <c r="C3289" s="270" t="s">
        <v>8427</v>
      </c>
      <c r="D3289" s="410" t="s">
        <v>4797</v>
      </c>
      <c r="E3289" s="410" t="s">
        <v>4798</v>
      </c>
      <c r="F3289" s="270"/>
      <c r="G3289" s="270"/>
      <c r="H3289" s="283" t="s">
        <v>44</v>
      </c>
      <c r="I3289" s="283" t="s">
        <v>40</v>
      </c>
      <c r="J3289" s="490">
        <v>1000</v>
      </c>
      <c r="K3289" s="490">
        <v>1000</v>
      </c>
      <c r="L3289" s="490">
        <v>1000</v>
      </c>
      <c r="M3289" s="490">
        <v>1000</v>
      </c>
      <c r="N3289" s="490">
        <v>1000</v>
      </c>
      <c r="O3289" s="490">
        <v>1000</v>
      </c>
      <c r="P3289" s="377" t="s">
        <v>31</v>
      </c>
      <c r="Q3289" s="377" t="s">
        <v>31</v>
      </c>
      <c r="R3289" s="377" t="s">
        <v>31</v>
      </c>
      <c r="S3289" s="496" t="s">
        <v>8432</v>
      </c>
      <c r="T3289" s="283"/>
      <c r="U3289" s="283"/>
      <c r="V3289" s="270"/>
      <c r="W3289" s="270" t="s">
        <v>21</v>
      </c>
    </row>
    <row r="3290" s="253" customFormat="true" ht="38.25" hidden="true" spans="1:23">
      <c r="A3290" s="270"/>
      <c r="B3290" s="270" t="s">
        <v>8426</v>
      </c>
      <c r="C3290" s="270" t="s">
        <v>8427</v>
      </c>
      <c r="D3290" s="410" t="s">
        <v>4797</v>
      </c>
      <c r="E3290" s="410" t="s">
        <v>4798</v>
      </c>
      <c r="F3290" s="270"/>
      <c r="G3290" s="270"/>
      <c r="H3290" s="283" t="s">
        <v>44</v>
      </c>
      <c r="I3290" s="283" t="s">
        <v>40</v>
      </c>
      <c r="J3290" s="490">
        <v>1200</v>
      </c>
      <c r="K3290" s="490">
        <v>1200</v>
      </c>
      <c r="L3290" s="490">
        <v>1200</v>
      </c>
      <c r="M3290" s="490">
        <v>1200</v>
      </c>
      <c r="N3290" s="490">
        <v>1200</v>
      </c>
      <c r="O3290" s="490">
        <v>1200</v>
      </c>
      <c r="P3290" s="377" t="s">
        <v>31</v>
      </c>
      <c r="Q3290" s="377" t="s">
        <v>31</v>
      </c>
      <c r="R3290" s="377" t="s">
        <v>31</v>
      </c>
      <c r="S3290" s="496" t="s">
        <v>8433</v>
      </c>
      <c r="T3290" s="283"/>
      <c r="U3290" s="283"/>
      <c r="V3290" s="270"/>
      <c r="W3290" s="270" t="s">
        <v>21</v>
      </c>
    </row>
    <row r="3291" s="253" customFormat="true" ht="25.5" hidden="true" spans="1:23">
      <c r="A3291" s="270"/>
      <c r="B3291" s="270" t="s">
        <v>8426</v>
      </c>
      <c r="C3291" s="270" t="s">
        <v>8427</v>
      </c>
      <c r="D3291" s="410" t="s">
        <v>4797</v>
      </c>
      <c r="E3291" s="410" t="s">
        <v>4798</v>
      </c>
      <c r="F3291" s="270"/>
      <c r="G3291" s="270"/>
      <c r="H3291" s="283" t="s">
        <v>44</v>
      </c>
      <c r="I3291" s="283" t="s">
        <v>40</v>
      </c>
      <c r="J3291" s="490">
        <v>1400</v>
      </c>
      <c r="K3291" s="490">
        <v>1400</v>
      </c>
      <c r="L3291" s="490">
        <v>1400</v>
      </c>
      <c r="M3291" s="490">
        <v>1400</v>
      </c>
      <c r="N3291" s="490">
        <v>1400</v>
      </c>
      <c r="O3291" s="490">
        <v>1400</v>
      </c>
      <c r="P3291" s="377" t="s">
        <v>31</v>
      </c>
      <c r="Q3291" s="377" t="s">
        <v>31</v>
      </c>
      <c r="R3291" s="377" t="s">
        <v>31</v>
      </c>
      <c r="S3291" s="496" t="s">
        <v>8434</v>
      </c>
      <c r="T3291" s="283"/>
      <c r="U3291" s="283"/>
      <c r="V3291" s="270"/>
      <c r="W3291" s="270" t="s">
        <v>21</v>
      </c>
    </row>
    <row r="3292" s="253" customFormat="true" ht="25.5" hidden="true" spans="1:23">
      <c r="A3292" s="270">
        <f>MAX(A$3:A3291)+1</f>
        <v>3068</v>
      </c>
      <c r="B3292" s="270" t="s">
        <v>8435</v>
      </c>
      <c r="C3292" s="270" t="s">
        <v>8436</v>
      </c>
      <c r="D3292" s="410" t="s">
        <v>4797</v>
      </c>
      <c r="E3292" s="410" t="s">
        <v>4798</v>
      </c>
      <c r="F3292" s="270" t="s">
        <v>8437</v>
      </c>
      <c r="G3292" s="270" t="s">
        <v>316</v>
      </c>
      <c r="H3292" s="283" t="s">
        <v>29</v>
      </c>
      <c r="I3292" s="283" t="s">
        <v>188</v>
      </c>
      <c r="J3292" s="490">
        <v>920</v>
      </c>
      <c r="K3292" s="490">
        <v>920</v>
      </c>
      <c r="L3292" s="490">
        <v>920</v>
      </c>
      <c r="M3292" s="490">
        <v>920</v>
      </c>
      <c r="N3292" s="490">
        <v>920</v>
      </c>
      <c r="O3292" s="490">
        <v>920</v>
      </c>
      <c r="P3292" s="377" t="s">
        <v>31</v>
      </c>
      <c r="Q3292" s="377" t="s">
        <v>31</v>
      </c>
      <c r="R3292" s="377" t="s">
        <v>31</v>
      </c>
      <c r="S3292" s="270" t="s">
        <v>8438</v>
      </c>
      <c r="T3292" s="283"/>
      <c r="U3292" s="283"/>
      <c r="V3292" s="270"/>
      <c r="W3292" s="270" t="s">
        <v>21</v>
      </c>
    </row>
    <row r="3293" s="253" customFormat="true" ht="63.75" hidden="true" spans="1:23">
      <c r="A3293" s="270">
        <f>MAX(A$3:A3292)+1</f>
        <v>3069</v>
      </c>
      <c r="B3293" s="270" t="s">
        <v>8439</v>
      </c>
      <c r="C3293" s="270" t="s">
        <v>8440</v>
      </c>
      <c r="D3293" s="410" t="s">
        <v>4797</v>
      </c>
      <c r="E3293" s="410" t="s">
        <v>4798</v>
      </c>
      <c r="F3293" s="270" t="s">
        <v>8441</v>
      </c>
      <c r="G3293" s="270" t="s">
        <v>8442</v>
      </c>
      <c r="H3293" s="283" t="s">
        <v>29</v>
      </c>
      <c r="I3293" s="283" t="s">
        <v>40</v>
      </c>
      <c r="J3293" s="490" t="s">
        <v>70</v>
      </c>
      <c r="K3293" s="490" t="s">
        <v>70</v>
      </c>
      <c r="L3293" s="490" t="s">
        <v>70</v>
      </c>
      <c r="M3293" s="490" t="s">
        <v>70</v>
      </c>
      <c r="N3293" s="490" t="s">
        <v>70</v>
      </c>
      <c r="O3293" s="490" t="s">
        <v>70</v>
      </c>
      <c r="P3293" s="377" t="s">
        <v>70</v>
      </c>
      <c r="Q3293" s="377" t="s">
        <v>70</v>
      </c>
      <c r="R3293" s="377" t="s">
        <v>70</v>
      </c>
      <c r="S3293" s="270" t="s">
        <v>5353</v>
      </c>
      <c r="T3293" s="283"/>
      <c r="U3293" s="283"/>
      <c r="V3293" s="270"/>
      <c r="W3293" s="270" t="s">
        <v>21</v>
      </c>
    </row>
    <row r="3294" s="253" customFormat="true" ht="25.5" hidden="true" spans="1:23">
      <c r="A3294" s="270">
        <f>MAX(A$3:A3293)+1</f>
        <v>3070</v>
      </c>
      <c r="B3294" s="270" t="s">
        <v>8443</v>
      </c>
      <c r="C3294" s="270" t="s">
        <v>8444</v>
      </c>
      <c r="D3294" s="410" t="s">
        <v>4797</v>
      </c>
      <c r="E3294" s="410" t="s">
        <v>4798</v>
      </c>
      <c r="F3294" s="270"/>
      <c r="G3294" s="270" t="s">
        <v>316</v>
      </c>
      <c r="H3294" s="283" t="s">
        <v>44</v>
      </c>
      <c r="I3294" s="283" t="s">
        <v>188</v>
      </c>
      <c r="J3294" s="490">
        <v>115</v>
      </c>
      <c r="K3294" s="490">
        <v>115</v>
      </c>
      <c r="L3294" s="490">
        <v>115</v>
      </c>
      <c r="M3294" s="490">
        <v>115</v>
      </c>
      <c r="N3294" s="490">
        <v>115</v>
      </c>
      <c r="O3294" s="490">
        <v>115</v>
      </c>
      <c r="P3294" s="377" t="s">
        <v>31</v>
      </c>
      <c r="Q3294" s="377" t="s">
        <v>31</v>
      </c>
      <c r="R3294" s="377" t="s">
        <v>31</v>
      </c>
      <c r="S3294" s="270"/>
      <c r="T3294" s="283"/>
      <c r="U3294" s="283"/>
      <c r="V3294" s="270"/>
      <c r="W3294" s="270" t="s">
        <v>21</v>
      </c>
    </row>
    <row r="3295" s="253" customFormat="true" ht="25.5" hidden="true" spans="1:23">
      <c r="A3295" s="270">
        <f>MAX(A$3:A3294)+1</f>
        <v>3071</v>
      </c>
      <c r="B3295" s="270" t="s">
        <v>8445</v>
      </c>
      <c r="C3295" s="270" t="s">
        <v>8446</v>
      </c>
      <c r="D3295" s="410" t="s">
        <v>4797</v>
      </c>
      <c r="E3295" s="410" t="s">
        <v>4798</v>
      </c>
      <c r="F3295" s="325"/>
      <c r="G3295" s="270"/>
      <c r="H3295" s="283" t="s">
        <v>44</v>
      </c>
      <c r="I3295" s="283" t="s">
        <v>40</v>
      </c>
      <c r="J3295" s="289">
        <v>165</v>
      </c>
      <c r="K3295" s="290"/>
      <c r="L3295" s="291"/>
      <c r="M3295" s="289">
        <v>165</v>
      </c>
      <c r="N3295" s="290"/>
      <c r="O3295" s="291"/>
      <c r="P3295" s="298" t="s">
        <v>31</v>
      </c>
      <c r="Q3295" s="305"/>
      <c r="R3295" s="306"/>
      <c r="S3295" s="270"/>
      <c r="T3295" s="283"/>
      <c r="U3295" s="283"/>
      <c r="V3295" s="270"/>
      <c r="W3295" s="270" t="s">
        <v>310</v>
      </c>
    </row>
    <row r="3296" s="253" customFormat="true" ht="25.5" hidden="true" spans="1:23">
      <c r="A3296" s="270">
        <f>MAX(A$3:A3295)+1</f>
        <v>3072</v>
      </c>
      <c r="B3296" s="270" t="s">
        <v>8447</v>
      </c>
      <c r="C3296" s="270" t="s">
        <v>8448</v>
      </c>
      <c r="D3296" s="410" t="s">
        <v>4797</v>
      </c>
      <c r="E3296" s="410" t="s">
        <v>4798</v>
      </c>
      <c r="F3296" s="325" t="s">
        <v>8449</v>
      </c>
      <c r="G3296" s="270"/>
      <c r="H3296" s="283" t="s">
        <v>44</v>
      </c>
      <c r="I3296" s="283" t="s">
        <v>40</v>
      </c>
      <c r="J3296" s="289" t="s">
        <v>31</v>
      </c>
      <c r="K3296" s="290"/>
      <c r="L3296" s="291"/>
      <c r="M3296" s="289" t="s">
        <v>31</v>
      </c>
      <c r="N3296" s="290"/>
      <c r="O3296" s="291"/>
      <c r="P3296" s="298" t="s">
        <v>31</v>
      </c>
      <c r="Q3296" s="305"/>
      <c r="R3296" s="306"/>
      <c r="S3296" s="270"/>
      <c r="T3296" s="283"/>
      <c r="U3296" s="283"/>
      <c r="V3296" s="270"/>
      <c r="W3296" s="270" t="s">
        <v>310</v>
      </c>
    </row>
    <row r="3297" s="253" customFormat="true" ht="25.5" hidden="true" spans="1:23">
      <c r="A3297" s="270">
        <f>MAX(A$3:A3296)+1</f>
        <v>3073</v>
      </c>
      <c r="B3297" s="321" t="s">
        <v>8450</v>
      </c>
      <c r="C3297" s="270" t="s">
        <v>8451</v>
      </c>
      <c r="D3297" s="410" t="s">
        <v>4797</v>
      </c>
      <c r="E3297" s="410" t="s">
        <v>8452</v>
      </c>
      <c r="F3297" s="325" t="s">
        <v>8453</v>
      </c>
      <c r="G3297" s="270"/>
      <c r="H3297" s="283" t="s">
        <v>29</v>
      </c>
      <c r="I3297" s="283" t="s">
        <v>774</v>
      </c>
      <c r="J3297" s="289">
        <v>200</v>
      </c>
      <c r="K3297" s="290"/>
      <c r="L3297" s="291"/>
      <c r="M3297" s="289">
        <v>200</v>
      </c>
      <c r="N3297" s="290"/>
      <c r="O3297" s="291"/>
      <c r="P3297" s="298" t="s">
        <v>31</v>
      </c>
      <c r="Q3297" s="305"/>
      <c r="R3297" s="306"/>
      <c r="S3297" s="270"/>
      <c r="T3297" s="283"/>
      <c r="U3297" s="283"/>
      <c r="V3297" s="270"/>
      <c r="W3297" s="270" t="s">
        <v>310</v>
      </c>
    </row>
    <row r="3298" s="253" customFormat="true" ht="229.5" hidden="true" spans="1:23">
      <c r="A3298" s="270">
        <f>MAX(A$3:A3297)+1</f>
        <v>3074</v>
      </c>
      <c r="B3298" s="322" t="s">
        <v>8454</v>
      </c>
      <c r="C3298" s="270" t="s">
        <v>8455</v>
      </c>
      <c r="D3298" s="410" t="s">
        <v>8456</v>
      </c>
      <c r="E3298" s="410" t="s">
        <v>8452</v>
      </c>
      <c r="F3298" s="325"/>
      <c r="G3298" s="270" t="s">
        <v>8442</v>
      </c>
      <c r="H3298" s="283" t="s">
        <v>29</v>
      </c>
      <c r="I3298" s="283" t="s">
        <v>40</v>
      </c>
      <c r="J3298" s="289"/>
      <c r="K3298" s="290"/>
      <c r="L3298" s="291"/>
      <c r="M3298" s="289"/>
      <c r="N3298" s="290"/>
      <c r="O3298" s="291"/>
      <c r="P3298" s="298"/>
      <c r="Q3298" s="305"/>
      <c r="R3298" s="306"/>
      <c r="S3298" s="270" t="s">
        <v>8457</v>
      </c>
      <c r="T3298" s="283"/>
      <c r="U3298" s="283"/>
      <c r="V3298" s="270"/>
      <c r="W3298" s="270" t="s">
        <v>310</v>
      </c>
    </row>
    <row r="3299" s="253" customFormat="true" ht="114.75" hidden="true" spans="1:23">
      <c r="A3299" s="270">
        <f>MAX(A$3:A3298)+1</f>
        <v>3075</v>
      </c>
      <c r="B3299" s="322" t="s">
        <v>8458</v>
      </c>
      <c r="C3299" s="482" t="s">
        <v>8459</v>
      </c>
      <c r="D3299" s="410" t="s">
        <v>4797</v>
      </c>
      <c r="E3299" s="410" t="s">
        <v>4798</v>
      </c>
      <c r="F3299" s="322" t="s">
        <v>8460</v>
      </c>
      <c r="G3299" s="484"/>
      <c r="H3299" s="287" t="s">
        <v>29</v>
      </c>
      <c r="I3299" s="189" t="s">
        <v>40</v>
      </c>
      <c r="J3299" s="490" t="s">
        <v>70</v>
      </c>
      <c r="K3299" s="490" t="s">
        <v>70</v>
      </c>
      <c r="L3299" s="490" t="s">
        <v>70</v>
      </c>
      <c r="M3299" s="490" t="s">
        <v>70</v>
      </c>
      <c r="N3299" s="490" t="s">
        <v>70</v>
      </c>
      <c r="O3299" s="490" t="s">
        <v>70</v>
      </c>
      <c r="P3299" s="377" t="s">
        <v>70</v>
      </c>
      <c r="Q3299" s="377" t="s">
        <v>70</v>
      </c>
      <c r="R3299" s="377" t="s">
        <v>70</v>
      </c>
      <c r="S3299" s="497" t="s">
        <v>1008</v>
      </c>
      <c r="T3299" s="283"/>
      <c r="U3299" s="283"/>
      <c r="V3299" s="270"/>
      <c r="W3299" s="270" t="s">
        <v>21</v>
      </c>
    </row>
    <row r="3300" s="253" customFormat="true" ht="63.75" hidden="true" spans="1:23">
      <c r="A3300" s="270">
        <f>MAX(A$3:A3299)+1</f>
        <v>3076</v>
      </c>
      <c r="B3300" s="322" t="s">
        <v>8461</v>
      </c>
      <c r="C3300" s="322" t="s">
        <v>8462</v>
      </c>
      <c r="D3300" s="410" t="s">
        <v>4797</v>
      </c>
      <c r="E3300" s="410" t="s">
        <v>4798</v>
      </c>
      <c r="F3300" s="322" t="s">
        <v>8463</v>
      </c>
      <c r="G3300" s="484"/>
      <c r="H3300" s="283" t="s">
        <v>29</v>
      </c>
      <c r="I3300" s="189" t="s">
        <v>40</v>
      </c>
      <c r="J3300" s="490" t="s">
        <v>70</v>
      </c>
      <c r="K3300" s="490" t="s">
        <v>70</v>
      </c>
      <c r="L3300" s="490" t="s">
        <v>70</v>
      </c>
      <c r="M3300" s="490" t="s">
        <v>70</v>
      </c>
      <c r="N3300" s="490" t="s">
        <v>70</v>
      </c>
      <c r="O3300" s="490" t="s">
        <v>70</v>
      </c>
      <c r="P3300" s="377" t="s">
        <v>70</v>
      </c>
      <c r="Q3300" s="377" t="s">
        <v>70</v>
      </c>
      <c r="R3300" s="377" t="s">
        <v>70</v>
      </c>
      <c r="S3300" s="270"/>
      <c r="T3300" s="283"/>
      <c r="U3300" s="283"/>
      <c r="V3300" s="283"/>
      <c r="W3300" s="270" t="s">
        <v>120</v>
      </c>
    </row>
    <row r="3301" s="252" customFormat="true" ht="25.5" hidden="true" spans="1:23">
      <c r="A3301" s="270"/>
      <c r="B3301" s="270">
        <v>3301</v>
      </c>
      <c r="C3301" s="270" t="s">
        <v>8464</v>
      </c>
      <c r="D3301" s="410"/>
      <c r="E3301" s="410"/>
      <c r="F3301" s="270"/>
      <c r="G3301" s="270" t="s">
        <v>8465</v>
      </c>
      <c r="H3301" s="283"/>
      <c r="I3301" s="283"/>
      <c r="J3301" s="490"/>
      <c r="K3301" s="490"/>
      <c r="L3301" s="490"/>
      <c r="M3301" s="490"/>
      <c r="N3301" s="490"/>
      <c r="O3301" s="490"/>
      <c r="P3301" s="377"/>
      <c r="Q3301" s="377"/>
      <c r="R3301" s="377"/>
      <c r="S3301" s="270"/>
      <c r="T3301" s="283"/>
      <c r="U3301" s="283"/>
      <c r="V3301" s="270"/>
      <c r="W3301" s="270" t="s">
        <v>21</v>
      </c>
    </row>
    <row r="3302" s="253" customFormat="true" ht="25.5" hidden="true" spans="1:23">
      <c r="A3302" s="270">
        <f>MAX(A$3:A3301)+1</f>
        <v>3077</v>
      </c>
      <c r="B3302" s="270" t="s">
        <v>8466</v>
      </c>
      <c r="C3302" s="270" t="s">
        <v>8467</v>
      </c>
      <c r="D3302" s="410" t="s">
        <v>4797</v>
      </c>
      <c r="E3302" s="410" t="s">
        <v>4798</v>
      </c>
      <c r="F3302" s="270"/>
      <c r="G3302" s="270"/>
      <c r="H3302" s="283" t="s">
        <v>44</v>
      </c>
      <c r="I3302" s="283" t="s">
        <v>40</v>
      </c>
      <c r="J3302" s="490">
        <v>335</v>
      </c>
      <c r="K3302" s="490">
        <v>335</v>
      </c>
      <c r="L3302" s="490">
        <v>335</v>
      </c>
      <c r="M3302" s="490">
        <v>335</v>
      </c>
      <c r="N3302" s="490">
        <v>335</v>
      </c>
      <c r="O3302" s="490">
        <v>335</v>
      </c>
      <c r="P3302" s="377" t="s">
        <v>31</v>
      </c>
      <c r="Q3302" s="377" t="s">
        <v>31</v>
      </c>
      <c r="R3302" s="377" t="s">
        <v>31</v>
      </c>
      <c r="S3302" s="270" t="s">
        <v>8468</v>
      </c>
      <c r="T3302" s="283"/>
      <c r="U3302" s="283"/>
      <c r="V3302" s="270"/>
      <c r="W3302" s="270" t="s">
        <v>21</v>
      </c>
    </row>
    <row r="3303" s="253" customFormat="true" ht="25.5" hidden="true" spans="1:23">
      <c r="A3303" s="270">
        <f>MAX(A$3:A3302)+1</f>
        <v>3078</v>
      </c>
      <c r="B3303" s="270">
        <v>330100001</v>
      </c>
      <c r="C3303" s="270" t="s">
        <v>8469</v>
      </c>
      <c r="D3303" s="410" t="s">
        <v>8470</v>
      </c>
      <c r="E3303" s="410" t="s">
        <v>8469</v>
      </c>
      <c r="F3303" s="270" t="s">
        <v>8471</v>
      </c>
      <c r="G3303" s="270"/>
      <c r="H3303" s="283" t="s">
        <v>39</v>
      </c>
      <c r="I3303" s="283" t="s">
        <v>40</v>
      </c>
      <c r="J3303" s="377">
        <v>25</v>
      </c>
      <c r="K3303" s="377">
        <v>25</v>
      </c>
      <c r="L3303" s="377">
        <v>25</v>
      </c>
      <c r="M3303" s="377">
        <v>25</v>
      </c>
      <c r="N3303" s="377">
        <v>25</v>
      </c>
      <c r="O3303" s="377">
        <v>25</v>
      </c>
      <c r="P3303" s="377" t="s">
        <v>31</v>
      </c>
      <c r="Q3303" s="377" t="s">
        <v>31</v>
      </c>
      <c r="R3303" s="377" t="s">
        <v>31</v>
      </c>
      <c r="S3303" s="270"/>
      <c r="T3303" s="377"/>
      <c r="U3303" s="377"/>
      <c r="V3303" s="270"/>
      <c r="W3303" s="270" t="s">
        <v>938</v>
      </c>
    </row>
    <row r="3304" s="253" customFormat="true" ht="38.25" hidden="true" spans="1:23">
      <c r="A3304" s="336">
        <f>MAX(A$3:A3303)+1</f>
        <v>3079</v>
      </c>
      <c r="B3304" s="336">
        <v>330100002</v>
      </c>
      <c r="C3304" s="336" t="s">
        <v>8472</v>
      </c>
      <c r="D3304" s="410" t="s">
        <v>8473</v>
      </c>
      <c r="E3304" s="410" t="s">
        <v>8472</v>
      </c>
      <c r="F3304" s="336" t="s">
        <v>8474</v>
      </c>
      <c r="G3304" s="336" t="s">
        <v>8475</v>
      </c>
      <c r="H3304" s="377" t="s">
        <v>39</v>
      </c>
      <c r="I3304" s="377" t="s">
        <v>40</v>
      </c>
      <c r="J3304" s="491">
        <v>173</v>
      </c>
      <c r="K3304" s="492">
        <v>173</v>
      </c>
      <c r="L3304" s="492">
        <v>173</v>
      </c>
      <c r="M3304" s="492">
        <v>138</v>
      </c>
      <c r="N3304" s="492">
        <v>138</v>
      </c>
      <c r="O3304" s="492">
        <v>138</v>
      </c>
      <c r="P3304" s="377" t="s">
        <v>31</v>
      </c>
      <c r="Q3304" s="377" t="s">
        <v>31</v>
      </c>
      <c r="R3304" s="377" t="s">
        <v>31</v>
      </c>
      <c r="S3304" s="336"/>
      <c r="T3304" s="377"/>
      <c r="U3304" s="377"/>
      <c r="V3304" s="270"/>
      <c r="W3304" s="270" t="s">
        <v>938</v>
      </c>
    </row>
    <row r="3305" s="253" customFormat="true" ht="25.5" hidden="true" spans="1:23">
      <c r="A3305" s="270">
        <f>MAX(A$3:A3304)+1</f>
        <v>3080</v>
      </c>
      <c r="B3305" s="270" t="s">
        <v>8476</v>
      </c>
      <c r="C3305" s="270" t="s">
        <v>8472</v>
      </c>
      <c r="D3305" s="410" t="s">
        <v>8473</v>
      </c>
      <c r="E3305" s="410" t="s">
        <v>8472</v>
      </c>
      <c r="F3305" s="270"/>
      <c r="G3305" s="270"/>
      <c r="H3305" s="283" t="s">
        <v>39</v>
      </c>
      <c r="I3305" s="283" t="s">
        <v>40</v>
      </c>
      <c r="J3305" s="490">
        <v>36</v>
      </c>
      <c r="K3305" s="490">
        <v>36</v>
      </c>
      <c r="L3305" s="490">
        <v>36</v>
      </c>
      <c r="M3305" s="490">
        <v>36</v>
      </c>
      <c r="N3305" s="490">
        <v>36</v>
      </c>
      <c r="O3305" s="490">
        <v>36</v>
      </c>
      <c r="P3305" s="377" t="s">
        <v>31</v>
      </c>
      <c r="Q3305" s="377" t="s">
        <v>31</v>
      </c>
      <c r="R3305" s="377" t="s">
        <v>31</v>
      </c>
      <c r="S3305" s="307" t="s">
        <v>8477</v>
      </c>
      <c r="T3305" s="283"/>
      <c r="U3305" s="283"/>
      <c r="V3305" s="270"/>
      <c r="W3305" s="270" t="s">
        <v>21</v>
      </c>
    </row>
    <row r="3306" s="253" customFormat="true" ht="38.25" hidden="true" spans="1:23">
      <c r="A3306" s="270">
        <f>MAX(A$3:A3305)+1</f>
        <v>3081</v>
      </c>
      <c r="B3306" s="270">
        <v>330100003</v>
      </c>
      <c r="C3306" s="270" t="s">
        <v>8478</v>
      </c>
      <c r="D3306" s="410" t="s">
        <v>8479</v>
      </c>
      <c r="E3306" s="410" t="s">
        <v>8478</v>
      </c>
      <c r="F3306" s="270" t="s">
        <v>8480</v>
      </c>
      <c r="G3306" s="270" t="s">
        <v>8481</v>
      </c>
      <c r="H3306" s="283" t="s">
        <v>39</v>
      </c>
      <c r="I3306" s="283" t="s">
        <v>8482</v>
      </c>
      <c r="J3306" s="491">
        <v>379</v>
      </c>
      <c r="K3306" s="492">
        <v>379</v>
      </c>
      <c r="L3306" s="492">
        <v>379</v>
      </c>
      <c r="M3306" s="492">
        <v>303</v>
      </c>
      <c r="N3306" s="492">
        <v>303</v>
      </c>
      <c r="O3306" s="492">
        <v>303</v>
      </c>
      <c r="P3306" s="377" t="s">
        <v>31</v>
      </c>
      <c r="Q3306" s="377" t="s">
        <v>31</v>
      </c>
      <c r="R3306" s="377" t="s">
        <v>31</v>
      </c>
      <c r="S3306" s="270"/>
      <c r="T3306" s="377"/>
      <c r="U3306" s="377"/>
      <c r="V3306" s="270"/>
      <c r="W3306" s="270" t="s">
        <v>938</v>
      </c>
    </row>
    <row r="3307" s="253" customFormat="true" ht="25.5" hidden="true" spans="1:23">
      <c r="A3307" s="270">
        <f>MAX(A$3:A3306)+1</f>
        <v>3082</v>
      </c>
      <c r="B3307" s="270" t="s">
        <v>8483</v>
      </c>
      <c r="C3307" s="270" t="s">
        <v>8484</v>
      </c>
      <c r="D3307" s="410" t="s">
        <v>8485</v>
      </c>
      <c r="E3307" s="410" t="s">
        <v>8486</v>
      </c>
      <c r="F3307" s="270"/>
      <c r="G3307" s="270"/>
      <c r="H3307" s="283" t="s">
        <v>39</v>
      </c>
      <c r="I3307" s="283" t="s">
        <v>40</v>
      </c>
      <c r="J3307" s="490">
        <v>60</v>
      </c>
      <c r="K3307" s="490">
        <v>60</v>
      </c>
      <c r="L3307" s="490">
        <v>60</v>
      </c>
      <c r="M3307" s="490">
        <v>60</v>
      </c>
      <c r="N3307" s="490">
        <v>60</v>
      </c>
      <c r="O3307" s="490">
        <v>60</v>
      </c>
      <c r="P3307" s="377" t="s">
        <v>31</v>
      </c>
      <c r="Q3307" s="377" t="s">
        <v>31</v>
      </c>
      <c r="R3307" s="377" t="s">
        <v>31</v>
      </c>
      <c r="S3307" s="430" t="s">
        <v>8484</v>
      </c>
      <c r="T3307" s="283"/>
      <c r="U3307" s="283"/>
      <c r="V3307" s="270"/>
      <c r="W3307" s="270" t="s">
        <v>21</v>
      </c>
    </row>
    <row r="3308" s="253" customFormat="true" ht="25.5" hidden="true" spans="1:23">
      <c r="A3308" s="270">
        <f>MAX(A$3:A3307)+1</f>
        <v>3083</v>
      </c>
      <c r="B3308" s="270" t="s">
        <v>8487</v>
      </c>
      <c r="C3308" s="270" t="s">
        <v>8488</v>
      </c>
      <c r="D3308" s="410" t="s">
        <v>8479</v>
      </c>
      <c r="E3308" s="410" t="s">
        <v>8478</v>
      </c>
      <c r="F3308" s="270" t="s">
        <v>8489</v>
      </c>
      <c r="G3308" s="270"/>
      <c r="H3308" s="283"/>
      <c r="I3308" s="283" t="s">
        <v>188</v>
      </c>
      <c r="J3308" s="490">
        <v>100</v>
      </c>
      <c r="K3308" s="490">
        <v>100</v>
      </c>
      <c r="L3308" s="490">
        <v>100</v>
      </c>
      <c r="M3308" s="490">
        <v>100</v>
      </c>
      <c r="N3308" s="490">
        <v>100</v>
      </c>
      <c r="O3308" s="490">
        <v>100</v>
      </c>
      <c r="P3308" s="377" t="s">
        <v>31</v>
      </c>
      <c r="Q3308" s="377" t="s">
        <v>31</v>
      </c>
      <c r="R3308" s="377" t="s">
        <v>31</v>
      </c>
      <c r="S3308" s="336"/>
      <c r="T3308" s="283"/>
      <c r="U3308" s="283"/>
      <c r="V3308" s="270"/>
      <c r="W3308" s="270" t="s">
        <v>21</v>
      </c>
    </row>
    <row r="3309" s="253" customFormat="true" ht="25.5" hidden="true" spans="1:23">
      <c r="A3309" s="270">
        <f>MAX(A$3:A3308)+1</f>
        <v>3084</v>
      </c>
      <c r="B3309" s="270">
        <v>330100004</v>
      </c>
      <c r="C3309" s="270" t="s">
        <v>8490</v>
      </c>
      <c r="D3309" s="410" t="s">
        <v>8491</v>
      </c>
      <c r="E3309" s="410" t="s">
        <v>8490</v>
      </c>
      <c r="F3309" s="270" t="s">
        <v>8492</v>
      </c>
      <c r="G3309" s="270"/>
      <c r="H3309" s="283" t="s">
        <v>39</v>
      </c>
      <c r="I3309" s="283" t="s">
        <v>40</v>
      </c>
      <c r="J3309" s="493">
        <v>120</v>
      </c>
      <c r="K3309" s="494">
        <v>120</v>
      </c>
      <c r="L3309" s="494">
        <v>120</v>
      </c>
      <c r="M3309" s="494">
        <v>96</v>
      </c>
      <c r="N3309" s="494">
        <v>96</v>
      </c>
      <c r="O3309" s="494">
        <v>96</v>
      </c>
      <c r="P3309" s="377" t="s">
        <v>31</v>
      </c>
      <c r="Q3309" s="377" t="s">
        <v>31</v>
      </c>
      <c r="R3309" s="377" t="s">
        <v>31</v>
      </c>
      <c r="S3309" s="270"/>
      <c r="T3309" s="377"/>
      <c r="U3309" s="377"/>
      <c r="V3309" s="270"/>
      <c r="W3309" s="270" t="s">
        <v>938</v>
      </c>
    </row>
    <row r="3310" s="253" customFormat="true" ht="38.25" hidden="true" spans="1:23">
      <c r="A3310" s="270">
        <f>MAX(A$3:A3309)+1</f>
        <v>3085</v>
      </c>
      <c r="B3310" s="270">
        <v>330100005</v>
      </c>
      <c r="C3310" s="270" t="s">
        <v>8493</v>
      </c>
      <c r="D3310" s="410" t="s">
        <v>8494</v>
      </c>
      <c r="E3310" s="410" t="s">
        <v>8493</v>
      </c>
      <c r="F3310" s="270" t="s">
        <v>8495</v>
      </c>
      <c r="G3310" s="270" t="s">
        <v>8496</v>
      </c>
      <c r="H3310" s="485" t="s">
        <v>39</v>
      </c>
      <c r="I3310" s="283" t="s">
        <v>8482</v>
      </c>
      <c r="J3310" s="493">
        <v>704</v>
      </c>
      <c r="K3310" s="494">
        <v>704</v>
      </c>
      <c r="L3310" s="494">
        <v>704</v>
      </c>
      <c r="M3310" s="494">
        <v>563</v>
      </c>
      <c r="N3310" s="494">
        <v>563</v>
      </c>
      <c r="O3310" s="494">
        <v>563</v>
      </c>
      <c r="P3310" s="377" t="s">
        <v>31</v>
      </c>
      <c r="Q3310" s="377" t="s">
        <v>31</v>
      </c>
      <c r="R3310" s="377" t="s">
        <v>31</v>
      </c>
      <c r="S3310" s="270"/>
      <c r="T3310" s="377"/>
      <c r="U3310" s="377"/>
      <c r="V3310" s="270"/>
      <c r="W3310" s="270" t="s">
        <v>938</v>
      </c>
    </row>
    <row r="3311" s="253" customFormat="true" ht="38.25" hidden="true" spans="1:23">
      <c r="A3311" s="270">
        <f>MAX(A$3:A3310)+1</f>
        <v>3086</v>
      </c>
      <c r="B3311" s="270" t="s">
        <v>8497</v>
      </c>
      <c r="C3311" s="272" t="s">
        <v>8498</v>
      </c>
      <c r="D3311" s="410" t="s">
        <v>8494</v>
      </c>
      <c r="E3311" s="410" t="s">
        <v>8493</v>
      </c>
      <c r="F3311" s="270" t="s">
        <v>8499</v>
      </c>
      <c r="G3311" s="270"/>
      <c r="H3311" s="283" t="s">
        <v>39</v>
      </c>
      <c r="I3311" s="283" t="s">
        <v>40</v>
      </c>
      <c r="J3311" s="491">
        <v>372</v>
      </c>
      <c r="K3311" s="491">
        <v>372</v>
      </c>
      <c r="L3311" s="491">
        <v>372</v>
      </c>
      <c r="M3311" s="492">
        <v>298</v>
      </c>
      <c r="N3311" s="492">
        <v>298</v>
      </c>
      <c r="O3311" s="492">
        <v>298</v>
      </c>
      <c r="P3311" s="377" t="s">
        <v>31</v>
      </c>
      <c r="Q3311" s="377" t="s">
        <v>31</v>
      </c>
      <c r="R3311" s="377" t="s">
        <v>31</v>
      </c>
      <c r="S3311" s="270"/>
      <c r="T3311" s="377"/>
      <c r="U3311" s="377"/>
      <c r="V3311" s="270"/>
      <c r="W3311" s="270" t="s">
        <v>938</v>
      </c>
    </row>
    <row r="3312" s="253" customFormat="true" ht="25.5" hidden="true" spans="1:23">
      <c r="A3312" s="270">
        <f>MAX(A$3:A3311)+1</f>
        <v>3087</v>
      </c>
      <c r="B3312" s="270" t="s">
        <v>8500</v>
      </c>
      <c r="C3312" s="270" t="s">
        <v>8501</v>
      </c>
      <c r="D3312" s="410" t="s">
        <v>8502</v>
      </c>
      <c r="E3312" s="410" t="s">
        <v>8503</v>
      </c>
      <c r="F3312" s="270" t="s">
        <v>8504</v>
      </c>
      <c r="G3312" s="270"/>
      <c r="H3312" s="283"/>
      <c r="I3312" s="283" t="s">
        <v>188</v>
      </c>
      <c r="J3312" s="490">
        <v>100</v>
      </c>
      <c r="K3312" s="490">
        <v>100</v>
      </c>
      <c r="L3312" s="490">
        <v>100</v>
      </c>
      <c r="M3312" s="490">
        <v>100</v>
      </c>
      <c r="N3312" s="490">
        <v>100</v>
      </c>
      <c r="O3312" s="490">
        <v>100</v>
      </c>
      <c r="P3312" s="377" t="s">
        <v>31</v>
      </c>
      <c r="Q3312" s="377" t="s">
        <v>31</v>
      </c>
      <c r="R3312" s="377" t="s">
        <v>31</v>
      </c>
      <c r="S3312" s="336"/>
      <c r="T3312" s="283"/>
      <c r="U3312" s="283"/>
      <c r="V3312" s="270"/>
      <c r="W3312" s="270" t="s">
        <v>21</v>
      </c>
    </row>
    <row r="3313" s="253" customFormat="true" ht="38.25" hidden="true" spans="1:23">
      <c r="A3313" s="270">
        <f>MAX(A$3:A3312)+1</f>
        <v>3088</v>
      </c>
      <c r="B3313" s="322" t="s">
        <v>8505</v>
      </c>
      <c r="C3313" s="270" t="s">
        <v>8506</v>
      </c>
      <c r="D3313" s="410" t="s">
        <v>8507</v>
      </c>
      <c r="E3313" s="410" t="s">
        <v>8506</v>
      </c>
      <c r="F3313" s="325" t="s">
        <v>8508</v>
      </c>
      <c r="G3313" s="270"/>
      <c r="H3313" s="283" t="s">
        <v>29</v>
      </c>
      <c r="I3313" s="283" t="s">
        <v>3288</v>
      </c>
      <c r="J3313" s="289">
        <v>183</v>
      </c>
      <c r="K3313" s="290"/>
      <c r="L3313" s="291"/>
      <c r="M3313" s="289">
        <v>146</v>
      </c>
      <c r="N3313" s="290"/>
      <c r="O3313" s="291"/>
      <c r="P3313" s="298" t="s">
        <v>31</v>
      </c>
      <c r="Q3313" s="305"/>
      <c r="R3313" s="306"/>
      <c r="S3313" s="270" t="s">
        <v>8509</v>
      </c>
      <c r="T3313" s="283"/>
      <c r="U3313" s="283"/>
      <c r="V3313" s="270"/>
      <c r="W3313" s="270" t="s">
        <v>310</v>
      </c>
    </row>
    <row r="3314" s="253" customFormat="true" ht="38.25" hidden="true" spans="1:23">
      <c r="A3314" s="270">
        <f>MAX(A$3:A3313)+1</f>
        <v>3089</v>
      </c>
      <c r="B3314" s="270">
        <v>330100006</v>
      </c>
      <c r="C3314" s="270" t="s">
        <v>8510</v>
      </c>
      <c r="D3314" s="410" t="s">
        <v>8511</v>
      </c>
      <c r="E3314" s="410" t="s">
        <v>8510</v>
      </c>
      <c r="F3314" s="270" t="s">
        <v>8512</v>
      </c>
      <c r="G3314" s="270"/>
      <c r="H3314" s="283" t="s">
        <v>39</v>
      </c>
      <c r="I3314" s="283" t="s">
        <v>188</v>
      </c>
      <c r="J3314" s="493">
        <v>15</v>
      </c>
      <c r="K3314" s="494">
        <v>15</v>
      </c>
      <c r="L3314" s="494">
        <v>15</v>
      </c>
      <c r="M3314" s="494">
        <v>12</v>
      </c>
      <c r="N3314" s="494">
        <v>12</v>
      </c>
      <c r="O3314" s="494">
        <v>12</v>
      </c>
      <c r="P3314" s="377" t="s">
        <v>31</v>
      </c>
      <c r="Q3314" s="377" t="s">
        <v>31</v>
      </c>
      <c r="R3314" s="377" t="s">
        <v>31</v>
      </c>
      <c r="S3314" s="498"/>
      <c r="T3314" s="377"/>
      <c r="U3314" s="377"/>
      <c r="V3314" s="270"/>
      <c r="W3314" s="270" t="s">
        <v>8513</v>
      </c>
    </row>
    <row r="3315" s="253" customFormat="true" ht="38.25" hidden="true" spans="1:23">
      <c r="A3315" s="270">
        <f>MAX(A$3:A3314)+1</f>
        <v>3090</v>
      </c>
      <c r="B3315" s="270" t="s">
        <v>8514</v>
      </c>
      <c r="C3315" s="270" t="s">
        <v>8515</v>
      </c>
      <c r="D3315" s="410" t="s">
        <v>2517</v>
      </c>
      <c r="E3315" s="410" t="s">
        <v>2518</v>
      </c>
      <c r="F3315" s="270" t="s">
        <v>8516</v>
      </c>
      <c r="G3315" s="270"/>
      <c r="H3315" s="283" t="s">
        <v>4442</v>
      </c>
      <c r="I3315" s="283" t="s">
        <v>40</v>
      </c>
      <c r="J3315" s="490">
        <v>350</v>
      </c>
      <c r="K3315" s="490">
        <v>350</v>
      </c>
      <c r="L3315" s="490">
        <v>350</v>
      </c>
      <c r="M3315" s="490">
        <v>280</v>
      </c>
      <c r="N3315" s="490">
        <v>280</v>
      </c>
      <c r="O3315" s="490">
        <v>280</v>
      </c>
      <c r="P3315" s="377" t="s">
        <v>31</v>
      </c>
      <c r="Q3315" s="377" t="s">
        <v>31</v>
      </c>
      <c r="R3315" s="377" t="s">
        <v>31</v>
      </c>
      <c r="S3315" s="270" t="s">
        <v>8517</v>
      </c>
      <c r="T3315" s="283"/>
      <c r="U3315" s="283"/>
      <c r="V3315" s="270"/>
      <c r="W3315" s="270" t="s">
        <v>21</v>
      </c>
    </row>
    <row r="3316" s="253" customFormat="true" ht="38.25" hidden="true" spans="1:23">
      <c r="A3316" s="270">
        <f>MAX(A$3:A3315)+1</f>
        <v>3091</v>
      </c>
      <c r="B3316" s="270">
        <v>330100007</v>
      </c>
      <c r="C3316" s="270" t="s">
        <v>8518</v>
      </c>
      <c r="D3316" s="410" t="s">
        <v>8519</v>
      </c>
      <c r="E3316" s="410" t="s">
        <v>8518</v>
      </c>
      <c r="F3316" s="270" t="s">
        <v>8520</v>
      </c>
      <c r="G3316" s="270" t="s">
        <v>8521</v>
      </c>
      <c r="H3316" s="283" t="s">
        <v>39</v>
      </c>
      <c r="I3316" s="283" t="s">
        <v>8482</v>
      </c>
      <c r="J3316" s="491">
        <v>638</v>
      </c>
      <c r="K3316" s="492">
        <v>638</v>
      </c>
      <c r="L3316" s="492">
        <v>638</v>
      </c>
      <c r="M3316" s="492">
        <v>510</v>
      </c>
      <c r="N3316" s="492">
        <v>510</v>
      </c>
      <c r="O3316" s="492">
        <v>510</v>
      </c>
      <c r="P3316" s="377" t="s">
        <v>31</v>
      </c>
      <c r="Q3316" s="377" t="s">
        <v>31</v>
      </c>
      <c r="R3316" s="377" t="s">
        <v>31</v>
      </c>
      <c r="S3316" s="270"/>
      <c r="T3316" s="377"/>
      <c r="U3316" s="377"/>
      <c r="V3316" s="270"/>
      <c r="W3316" s="270" t="s">
        <v>938</v>
      </c>
    </row>
    <row r="3317" s="253" customFormat="true" ht="25.5" hidden="true" spans="1:23">
      <c r="A3317" s="483">
        <f>MAX(A$3:A3316)+1</f>
        <v>3092</v>
      </c>
      <c r="B3317" s="483" t="s">
        <v>8522</v>
      </c>
      <c r="C3317" s="483" t="s">
        <v>8523</v>
      </c>
      <c r="D3317" s="410" t="s">
        <v>8524</v>
      </c>
      <c r="E3317" s="410" t="s">
        <v>8525</v>
      </c>
      <c r="F3317" s="483" t="s">
        <v>8489</v>
      </c>
      <c r="G3317" s="483"/>
      <c r="H3317" s="486"/>
      <c r="I3317" s="486" t="s">
        <v>188</v>
      </c>
      <c r="J3317" s="495">
        <v>100</v>
      </c>
      <c r="K3317" s="495">
        <v>100</v>
      </c>
      <c r="L3317" s="495">
        <v>100</v>
      </c>
      <c r="M3317" s="495">
        <v>100</v>
      </c>
      <c r="N3317" s="495">
        <v>100</v>
      </c>
      <c r="O3317" s="495">
        <v>100</v>
      </c>
      <c r="P3317" s="377" t="s">
        <v>31</v>
      </c>
      <c r="Q3317" s="377" t="s">
        <v>31</v>
      </c>
      <c r="R3317" s="377" t="s">
        <v>31</v>
      </c>
      <c r="S3317" s="483"/>
      <c r="T3317" s="486"/>
      <c r="U3317" s="486"/>
      <c r="V3317" s="270"/>
      <c r="W3317" s="270" t="s">
        <v>21</v>
      </c>
    </row>
    <row r="3318" s="253" customFormat="true" ht="38.25" hidden="true" spans="1:23">
      <c r="A3318" s="270">
        <f>MAX(A$3:A3317)+1</f>
        <v>3093</v>
      </c>
      <c r="B3318" s="270">
        <v>330100008</v>
      </c>
      <c r="C3318" s="270" t="s">
        <v>8526</v>
      </c>
      <c r="D3318" s="410" t="s">
        <v>8527</v>
      </c>
      <c r="E3318" s="410" t="s">
        <v>8526</v>
      </c>
      <c r="F3318" s="270" t="s">
        <v>8528</v>
      </c>
      <c r="G3318" s="270" t="s">
        <v>8529</v>
      </c>
      <c r="H3318" s="283" t="s">
        <v>4442</v>
      </c>
      <c r="I3318" s="283" t="s">
        <v>463</v>
      </c>
      <c r="J3318" s="493">
        <v>80</v>
      </c>
      <c r="K3318" s="494">
        <v>80</v>
      </c>
      <c r="L3318" s="494">
        <v>80</v>
      </c>
      <c r="M3318" s="494">
        <v>64</v>
      </c>
      <c r="N3318" s="494">
        <v>64</v>
      </c>
      <c r="O3318" s="494">
        <v>64</v>
      </c>
      <c r="P3318" s="377" t="s">
        <v>31</v>
      </c>
      <c r="Q3318" s="377" t="s">
        <v>31</v>
      </c>
      <c r="R3318" s="377" t="s">
        <v>31</v>
      </c>
      <c r="S3318" s="498" t="s">
        <v>8517</v>
      </c>
      <c r="T3318" s="377"/>
      <c r="U3318" s="377"/>
      <c r="V3318" s="270"/>
      <c r="W3318" s="270" t="s">
        <v>938</v>
      </c>
    </row>
    <row r="3319" s="253" customFormat="true" ht="25.5" hidden="true" spans="1:23">
      <c r="A3319" s="270">
        <f>MAX(A$3:A3318)+1</f>
        <v>3094</v>
      </c>
      <c r="B3319" s="270" t="s">
        <v>8530</v>
      </c>
      <c r="C3319" s="270" t="s">
        <v>8484</v>
      </c>
      <c r="D3319" s="410" t="s">
        <v>8531</v>
      </c>
      <c r="E3319" s="410" t="s">
        <v>8532</v>
      </c>
      <c r="F3319" s="270"/>
      <c r="G3319" s="270"/>
      <c r="H3319" s="283" t="s">
        <v>29</v>
      </c>
      <c r="I3319" s="283" t="s">
        <v>40</v>
      </c>
      <c r="J3319" s="490">
        <f t="shared" ref="J3319:O3319" si="0">1.2*40</f>
        <v>48</v>
      </c>
      <c r="K3319" s="490">
        <f t="shared" si="0"/>
        <v>48</v>
      </c>
      <c r="L3319" s="490">
        <f t="shared" si="0"/>
        <v>48</v>
      </c>
      <c r="M3319" s="490">
        <f t="shared" si="0"/>
        <v>48</v>
      </c>
      <c r="N3319" s="490">
        <f t="shared" si="0"/>
        <v>48</v>
      </c>
      <c r="O3319" s="490">
        <f t="shared" si="0"/>
        <v>48</v>
      </c>
      <c r="P3319" s="377" t="s">
        <v>31</v>
      </c>
      <c r="Q3319" s="377" t="s">
        <v>31</v>
      </c>
      <c r="R3319" s="377" t="s">
        <v>31</v>
      </c>
      <c r="S3319" s="270" t="s">
        <v>8484</v>
      </c>
      <c r="T3319" s="283"/>
      <c r="U3319" s="283"/>
      <c r="V3319" s="270"/>
      <c r="W3319" s="270" t="s">
        <v>21</v>
      </c>
    </row>
    <row r="3320" s="253" customFormat="true" ht="25.5" hidden="true" spans="1:23">
      <c r="A3320" s="270">
        <f>MAX(A$3:A3319)+1</f>
        <v>3095</v>
      </c>
      <c r="B3320" s="270">
        <v>330100009</v>
      </c>
      <c r="C3320" s="270" t="s">
        <v>8533</v>
      </c>
      <c r="D3320" s="410" t="s">
        <v>8534</v>
      </c>
      <c r="E3320" s="410" t="s">
        <v>8533</v>
      </c>
      <c r="F3320" s="270"/>
      <c r="G3320" s="270" t="s">
        <v>8535</v>
      </c>
      <c r="H3320" s="283" t="s">
        <v>29</v>
      </c>
      <c r="I3320" s="283" t="s">
        <v>463</v>
      </c>
      <c r="J3320" s="493">
        <v>80</v>
      </c>
      <c r="K3320" s="494">
        <v>80</v>
      </c>
      <c r="L3320" s="494">
        <v>80</v>
      </c>
      <c r="M3320" s="494">
        <v>64</v>
      </c>
      <c r="N3320" s="494">
        <v>64</v>
      </c>
      <c r="O3320" s="494">
        <v>64</v>
      </c>
      <c r="P3320" s="377" t="s">
        <v>31</v>
      </c>
      <c r="Q3320" s="377" t="s">
        <v>31</v>
      </c>
      <c r="R3320" s="377" t="s">
        <v>31</v>
      </c>
      <c r="S3320" s="270"/>
      <c r="T3320" s="377"/>
      <c r="U3320" s="377"/>
      <c r="V3320" s="270"/>
      <c r="W3320" s="270" t="s">
        <v>938</v>
      </c>
    </row>
    <row r="3321" s="253" customFormat="true" ht="25.5" hidden="true" spans="1:23">
      <c r="A3321" s="270">
        <f>MAX(A$3:A3320)+1</f>
        <v>3096</v>
      </c>
      <c r="B3321" s="270">
        <v>330100010</v>
      </c>
      <c r="C3321" s="270" t="s">
        <v>8536</v>
      </c>
      <c r="D3321" s="410" t="s">
        <v>8537</v>
      </c>
      <c r="E3321" s="410" t="s">
        <v>8536</v>
      </c>
      <c r="F3321" s="270"/>
      <c r="G3321" s="270" t="s">
        <v>8535</v>
      </c>
      <c r="H3321" s="283" t="s">
        <v>29</v>
      </c>
      <c r="I3321" s="283" t="s">
        <v>463</v>
      </c>
      <c r="J3321" s="493">
        <v>80</v>
      </c>
      <c r="K3321" s="494">
        <v>80</v>
      </c>
      <c r="L3321" s="494">
        <v>80</v>
      </c>
      <c r="M3321" s="494">
        <v>64</v>
      </c>
      <c r="N3321" s="494">
        <v>64</v>
      </c>
      <c r="O3321" s="494">
        <v>64</v>
      </c>
      <c r="P3321" s="377" t="s">
        <v>31</v>
      </c>
      <c r="Q3321" s="377" t="s">
        <v>31</v>
      </c>
      <c r="R3321" s="377" t="s">
        <v>31</v>
      </c>
      <c r="S3321" s="270"/>
      <c r="T3321" s="377"/>
      <c r="U3321" s="377"/>
      <c r="V3321" s="270"/>
      <c r="W3321" s="270" t="s">
        <v>938</v>
      </c>
    </row>
    <row r="3322" s="253" customFormat="true" ht="25.5" hidden="true" spans="1:23">
      <c r="A3322" s="270">
        <f>MAX(A$3:A3321)+1</f>
        <v>3097</v>
      </c>
      <c r="B3322" s="270">
        <v>330100011</v>
      </c>
      <c r="C3322" s="270" t="s">
        <v>8538</v>
      </c>
      <c r="D3322" s="410" t="s">
        <v>8539</v>
      </c>
      <c r="E3322" s="410" t="s">
        <v>8538</v>
      </c>
      <c r="F3322" s="270" t="s">
        <v>8540</v>
      </c>
      <c r="G3322" s="270"/>
      <c r="H3322" s="283" t="s">
        <v>39</v>
      </c>
      <c r="I3322" s="283" t="s">
        <v>40</v>
      </c>
      <c r="J3322" s="493">
        <v>100</v>
      </c>
      <c r="K3322" s="494">
        <v>100</v>
      </c>
      <c r="L3322" s="494">
        <v>100</v>
      </c>
      <c r="M3322" s="494">
        <v>80</v>
      </c>
      <c r="N3322" s="494">
        <v>80</v>
      </c>
      <c r="O3322" s="494">
        <v>80</v>
      </c>
      <c r="P3322" s="377" t="s">
        <v>31</v>
      </c>
      <c r="Q3322" s="377" t="s">
        <v>31</v>
      </c>
      <c r="R3322" s="377" t="s">
        <v>31</v>
      </c>
      <c r="S3322" s="270"/>
      <c r="T3322" s="377"/>
      <c r="U3322" s="377"/>
      <c r="V3322" s="270"/>
      <c r="W3322" s="270" t="s">
        <v>938</v>
      </c>
    </row>
    <row r="3323" s="253" customFormat="true" ht="25.5" hidden="true" spans="1:23">
      <c r="A3323" s="270">
        <f>MAX(A$3:A3322)+1</f>
        <v>3098</v>
      </c>
      <c r="B3323" s="270">
        <v>330100012</v>
      </c>
      <c r="C3323" s="270" t="s">
        <v>180</v>
      </c>
      <c r="D3323" s="410" t="s">
        <v>181</v>
      </c>
      <c r="E3323" s="410" t="s">
        <v>180</v>
      </c>
      <c r="F3323" s="270" t="s">
        <v>8541</v>
      </c>
      <c r="G3323" s="270"/>
      <c r="H3323" s="283" t="s">
        <v>39</v>
      </c>
      <c r="I3323" s="283" t="s">
        <v>40</v>
      </c>
      <c r="J3323" s="493">
        <v>200</v>
      </c>
      <c r="K3323" s="494">
        <v>200</v>
      </c>
      <c r="L3323" s="494">
        <v>200</v>
      </c>
      <c r="M3323" s="494">
        <v>160</v>
      </c>
      <c r="N3323" s="494">
        <v>160</v>
      </c>
      <c r="O3323" s="494">
        <v>160</v>
      </c>
      <c r="P3323" s="377" t="s">
        <v>31</v>
      </c>
      <c r="Q3323" s="377" t="s">
        <v>31</v>
      </c>
      <c r="R3323" s="377" t="s">
        <v>31</v>
      </c>
      <c r="S3323" s="270"/>
      <c r="T3323" s="377"/>
      <c r="U3323" s="377"/>
      <c r="V3323" s="270"/>
      <c r="W3323" s="270" t="s">
        <v>938</v>
      </c>
    </row>
    <row r="3324" s="253" customFormat="true" ht="25.5" hidden="true" spans="1:23">
      <c r="A3324" s="270">
        <f>MAX(A$3:A3323)+1</f>
        <v>3099</v>
      </c>
      <c r="B3324" s="270">
        <v>330100013</v>
      </c>
      <c r="C3324" s="270" t="s">
        <v>182</v>
      </c>
      <c r="D3324" s="410" t="s">
        <v>183</v>
      </c>
      <c r="E3324" s="410" t="s">
        <v>182</v>
      </c>
      <c r="F3324" s="270" t="s">
        <v>8542</v>
      </c>
      <c r="G3324" s="270"/>
      <c r="H3324" s="283" t="s">
        <v>39</v>
      </c>
      <c r="I3324" s="283" t="s">
        <v>40</v>
      </c>
      <c r="J3324" s="493">
        <v>80</v>
      </c>
      <c r="K3324" s="494">
        <v>80</v>
      </c>
      <c r="L3324" s="494">
        <v>80</v>
      </c>
      <c r="M3324" s="494">
        <v>64</v>
      </c>
      <c r="N3324" s="494">
        <v>64</v>
      </c>
      <c r="O3324" s="494">
        <v>64</v>
      </c>
      <c r="P3324" s="377" t="s">
        <v>31</v>
      </c>
      <c r="Q3324" s="377" t="s">
        <v>31</v>
      </c>
      <c r="R3324" s="377" t="s">
        <v>31</v>
      </c>
      <c r="S3324" s="270"/>
      <c r="T3324" s="377"/>
      <c r="U3324" s="377"/>
      <c r="V3324" s="270"/>
      <c r="W3324" s="270" t="s">
        <v>938</v>
      </c>
    </row>
    <row r="3325" s="253" customFormat="true" ht="51" hidden="true" spans="1:23">
      <c r="A3325" s="270">
        <f>MAX(A$3:A3324)+1</f>
        <v>3100</v>
      </c>
      <c r="B3325" s="270">
        <v>330100014</v>
      </c>
      <c r="C3325" s="270" t="s">
        <v>8543</v>
      </c>
      <c r="D3325" s="410" t="s">
        <v>8544</v>
      </c>
      <c r="E3325" s="410" t="s">
        <v>8543</v>
      </c>
      <c r="F3325" s="270" t="s">
        <v>8545</v>
      </c>
      <c r="G3325" s="270" t="s">
        <v>8546</v>
      </c>
      <c r="H3325" s="283" t="s">
        <v>44</v>
      </c>
      <c r="I3325" s="283" t="s">
        <v>40</v>
      </c>
      <c r="J3325" s="493">
        <v>200</v>
      </c>
      <c r="K3325" s="494">
        <v>200</v>
      </c>
      <c r="L3325" s="494">
        <v>200</v>
      </c>
      <c r="M3325" s="494">
        <v>160</v>
      </c>
      <c r="N3325" s="494">
        <v>160</v>
      </c>
      <c r="O3325" s="494">
        <v>160</v>
      </c>
      <c r="P3325" s="377" t="s">
        <v>31</v>
      </c>
      <c r="Q3325" s="377" t="s">
        <v>31</v>
      </c>
      <c r="R3325" s="377" t="s">
        <v>31</v>
      </c>
      <c r="S3325" s="270"/>
      <c r="T3325" s="377"/>
      <c r="U3325" s="377"/>
      <c r="V3325" s="270"/>
      <c r="W3325" s="270" t="s">
        <v>938</v>
      </c>
    </row>
    <row r="3326" s="253" customFormat="true" ht="153" hidden="true" spans="1:23">
      <c r="A3326" s="270">
        <f>MAX(A$3:A3325)+1</f>
        <v>3101</v>
      </c>
      <c r="B3326" s="270">
        <v>330100015</v>
      </c>
      <c r="C3326" s="270" t="s">
        <v>2518</v>
      </c>
      <c r="D3326" s="410" t="s">
        <v>2517</v>
      </c>
      <c r="E3326" s="410" t="s">
        <v>2518</v>
      </c>
      <c r="F3326" s="474" t="s">
        <v>8547</v>
      </c>
      <c r="G3326" s="270" t="s">
        <v>8548</v>
      </c>
      <c r="H3326" s="283" t="s">
        <v>44</v>
      </c>
      <c r="I3326" s="283" t="s">
        <v>188</v>
      </c>
      <c r="J3326" s="493">
        <v>80</v>
      </c>
      <c r="K3326" s="494">
        <v>80</v>
      </c>
      <c r="L3326" s="494">
        <v>80</v>
      </c>
      <c r="M3326" s="494">
        <v>64</v>
      </c>
      <c r="N3326" s="494">
        <v>64</v>
      </c>
      <c r="O3326" s="494">
        <v>64</v>
      </c>
      <c r="P3326" s="377" t="s">
        <v>31</v>
      </c>
      <c r="Q3326" s="377" t="s">
        <v>31</v>
      </c>
      <c r="R3326" s="377" t="s">
        <v>31</v>
      </c>
      <c r="S3326" s="270"/>
      <c r="T3326" s="377"/>
      <c r="U3326" s="377"/>
      <c r="V3326" s="270"/>
      <c r="W3326" s="270" t="s">
        <v>938</v>
      </c>
    </row>
    <row r="3327" s="253" customFormat="true" ht="38.25" hidden="true" spans="1:23">
      <c r="A3327" s="270">
        <f>MAX(A$3:A3326)+1</f>
        <v>3102</v>
      </c>
      <c r="B3327" s="270" t="s">
        <v>8549</v>
      </c>
      <c r="C3327" s="270" t="s">
        <v>8550</v>
      </c>
      <c r="D3327" s="410" t="s">
        <v>2517</v>
      </c>
      <c r="E3327" s="410" t="s">
        <v>2518</v>
      </c>
      <c r="F3327" s="270" t="s">
        <v>8551</v>
      </c>
      <c r="G3327" s="270"/>
      <c r="H3327" s="283" t="s">
        <v>44</v>
      </c>
      <c r="I3327" s="283" t="s">
        <v>40</v>
      </c>
      <c r="J3327" s="490">
        <f t="shared" ref="J3327:O3327" si="1">1.2*30</f>
        <v>36</v>
      </c>
      <c r="K3327" s="490">
        <f t="shared" si="1"/>
        <v>36</v>
      </c>
      <c r="L3327" s="490">
        <f t="shared" si="1"/>
        <v>36</v>
      </c>
      <c r="M3327" s="490">
        <f t="shared" si="1"/>
        <v>36</v>
      </c>
      <c r="N3327" s="490">
        <f t="shared" si="1"/>
        <v>36</v>
      </c>
      <c r="O3327" s="490">
        <f t="shared" si="1"/>
        <v>36</v>
      </c>
      <c r="P3327" s="377" t="s">
        <v>31</v>
      </c>
      <c r="Q3327" s="377" t="s">
        <v>31</v>
      </c>
      <c r="R3327" s="377" t="s">
        <v>31</v>
      </c>
      <c r="S3327" s="498" t="s">
        <v>8552</v>
      </c>
      <c r="T3327" s="283"/>
      <c r="U3327" s="283"/>
      <c r="V3327" s="270"/>
      <c r="W3327" s="270" t="s">
        <v>21</v>
      </c>
    </row>
    <row r="3328" s="253" customFormat="true" ht="25.5" hidden="true" spans="1:23">
      <c r="A3328" s="270">
        <f>MAX(A$3:A3327)+1</f>
        <v>3103</v>
      </c>
      <c r="B3328" s="270" t="s">
        <v>8553</v>
      </c>
      <c r="C3328" s="270" t="s">
        <v>8554</v>
      </c>
      <c r="D3328" s="410" t="s">
        <v>2517</v>
      </c>
      <c r="E3328" s="410" t="s">
        <v>2518</v>
      </c>
      <c r="F3328" s="325" t="s">
        <v>8555</v>
      </c>
      <c r="G3328" s="270"/>
      <c r="H3328" s="283" t="s">
        <v>44</v>
      </c>
      <c r="I3328" s="283" t="s">
        <v>188</v>
      </c>
      <c r="J3328" s="289">
        <v>56</v>
      </c>
      <c r="K3328" s="290"/>
      <c r="L3328" s="291"/>
      <c r="M3328" s="289">
        <v>45</v>
      </c>
      <c r="N3328" s="290"/>
      <c r="O3328" s="291"/>
      <c r="P3328" s="298" t="s">
        <v>31</v>
      </c>
      <c r="Q3328" s="305"/>
      <c r="R3328" s="306"/>
      <c r="S3328" s="270"/>
      <c r="T3328" s="283"/>
      <c r="U3328" s="283"/>
      <c r="V3328" s="270"/>
      <c r="W3328" s="270" t="s">
        <v>310</v>
      </c>
    </row>
    <row r="3329" s="253" customFormat="true" ht="63.75" hidden="true" spans="1:23">
      <c r="A3329" s="270">
        <f>MAX(A$3:A3328)+1</f>
        <v>3104</v>
      </c>
      <c r="B3329" s="270" t="s">
        <v>8556</v>
      </c>
      <c r="C3329" s="270" t="s">
        <v>8557</v>
      </c>
      <c r="D3329" s="410" t="s">
        <v>2517</v>
      </c>
      <c r="E3329" s="410" t="s">
        <v>2518</v>
      </c>
      <c r="F3329" s="270" t="s">
        <v>8558</v>
      </c>
      <c r="G3329" s="270" t="s">
        <v>8548</v>
      </c>
      <c r="H3329" s="283" t="s">
        <v>29</v>
      </c>
      <c r="I3329" s="283" t="s">
        <v>188</v>
      </c>
      <c r="J3329" s="490" t="s">
        <v>70</v>
      </c>
      <c r="K3329" s="490" t="s">
        <v>70</v>
      </c>
      <c r="L3329" s="490" t="s">
        <v>70</v>
      </c>
      <c r="M3329" s="490" t="s">
        <v>70</v>
      </c>
      <c r="N3329" s="490" t="s">
        <v>70</v>
      </c>
      <c r="O3329" s="490" t="s">
        <v>70</v>
      </c>
      <c r="P3329" s="377" t="s">
        <v>70</v>
      </c>
      <c r="Q3329" s="377" t="s">
        <v>70</v>
      </c>
      <c r="R3329" s="377" t="s">
        <v>70</v>
      </c>
      <c r="S3329" s="502" t="s">
        <v>1008</v>
      </c>
      <c r="T3329" s="283"/>
      <c r="U3329" s="283"/>
      <c r="V3329" s="270"/>
      <c r="W3329" s="270" t="s">
        <v>21</v>
      </c>
    </row>
    <row r="3330" s="253" customFormat="true" ht="25.5" hidden="true" spans="1:23">
      <c r="A3330" s="270">
        <f>MAX(A$3:A3329)+1</f>
        <v>3105</v>
      </c>
      <c r="B3330" s="270">
        <v>330100016</v>
      </c>
      <c r="C3330" s="270" t="s">
        <v>8559</v>
      </c>
      <c r="D3330" s="410" t="s">
        <v>8560</v>
      </c>
      <c r="E3330" s="410" t="s">
        <v>8559</v>
      </c>
      <c r="F3330" s="270"/>
      <c r="G3330" s="270"/>
      <c r="H3330" s="283" t="s">
        <v>39</v>
      </c>
      <c r="I3330" s="283" t="s">
        <v>40</v>
      </c>
      <c r="J3330" s="493">
        <v>80</v>
      </c>
      <c r="K3330" s="494">
        <v>80</v>
      </c>
      <c r="L3330" s="494">
        <v>80</v>
      </c>
      <c r="M3330" s="494">
        <v>64</v>
      </c>
      <c r="N3330" s="494">
        <v>64</v>
      </c>
      <c r="O3330" s="494">
        <v>64</v>
      </c>
      <c r="P3330" s="377" t="s">
        <v>31</v>
      </c>
      <c r="Q3330" s="377" t="s">
        <v>31</v>
      </c>
      <c r="R3330" s="377" t="s">
        <v>31</v>
      </c>
      <c r="S3330" s="270"/>
      <c r="T3330" s="377"/>
      <c r="U3330" s="377"/>
      <c r="V3330" s="270"/>
      <c r="W3330" s="270" t="s">
        <v>938</v>
      </c>
    </row>
    <row r="3331" s="253" customFormat="true" ht="25.5" hidden="true" spans="1:23">
      <c r="A3331" s="270">
        <f>MAX(A$3:A3330)+1</f>
        <v>3106</v>
      </c>
      <c r="B3331" s="270">
        <v>330100017</v>
      </c>
      <c r="C3331" s="270" t="s">
        <v>8561</v>
      </c>
      <c r="D3331" s="410" t="s">
        <v>8562</v>
      </c>
      <c r="E3331" s="410" t="s">
        <v>8561</v>
      </c>
      <c r="F3331" s="270"/>
      <c r="G3331" s="270" t="s">
        <v>8563</v>
      </c>
      <c r="H3331" s="283" t="s">
        <v>44</v>
      </c>
      <c r="I3331" s="283" t="s">
        <v>8482</v>
      </c>
      <c r="J3331" s="493">
        <v>800</v>
      </c>
      <c r="K3331" s="494">
        <v>800</v>
      </c>
      <c r="L3331" s="494">
        <v>800</v>
      </c>
      <c r="M3331" s="494">
        <v>640</v>
      </c>
      <c r="N3331" s="494">
        <v>640</v>
      </c>
      <c r="O3331" s="494">
        <v>640</v>
      </c>
      <c r="P3331" s="377" t="s">
        <v>31</v>
      </c>
      <c r="Q3331" s="377" t="s">
        <v>31</v>
      </c>
      <c r="R3331" s="377" t="s">
        <v>31</v>
      </c>
      <c r="S3331" s="270"/>
      <c r="T3331" s="377"/>
      <c r="U3331" s="377"/>
      <c r="V3331" s="270"/>
      <c r="W3331" s="270" t="s">
        <v>938</v>
      </c>
    </row>
    <row r="3332" s="253" customFormat="true" ht="27" hidden="true" spans="1:23">
      <c r="A3332" s="270">
        <f>MAX(A$3:A3331)+1</f>
        <v>3107</v>
      </c>
      <c r="B3332" s="270" t="s">
        <v>8564</v>
      </c>
      <c r="C3332" s="270" t="s">
        <v>8565</v>
      </c>
      <c r="D3332" s="410" t="s">
        <v>8566</v>
      </c>
      <c r="E3332" s="410" t="s">
        <v>8567</v>
      </c>
      <c r="F3332" s="270"/>
      <c r="G3332" s="270"/>
      <c r="H3332" s="283" t="s">
        <v>44</v>
      </c>
      <c r="I3332" s="283" t="s">
        <v>188</v>
      </c>
      <c r="J3332" s="377">
        <v>341</v>
      </c>
      <c r="K3332" s="377">
        <v>341</v>
      </c>
      <c r="L3332" s="377">
        <v>341</v>
      </c>
      <c r="M3332" s="377">
        <v>341</v>
      </c>
      <c r="N3332" s="377">
        <v>341</v>
      </c>
      <c r="O3332" s="377">
        <v>341</v>
      </c>
      <c r="P3332" s="377" t="s">
        <v>31</v>
      </c>
      <c r="Q3332" s="377" t="s">
        <v>31</v>
      </c>
      <c r="R3332" s="377" t="s">
        <v>31</v>
      </c>
      <c r="S3332" s="393" t="s">
        <v>8568</v>
      </c>
      <c r="T3332" s="377"/>
      <c r="U3332" s="377"/>
      <c r="V3332" s="270"/>
      <c r="W3332" s="270" t="s">
        <v>938</v>
      </c>
    </row>
    <row r="3333" s="253" customFormat="true" ht="25.5" hidden="true" spans="1:23">
      <c r="A3333" s="270">
        <f>MAX(A$3:A3332)+1</f>
        <v>3108</v>
      </c>
      <c r="B3333" s="270">
        <v>330100018</v>
      </c>
      <c r="C3333" s="270" t="s">
        <v>8569</v>
      </c>
      <c r="D3333" s="410" t="s">
        <v>8570</v>
      </c>
      <c r="E3333" s="410" t="s">
        <v>8569</v>
      </c>
      <c r="F3333" s="270" t="s">
        <v>8571</v>
      </c>
      <c r="G3333" s="270"/>
      <c r="H3333" s="283" t="s">
        <v>4442</v>
      </c>
      <c r="I3333" s="283" t="s">
        <v>3288</v>
      </c>
      <c r="J3333" s="490">
        <v>360</v>
      </c>
      <c r="K3333" s="490">
        <v>360</v>
      </c>
      <c r="L3333" s="490">
        <v>360</v>
      </c>
      <c r="M3333" s="490">
        <v>360</v>
      </c>
      <c r="N3333" s="490">
        <v>360</v>
      </c>
      <c r="O3333" s="490">
        <v>360</v>
      </c>
      <c r="P3333" s="377" t="s">
        <v>31</v>
      </c>
      <c r="Q3333" s="377" t="s">
        <v>31</v>
      </c>
      <c r="R3333" s="377" t="s">
        <v>31</v>
      </c>
      <c r="S3333" s="270" t="s">
        <v>8572</v>
      </c>
      <c r="T3333" s="283"/>
      <c r="U3333" s="283"/>
      <c r="V3333" s="270"/>
      <c r="W3333" s="270" t="s">
        <v>21</v>
      </c>
    </row>
    <row r="3334" s="253" customFormat="true" ht="25.5" hidden="true" spans="1:23">
      <c r="A3334" s="270">
        <f>MAX(A$3:A3333)+1</f>
        <v>3109</v>
      </c>
      <c r="B3334" s="270">
        <v>330100019</v>
      </c>
      <c r="C3334" s="270" t="s">
        <v>8573</v>
      </c>
      <c r="D3334" s="410" t="s">
        <v>2517</v>
      </c>
      <c r="E3334" s="410" t="s">
        <v>2518</v>
      </c>
      <c r="F3334" s="325" t="s">
        <v>8574</v>
      </c>
      <c r="G3334" s="270"/>
      <c r="H3334" s="283" t="s">
        <v>44</v>
      </c>
      <c r="I3334" s="283" t="s">
        <v>188</v>
      </c>
      <c r="J3334" s="289">
        <v>20</v>
      </c>
      <c r="K3334" s="290"/>
      <c r="L3334" s="291"/>
      <c r="M3334" s="289">
        <v>16</v>
      </c>
      <c r="N3334" s="290"/>
      <c r="O3334" s="291"/>
      <c r="P3334" s="298" t="s">
        <v>31</v>
      </c>
      <c r="Q3334" s="305"/>
      <c r="R3334" s="306"/>
      <c r="S3334" s="270" t="s">
        <v>8575</v>
      </c>
      <c r="T3334" s="283"/>
      <c r="U3334" s="283"/>
      <c r="V3334" s="270"/>
      <c r="W3334" s="270" t="s">
        <v>310</v>
      </c>
    </row>
    <row r="3335" s="252" customFormat="true" ht="51" hidden="true" spans="1:23">
      <c r="A3335" s="270"/>
      <c r="B3335" s="270">
        <v>3302</v>
      </c>
      <c r="C3335" s="270" t="s">
        <v>8576</v>
      </c>
      <c r="D3335" s="410"/>
      <c r="E3335" s="410"/>
      <c r="F3335" s="270"/>
      <c r="G3335" s="270" t="s">
        <v>8577</v>
      </c>
      <c r="H3335" s="283"/>
      <c r="I3335" s="283"/>
      <c r="J3335" s="490"/>
      <c r="K3335" s="490"/>
      <c r="L3335" s="490"/>
      <c r="M3335" s="490"/>
      <c r="N3335" s="490"/>
      <c r="O3335" s="490"/>
      <c r="P3335" s="377"/>
      <c r="Q3335" s="377"/>
      <c r="R3335" s="377"/>
      <c r="S3335" s="270"/>
      <c r="T3335" s="283"/>
      <c r="U3335" s="283"/>
      <c r="V3335" s="270"/>
      <c r="W3335" s="270" t="s">
        <v>21</v>
      </c>
    </row>
    <row r="3336" s="252" customFormat="true" ht="25.5" hidden="true" spans="1:23">
      <c r="A3336" s="270"/>
      <c r="B3336" s="270">
        <v>330201</v>
      </c>
      <c r="C3336" s="270" t="s">
        <v>8578</v>
      </c>
      <c r="D3336" s="410"/>
      <c r="E3336" s="410"/>
      <c r="F3336" s="270"/>
      <c r="G3336" s="270" t="s">
        <v>8579</v>
      </c>
      <c r="H3336" s="283"/>
      <c r="I3336" s="283"/>
      <c r="J3336" s="490"/>
      <c r="K3336" s="490"/>
      <c r="L3336" s="490"/>
      <c r="M3336" s="490"/>
      <c r="N3336" s="490"/>
      <c r="O3336" s="490"/>
      <c r="P3336" s="377"/>
      <c r="Q3336" s="377"/>
      <c r="R3336" s="377"/>
      <c r="S3336" s="270"/>
      <c r="T3336" s="283"/>
      <c r="U3336" s="283"/>
      <c r="V3336" s="270"/>
      <c r="W3336" s="270" t="s">
        <v>21</v>
      </c>
    </row>
    <row r="3337" s="253" customFormat="true" ht="25.5" hidden="true" spans="1:23">
      <c r="A3337" s="270">
        <f>MAX(A$3:A3336)+1</f>
        <v>3110</v>
      </c>
      <c r="B3337" s="270">
        <v>330201001</v>
      </c>
      <c r="C3337" s="270" t="s">
        <v>8580</v>
      </c>
      <c r="D3337" s="410" t="s">
        <v>8581</v>
      </c>
      <c r="E3337" s="410" t="s">
        <v>8580</v>
      </c>
      <c r="F3337" s="270" t="s">
        <v>8582</v>
      </c>
      <c r="G3337" s="270"/>
      <c r="H3337" s="283" t="s">
        <v>39</v>
      </c>
      <c r="I3337" s="283" t="s">
        <v>40</v>
      </c>
      <c r="J3337" s="500">
        <v>150</v>
      </c>
      <c r="K3337" s="501">
        <v>135</v>
      </c>
      <c r="L3337" s="501">
        <v>121.5</v>
      </c>
      <c r="M3337" s="501">
        <v>120</v>
      </c>
      <c r="N3337" s="501">
        <v>108</v>
      </c>
      <c r="O3337" s="501">
        <v>97.2</v>
      </c>
      <c r="P3337" s="377" t="s">
        <v>31</v>
      </c>
      <c r="Q3337" s="377" t="s">
        <v>31</v>
      </c>
      <c r="R3337" s="377" t="s">
        <v>31</v>
      </c>
      <c r="S3337" s="270"/>
      <c r="T3337" s="283"/>
      <c r="U3337" s="283"/>
      <c r="V3337" s="270"/>
      <c r="W3337" s="270" t="s">
        <v>21</v>
      </c>
    </row>
    <row r="3338" s="253" customFormat="true" ht="27" hidden="true" spans="1:23">
      <c r="A3338" s="270">
        <f>MAX(A$3:A3337)+1</f>
        <v>3111</v>
      </c>
      <c r="B3338" s="270" t="s">
        <v>8583</v>
      </c>
      <c r="C3338" s="393" t="s">
        <v>8584</v>
      </c>
      <c r="D3338" s="410" t="s">
        <v>8585</v>
      </c>
      <c r="E3338" s="410" t="s">
        <v>8586</v>
      </c>
      <c r="F3338" s="270"/>
      <c r="G3338" s="270"/>
      <c r="H3338" s="283" t="s">
        <v>39</v>
      </c>
      <c r="I3338" s="283" t="s">
        <v>40</v>
      </c>
      <c r="J3338" s="490">
        <f t="shared" ref="J3338:O3338" si="2">1.5*20</f>
        <v>30</v>
      </c>
      <c r="K3338" s="490">
        <f t="shared" si="2"/>
        <v>30</v>
      </c>
      <c r="L3338" s="490">
        <f t="shared" si="2"/>
        <v>30</v>
      </c>
      <c r="M3338" s="490">
        <f t="shared" si="2"/>
        <v>30</v>
      </c>
      <c r="N3338" s="490">
        <f t="shared" si="2"/>
        <v>30</v>
      </c>
      <c r="O3338" s="490">
        <f t="shared" si="2"/>
        <v>30</v>
      </c>
      <c r="P3338" s="377" t="s">
        <v>31</v>
      </c>
      <c r="Q3338" s="377" t="s">
        <v>31</v>
      </c>
      <c r="R3338" s="377" t="s">
        <v>31</v>
      </c>
      <c r="S3338" s="393" t="s">
        <v>8584</v>
      </c>
      <c r="T3338" s="283"/>
      <c r="U3338" s="283"/>
      <c r="V3338" s="270"/>
      <c r="W3338" s="270" t="s">
        <v>21</v>
      </c>
    </row>
    <row r="3339" s="253" customFormat="true" ht="25.5" hidden="true" spans="1:23">
      <c r="A3339" s="270">
        <f>MAX(A$3:A3338)+1</f>
        <v>3112</v>
      </c>
      <c r="B3339" s="270">
        <v>330201002</v>
      </c>
      <c r="C3339" s="474" t="s">
        <v>8587</v>
      </c>
      <c r="D3339" s="410" t="s">
        <v>8588</v>
      </c>
      <c r="E3339" s="410" t="s">
        <v>8587</v>
      </c>
      <c r="F3339" s="270"/>
      <c r="G3339" s="270" t="s">
        <v>8589</v>
      </c>
      <c r="H3339" s="283" t="s">
        <v>39</v>
      </c>
      <c r="I3339" s="283" t="s">
        <v>40</v>
      </c>
      <c r="J3339" s="493">
        <v>1030</v>
      </c>
      <c r="K3339" s="494">
        <v>1030</v>
      </c>
      <c r="L3339" s="494">
        <v>1030</v>
      </c>
      <c r="M3339" s="494">
        <v>824</v>
      </c>
      <c r="N3339" s="494">
        <v>824</v>
      </c>
      <c r="O3339" s="494">
        <v>824</v>
      </c>
      <c r="P3339" s="377" t="s">
        <v>31</v>
      </c>
      <c r="Q3339" s="377" t="s">
        <v>31</v>
      </c>
      <c r="R3339" s="377" t="s">
        <v>31</v>
      </c>
      <c r="S3339" s="270"/>
      <c r="T3339" s="377"/>
      <c r="U3339" s="377"/>
      <c r="V3339" s="270"/>
      <c r="W3339" s="270" t="s">
        <v>938</v>
      </c>
    </row>
    <row r="3340" s="253" customFormat="true" ht="38.25" hidden="true" spans="1:23">
      <c r="A3340" s="270">
        <f>MAX(A$3:A3339)+1</f>
        <v>3113</v>
      </c>
      <c r="B3340" s="270">
        <v>330201003</v>
      </c>
      <c r="C3340" s="474" t="s">
        <v>8590</v>
      </c>
      <c r="D3340" s="410" t="s">
        <v>8591</v>
      </c>
      <c r="E3340" s="410" t="s">
        <v>8590</v>
      </c>
      <c r="F3340" s="270" t="s">
        <v>8592</v>
      </c>
      <c r="G3340" s="270"/>
      <c r="H3340" s="283" t="s">
        <v>39</v>
      </c>
      <c r="I3340" s="283" t="s">
        <v>40</v>
      </c>
      <c r="J3340" s="500">
        <v>375</v>
      </c>
      <c r="K3340" s="501">
        <v>337.5</v>
      </c>
      <c r="L3340" s="501">
        <v>303.75</v>
      </c>
      <c r="M3340" s="501">
        <v>300</v>
      </c>
      <c r="N3340" s="501">
        <v>270</v>
      </c>
      <c r="O3340" s="501">
        <v>243</v>
      </c>
      <c r="P3340" s="377" t="s">
        <v>31</v>
      </c>
      <c r="Q3340" s="377" t="s">
        <v>31</v>
      </c>
      <c r="R3340" s="377" t="s">
        <v>31</v>
      </c>
      <c r="S3340" s="270"/>
      <c r="T3340" s="283"/>
      <c r="U3340" s="283"/>
      <c r="V3340" s="270"/>
      <c r="W3340" s="270" t="s">
        <v>21</v>
      </c>
    </row>
    <row r="3341" s="253" customFormat="true" ht="25.5" hidden="true" spans="1:23">
      <c r="A3341" s="270">
        <f>MAX(A$3:A3340)+1</f>
        <v>3114</v>
      </c>
      <c r="B3341" s="270">
        <v>330201004</v>
      </c>
      <c r="C3341" s="474" t="s">
        <v>8593</v>
      </c>
      <c r="D3341" s="410" t="s">
        <v>8594</v>
      </c>
      <c r="E3341" s="410" t="s">
        <v>8593</v>
      </c>
      <c r="F3341" s="270" t="s">
        <v>8595</v>
      </c>
      <c r="G3341" s="270"/>
      <c r="H3341" s="283" t="s">
        <v>39</v>
      </c>
      <c r="I3341" s="283" t="s">
        <v>40</v>
      </c>
      <c r="J3341" s="500">
        <v>1200</v>
      </c>
      <c r="K3341" s="501">
        <v>1080</v>
      </c>
      <c r="L3341" s="501">
        <v>972</v>
      </c>
      <c r="M3341" s="501">
        <v>960</v>
      </c>
      <c r="N3341" s="501">
        <v>864</v>
      </c>
      <c r="O3341" s="501">
        <v>777.6</v>
      </c>
      <c r="P3341" s="377" t="s">
        <v>31</v>
      </c>
      <c r="Q3341" s="377" t="s">
        <v>31</v>
      </c>
      <c r="R3341" s="377" t="s">
        <v>31</v>
      </c>
      <c r="S3341" s="270"/>
      <c r="T3341" s="283"/>
      <c r="U3341" s="283"/>
      <c r="V3341" s="270"/>
      <c r="W3341" s="270" t="s">
        <v>21</v>
      </c>
    </row>
    <row r="3342" s="253" customFormat="true" ht="25.5" hidden="true" spans="1:23">
      <c r="A3342" s="270">
        <f>MAX(A$3:A3341)+1</f>
        <v>3115</v>
      </c>
      <c r="B3342" s="270">
        <v>330201005</v>
      </c>
      <c r="C3342" s="474" t="s">
        <v>8596</v>
      </c>
      <c r="D3342" s="410" t="s">
        <v>8597</v>
      </c>
      <c r="E3342" s="410" t="s">
        <v>8596</v>
      </c>
      <c r="F3342" s="270" t="s">
        <v>8598</v>
      </c>
      <c r="G3342" s="270"/>
      <c r="H3342" s="283" t="s">
        <v>39</v>
      </c>
      <c r="I3342" s="283" t="s">
        <v>40</v>
      </c>
      <c r="J3342" s="500">
        <v>900</v>
      </c>
      <c r="K3342" s="501">
        <v>810</v>
      </c>
      <c r="L3342" s="501">
        <v>729</v>
      </c>
      <c r="M3342" s="501">
        <v>720</v>
      </c>
      <c r="N3342" s="501">
        <v>648</v>
      </c>
      <c r="O3342" s="501">
        <v>583.2</v>
      </c>
      <c r="P3342" s="377" t="s">
        <v>31</v>
      </c>
      <c r="Q3342" s="377" t="s">
        <v>31</v>
      </c>
      <c r="R3342" s="377" t="s">
        <v>31</v>
      </c>
      <c r="S3342" s="270"/>
      <c r="T3342" s="283"/>
      <c r="U3342" s="283"/>
      <c r="V3342" s="270"/>
      <c r="W3342" s="270" t="s">
        <v>21</v>
      </c>
    </row>
    <row r="3343" s="253" customFormat="true" ht="25.5" hidden="true" spans="1:23">
      <c r="A3343" s="270">
        <f>MAX(A$3:A3342)+1</f>
        <v>3116</v>
      </c>
      <c r="B3343" s="270">
        <v>330201006</v>
      </c>
      <c r="C3343" s="474" t="s">
        <v>8599</v>
      </c>
      <c r="D3343" s="410" t="s">
        <v>8600</v>
      </c>
      <c r="E3343" s="410" t="s">
        <v>8599</v>
      </c>
      <c r="F3343" s="270" t="s">
        <v>8601</v>
      </c>
      <c r="G3343" s="270" t="s">
        <v>8602</v>
      </c>
      <c r="H3343" s="283" t="s">
        <v>39</v>
      </c>
      <c r="I3343" s="283" t="s">
        <v>40</v>
      </c>
      <c r="J3343" s="500">
        <v>2550</v>
      </c>
      <c r="K3343" s="501">
        <v>2295</v>
      </c>
      <c r="L3343" s="501">
        <v>2065.5</v>
      </c>
      <c r="M3343" s="501">
        <v>2040</v>
      </c>
      <c r="N3343" s="501">
        <v>1836</v>
      </c>
      <c r="O3343" s="501">
        <v>1652.4</v>
      </c>
      <c r="P3343" s="377" t="s">
        <v>31</v>
      </c>
      <c r="Q3343" s="377" t="s">
        <v>31</v>
      </c>
      <c r="R3343" s="377" t="s">
        <v>31</v>
      </c>
      <c r="S3343" s="270"/>
      <c r="T3343" s="283"/>
      <c r="U3343" s="283"/>
      <c r="V3343" s="270"/>
      <c r="W3343" s="270" t="s">
        <v>21</v>
      </c>
    </row>
    <row r="3344" s="253" customFormat="true" ht="38.25" hidden="true" spans="1:23">
      <c r="A3344" s="270">
        <f>MAX(A$3:A3343)+1</f>
        <v>3117</v>
      </c>
      <c r="B3344" s="270" t="s">
        <v>8603</v>
      </c>
      <c r="C3344" s="270" t="s">
        <v>8604</v>
      </c>
      <c r="D3344" s="410" t="s">
        <v>8605</v>
      </c>
      <c r="E3344" s="410" t="s">
        <v>8606</v>
      </c>
      <c r="F3344" s="270"/>
      <c r="G3344" s="270"/>
      <c r="H3344" s="283" t="s">
        <v>39</v>
      </c>
      <c r="I3344" s="283" t="s">
        <v>40</v>
      </c>
      <c r="J3344" s="490">
        <f t="shared" ref="J3344:O3344" si="3">1.5*500</f>
        <v>750</v>
      </c>
      <c r="K3344" s="490">
        <f t="shared" si="3"/>
        <v>750</v>
      </c>
      <c r="L3344" s="490">
        <f t="shared" si="3"/>
        <v>750</v>
      </c>
      <c r="M3344" s="490">
        <f t="shared" si="3"/>
        <v>750</v>
      </c>
      <c r="N3344" s="490">
        <f t="shared" si="3"/>
        <v>750</v>
      </c>
      <c r="O3344" s="490">
        <f t="shared" si="3"/>
        <v>750</v>
      </c>
      <c r="P3344" s="377" t="s">
        <v>31</v>
      </c>
      <c r="Q3344" s="377" t="s">
        <v>31</v>
      </c>
      <c r="R3344" s="377" t="s">
        <v>31</v>
      </c>
      <c r="S3344" s="430" t="s">
        <v>8604</v>
      </c>
      <c r="T3344" s="283"/>
      <c r="U3344" s="283"/>
      <c r="V3344" s="270"/>
      <c r="W3344" s="270" t="s">
        <v>21</v>
      </c>
    </row>
    <row r="3345" s="253" customFormat="true" ht="25.5" hidden="true" spans="1:23">
      <c r="A3345" s="270">
        <f>MAX(A$3:A3344)+1</f>
        <v>3118</v>
      </c>
      <c r="B3345" s="270">
        <v>330201007</v>
      </c>
      <c r="C3345" s="270" t="s">
        <v>8607</v>
      </c>
      <c r="D3345" s="410" t="s">
        <v>8608</v>
      </c>
      <c r="E3345" s="410" t="s">
        <v>8607</v>
      </c>
      <c r="F3345" s="270" t="s">
        <v>8609</v>
      </c>
      <c r="G3345" s="270"/>
      <c r="H3345" s="283" t="s">
        <v>39</v>
      </c>
      <c r="I3345" s="283" t="s">
        <v>40</v>
      </c>
      <c r="J3345" s="500">
        <v>1950</v>
      </c>
      <c r="K3345" s="501">
        <v>1755</v>
      </c>
      <c r="L3345" s="501">
        <v>1579.5</v>
      </c>
      <c r="M3345" s="501">
        <v>1560</v>
      </c>
      <c r="N3345" s="501">
        <v>1404</v>
      </c>
      <c r="O3345" s="501">
        <v>1263.6</v>
      </c>
      <c r="P3345" s="377" t="s">
        <v>31</v>
      </c>
      <c r="Q3345" s="377" t="s">
        <v>31</v>
      </c>
      <c r="R3345" s="377" t="s">
        <v>31</v>
      </c>
      <c r="S3345" s="270"/>
      <c r="T3345" s="283"/>
      <c r="U3345" s="283"/>
      <c r="V3345" s="270"/>
      <c r="W3345" s="270" t="s">
        <v>21</v>
      </c>
    </row>
    <row r="3346" s="253" customFormat="true" ht="25.5" hidden="true" spans="1:23">
      <c r="A3346" s="270">
        <f>MAX(A$3:A3345)+1</f>
        <v>3119</v>
      </c>
      <c r="B3346" s="270">
        <v>330201008</v>
      </c>
      <c r="C3346" s="270" t="s">
        <v>8610</v>
      </c>
      <c r="D3346" s="410" t="s">
        <v>8611</v>
      </c>
      <c r="E3346" s="410" t="s">
        <v>8610</v>
      </c>
      <c r="F3346" s="270"/>
      <c r="G3346" s="270"/>
      <c r="H3346" s="283" t="s">
        <v>39</v>
      </c>
      <c r="I3346" s="283" t="s">
        <v>40</v>
      </c>
      <c r="J3346" s="493">
        <v>1900</v>
      </c>
      <c r="K3346" s="494">
        <v>1900</v>
      </c>
      <c r="L3346" s="494">
        <v>1900</v>
      </c>
      <c r="M3346" s="494">
        <v>1520</v>
      </c>
      <c r="N3346" s="494">
        <v>1520</v>
      </c>
      <c r="O3346" s="494">
        <v>1520</v>
      </c>
      <c r="P3346" s="377" t="s">
        <v>31</v>
      </c>
      <c r="Q3346" s="377" t="s">
        <v>31</v>
      </c>
      <c r="R3346" s="377" t="s">
        <v>31</v>
      </c>
      <c r="S3346" s="270"/>
      <c r="T3346" s="377"/>
      <c r="U3346" s="377"/>
      <c r="V3346" s="270"/>
      <c r="W3346" s="270" t="s">
        <v>938</v>
      </c>
    </row>
    <row r="3347" s="253" customFormat="true" ht="25.5" hidden="true" spans="1:23">
      <c r="A3347" s="270">
        <f>MAX(A$3:A3346)+1</f>
        <v>3120</v>
      </c>
      <c r="B3347" s="270">
        <v>330201009</v>
      </c>
      <c r="C3347" s="270" t="s">
        <v>8612</v>
      </c>
      <c r="D3347" s="410" t="s">
        <v>8613</v>
      </c>
      <c r="E3347" s="410" t="s">
        <v>8612</v>
      </c>
      <c r="F3347" s="270" t="s">
        <v>8614</v>
      </c>
      <c r="G3347" s="270"/>
      <c r="H3347" s="283" t="s">
        <v>39</v>
      </c>
      <c r="I3347" s="283" t="s">
        <v>40</v>
      </c>
      <c r="J3347" s="500">
        <v>1950</v>
      </c>
      <c r="K3347" s="501">
        <v>1755</v>
      </c>
      <c r="L3347" s="501">
        <v>1579.5</v>
      </c>
      <c r="M3347" s="501">
        <v>1560</v>
      </c>
      <c r="N3347" s="501">
        <v>1404</v>
      </c>
      <c r="O3347" s="501">
        <v>1263.6</v>
      </c>
      <c r="P3347" s="377" t="s">
        <v>31</v>
      </c>
      <c r="Q3347" s="377" t="s">
        <v>31</v>
      </c>
      <c r="R3347" s="377" t="s">
        <v>31</v>
      </c>
      <c r="S3347" s="270"/>
      <c r="T3347" s="283"/>
      <c r="U3347" s="283"/>
      <c r="V3347" s="270"/>
      <c r="W3347" s="270" t="s">
        <v>21</v>
      </c>
    </row>
    <row r="3348" s="253" customFormat="true" ht="25.5" hidden="true" spans="1:23">
      <c r="A3348" s="270">
        <f>MAX(A$3:A3347)+1</f>
        <v>3121</v>
      </c>
      <c r="B3348" s="270">
        <v>330201010</v>
      </c>
      <c r="C3348" s="270" t="s">
        <v>8615</v>
      </c>
      <c r="D3348" s="410" t="s">
        <v>8616</v>
      </c>
      <c r="E3348" s="410" t="s">
        <v>8615</v>
      </c>
      <c r="F3348" s="270"/>
      <c r="G3348" s="270"/>
      <c r="H3348" s="283" t="s">
        <v>39</v>
      </c>
      <c r="I3348" s="283" t="s">
        <v>40</v>
      </c>
      <c r="J3348" s="500">
        <v>900</v>
      </c>
      <c r="K3348" s="501">
        <v>810</v>
      </c>
      <c r="L3348" s="501">
        <v>729</v>
      </c>
      <c r="M3348" s="501">
        <v>720</v>
      </c>
      <c r="N3348" s="501">
        <v>648</v>
      </c>
      <c r="O3348" s="501">
        <v>583.2</v>
      </c>
      <c r="P3348" s="377" t="s">
        <v>31</v>
      </c>
      <c r="Q3348" s="377" t="s">
        <v>31</v>
      </c>
      <c r="R3348" s="377" t="s">
        <v>31</v>
      </c>
      <c r="S3348" s="270"/>
      <c r="T3348" s="283"/>
      <c r="U3348" s="283"/>
      <c r="V3348" s="270"/>
      <c r="W3348" s="270" t="s">
        <v>21</v>
      </c>
    </row>
    <row r="3349" s="253" customFormat="true" ht="25.5" hidden="true" spans="1:23">
      <c r="A3349" s="270">
        <f>MAX(A$3:A3348)+1</f>
        <v>3122</v>
      </c>
      <c r="B3349" s="270" t="s">
        <v>8617</v>
      </c>
      <c r="C3349" s="270" t="s">
        <v>8618</v>
      </c>
      <c r="D3349" s="410" t="s">
        <v>8619</v>
      </c>
      <c r="E3349" s="410" t="s">
        <v>8620</v>
      </c>
      <c r="F3349" s="270"/>
      <c r="G3349" s="270"/>
      <c r="H3349" s="283" t="s">
        <v>39</v>
      </c>
      <c r="I3349" s="283" t="s">
        <v>40</v>
      </c>
      <c r="J3349" s="490">
        <f t="shared" ref="J3349:O3349" si="4">1.5*200</f>
        <v>300</v>
      </c>
      <c r="K3349" s="490">
        <f t="shared" si="4"/>
        <v>300</v>
      </c>
      <c r="L3349" s="490">
        <f t="shared" si="4"/>
        <v>300</v>
      </c>
      <c r="M3349" s="490">
        <f t="shared" si="4"/>
        <v>300</v>
      </c>
      <c r="N3349" s="490">
        <f t="shared" si="4"/>
        <v>300</v>
      </c>
      <c r="O3349" s="490">
        <f t="shared" si="4"/>
        <v>300</v>
      </c>
      <c r="P3349" s="377" t="s">
        <v>31</v>
      </c>
      <c r="Q3349" s="377" t="s">
        <v>31</v>
      </c>
      <c r="R3349" s="377" t="s">
        <v>31</v>
      </c>
      <c r="S3349" s="430" t="s">
        <v>8618</v>
      </c>
      <c r="T3349" s="283"/>
      <c r="U3349" s="283"/>
      <c r="V3349" s="270"/>
      <c r="W3349" s="270" t="s">
        <v>21</v>
      </c>
    </row>
    <row r="3350" s="253" customFormat="true" ht="25.5" hidden="true" spans="1:23">
      <c r="A3350" s="270">
        <f>MAX(A$3:A3349)+1</f>
        <v>3123</v>
      </c>
      <c r="B3350" s="270">
        <v>330201011</v>
      </c>
      <c r="C3350" s="270" t="s">
        <v>8621</v>
      </c>
      <c r="D3350" s="410" t="s">
        <v>8622</v>
      </c>
      <c r="E3350" s="410" t="s">
        <v>8621</v>
      </c>
      <c r="F3350" s="270"/>
      <c r="G3350" s="270"/>
      <c r="H3350" s="283" t="s">
        <v>39</v>
      </c>
      <c r="I3350" s="283" t="s">
        <v>40</v>
      </c>
      <c r="J3350" s="500">
        <v>3750</v>
      </c>
      <c r="K3350" s="501">
        <v>3375</v>
      </c>
      <c r="L3350" s="501">
        <v>3037.5</v>
      </c>
      <c r="M3350" s="501">
        <v>3000</v>
      </c>
      <c r="N3350" s="501">
        <v>2700</v>
      </c>
      <c r="O3350" s="501">
        <v>2430</v>
      </c>
      <c r="P3350" s="377" t="s">
        <v>31</v>
      </c>
      <c r="Q3350" s="377" t="s">
        <v>31</v>
      </c>
      <c r="R3350" s="377" t="s">
        <v>31</v>
      </c>
      <c r="S3350" s="270"/>
      <c r="T3350" s="283"/>
      <c r="U3350" s="283"/>
      <c r="V3350" s="270"/>
      <c r="W3350" s="270" t="s">
        <v>21</v>
      </c>
    </row>
    <row r="3351" s="253" customFormat="true" ht="25.5" hidden="true" spans="1:23">
      <c r="A3351" s="270">
        <f>MAX(A$3:A3350)+1</f>
        <v>3124</v>
      </c>
      <c r="B3351" s="270">
        <v>330201012</v>
      </c>
      <c r="C3351" s="270" t="s">
        <v>8623</v>
      </c>
      <c r="D3351" s="410" t="s">
        <v>8624</v>
      </c>
      <c r="E3351" s="410" t="s">
        <v>8623</v>
      </c>
      <c r="F3351" s="270"/>
      <c r="G3351" s="270"/>
      <c r="H3351" s="283" t="s">
        <v>44</v>
      </c>
      <c r="I3351" s="283" t="s">
        <v>40</v>
      </c>
      <c r="J3351" s="500">
        <v>1350</v>
      </c>
      <c r="K3351" s="501">
        <v>1215</v>
      </c>
      <c r="L3351" s="501">
        <v>1093.5</v>
      </c>
      <c r="M3351" s="501">
        <v>1080</v>
      </c>
      <c r="N3351" s="501">
        <v>972</v>
      </c>
      <c r="O3351" s="501">
        <v>874.8</v>
      </c>
      <c r="P3351" s="377" t="s">
        <v>31</v>
      </c>
      <c r="Q3351" s="377" t="s">
        <v>31</v>
      </c>
      <c r="R3351" s="377" t="s">
        <v>31</v>
      </c>
      <c r="S3351" s="270"/>
      <c r="T3351" s="283"/>
      <c r="U3351" s="283"/>
      <c r="V3351" s="270"/>
      <c r="W3351" s="270" t="s">
        <v>21</v>
      </c>
    </row>
    <row r="3352" s="253" customFormat="true" ht="25.5" hidden="true" spans="1:23">
      <c r="A3352" s="270">
        <f>MAX(A$3:A3351)+1</f>
        <v>3125</v>
      </c>
      <c r="B3352" s="270">
        <v>330201013</v>
      </c>
      <c r="C3352" s="270" t="s">
        <v>8625</v>
      </c>
      <c r="D3352" s="410" t="s">
        <v>8626</v>
      </c>
      <c r="E3352" s="410" t="s">
        <v>8625</v>
      </c>
      <c r="F3352" s="270" t="s">
        <v>8627</v>
      </c>
      <c r="G3352" s="270"/>
      <c r="H3352" s="283" t="s">
        <v>39</v>
      </c>
      <c r="I3352" s="283" t="s">
        <v>40</v>
      </c>
      <c r="J3352" s="493">
        <v>1535</v>
      </c>
      <c r="K3352" s="494">
        <v>1535</v>
      </c>
      <c r="L3352" s="494">
        <v>1535</v>
      </c>
      <c r="M3352" s="494">
        <v>1228</v>
      </c>
      <c r="N3352" s="494">
        <v>1228</v>
      </c>
      <c r="O3352" s="494">
        <v>1228</v>
      </c>
      <c r="P3352" s="377" t="s">
        <v>31</v>
      </c>
      <c r="Q3352" s="377" t="s">
        <v>31</v>
      </c>
      <c r="R3352" s="377" t="s">
        <v>31</v>
      </c>
      <c r="S3352" s="270"/>
      <c r="T3352" s="377"/>
      <c r="U3352" s="377"/>
      <c r="V3352" s="270"/>
      <c r="W3352" s="270" t="s">
        <v>938</v>
      </c>
    </row>
    <row r="3353" s="253" customFormat="true" ht="38.25" hidden="true" spans="1:23">
      <c r="A3353" s="270">
        <f>MAX(A$3:A3352)+1</f>
        <v>3126</v>
      </c>
      <c r="B3353" s="270">
        <v>330201014</v>
      </c>
      <c r="C3353" s="270" t="s">
        <v>8628</v>
      </c>
      <c r="D3353" s="410" t="s">
        <v>8629</v>
      </c>
      <c r="E3353" s="410" t="s">
        <v>8628</v>
      </c>
      <c r="F3353" s="270" t="s">
        <v>8630</v>
      </c>
      <c r="G3353" s="270"/>
      <c r="H3353" s="283" t="s">
        <v>39</v>
      </c>
      <c r="I3353" s="283" t="s">
        <v>40</v>
      </c>
      <c r="J3353" s="493">
        <v>3057</v>
      </c>
      <c r="K3353" s="494">
        <v>3057</v>
      </c>
      <c r="L3353" s="494">
        <v>3057</v>
      </c>
      <c r="M3353" s="494">
        <v>2446</v>
      </c>
      <c r="N3353" s="494">
        <v>2446</v>
      </c>
      <c r="O3353" s="494">
        <v>2446</v>
      </c>
      <c r="P3353" s="377" t="s">
        <v>31</v>
      </c>
      <c r="Q3353" s="377" t="s">
        <v>31</v>
      </c>
      <c r="R3353" s="377" t="s">
        <v>31</v>
      </c>
      <c r="S3353" s="270"/>
      <c r="T3353" s="377"/>
      <c r="U3353" s="377"/>
      <c r="V3353" s="270"/>
      <c r="W3353" s="270" t="s">
        <v>938</v>
      </c>
    </row>
    <row r="3354" s="253" customFormat="true" ht="38.25" hidden="true" spans="1:23">
      <c r="A3354" s="270">
        <f>MAX(A$3:A3353)+1</f>
        <v>3127</v>
      </c>
      <c r="B3354" s="270" t="s">
        <v>8631</v>
      </c>
      <c r="C3354" s="393" t="s">
        <v>8632</v>
      </c>
      <c r="D3354" s="410" t="s">
        <v>8633</v>
      </c>
      <c r="E3354" s="410" t="s">
        <v>8634</v>
      </c>
      <c r="F3354" s="270"/>
      <c r="G3354" s="270"/>
      <c r="H3354" s="283" t="s">
        <v>39</v>
      </c>
      <c r="I3354" s="283" t="s">
        <v>40</v>
      </c>
      <c r="J3354" s="490">
        <f t="shared" ref="J3354:O3354" si="5">1.5*700</f>
        <v>1050</v>
      </c>
      <c r="K3354" s="490">
        <f t="shared" si="5"/>
        <v>1050</v>
      </c>
      <c r="L3354" s="490">
        <f t="shared" si="5"/>
        <v>1050</v>
      </c>
      <c r="M3354" s="490">
        <f t="shared" si="5"/>
        <v>1050</v>
      </c>
      <c r="N3354" s="490">
        <f t="shared" si="5"/>
        <v>1050</v>
      </c>
      <c r="O3354" s="490">
        <f t="shared" si="5"/>
        <v>1050</v>
      </c>
      <c r="P3354" s="377" t="s">
        <v>31</v>
      </c>
      <c r="Q3354" s="377" t="s">
        <v>31</v>
      </c>
      <c r="R3354" s="377" t="s">
        <v>31</v>
      </c>
      <c r="S3354" s="430" t="s">
        <v>8632</v>
      </c>
      <c r="T3354" s="283"/>
      <c r="U3354" s="283"/>
      <c r="V3354" s="270"/>
      <c r="W3354" s="270" t="s">
        <v>21</v>
      </c>
    </row>
    <row r="3355" s="253" customFormat="true" ht="38.25" hidden="true" spans="1:23">
      <c r="A3355" s="270">
        <f>MAX(A$3:A3354)+1</f>
        <v>3128</v>
      </c>
      <c r="B3355" s="270">
        <v>330201015</v>
      </c>
      <c r="C3355" s="474" t="s">
        <v>8635</v>
      </c>
      <c r="D3355" s="410" t="s">
        <v>8636</v>
      </c>
      <c r="E3355" s="410" t="s">
        <v>8635</v>
      </c>
      <c r="F3355" s="474" t="s">
        <v>8637</v>
      </c>
      <c r="G3355" s="270"/>
      <c r="H3355" s="283" t="s">
        <v>39</v>
      </c>
      <c r="I3355" s="283" t="s">
        <v>40</v>
      </c>
      <c r="J3355" s="493">
        <v>3379</v>
      </c>
      <c r="K3355" s="494">
        <v>3379</v>
      </c>
      <c r="L3355" s="494">
        <v>3379</v>
      </c>
      <c r="M3355" s="494">
        <v>2703</v>
      </c>
      <c r="N3355" s="494">
        <v>2703</v>
      </c>
      <c r="O3355" s="494">
        <v>2703</v>
      </c>
      <c r="P3355" s="377" t="s">
        <v>31</v>
      </c>
      <c r="Q3355" s="377" t="s">
        <v>31</v>
      </c>
      <c r="R3355" s="377" t="s">
        <v>31</v>
      </c>
      <c r="S3355" s="270"/>
      <c r="T3355" s="377"/>
      <c r="U3355" s="377"/>
      <c r="V3355" s="270"/>
      <c r="W3355" s="270" t="s">
        <v>938</v>
      </c>
    </row>
    <row r="3356" s="253" customFormat="true" ht="38.25" hidden="true" spans="1:23">
      <c r="A3356" s="270">
        <f>MAX(A$3:A3355)+1</f>
        <v>3129</v>
      </c>
      <c r="B3356" s="270">
        <v>330201016</v>
      </c>
      <c r="C3356" s="474" t="s">
        <v>8638</v>
      </c>
      <c r="D3356" s="410" t="s">
        <v>8639</v>
      </c>
      <c r="E3356" s="410" t="s">
        <v>8638</v>
      </c>
      <c r="F3356" s="474" t="s">
        <v>8640</v>
      </c>
      <c r="G3356" s="270"/>
      <c r="H3356" s="283" t="s">
        <v>39</v>
      </c>
      <c r="I3356" s="283" t="s">
        <v>40</v>
      </c>
      <c r="J3356" s="500">
        <v>1950</v>
      </c>
      <c r="K3356" s="501">
        <v>1755</v>
      </c>
      <c r="L3356" s="501">
        <v>1579.5</v>
      </c>
      <c r="M3356" s="501">
        <v>1560</v>
      </c>
      <c r="N3356" s="501">
        <v>1404</v>
      </c>
      <c r="O3356" s="501">
        <v>1263.6</v>
      </c>
      <c r="P3356" s="377" t="s">
        <v>31</v>
      </c>
      <c r="Q3356" s="377" t="s">
        <v>31</v>
      </c>
      <c r="R3356" s="377" t="s">
        <v>31</v>
      </c>
      <c r="S3356" s="270"/>
      <c r="T3356" s="283"/>
      <c r="U3356" s="283"/>
      <c r="V3356" s="270"/>
      <c r="W3356" s="270" t="s">
        <v>21</v>
      </c>
    </row>
    <row r="3357" s="253" customFormat="true" ht="25.5" hidden="true" spans="1:23">
      <c r="A3357" s="270">
        <f>MAX(A$3:A3356)+1</f>
        <v>3130</v>
      </c>
      <c r="B3357" s="270">
        <v>330201017</v>
      </c>
      <c r="C3357" s="474" t="s">
        <v>8641</v>
      </c>
      <c r="D3357" s="410" t="s">
        <v>8642</v>
      </c>
      <c r="E3357" s="410" t="s">
        <v>8641</v>
      </c>
      <c r="F3357" s="474" t="s">
        <v>8643</v>
      </c>
      <c r="G3357" s="270"/>
      <c r="H3357" s="283" t="s">
        <v>39</v>
      </c>
      <c r="I3357" s="283" t="s">
        <v>40</v>
      </c>
      <c r="J3357" s="500">
        <v>2630</v>
      </c>
      <c r="K3357" s="501">
        <v>2367</v>
      </c>
      <c r="L3357" s="501">
        <v>2130.3</v>
      </c>
      <c r="M3357" s="501">
        <v>2104</v>
      </c>
      <c r="N3357" s="501">
        <v>1893.6</v>
      </c>
      <c r="O3357" s="501">
        <v>1704.24</v>
      </c>
      <c r="P3357" s="377" t="s">
        <v>31</v>
      </c>
      <c r="Q3357" s="377" t="s">
        <v>31</v>
      </c>
      <c r="R3357" s="377" t="s">
        <v>31</v>
      </c>
      <c r="S3357" s="270"/>
      <c r="T3357" s="283"/>
      <c r="U3357" s="283"/>
      <c r="V3357" s="270"/>
      <c r="W3357" s="270" t="s">
        <v>21</v>
      </c>
    </row>
    <row r="3358" s="253" customFormat="true" ht="25.5" hidden="true" spans="1:23">
      <c r="A3358" s="270">
        <f>MAX(A$3:A3357)+1</f>
        <v>3131</v>
      </c>
      <c r="B3358" s="270">
        <v>330201018</v>
      </c>
      <c r="C3358" s="474" t="s">
        <v>8644</v>
      </c>
      <c r="D3358" s="410" t="s">
        <v>8645</v>
      </c>
      <c r="E3358" s="410" t="s">
        <v>8644</v>
      </c>
      <c r="F3358" s="474" t="s">
        <v>8646</v>
      </c>
      <c r="G3358" s="270" t="s">
        <v>8647</v>
      </c>
      <c r="H3358" s="283" t="s">
        <v>29</v>
      </c>
      <c r="I3358" s="283" t="s">
        <v>40</v>
      </c>
      <c r="J3358" s="493">
        <v>1634</v>
      </c>
      <c r="K3358" s="494">
        <v>1634</v>
      </c>
      <c r="L3358" s="494">
        <v>1634</v>
      </c>
      <c r="M3358" s="494">
        <v>1307</v>
      </c>
      <c r="N3358" s="494">
        <v>1307</v>
      </c>
      <c r="O3358" s="494">
        <v>1307</v>
      </c>
      <c r="P3358" s="377" t="s">
        <v>31</v>
      </c>
      <c r="Q3358" s="377" t="s">
        <v>31</v>
      </c>
      <c r="R3358" s="377" t="s">
        <v>31</v>
      </c>
      <c r="S3358" s="270"/>
      <c r="T3358" s="377"/>
      <c r="U3358" s="377"/>
      <c r="V3358" s="270"/>
      <c r="W3358" s="270" t="s">
        <v>938</v>
      </c>
    </row>
    <row r="3359" s="253" customFormat="true" ht="32.1" hidden="true" customHeight="true" spans="1:23">
      <c r="A3359" s="270">
        <f>MAX(A$3:A3358)+1</f>
        <v>3132</v>
      </c>
      <c r="B3359" s="270">
        <v>330201019</v>
      </c>
      <c r="C3359" s="474" t="s">
        <v>8648</v>
      </c>
      <c r="D3359" s="410" t="s">
        <v>8649</v>
      </c>
      <c r="E3359" s="410" t="s">
        <v>8648</v>
      </c>
      <c r="F3359" s="474" t="s">
        <v>8650</v>
      </c>
      <c r="G3359" s="270" t="s">
        <v>8651</v>
      </c>
      <c r="H3359" s="283" t="s">
        <v>39</v>
      </c>
      <c r="I3359" s="283" t="s">
        <v>40</v>
      </c>
      <c r="J3359" s="500">
        <v>1950</v>
      </c>
      <c r="K3359" s="501">
        <v>1755</v>
      </c>
      <c r="L3359" s="501">
        <v>1579.5</v>
      </c>
      <c r="M3359" s="501">
        <v>1560</v>
      </c>
      <c r="N3359" s="501">
        <v>1404</v>
      </c>
      <c r="O3359" s="501">
        <v>1263.6</v>
      </c>
      <c r="P3359" s="377" t="s">
        <v>31</v>
      </c>
      <c r="Q3359" s="377" t="s">
        <v>31</v>
      </c>
      <c r="R3359" s="377" t="s">
        <v>31</v>
      </c>
      <c r="S3359" s="270"/>
      <c r="T3359" s="283"/>
      <c r="U3359" s="283"/>
      <c r="V3359" s="270"/>
      <c r="W3359" s="270" t="s">
        <v>21</v>
      </c>
    </row>
    <row r="3360" s="253" customFormat="true" ht="25.5" hidden="true" spans="1:23">
      <c r="A3360" s="270">
        <f>MAX(A$3:A3359)+1</f>
        <v>3133</v>
      </c>
      <c r="B3360" s="270">
        <v>330201020</v>
      </c>
      <c r="C3360" s="474" t="s">
        <v>8652</v>
      </c>
      <c r="D3360" s="410" t="s">
        <v>8653</v>
      </c>
      <c r="E3360" s="410" t="s">
        <v>8652</v>
      </c>
      <c r="F3360" s="474"/>
      <c r="G3360" s="270"/>
      <c r="H3360" s="283" t="s">
        <v>39</v>
      </c>
      <c r="I3360" s="283" t="s">
        <v>40</v>
      </c>
      <c r="J3360" s="493">
        <v>1218</v>
      </c>
      <c r="K3360" s="494">
        <v>1218</v>
      </c>
      <c r="L3360" s="494">
        <v>1218</v>
      </c>
      <c r="M3360" s="494">
        <v>974</v>
      </c>
      <c r="N3360" s="494">
        <v>974</v>
      </c>
      <c r="O3360" s="494">
        <v>974</v>
      </c>
      <c r="P3360" s="377" t="s">
        <v>31</v>
      </c>
      <c r="Q3360" s="377" t="s">
        <v>31</v>
      </c>
      <c r="R3360" s="377" t="s">
        <v>31</v>
      </c>
      <c r="S3360" s="270"/>
      <c r="T3360" s="377"/>
      <c r="U3360" s="377"/>
      <c r="V3360" s="270"/>
      <c r="W3360" s="270" t="s">
        <v>938</v>
      </c>
    </row>
    <row r="3361" s="253" customFormat="true" ht="25.5" hidden="true" spans="1:23">
      <c r="A3361" s="270">
        <f>MAX(A$3:A3360)+1</f>
        <v>3134</v>
      </c>
      <c r="B3361" s="270">
        <v>330201021</v>
      </c>
      <c r="C3361" s="474" t="s">
        <v>8654</v>
      </c>
      <c r="D3361" s="410" t="s">
        <v>8655</v>
      </c>
      <c r="E3361" s="410" t="s">
        <v>8654</v>
      </c>
      <c r="F3361" s="474" t="s">
        <v>8656</v>
      </c>
      <c r="G3361" s="270"/>
      <c r="H3361" s="283" t="s">
        <v>39</v>
      </c>
      <c r="I3361" s="283" t="s">
        <v>40</v>
      </c>
      <c r="J3361" s="500">
        <v>1950</v>
      </c>
      <c r="K3361" s="501">
        <v>1755</v>
      </c>
      <c r="L3361" s="501">
        <v>1579.5</v>
      </c>
      <c r="M3361" s="501">
        <v>1560</v>
      </c>
      <c r="N3361" s="501">
        <v>1404</v>
      </c>
      <c r="O3361" s="501">
        <v>1263.6</v>
      </c>
      <c r="P3361" s="377" t="s">
        <v>31</v>
      </c>
      <c r="Q3361" s="377" t="s">
        <v>31</v>
      </c>
      <c r="R3361" s="377" t="s">
        <v>31</v>
      </c>
      <c r="S3361" s="270"/>
      <c r="T3361" s="283"/>
      <c r="U3361" s="283"/>
      <c r="V3361" s="270"/>
      <c r="W3361" s="270" t="s">
        <v>21</v>
      </c>
    </row>
    <row r="3362" s="253" customFormat="true" ht="25.5" hidden="true" spans="1:23">
      <c r="A3362" s="270">
        <f>MAX(A$3:A3361)+1</f>
        <v>3135</v>
      </c>
      <c r="B3362" s="321" t="s">
        <v>8657</v>
      </c>
      <c r="C3362" s="270" t="s">
        <v>8658</v>
      </c>
      <c r="D3362" s="410" t="s">
        <v>8659</v>
      </c>
      <c r="E3362" s="410" t="s">
        <v>8658</v>
      </c>
      <c r="F3362" s="325" t="s">
        <v>8660</v>
      </c>
      <c r="G3362" s="270"/>
      <c r="H3362" s="283" t="s">
        <v>29</v>
      </c>
      <c r="I3362" s="283" t="s">
        <v>40</v>
      </c>
      <c r="J3362" s="289">
        <v>1950</v>
      </c>
      <c r="K3362" s="290"/>
      <c r="L3362" s="291"/>
      <c r="M3362" s="289">
        <v>1560</v>
      </c>
      <c r="N3362" s="290"/>
      <c r="O3362" s="291"/>
      <c r="P3362" s="298" t="s">
        <v>31</v>
      </c>
      <c r="Q3362" s="305"/>
      <c r="R3362" s="306"/>
      <c r="S3362" s="270"/>
      <c r="T3362" s="283"/>
      <c r="U3362" s="283"/>
      <c r="V3362" s="270"/>
      <c r="W3362" s="270" t="s">
        <v>310</v>
      </c>
    </row>
    <row r="3363" s="253" customFormat="true" ht="76.5" hidden="true" spans="1:23">
      <c r="A3363" s="270">
        <f>MAX(A$3:A3362)+1</f>
        <v>3136</v>
      </c>
      <c r="B3363" s="270">
        <v>330201022</v>
      </c>
      <c r="C3363" s="270" t="s">
        <v>8661</v>
      </c>
      <c r="D3363" s="410" t="s">
        <v>8662</v>
      </c>
      <c r="E3363" s="410" t="s">
        <v>8661</v>
      </c>
      <c r="F3363" s="270" t="s">
        <v>8663</v>
      </c>
      <c r="G3363" s="270"/>
      <c r="H3363" s="283" t="s">
        <v>39</v>
      </c>
      <c r="I3363" s="283" t="s">
        <v>40</v>
      </c>
      <c r="J3363" s="490">
        <v>5530</v>
      </c>
      <c r="K3363" s="490">
        <v>5530</v>
      </c>
      <c r="L3363" s="490">
        <v>5530</v>
      </c>
      <c r="M3363" s="490">
        <v>4424</v>
      </c>
      <c r="N3363" s="490">
        <v>4424</v>
      </c>
      <c r="O3363" s="490">
        <v>4424</v>
      </c>
      <c r="P3363" s="377" t="s">
        <v>31</v>
      </c>
      <c r="Q3363" s="377" t="s">
        <v>31</v>
      </c>
      <c r="R3363" s="377" t="s">
        <v>31</v>
      </c>
      <c r="S3363" s="270"/>
      <c r="T3363" s="312"/>
      <c r="U3363" s="312"/>
      <c r="V3363" s="270"/>
      <c r="W3363" s="270" t="s">
        <v>21</v>
      </c>
    </row>
    <row r="3364" s="253" customFormat="true" ht="38.25" hidden="true" spans="1:23">
      <c r="A3364" s="270">
        <f>MAX(A$3:A3363)+1</f>
        <v>3137</v>
      </c>
      <c r="B3364" s="270">
        <v>330201023</v>
      </c>
      <c r="C3364" s="270" t="s">
        <v>8664</v>
      </c>
      <c r="D3364" s="410" t="s">
        <v>8665</v>
      </c>
      <c r="E3364" s="410" t="s">
        <v>8664</v>
      </c>
      <c r="F3364" s="270" t="s">
        <v>8666</v>
      </c>
      <c r="G3364" s="270" t="s">
        <v>8667</v>
      </c>
      <c r="H3364" s="283" t="s">
        <v>39</v>
      </c>
      <c r="I3364" s="283" t="s">
        <v>40</v>
      </c>
      <c r="J3364" s="493">
        <v>5387</v>
      </c>
      <c r="K3364" s="494">
        <v>5387</v>
      </c>
      <c r="L3364" s="494">
        <v>5387</v>
      </c>
      <c r="M3364" s="494">
        <v>4310</v>
      </c>
      <c r="N3364" s="494">
        <v>4310</v>
      </c>
      <c r="O3364" s="494">
        <v>4310</v>
      </c>
      <c r="P3364" s="377" t="s">
        <v>31</v>
      </c>
      <c r="Q3364" s="377" t="s">
        <v>31</v>
      </c>
      <c r="R3364" s="377" t="s">
        <v>31</v>
      </c>
      <c r="S3364" s="270"/>
      <c r="T3364" s="377"/>
      <c r="U3364" s="377"/>
      <c r="V3364" s="270"/>
      <c r="W3364" s="270" t="s">
        <v>938</v>
      </c>
    </row>
    <row r="3365" s="253" customFormat="true" ht="89.25" hidden="true" spans="1:23">
      <c r="A3365" s="270">
        <f>MAX(A$3:A3364)+1</f>
        <v>3138</v>
      </c>
      <c r="B3365" s="270">
        <v>330201024</v>
      </c>
      <c r="C3365" s="270" t="s">
        <v>8668</v>
      </c>
      <c r="D3365" s="410" t="s">
        <v>8669</v>
      </c>
      <c r="E3365" s="410" t="s">
        <v>8668</v>
      </c>
      <c r="F3365" s="270" t="s">
        <v>8670</v>
      </c>
      <c r="G3365" s="270"/>
      <c r="H3365" s="283" t="s">
        <v>39</v>
      </c>
      <c r="I3365" s="283" t="s">
        <v>40</v>
      </c>
      <c r="J3365" s="490">
        <v>6550</v>
      </c>
      <c r="K3365" s="490">
        <v>6550</v>
      </c>
      <c r="L3365" s="490">
        <v>6550</v>
      </c>
      <c r="M3365" s="490">
        <v>5240</v>
      </c>
      <c r="N3365" s="490">
        <v>5240</v>
      </c>
      <c r="O3365" s="490">
        <v>5240</v>
      </c>
      <c r="P3365" s="377" t="s">
        <v>31</v>
      </c>
      <c r="Q3365" s="377" t="s">
        <v>31</v>
      </c>
      <c r="R3365" s="377" t="s">
        <v>31</v>
      </c>
      <c r="S3365" s="270"/>
      <c r="T3365" s="312"/>
      <c r="U3365" s="312"/>
      <c r="V3365" s="270"/>
      <c r="W3365" s="270" t="s">
        <v>21</v>
      </c>
    </row>
    <row r="3366" s="253" customFormat="true" ht="63.75" hidden="true" spans="1:23">
      <c r="A3366" s="270">
        <f>MAX(A$3:A3365)+1</f>
        <v>3139</v>
      </c>
      <c r="B3366" s="270">
        <v>330201025</v>
      </c>
      <c r="C3366" s="270" t="s">
        <v>8671</v>
      </c>
      <c r="D3366" s="410" t="s">
        <v>8672</v>
      </c>
      <c r="E3366" s="410" t="s">
        <v>8671</v>
      </c>
      <c r="F3366" s="270" t="s">
        <v>8673</v>
      </c>
      <c r="G3366" s="270"/>
      <c r="H3366" s="283" t="s">
        <v>39</v>
      </c>
      <c r="I3366" s="283" t="s">
        <v>40</v>
      </c>
      <c r="J3366" s="490">
        <v>6470</v>
      </c>
      <c r="K3366" s="490">
        <v>6470</v>
      </c>
      <c r="L3366" s="490">
        <v>6470</v>
      </c>
      <c r="M3366" s="490">
        <v>5176</v>
      </c>
      <c r="N3366" s="490">
        <v>5176</v>
      </c>
      <c r="O3366" s="490">
        <v>5176</v>
      </c>
      <c r="P3366" s="377" t="s">
        <v>31</v>
      </c>
      <c r="Q3366" s="377" t="s">
        <v>31</v>
      </c>
      <c r="R3366" s="377" t="s">
        <v>31</v>
      </c>
      <c r="S3366" s="270"/>
      <c r="T3366" s="312"/>
      <c r="U3366" s="312"/>
      <c r="V3366" s="270"/>
      <c r="W3366" s="270" t="s">
        <v>21</v>
      </c>
    </row>
    <row r="3367" s="253" customFormat="true" ht="25.5" hidden="true" spans="1:23">
      <c r="A3367" s="270">
        <f>MAX(A$3:A3366)+1</f>
        <v>3140</v>
      </c>
      <c r="B3367" s="270">
        <v>330201026</v>
      </c>
      <c r="C3367" s="270" t="s">
        <v>8674</v>
      </c>
      <c r="D3367" s="410" t="s">
        <v>8675</v>
      </c>
      <c r="E3367" s="410" t="s">
        <v>8674</v>
      </c>
      <c r="F3367" s="270"/>
      <c r="G3367" s="270"/>
      <c r="H3367" s="283" t="s">
        <v>44</v>
      </c>
      <c r="I3367" s="283" t="s">
        <v>40</v>
      </c>
      <c r="J3367" s="490">
        <v>6220</v>
      </c>
      <c r="K3367" s="490">
        <v>6220</v>
      </c>
      <c r="L3367" s="490">
        <v>6220</v>
      </c>
      <c r="M3367" s="490">
        <v>4976</v>
      </c>
      <c r="N3367" s="490">
        <v>4976</v>
      </c>
      <c r="O3367" s="490">
        <v>4976</v>
      </c>
      <c r="P3367" s="377" t="s">
        <v>31</v>
      </c>
      <c r="Q3367" s="377" t="s">
        <v>31</v>
      </c>
      <c r="R3367" s="377" t="s">
        <v>31</v>
      </c>
      <c r="S3367" s="270"/>
      <c r="T3367" s="283"/>
      <c r="U3367" s="283"/>
      <c r="V3367" s="270"/>
      <c r="W3367" s="270" t="s">
        <v>21</v>
      </c>
    </row>
    <row r="3368" s="253" customFormat="true" ht="63.75" hidden="true" spans="1:23">
      <c r="A3368" s="270">
        <f>MAX(A$3:A3367)+1</f>
        <v>3141</v>
      </c>
      <c r="B3368" s="270">
        <v>330201027</v>
      </c>
      <c r="C3368" s="270" t="s">
        <v>8676</v>
      </c>
      <c r="D3368" s="410" t="s">
        <v>8677</v>
      </c>
      <c r="E3368" s="410" t="s">
        <v>8676</v>
      </c>
      <c r="F3368" s="270" t="s">
        <v>8678</v>
      </c>
      <c r="G3368" s="270"/>
      <c r="H3368" s="283" t="s">
        <v>39</v>
      </c>
      <c r="I3368" s="283" t="s">
        <v>40</v>
      </c>
      <c r="J3368" s="490">
        <v>7320</v>
      </c>
      <c r="K3368" s="490">
        <v>7320</v>
      </c>
      <c r="L3368" s="490">
        <v>7320</v>
      </c>
      <c r="M3368" s="490">
        <v>5856</v>
      </c>
      <c r="N3368" s="490">
        <v>5856</v>
      </c>
      <c r="O3368" s="490">
        <v>5856</v>
      </c>
      <c r="P3368" s="377" t="s">
        <v>31</v>
      </c>
      <c r="Q3368" s="377" t="s">
        <v>31</v>
      </c>
      <c r="R3368" s="377" t="s">
        <v>31</v>
      </c>
      <c r="S3368" s="270"/>
      <c r="T3368" s="312"/>
      <c r="U3368" s="312"/>
      <c r="V3368" s="270"/>
      <c r="W3368" s="270" t="s">
        <v>21</v>
      </c>
    </row>
    <row r="3369" s="253" customFormat="true" ht="25.5" hidden="true" spans="1:23">
      <c r="A3369" s="270">
        <f>MAX(A$3:A3368)+1</f>
        <v>3142</v>
      </c>
      <c r="B3369" s="270">
        <v>330201028</v>
      </c>
      <c r="C3369" s="474" t="s">
        <v>8679</v>
      </c>
      <c r="D3369" s="410" t="s">
        <v>8680</v>
      </c>
      <c r="E3369" s="410" t="s">
        <v>8679</v>
      </c>
      <c r="F3369" s="270"/>
      <c r="G3369" s="270"/>
      <c r="H3369" s="283" t="s">
        <v>39</v>
      </c>
      <c r="I3369" s="283" t="s">
        <v>40</v>
      </c>
      <c r="J3369" s="500">
        <v>2630</v>
      </c>
      <c r="K3369" s="501">
        <v>2367</v>
      </c>
      <c r="L3369" s="501">
        <v>2130.3</v>
      </c>
      <c r="M3369" s="501">
        <v>2104</v>
      </c>
      <c r="N3369" s="501">
        <v>1893.6</v>
      </c>
      <c r="O3369" s="501">
        <v>1704.24</v>
      </c>
      <c r="P3369" s="377" t="s">
        <v>31</v>
      </c>
      <c r="Q3369" s="377" t="s">
        <v>31</v>
      </c>
      <c r="R3369" s="377" t="s">
        <v>31</v>
      </c>
      <c r="S3369" s="270"/>
      <c r="T3369" s="283"/>
      <c r="U3369" s="283"/>
      <c r="V3369" s="270"/>
      <c r="W3369" s="270" t="s">
        <v>21</v>
      </c>
    </row>
    <row r="3370" s="253" customFormat="true" ht="25.5" hidden="true" spans="1:23">
      <c r="A3370" s="270">
        <f>MAX(A$3:A3369)+1</f>
        <v>3143</v>
      </c>
      <c r="B3370" s="270">
        <v>330201029</v>
      </c>
      <c r="C3370" s="474" t="s">
        <v>8681</v>
      </c>
      <c r="D3370" s="410" t="s">
        <v>8682</v>
      </c>
      <c r="E3370" s="410" t="s">
        <v>8681</v>
      </c>
      <c r="F3370" s="270" t="s">
        <v>8683</v>
      </c>
      <c r="G3370" s="270"/>
      <c r="H3370" s="283" t="s">
        <v>39</v>
      </c>
      <c r="I3370" s="283" t="s">
        <v>40</v>
      </c>
      <c r="J3370" s="493">
        <v>5280</v>
      </c>
      <c r="K3370" s="494">
        <v>5280</v>
      </c>
      <c r="L3370" s="494">
        <v>5280</v>
      </c>
      <c r="M3370" s="494">
        <v>4224</v>
      </c>
      <c r="N3370" s="494">
        <v>4224</v>
      </c>
      <c r="O3370" s="494">
        <v>4224</v>
      </c>
      <c r="P3370" s="377" t="s">
        <v>31</v>
      </c>
      <c r="Q3370" s="377" t="s">
        <v>31</v>
      </c>
      <c r="R3370" s="377" t="s">
        <v>31</v>
      </c>
      <c r="S3370" s="270"/>
      <c r="T3370" s="377"/>
      <c r="U3370" s="377"/>
      <c r="V3370" s="270"/>
      <c r="W3370" s="270" t="s">
        <v>938</v>
      </c>
    </row>
    <row r="3371" s="253" customFormat="true" ht="25.5" hidden="true" spans="1:23">
      <c r="A3371" s="270">
        <f>MAX(A$3:A3370)+1</f>
        <v>3144</v>
      </c>
      <c r="B3371" s="270">
        <v>330201030</v>
      </c>
      <c r="C3371" s="474" t="s">
        <v>8684</v>
      </c>
      <c r="D3371" s="410" t="s">
        <v>8685</v>
      </c>
      <c r="E3371" s="410" t="s">
        <v>8684</v>
      </c>
      <c r="F3371" s="270"/>
      <c r="G3371" s="270"/>
      <c r="H3371" s="283" t="s">
        <v>39</v>
      </c>
      <c r="I3371" s="283" t="s">
        <v>40</v>
      </c>
      <c r="J3371" s="493">
        <v>5550</v>
      </c>
      <c r="K3371" s="494">
        <v>5550</v>
      </c>
      <c r="L3371" s="494">
        <v>5550</v>
      </c>
      <c r="M3371" s="494">
        <v>4440</v>
      </c>
      <c r="N3371" s="494">
        <v>4440</v>
      </c>
      <c r="O3371" s="494">
        <v>4440</v>
      </c>
      <c r="P3371" s="377" t="s">
        <v>31</v>
      </c>
      <c r="Q3371" s="377" t="s">
        <v>31</v>
      </c>
      <c r="R3371" s="377" t="s">
        <v>31</v>
      </c>
      <c r="S3371" s="270"/>
      <c r="T3371" s="377"/>
      <c r="U3371" s="377"/>
      <c r="V3371" s="270"/>
      <c r="W3371" s="270" t="s">
        <v>938</v>
      </c>
    </row>
    <row r="3372" s="253" customFormat="true" ht="25.5" hidden="true" spans="1:23">
      <c r="A3372" s="270">
        <f>MAX(A$3:A3371)+1</f>
        <v>3145</v>
      </c>
      <c r="B3372" s="270">
        <v>330201031</v>
      </c>
      <c r="C3372" s="474" t="s">
        <v>8686</v>
      </c>
      <c r="D3372" s="410" t="s">
        <v>8687</v>
      </c>
      <c r="E3372" s="410" t="s">
        <v>8686</v>
      </c>
      <c r="F3372" s="270" t="s">
        <v>8688</v>
      </c>
      <c r="G3372" s="270"/>
      <c r="H3372" s="283" t="s">
        <v>39</v>
      </c>
      <c r="I3372" s="283" t="s">
        <v>40</v>
      </c>
      <c r="J3372" s="500">
        <v>2630</v>
      </c>
      <c r="K3372" s="501">
        <v>2367</v>
      </c>
      <c r="L3372" s="501">
        <v>2130.3</v>
      </c>
      <c r="M3372" s="501">
        <v>2104</v>
      </c>
      <c r="N3372" s="501">
        <v>1893.6</v>
      </c>
      <c r="O3372" s="501">
        <v>1704.24</v>
      </c>
      <c r="P3372" s="377" t="s">
        <v>31</v>
      </c>
      <c r="Q3372" s="377" t="s">
        <v>31</v>
      </c>
      <c r="R3372" s="377" t="s">
        <v>31</v>
      </c>
      <c r="S3372" s="270"/>
      <c r="T3372" s="283"/>
      <c r="U3372" s="283"/>
      <c r="V3372" s="270"/>
      <c r="W3372" s="270" t="s">
        <v>21</v>
      </c>
    </row>
    <row r="3373" s="253" customFormat="true" ht="25.5" hidden="true" spans="1:23">
      <c r="A3373" s="270">
        <f>MAX(A$3:A3372)+1</f>
        <v>3146</v>
      </c>
      <c r="B3373" s="270">
        <v>330201032</v>
      </c>
      <c r="C3373" s="474" t="s">
        <v>8689</v>
      </c>
      <c r="D3373" s="410" t="s">
        <v>8690</v>
      </c>
      <c r="E3373" s="410" t="s">
        <v>8689</v>
      </c>
      <c r="F3373" s="270"/>
      <c r="G3373" s="270"/>
      <c r="H3373" s="283" t="s">
        <v>39</v>
      </c>
      <c r="I3373" s="283" t="s">
        <v>40</v>
      </c>
      <c r="J3373" s="500">
        <v>3300</v>
      </c>
      <c r="K3373" s="501">
        <v>2970</v>
      </c>
      <c r="L3373" s="501">
        <v>2673</v>
      </c>
      <c r="M3373" s="501">
        <v>2640</v>
      </c>
      <c r="N3373" s="501">
        <v>2376</v>
      </c>
      <c r="O3373" s="501">
        <v>2138.4</v>
      </c>
      <c r="P3373" s="377" t="s">
        <v>31</v>
      </c>
      <c r="Q3373" s="377" t="s">
        <v>31</v>
      </c>
      <c r="R3373" s="377" t="s">
        <v>31</v>
      </c>
      <c r="S3373" s="270"/>
      <c r="T3373" s="283"/>
      <c r="U3373" s="283"/>
      <c r="V3373" s="270"/>
      <c r="W3373" s="270" t="s">
        <v>21</v>
      </c>
    </row>
    <row r="3374" s="253" customFormat="true" ht="51" hidden="true" spans="1:23">
      <c r="A3374" s="270">
        <f>MAX(A$3:A3373)+1</f>
        <v>3147</v>
      </c>
      <c r="B3374" s="270">
        <v>330201033</v>
      </c>
      <c r="C3374" s="474" t="s">
        <v>8691</v>
      </c>
      <c r="D3374" s="410" t="s">
        <v>8692</v>
      </c>
      <c r="E3374" s="410" t="s">
        <v>8691</v>
      </c>
      <c r="F3374" s="270" t="s">
        <v>8693</v>
      </c>
      <c r="G3374" s="270"/>
      <c r="H3374" s="283" t="s">
        <v>39</v>
      </c>
      <c r="I3374" s="283" t="s">
        <v>40</v>
      </c>
      <c r="J3374" s="500">
        <v>2630</v>
      </c>
      <c r="K3374" s="501">
        <v>2367</v>
      </c>
      <c r="L3374" s="501">
        <v>2130.3</v>
      </c>
      <c r="M3374" s="501">
        <v>2104</v>
      </c>
      <c r="N3374" s="501">
        <v>1893.6</v>
      </c>
      <c r="O3374" s="501">
        <v>1704.24</v>
      </c>
      <c r="P3374" s="377" t="s">
        <v>31</v>
      </c>
      <c r="Q3374" s="377" t="s">
        <v>31</v>
      </c>
      <c r="R3374" s="377" t="s">
        <v>31</v>
      </c>
      <c r="S3374" s="498" t="s">
        <v>8694</v>
      </c>
      <c r="T3374" s="283"/>
      <c r="U3374" s="283"/>
      <c r="V3374" s="270"/>
      <c r="W3374" s="270" t="s">
        <v>21</v>
      </c>
    </row>
    <row r="3375" s="253" customFormat="true" ht="38.25" hidden="true" spans="1:23">
      <c r="A3375" s="270">
        <f>MAX(A$3:A3374)+1</f>
        <v>3148</v>
      </c>
      <c r="B3375" s="270">
        <v>330201034</v>
      </c>
      <c r="C3375" s="270" t="s">
        <v>8695</v>
      </c>
      <c r="D3375" s="410" t="s">
        <v>8696</v>
      </c>
      <c r="E3375" s="410" t="s">
        <v>8695</v>
      </c>
      <c r="F3375" s="270" t="s">
        <v>8697</v>
      </c>
      <c r="G3375" s="270"/>
      <c r="H3375" s="283" t="s">
        <v>44</v>
      </c>
      <c r="I3375" s="283" t="s">
        <v>40</v>
      </c>
      <c r="J3375" s="490">
        <v>4350</v>
      </c>
      <c r="K3375" s="490">
        <v>4350</v>
      </c>
      <c r="L3375" s="490">
        <v>4350</v>
      </c>
      <c r="M3375" s="490">
        <v>3480</v>
      </c>
      <c r="N3375" s="490">
        <v>3480</v>
      </c>
      <c r="O3375" s="490">
        <v>3480</v>
      </c>
      <c r="P3375" s="377" t="s">
        <v>31</v>
      </c>
      <c r="Q3375" s="377" t="s">
        <v>31</v>
      </c>
      <c r="R3375" s="377" t="s">
        <v>31</v>
      </c>
      <c r="S3375" s="270" t="s">
        <v>8698</v>
      </c>
      <c r="T3375" s="283"/>
      <c r="U3375" s="283"/>
      <c r="V3375" s="270"/>
      <c r="W3375" s="270" t="s">
        <v>21</v>
      </c>
    </row>
    <row r="3376" s="253" customFormat="true" ht="25.5" hidden="true" spans="1:23">
      <c r="A3376" s="270">
        <f>MAX(A$3:A3375)+1</f>
        <v>3149</v>
      </c>
      <c r="B3376" s="270">
        <v>330201035</v>
      </c>
      <c r="C3376" s="270" t="s">
        <v>8699</v>
      </c>
      <c r="D3376" s="410" t="s">
        <v>8700</v>
      </c>
      <c r="E3376" s="410" t="s">
        <v>8699</v>
      </c>
      <c r="F3376" s="270"/>
      <c r="G3376" s="270"/>
      <c r="H3376" s="283" t="s">
        <v>44</v>
      </c>
      <c r="I3376" s="283" t="s">
        <v>40</v>
      </c>
      <c r="J3376" s="500">
        <v>1950</v>
      </c>
      <c r="K3376" s="501">
        <v>1755</v>
      </c>
      <c r="L3376" s="501">
        <v>1579.5</v>
      </c>
      <c r="M3376" s="501">
        <v>1560</v>
      </c>
      <c r="N3376" s="501">
        <v>1404</v>
      </c>
      <c r="O3376" s="501">
        <v>1263.6</v>
      </c>
      <c r="P3376" s="377" t="s">
        <v>31</v>
      </c>
      <c r="Q3376" s="377" t="s">
        <v>31</v>
      </c>
      <c r="R3376" s="377" t="s">
        <v>31</v>
      </c>
      <c r="S3376" s="270"/>
      <c r="T3376" s="283"/>
      <c r="U3376" s="283"/>
      <c r="V3376" s="270"/>
      <c r="W3376" s="270" t="s">
        <v>21</v>
      </c>
    </row>
    <row r="3377" s="253" customFormat="true" ht="51" hidden="true" spans="1:23">
      <c r="A3377" s="270">
        <f>MAX(A$3:A3376)+1</f>
        <v>3150</v>
      </c>
      <c r="B3377" s="270">
        <v>330201036</v>
      </c>
      <c r="C3377" s="270" t="s">
        <v>8701</v>
      </c>
      <c r="D3377" s="410" t="s">
        <v>8702</v>
      </c>
      <c r="E3377" s="410" t="s">
        <v>8701</v>
      </c>
      <c r="F3377" s="474" t="s">
        <v>8703</v>
      </c>
      <c r="G3377" s="270"/>
      <c r="H3377" s="283" t="s">
        <v>39</v>
      </c>
      <c r="I3377" s="283" t="s">
        <v>40</v>
      </c>
      <c r="J3377" s="490">
        <v>6010</v>
      </c>
      <c r="K3377" s="490">
        <v>6010</v>
      </c>
      <c r="L3377" s="490">
        <v>6010</v>
      </c>
      <c r="M3377" s="490">
        <v>4808</v>
      </c>
      <c r="N3377" s="490">
        <v>4808</v>
      </c>
      <c r="O3377" s="490">
        <v>4808</v>
      </c>
      <c r="P3377" s="377" t="s">
        <v>31</v>
      </c>
      <c r="Q3377" s="377" t="s">
        <v>31</v>
      </c>
      <c r="R3377" s="377" t="s">
        <v>31</v>
      </c>
      <c r="S3377" s="270"/>
      <c r="T3377" s="312"/>
      <c r="U3377" s="312"/>
      <c r="V3377" s="270"/>
      <c r="W3377" s="270" t="s">
        <v>21</v>
      </c>
    </row>
    <row r="3378" s="253" customFormat="true" ht="51" hidden="true" spans="1:23">
      <c r="A3378" s="270">
        <f>MAX(A$3:A3377)+1</f>
        <v>3151</v>
      </c>
      <c r="B3378" s="270">
        <v>330201037</v>
      </c>
      <c r="C3378" s="270" t="s">
        <v>8704</v>
      </c>
      <c r="D3378" s="410" t="s">
        <v>8705</v>
      </c>
      <c r="E3378" s="410" t="s">
        <v>8704</v>
      </c>
      <c r="F3378" s="474" t="s">
        <v>8706</v>
      </c>
      <c r="G3378" s="270"/>
      <c r="H3378" s="283" t="s">
        <v>39</v>
      </c>
      <c r="I3378" s="283" t="s">
        <v>40</v>
      </c>
      <c r="J3378" s="490">
        <v>8420</v>
      </c>
      <c r="K3378" s="490">
        <v>8420</v>
      </c>
      <c r="L3378" s="490">
        <v>8420</v>
      </c>
      <c r="M3378" s="490">
        <v>6736</v>
      </c>
      <c r="N3378" s="490">
        <v>6736</v>
      </c>
      <c r="O3378" s="490">
        <v>6736</v>
      </c>
      <c r="P3378" s="377" t="s">
        <v>31</v>
      </c>
      <c r="Q3378" s="377" t="s">
        <v>31</v>
      </c>
      <c r="R3378" s="377" t="s">
        <v>31</v>
      </c>
      <c r="S3378" s="270"/>
      <c r="T3378" s="312"/>
      <c r="U3378" s="312"/>
      <c r="V3378" s="270"/>
      <c r="W3378" s="270" t="s">
        <v>21</v>
      </c>
    </row>
    <row r="3379" s="253" customFormat="true" ht="76.5" hidden="true" spans="1:23">
      <c r="A3379" s="270">
        <f>MAX(A$3:A3378)+1</f>
        <v>3152</v>
      </c>
      <c r="B3379" s="270">
        <v>330201038</v>
      </c>
      <c r="C3379" s="270" t="s">
        <v>8707</v>
      </c>
      <c r="D3379" s="410" t="s">
        <v>8708</v>
      </c>
      <c r="E3379" s="410" t="s">
        <v>8707</v>
      </c>
      <c r="F3379" s="474" t="s">
        <v>8709</v>
      </c>
      <c r="G3379" s="270"/>
      <c r="H3379" s="283" t="s">
        <v>39</v>
      </c>
      <c r="I3379" s="283" t="s">
        <v>40</v>
      </c>
      <c r="J3379" s="490">
        <v>5500</v>
      </c>
      <c r="K3379" s="490">
        <v>5500</v>
      </c>
      <c r="L3379" s="490">
        <v>5500</v>
      </c>
      <c r="M3379" s="490">
        <v>4400</v>
      </c>
      <c r="N3379" s="490">
        <v>4400</v>
      </c>
      <c r="O3379" s="490">
        <v>4400</v>
      </c>
      <c r="P3379" s="377" t="s">
        <v>31</v>
      </c>
      <c r="Q3379" s="377" t="s">
        <v>31</v>
      </c>
      <c r="R3379" s="377" t="s">
        <v>31</v>
      </c>
      <c r="S3379" s="270"/>
      <c r="T3379" s="312"/>
      <c r="U3379" s="312"/>
      <c r="V3379" s="270"/>
      <c r="W3379" s="270" t="s">
        <v>21</v>
      </c>
    </row>
    <row r="3380" s="253" customFormat="true" ht="25.5" hidden="true" spans="1:23">
      <c r="A3380" s="270">
        <f>MAX(A$3:A3379)+1</f>
        <v>3153</v>
      </c>
      <c r="B3380" s="270">
        <v>330201039</v>
      </c>
      <c r="C3380" s="270" t="s">
        <v>8710</v>
      </c>
      <c r="D3380" s="410" t="s">
        <v>8711</v>
      </c>
      <c r="E3380" s="410" t="s">
        <v>8710</v>
      </c>
      <c r="F3380" s="474" t="s">
        <v>8712</v>
      </c>
      <c r="G3380" s="270" t="s">
        <v>8713</v>
      </c>
      <c r="H3380" s="283" t="s">
        <v>39</v>
      </c>
      <c r="I3380" s="283" t="s">
        <v>40</v>
      </c>
      <c r="J3380" s="490">
        <v>5380</v>
      </c>
      <c r="K3380" s="490">
        <v>5380</v>
      </c>
      <c r="L3380" s="490">
        <v>5380</v>
      </c>
      <c r="M3380" s="490">
        <v>4304</v>
      </c>
      <c r="N3380" s="490">
        <v>4304</v>
      </c>
      <c r="O3380" s="490">
        <v>4304</v>
      </c>
      <c r="P3380" s="377" t="s">
        <v>31</v>
      </c>
      <c r="Q3380" s="377" t="s">
        <v>31</v>
      </c>
      <c r="R3380" s="377" t="s">
        <v>31</v>
      </c>
      <c r="S3380" s="270"/>
      <c r="T3380" s="312"/>
      <c r="U3380" s="312"/>
      <c r="V3380" s="270"/>
      <c r="W3380" s="270" t="s">
        <v>21</v>
      </c>
    </row>
    <row r="3381" s="253" customFormat="true" ht="25.5" hidden="true" spans="1:23">
      <c r="A3381" s="270">
        <f>MAX(A$3:A3380)+1</f>
        <v>3154</v>
      </c>
      <c r="B3381" s="270">
        <v>330201040</v>
      </c>
      <c r="C3381" s="270" t="s">
        <v>8714</v>
      </c>
      <c r="D3381" s="410" t="s">
        <v>8715</v>
      </c>
      <c r="E3381" s="410" t="s">
        <v>8714</v>
      </c>
      <c r="F3381" s="270" t="s">
        <v>8716</v>
      </c>
      <c r="G3381" s="270"/>
      <c r="H3381" s="283" t="s">
        <v>39</v>
      </c>
      <c r="I3381" s="283" t="s">
        <v>40</v>
      </c>
      <c r="J3381" s="493">
        <v>5940</v>
      </c>
      <c r="K3381" s="494">
        <v>5940</v>
      </c>
      <c r="L3381" s="494">
        <v>5940</v>
      </c>
      <c r="M3381" s="494">
        <v>4752</v>
      </c>
      <c r="N3381" s="494">
        <v>4752</v>
      </c>
      <c r="O3381" s="494">
        <v>4752</v>
      </c>
      <c r="P3381" s="377" t="s">
        <v>31</v>
      </c>
      <c r="Q3381" s="377" t="s">
        <v>31</v>
      </c>
      <c r="R3381" s="377" t="s">
        <v>31</v>
      </c>
      <c r="S3381" s="270"/>
      <c r="T3381" s="377"/>
      <c r="U3381" s="377"/>
      <c r="V3381" s="270"/>
      <c r="W3381" s="270" t="s">
        <v>938</v>
      </c>
    </row>
    <row r="3382" s="253" customFormat="true" ht="102" hidden="true" spans="1:23">
      <c r="A3382" s="270">
        <f>MAX(A$3:A3381)+1</f>
        <v>3155</v>
      </c>
      <c r="B3382" s="270">
        <v>330201041</v>
      </c>
      <c r="C3382" s="270" t="s">
        <v>8717</v>
      </c>
      <c r="D3382" s="410" t="s">
        <v>8718</v>
      </c>
      <c r="E3382" s="410" t="s">
        <v>8717</v>
      </c>
      <c r="F3382" s="474" t="s">
        <v>8719</v>
      </c>
      <c r="G3382" s="270"/>
      <c r="H3382" s="283" t="s">
        <v>39</v>
      </c>
      <c r="I3382" s="283" t="s">
        <v>40</v>
      </c>
      <c r="J3382" s="490">
        <v>8780</v>
      </c>
      <c r="K3382" s="490">
        <v>8780</v>
      </c>
      <c r="L3382" s="490">
        <v>8780</v>
      </c>
      <c r="M3382" s="490">
        <v>7024</v>
      </c>
      <c r="N3382" s="490">
        <v>7024</v>
      </c>
      <c r="O3382" s="490">
        <v>7024</v>
      </c>
      <c r="P3382" s="377" t="s">
        <v>31</v>
      </c>
      <c r="Q3382" s="377" t="s">
        <v>31</v>
      </c>
      <c r="R3382" s="377" t="s">
        <v>31</v>
      </c>
      <c r="S3382" s="498" t="s">
        <v>8720</v>
      </c>
      <c r="T3382" s="312"/>
      <c r="U3382" s="312"/>
      <c r="V3382" s="270"/>
      <c r="W3382" s="270" t="s">
        <v>21</v>
      </c>
    </row>
    <row r="3383" s="253" customFormat="true" ht="25.5" hidden="true" spans="1:23">
      <c r="A3383" s="270">
        <f>MAX(A$3:A3382)+1</f>
        <v>3156</v>
      </c>
      <c r="B3383" s="270">
        <v>330201042</v>
      </c>
      <c r="C3383" s="270" t="s">
        <v>8721</v>
      </c>
      <c r="D3383" s="410" t="s">
        <v>8722</v>
      </c>
      <c r="E3383" s="410" t="s">
        <v>8721</v>
      </c>
      <c r="F3383" s="270"/>
      <c r="G3383" s="270"/>
      <c r="H3383" s="283" t="s">
        <v>44</v>
      </c>
      <c r="I3383" s="283" t="s">
        <v>40</v>
      </c>
      <c r="J3383" s="500">
        <v>3300</v>
      </c>
      <c r="K3383" s="501">
        <v>2970</v>
      </c>
      <c r="L3383" s="501">
        <v>2673</v>
      </c>
      <c r="M3383" s="501">
        <v>2640</v>
      </c>
      <c r="N3383" s="501">
        <v>2376</v>
      </c>
      <c r="O3383" s="501">
        <v>2138.4</v>
      </c>
      <c r="P3383" s="377" t="s">
        <v>31</v>
      </c>
      <c r="Q3383" s="377" t="s">
        <v>31</v>
      </c>
      <c r="R3383" s="377" t="s">
        <v>31</v>
      </c>
      <c r="S3383" s="270"/>
      <c r="T3383" s="283"/>
      <c r="U3383" s="283"/>
      <c r="V3383" s="270"/>
      <c r="W3383" s="270" t="s">
        <v>21</v>
      </c>
    </row>
    <row r="3384" s="253" customFormat="true" ht="25.5" hidden="true" spans="1:23">
      <c r="A3384" s="270">
        <f>MAX(A$3:A3383)+1</f>
        <v>3157</v>
      </c>
      <c r="B3384" s="270">
        <v>330201043</v>
      </c>
      <c r="C3384" s="270" t="s">
        <v>8723</v>
      </c>
      <c r="D3384" s="410" t="s">
        <v>8724</v>
      </c>
      <c r="E3384" s="410" t="s">
        <v>8723</v>
      </c>
      <c r="F3384" s="270"/>
      <c r="G3384" s="270"/>
      <c r="H3384" s="283" t="s">
        <v>44</v>
      </c>
      <c r="I3384" s="283" t="s">
        <v>40</v>
      </c>
      <c r="J3384" s="500">
        <v>3300</v>
      </c>
      <c r="K3384" s="501">
        <v>2970</v>
      </c>
      <c r="L3384" s="501">
        <v>2673</v>
      </c>
      <c r="M3384" s="501">
        <v>2640</v>
      </c>
      <c r="N3384" s="501">
        <v>2376</v>
      </c>
      <c r="O3384" s="501">
        <v>2138.4</v>
      </c>
      <c r="P3384" s="377" t="s">
        <v>31</v>
      </c>
      <c r="Q3384" s="377" t="s">
        <v>31</v>
      </c>
      <c r="R3384" s="377" t="s">
        <v>31</v>
      </c>
      <c r="S3384" s="270"/>
      <c r="T3384" s="283"/>
      <c r="U3384" s="283"/>
      <c r="V3384" s="270"/>
      <c r="W3384" s="270" t="s">
        <v>21</v>
      </c>
    </row>
    <row r="3385" s="253" customFormat="true" ht="25.5" hidden="true" spans="1:23">
      <c r="A3385" s="270">
        <f>MAX(A$3:A3384)+1</f>
        <v>3158</v>
      </c>
      <c r="B3385" s="270">
        <v>330201044</v>
      </c>
      <c r="C3385" s="270" t="s">
        <v>8725</v>
      </c>
      <c r="D3385" s="410" t="s">
        <v>8726</v>
      </c>
      <c r="E3385" s="410" t="s">
        <v>8725</v>
      </c>
      <c r="F3385" s="270"/>
      <c r="G3385" s="270"/>
      <c r="H3385" s="283" t="s">
        <v>39</v>
      </c>
      <c r="I3385" s="283" t="s">
        <v>40</v>
      </c>
      <c r="J3385" s="500">
        <v>3300</v>
      </c>
      <c r="K3385" s="501">
        <v>2970</v>
      </c>
      <c r="L3385" s="501">
        <v>2673</v>
      </c>
      <c r="M3385" s="501">
        <v>2640</v>
      </c>
      <c r="N3385" s="501">
        <v>2376</v>
      </c>
      <c r="O3385" s="501">
        <v>2138.4</v>
      </c>
      <c r="P3385" s="377" t="s">
        <v>31</v>
      </c>
      <c r="Q3385" s="377" t="s">
        <v>31</v>
      </c>
      <c r="R3385" s="377" t="s">
        <v>31</v>
      </c>
      <c r="S3385" s="270"/>
      <c r="T3385" s="283"/>
      <c r="U3385" s="283"/>
      <c r="V3385" s="270"/>
      <c r="W3385" s="270" t="s">
        <v>21</v>
      </c>
    </row>
    <row r="3386" s="253" customFormat="true" ht="25.5" hidden="true" spans="1:23">
      <c r="A3386" s="270">
        <f>MAX(A$3:A3385)+1</f>
        <v>3159</v>
      </c>
      <c r="B3386" s="270">
        <v>330201045</v>
      </c>
      <c r="C3386" s="270" t="s">
        <v>8727</v>
      </c>
      <c r="D3386" s="410" t="s">
        <v>8728</v>
      </c>
      <c r="E3386" s="410" t="s">
        <v>8727</v>
      </c>
      <c r="F3386" s="270"/>
      <c r="G3386" s="270"/>
      <c r="H3386" s="283" t="s">
        <v>44</v>
      </c>
      <c r="I3386" s="283" t="s">
        <v>40</v>
      </c>
      <c r="J3386" s="490">
        <v>5150</v>
      </c>
      <c r="K3386" s="490">
        <v>5150</v>
      </c>
      <c r="L3386" s="490">
        <v>5150</v>
      </c>
      <c r="M3386" s="490">
        <v>4120</v>
      </c>
      <c r="N3386" s="490">
        <v>4120</v>
      </c>
      <c r="O3386" s="490">
        <v>4120</v>
      </c>
      <c r="P3386" s="377" t="s">
        <v>31</v>
      </c>
      <c r="Q3386" s="377" t="s">
        <v>31</v>
      </c>
      <c r="R3386" s="377" t="s">
        <v>31</v>
      </c>
      <c r="S3386" s="270"/>
      <c r="T3386" s="312"/>
      <c r="U3386" s="312"/>
      <c r="V3386" s="270"/>
      <c r="W3386" s="270" t="s">
        <v>21</v>
      </c>
    </row>
    <row r="3387" s="253" customFormat="true" ht="25.5" hidden="true" spans="1:23">
      <c r="A3387" s="270">
        <f>MAX(A$3:A3386)+1</f>
        <v>3160</v>
      </c>
      <c r="B3387" s="270">
        <v>330201046</v>
      </c>
      <c r="C3387" s="474" t="s">
        <v>8729</v>
      </c>
      <c r="D3387" s="410" t="s">
        <v>8730</v>
      </c>
      <c r="E3387" s="410" t="s">
        <v>8729</v>
      </c>
      <c r="F3387" s="270"/>
      <c r="G3387" s="270"/>
      <c r="H3387" s="283" t="s">
        <v>44</v>
      </c>
      <c r="I3387" s="283" t="s">
        <v>40</v>
      </c>
      <c r="J3387" s="500">
        <v>3000</v>
      </c>
      <c r="K3387" s="501">
        <v>2700</v>
      </c>
      <c r="L3387" s="501">
        <v>2430</v>
      </c>
      <c r="M3387" s="501">
        <v>2400</v>
      </c>
      <c r="N3387" s="501">
        <v>2160</v>
      </c>
      <c r="O3387" s="501">
        <v>1944</v>
      </c>
      <c r="P3387" s="377" t="s">
        <v>31</v>
      </c>
      <c r="Q3387" s="377" t="s">
        <v>31</v>
      </c>
      <c r="R3387" s="377" t="s">
        <v>31</v>
      </c>
      <c r="S3387" s="270"/>
      <c r="T3387" s="283"/>
      <c r="U3387" s="283"/>
      <c r="V3387" s="270"/>
      <c r="W3387" s="270" t="s">
        <v>21</v>
      </c>
    </row>
    <row r="3388" s="253" customFormat="true" ht="25.5" hidden="true" spans="1:23">
      <c r="A3388" s="270">
        <f>MAX(A$3:A3387)+1</f>
        <v>3161</v>
      </c>
      <c r="B3388" s="270">
        <v>330201047</v>
      </c>
      <c r="C3388" s="474" t="s">
        <v>8731</v>
      </c>
      <c r="D3388" s="410" t="s">
        <v>8732</v>
      </c>
      <c r="E3388" s="410" t="s">
        <v>8731</v>
      </c>
      <c r="F3388" s="270"/>
      <c r="G3388" s="270"/>
      <c r="H3388" s="283" t="s">
        <v>44</v>
      </c>
      <c r="I3388" s="283" t="s">
        <v>40</v>
      </c>
      <c r="J3388" s="500">
        <v>3000</v>
      </c>
      <c r="K3388" s="501">
        <v>2700</v>
      </c>
      <c r="L3388" s="501">
        <v>2430</v>
      </c>
      <c r="M3388" s="501">
        <v>2400</v>
      </c>
      <c r="N3388" s="501">
        <v>2160</v>
      </c>
      <c r="O3388" s="501">
        <v>1944</v>
      </c>
      <c r="P3388" s="377" t="s">
        <v>31</v>
      </c>
      <c r="Q3388" s="377" t="s">
        <v>31</v>
      </c>
      <c r="R3388" s="377" t="s">
        <v>31</v>
      </c>
      <c r="S3388" s="498" t="s">
        <v>8733</v>
      </c>
      <c r="T3388" s="283"/>
      <c r="U3388" s="283"/>
      <c r="V3388" s="270"/>
      <c r="W3388" s="270" t="s">
        <v>21</v>
      </c>
    </row>
    <row r="3389" s="253" customFormat="true" ht="25.5" hidden="true" spans="1:23">
      <c r="A3389" s="270">
        <f>MAX(A$3:A3388)+1</f>
        <v>3162</v>
      </c>
      <c r="B3389" s="270">
        <v>330201048</v>
      </c>
      <c r="C3389" s="474" t="s">
        <v>8734</v>
      </c>
      <c r="D3389" s="410" t="s">
        <v>8735</v>
      </c>
      <c r="E3389" s="410" t="s">
        <v>8734</v>
      </c>
      <c r="F3389" s="270"/>
      <c r="G3389" s="270"/>
      <c r="H3389" s="283" t="s">
        <v>44</v>
      </c>
      <c r="I3389" s="283" t="s">
        <v>40</v>
      </c>
      <c r="J3389" s="500">
        <v>3000</v>
      </c>
      <c r="K3389" s="501">
        <v>2700</v>
      </c>
      <c r="L3389" s="501">
        <v>2430</v>
      </c>
      <c r="M3389" s="501">
        <v>2400</v>
      </c>
      <c r="N3389" s="501">
        <v>2160</v>
      </c>
      <c r="O3389" s="501">
        <v>1944</v>
      </c>
      <c r="P3389" s="377" t="s">
        <v>31</v>
      </c>
      <c r="Q3389" s="377" t="s">
        <v>31</v>
      </c>
      <c r="R3389" s="377" t="s">
        <v>31</v>
      </c>
      <c r="S3389" s="270"/>
      <c r="T3389" s="283"/>
      <c r="U3389" s="283"/>
      <c r="V3389" s="270"/>
      <c r="W3389" s="270" t="s">
        <v>21</v>
      </c>
    </row>
    <row r="3390" s="253" customFormat="true" ht="25.5" hidden="true" spans="1:23">
      <c r="A3390" s="270">
        <f>MAX(A$3:A3389)+1</f>
        <v>3163</v>
      </c>
      <c r="B3390" s="270">
        <v>330201049</v>
      </c>
      <c r="C3390" s="474" t="s">
        <v>8736</v>
      </c>
      <c r="D3390" s="410" t="s">
        <v>8737</v>
      </c>
      <c r="E3390" s="410" t="s">
        <v>8736</v>
      </c>
      <c r="F3390" s="270"/>
      <c r="G3390" s="270"/>
      <c r="H3390" s="283" t="s">
        <v>39</v>
      </c>
      <c r="I3390" s="283" t="s">
        <v>40</v>
      </c>
      <c r="J3390" s="500">
        <v>1950</v>
      </c>
      <c r="K3390" s="501">
        <v>1755</v>
      </c>
      <c r="L3390" s="501">
        <v>1579.5</v>
      </c>
      <c r="M3390" s="501">
        <v>1560</v>
      </c>
      <c r="N3390" s="501">
        <v>1404</v>
      </c>
      <c r="O3390" s="501">
        <v>1263.6</v>
      </c>
      <c r="P3390" s="377" t="s">
        <v>31</v>
      </c>
      <c r="Q3390" s="377" t="s">
        <v>31</v>
      </c>
      <c r="R3390" s="377" t="s">
        <v>31</v>
      </c>
      <c r="S3390" s="270"/>
      <c r="T3390" s="283"/>
      <c r="U3390" s="283"/>
      <c r="V3390" s="270"/>
      <c r="W3390" s="270" t="s">
        <v>21</v>
      </c>
    </row>
    <row r="3391" s="253" customFormat="true" ht="25.5" hidden="true" spans="1:23">
      <c r="A3391" s="270">
        <f>MAX(A$3:A3390)+1</f>
        <v>3164</v>
      </c>
      <c r="B3391" s="270">
        <v>330201050</v>
      </c>
      <c r="C3391" s="474" t="s">
        <v>8738</v>
      </c>
      <c r="D3391" s="410" t="s">
        <v>8739</v>
      </c>
      <c r="E3391" s="410" t="s">
        <v>8738</v>
      </c>
      <c r="F3391" s="270"/>
      <c r="G3391" s="270" t="s">
        <v>8740</v>
      </c>
      <c r="H3391" s="283" t="s">
        <v>39</v>
      </c>
      <c r="I3391" s="283" t="s">
        <v>40</v>
      </c>
      <c r="J3391" s="500">
        <v>2630</v>
      </c>
      <c r="K3391" s="501">
        <v>2367</v>
      </c>
      <c r="L3391" s="501">
        <v>2130.3</v>
      </c>
      <c r="M3391" s="501">
        <v>2104</v>
      </c>
      <c r="N3391" s="501">
        <v>1893.6</v>
      </c>
      <c r="O3391" s="501">
        <v>1704.24</v>
      </c>
      <c r="P3391" s="377" t="s">
        <v>31</v>
      </c>
      <c r="Q3391" s="377" t="s">
        <v>31</v>
      </c>
      <c r="R3391" s="377" t="s">
        <v>31</v>
      </c>
      <c r="S3391" s="270"/>
      <c r="T3391" s="283"/>
      <c r="U3391" s="283"/>
      <c r="V3391" s="270"/>
      <c r="W3391" s="270" t="s">
        <v>21</v>
      </c>
    </row>
    <row r="3392" s="253" customFormat="true" ht="25.5" hidden="true" spans="1:23">
      <c r="A3392" s="270">
        <f>MAX(A$3:A3391)+1</f>
        <v>3165</v>
      </c>
      <c r="B3392" s="270">
        <v>330201051</v>
      </c>
      <c r="C3392" s="474" t="s">
        <v>8741</v>
      </c>
      <c r="D3392" s="410" t="s">
        <v>8742</v>
      </c>
      <c r="E3392" s="410" t="s">
        <v>8741</v>
      </c>
      <c r="F3392" s="270" t="s">
        <v>8743</v>
      </c>
      <c r="G3392" s="270" t="s">
        <v>8744</v>
      </c>
      <c r="H3392" s="283" t="s">
        <v>39</v>
      </c>
      <c r="I3392" s="283" t="s">
        <v>40</v>
      </c>
      <c r="J3392" s="500">
        <v>2630</v>
      </c>
      <c r="K3392" s="501">
        <v>2367</v>
      </c>
      <c r="L3392" s="501">
        <v>2130.3</v>
      </c>
      <c r="M3392" s="501">
        <v>2104</v>
      </c>
      <c r="N3392" s="501">
        <v>1893.6</v>
      </c>
      <c r="O3392" s="501">
        <v>1704.24</v>
      </c>
      <c r="P3392" s="377" t="s">
        <v>31</v>
      </c>
      <c r="Q3392" s="377" t="s">
        <v>31</v>
      </c>
      <c r="R3392" s="377" t="s">
        <v>31</v>
      </c>
      <c r="S3392" s="270"/>
      <c r="T3392" s="283"/>
      <c r="U3392" s="283"/>
      <c r="V3392" s="270"/>
      <c r="W3392" s="270" t="s">
        <v>21</v>
      </c>
    </row>
    <row r="3393" s="253" customFormat="true" ht="51" hidden="true" spans="1:23">
      <c r="A3393" s="270">
        <f>MAX(A$3:A3392)+1</f>
        <v>3166</v>
      </c>
      <c r="B3393" s="270">
        <v>330201052</v>
      </c>
      <c r="C3393" s="474" t="s">
        <v>8745</v>
      </c>
      <c r="D3393" s="410" t="s">
        <v>8746</v>
      </c>
      <c r="E3393" s="410" t="s">
        <v>8745</v>
      </c>
      <c r="F3393" s="270" t="s">
        <v>8747</v>
      </c>
      <c r="G3393" s="270" t="s">
        <v>8748</v>
      </c>
      <c r="H3393" s="283" t="s">
        <v>39</v>
      </c>
      <c r="I3393" s="283" t="s">
        <v>40</v>
      </c>
      <c r="J3393" s="500">
        <v>2630</v>
      </c>
      <c r="K3393" s="501">
        <v>2367</v>
      </c>
      <c r="L3393" s="501">
        <v>2130.3</v>
      </c>
      <c r="M3393" s="501">
        <v>2104</v>
      </c>
      <c r="N3393" s="501">
        <v>1893.6</v>
      </c>
      <c r="O3393" s="501">
        <v>1704.24</v>
      </c>
      <c r="P3393" s="377" t="s">
        <v>31</v>
      </c>
      <c r="Q3393" s="377" t="s">
        <v>31</v>
      </c>
      <c r="R3393" s="377" t="s">
        <v>31</v>
      </c>
      <c r="S3393" s="270"/>
      <c r="T3393" s="283"/>
      <c r="U3393" s="283"/>
      <c r="V3393" s="270"/>
      <c r="W3393" s="270" t="s">
        <v>21</v>
      </c>
    </row>
    <row r="3394" s="253" customFormat="true" ht="38.25" hidden="true" spans="1:23">
      <c r="A3394" s="270">
        <f>MAX(A$3:A3393)+1</f>
        <v>3167</v>
      </c>
      <c r="B3394" s="270">
        <v>330201053</v>
      </c>
      <c r="C3394" s="474" t="s">
        <v>8749</v>
      </c>
      <c r="D3394" s="410" t="s">
        <v>8750</v>
      </c>
      <c r="E3394" s="410" t="s">
        <v>8749</v>
      </c>
      <c r="F3394" s="270" t="s">
        <v>8751</v>
      </c>
      <c r="G3394" s="270"/>
      <c r="H3394" s="283" t="s">
        <v>39</v>
      </c>
      <c r="I3394" s="283" t="s">
        <v>40</v>
      </c>
      <c r="J3394" s="500">
        <v>3300</v>
      </c>
      <c r="K3394" s="501">
        <v>2970</v>
      </c>
      <c r="L3394" s="501">
        <v>2673</v>
      </c>
      <c r="M3394" s="501">
        <v>2640</v>
      </c>
      <c r="N3394" s="501">
        <v>2376</v>
      </c>
      <c r="O3394" s="501">
        <v>2138.4</v>
      </c>
      <c r="P3394" s="377" t="s">
        <v>31</v>
      </c>
      <c r="Q3394" s="377" t="s">
        <v>31</v>
      </c>
      <c r="R3394" s="377" t="s">
        <v>31</v>
      </c>
      <c r="S3394" s="270"/>
      <c r="T3394" s="283"/>
      <c r="U3394" s="283"/>
      <c r="V3394" s="270"/>
      <c r="W3394" s="270" t="s">
        <v>21</v>
      </c>
    </row>
    <row r="3395" s="253" customFormat="true" ht="25.5" hidden="true" spans="1:23">
      <c r="A3395" s="270">
        <f>MAX(A$3:A3394)+1</f>
        <v>3168</v>
      </c>
      <c r="B3395" s="270">
        <v>330201054</v>
      </c>
      <c r="C3395" s="474" t="s">
        <v>8752</v>
      </c>
      <c r="D3395" s="410" t="s">
        <v>8753</v>
      </c>
      <c r="E3395" s="410" t="s">
        <v>8752</v>
      </c>
      <c r="F3395" s="270"/>
      <c r="G3395" s="270"/>
      <c r="H3395" s="283" t="s">
        <v>39</v>
      </c>
      <c r="I3395" s="283" t="s">
        <v>40</v>
      </c>
      <c r="J3395" s="500">
        <v>3900</v>
      </c>
      <c r="K3395" s="501">
        <v>3510</v>
      </c>
      <c r="L3395" s="501">
        <v>3159</v>
      </c>
      <c r="M3395" s="501">
        <v>3120</v>
      </c>
      <c r="N3395" s="501">
        <v>2808</v>
      </c>
      <c r="O3395" s="501">
        <v>2527.2</v>
      </c>
      <c r="P3395" s="377" t="s">
        <v>31</v>
      </c>
      <c r="Q3395" s="377" t="s">
        <v>31</v>
      </c>
      <c r="R3395" s="377" t="s">
        <v>31</v>
      </c>
      <c r="S3395" s="270"/>
      <c r="T3395" s="283"/>
      <c r="U3395" s="283"/>
      <c r="V3395" s="270"/>
      <c r="W3395" s="270" t="s">
        <v>21</v>
      </c>
    </row>
    <row r="3396" s="253" customFormat="true" ht="25.5" hidden="true" spans="1:23">
      <c r="A3396" s="270">
        <f>MAX(A$3:A3395)+1</f>
        <v>3169</v>
      </c>
      <c r="B3396" s="270">
        <v>330201055</v>
      </c>
      <c r="C3396" s="474" t="s">
        <v>8754</v>
      </c>
      <c r="D3396" s="410" t="s">
        <v>8755</v>
      </c>
      <c r="E3396" s="410" t="s">
        <v>8754</v>
      </c>
      <c r="F3396" s="270"/>
      <c r="G3396" s="270" t="s">
        <v>8756</v>
      </c>
      <c r="H3396" s="283" t="s">
        <v>4442</v>
      </c>
      <c r="I3396" s="283" t="s">
        <v>40</v>
      </c>
      <c r="J3396" s="493">
        <v>3127</v>
      </c>
      <c r="K3396" s="494">
        <v>3127</v>
      </c>
      <c r="L3396" s="494">
        <v>3127</v>
      </c>
      <c r="M3396" s="494">
        <v>2502</v>
      </c>
      <c r="N3396" s="494">
        <v>2502</v>
      </c>
      <c r="O3396" s="494">
        <v>2502</v>
      </c>
      <c r="P3396" s="377" t="s">
        <v>31</v>
      </c>
      <c r="Q3396" s="377" t="s">
        <v>31</v>
      </c>
      <c r="R3396" s="377" t="s">
        <v>31</v>
      </c>
      <c r="S3396" s="270" t="s">
        <v>8517</v>
      </c>
      <c r="T3396" s="306"/>
      <c r="U3396" s="377"/>
      <c r="V3396" s="270"/>
      <c r="W3396" s="270" t="s">
        <v>938</v>
      </c>
    </row>
    <row r="3397" s="253" customFormat="true" ht="25.5" hidden="true" spans="1:23">
      <c r="A3397" s="270">
        <f>MAX(A$3:A3396)+1</f>
        <v>3170</v>
      </c>
      <c r="B3397" s="270">
        <v>330201056</v>
      </c>
      <c r="C3397" s="270" t="s">
        <v>8757</v>
      </c>
      <c r="D3397" s="410" t="s">
        <v>8758</v>
      </c>
      <c r="E3397" s="410" t="s">
        <v>8757</v>
      </c>
      <c r="F3397" s="270"/>
      <c r="G3397" s="270"/>
      <c r="H3397" s="283" t="s">
        <v>39</v>
      </c>
      <c r="I3397" s="283" t="s">
        <v>40</v>
      </c>
      <c r="J3397" s="500">
        <v>3300</v>
      </c>
      <c r="K3397" s="501">
        <v>2970</v>
      </c>
      <c r="L3397" s="501">
        <v>2673</v>
      </c>
      <c r="M3397" s="501">
        <v>2640</v>
      </c>
      <c r="N3397" s="501">
        <v>2376</v>
      </c>
      <c r="O3397" s="501">
        <v>2138.4</v>
      </c>
      <c r="P3397" s="377" t="s">
        <v>31</v>
      </c>
      <c r="Q3397" s="377" t="s">
        <v>31</v>
      </c>
      <c r="R3397" s="377" t="s">
        <v>31</v>
      </c>
      <c r="S3397" s="270"/>
      <c r="T3397" s="283"/>
      <c r="U3397" s="283"/>
      <c r="V3397" s="270"/>
      <c r="W3397" s="270" t="s">
        <v>21</v>
      </c>
    </row>
    <row r="3398" s="253" customFormat="true" ht="25.5" hidden="true" spans="1:23">
      <c r="A3398" s="270">
        <f>MAX(A$3:A3397)+1</f>
        <v>3171</v>
      </c>
      <c r="B3398" s="270">
        <v>330201057</v>
      </c>
      <c r="C3398" s="270" t="s">
        <v>8759</v>
      </c>
      <c r="D3398" s="410" t="s">
        <v>8760</v>
      </c>
      <c r="E3398" s="410" t="s">
        <v>8759</v>
      </c>
      <c r="F3398" s="270"/>
      <c r="G3398" s="270"/>
      <c r="H3398" s="283" t="s">
        <v>29</v>
      </c>
      <c r="I3398" s="283" t="s">
        <v>40</v>
      </c>
      <c r="J3398" s="493">
        <v>3155</v>
      </c>
      <c r="K3398" s="494">
        <v>3155</v>
      </c>
      <c r="L3398" s="494">
        <v>3155</v>
      </c>
      <c r="M3398" s="494">
        <v>2524</v>
      </c>
      <c r="N3398" s="494">
        <v>2524</v>
      </c>
      <c r="O3398" s="494">
        <v>2524</v>
      </c>
      <c r="P3398" s="377" t="s">
        <v>31</v>
      </c>
      <c r="Q3398" s="377" t="s">
        <v>31</v>
      </c>
      <c r="R3398" s="377" t="s">
        <v>31</v>
      </c>
      <c r="S3398" s="270"/>
      <c r="T3398" s="377"/>
      <c r="U3398" s="377"/>
      <c r="V3398" s="270"/>
      <c r="W3398" s="270" t="s">
        <v>938</v>
      </c>
    </row>
    <row r="3399" s="253" customFormat="true" ht="25.5" hidden="true" spans="1:23">
      <c r="A3399" s="270">
        <f>MAX(A$3:A3398)+1</f>
        <v>3172</v>
      </c>
      <c r="B3399" s="270">
        <v>330201058</v>
      </c>
      <c r="C3399" s="270" t="s">
        <v>8761</v>
      </c>
      <c r="D3399" s="410" t="s">
        <v>8762</v>
      </c>
      <c r="E3399" s="410" t="s">
        <v>8761</v>
      </c>
      <c r="F3399" s="270" t="s">
        <v>8763</v>
      </c>
      <c r="G3399" s="270"/>
      <c r="H3399" s="283" t="s">
        <v>44</v>
      </c>
      <c r="I3399" s="283" t="s">
        <v>40</v>
      </c>
      <c r="J3399" s="500">
        <v>2630</v>
      </c>
      <c r="K3399" s="501">
        <v>2367</v>
      </c>
      <c r="L3399" s="501">
        <v>2130.3</v>
      </c>
      <c r="M3399" s="501">
        <v>2104</v>
      </c>
      <c r="N3399" s="501">
        <v>1893.6</v>
      </c>
      <c r="O3399" s="501">
        <v>1704.24</v>
      </c>
      <c r="P3399" s="377" t="s">
        <v>31</v>
      </c>
      <c r="Q3399" s="377" t="s">
        <v>31</v>
      </c>
      <c r="R3399" s="377" t="s">
        <v>31</v>
      </c>
      <c r="S3399" s="270"/>
      <c r="T3399" s="283"/>
      <c r="U3399" s="283"/>
      <c r="V3399" s="270"/>
      <c r="W3399" s="270" t="s">
        <v>21</v>
      </c>
    </row>
    <row r="3400" s="253" customFormat="true" ht="38.25" hidden="true" spans="1:23">
      <c r="A3400" s="270">
        <f>MAX(A$3:A3399)+1</f>
        <v>3173</v>
      </c>
      <c r="B3400" s="270">
        <v>330201059</v>
      </c>
      <c r="C3400" s="270" t="s">
        <v>8764</v>
      </c>
      <c r="D3400" s="410" t="s">
        <v>8765</v>
      </c>
      <c r="E3400" s="410" t="s">
        <v>8764</v>
      </c>
      <c r="F3400" s="270" t="s">
        <v>8766</v>
      </c>
      <c r="G3400" s="270" t="s">
        <v>8767</v>
      </c>
      <c r="H3400" s="283" t="s">
        <v>44</v>
      </c>
      <c r="I3400" s="283" t="s">
        <v>40</v>
      </c>
      <c r="J3400" s="493">
        <v>2533</v>
      </c>
      <c r="K3400" s="494">
        <v>2533</v>
      </c>
      <c r="L3400" s="494">
        <v>2533</v>
      </c>
      <c r="M3400" s="494">
        <v>2026</v>
      </c>
      <c r="N3400" s="494">
        <v>2026</v>
      </c>
      <c r="O3400" s="494">
        <v>2026</v>
      </c>
      <c r="P3400" s="377" t="s">
        <v>31</v>
      </c>
      <c r="Q3400" s="377" t="s">
        <v>31</v>
      </c>
      <c r="R3400" s="377" t="s">
        <v>31</v>
      </c>
      <c r="S3400" s="270"/>
      <c r="T3400" s="377"/>
      <c r="U3400" s="377"/>
      <c r="V3400" s="270"/>
      <c r="W3400" s="270" t="s">
        <v>938</v>
      </c>
    </row>
    <row r="3401" s="253" customFormat="true" ht="25.5" hidden="true" spans="1:23">
      <c r="A3401" s="270">
        <f>MAX(A$3:A3400)+1</f>
        <v>3174</v>
      </c>
      <c r="B3401" s="270" t="s">
        <v>8768</v>
      </c>
      <c r="C3401" s="270" t="s">
        <v>8769</v>
      </c>
      <c r="D3401" s="410" t="s">
        <v>8770</v>
      </c>
      <c r="E3401" s="410" t="s">
        <v>8769</v>
      </c>
      <c r="F3401" s="270"/>
      <c r="G3401" s="270" t="s">
        <v>327</v>
      </c>
      <c r="H3401" s="283" t="s">
        <v>44</v>
      </c>
      <c r="I3401" s="283" t="s">
        <v>40</v>
      </c>
      <c r="J3401" s="490">
        <f t="shared" ref="J3401:L3401" si="6">1.5*500</f>
        <v>750</v>
      </c>
      <c r="K3401" s="490">
        <f t="shared" si="6"/>
        <v>750</v>
      </c>
      <c r="L3401" s="490">
        <f t="shared" si="6"/>
        <v>750</v>
      </c>
      <c r="M3401" s="490">
        <v>600</v>
      </c>
      <c r="N3401" s="490">
        <v>600</v>
      </c>
      <c r="O3401" s="490">
        <v>600</v>
      </c>
      <c r="P3401" s="377" t="s">
        <v>31</v>
      </c>
      <c r="Q3401" s="377" t="s">
        <v>31</v>
      </c>
      <c r="R3401" s="377" t="s">
        <v>31</v>
      </c>
      <c r="S3401" s="270"/>
      <c r="T3401" s="283"/>
      <c r="U3401" s="283"/>
      <c r="V3401" s="270"/>
      <c r="W3401" s="270" t="s">
        <v>21</v>
      </c>
    </row>
    <row r="3402" s="253" customFormat="true" ht="51" hidden="true" spans="1:23">
      <c r="A3402" s="270">
        <f>MAX(A$3:A3401)+1</f>
        <v>3175</v>
      </c>
      <c r="B3402" s="270">
        <v>330201060</v>
      </c>
      <c r="C3402" s="270" t="s">
        <v>8771</v>
      </c>
      <c r="D3402" s="410" t="s">
        <v>8772</v>
      </c>
      <c r="E3402" s="410" t="s">
        <v>8771</v>
      </c>
      <c r="F3402" s="270" t="s">
        <v>8773</v>
      </c>
      <c r="G3402" s="270"/>
      <c r="H3402" s="283" t="s">
        <v>44</v>
      </c>
      <c r="I3402" s="283" t="s">
        <v>8774</v>
      </c>
      <c r="J3402" s="500">
        <v>1880</v>
      </c>
      <c r="K3402" s="501">
        <v>1692</v>
      </c>
      <c r="L3402" s="501">
        <v>1522.8</v>
      </c>
      <c r="M3402" s="501">
        <v>1504</v>
      </c>
      <c r="N3402" s="501">
        <v>1353.6</v>
      </c>
      <c r="O3402" s="501">
        <v>1218.24</v>
      </c>
      <c r="P3402" s="377" t="s">
        <v>31</v>
      </c>
      <c r="Q3402" s="377" t="s">
        <v>31</v>
      </c>
      <c r="R3402" s="377" t="s">
        <v>31</v>
      </c>
      <c r="S3402" s="270"/>
      <c r="T3402" s="283"/>
      <c r="U3402" s="283"/>
      <c r="V3402" s="270"/>
      <c r="W3402" s="270" t="s">
        <v>21</v>
      </c>
    </row>
    <row r="3403" s="253" customFormat="true" ht="38.25" hidden="true" spans="1:23">
      <c r="A3403" s="270">
        <f>MAX(A$3:A3402)+1</f>
        <v>3176</v>
      </c>
      <c r="B3403" s="270" t="s">
        <v>8775</v>
      </c>
      <c r="C3403" s="393" t="s">
        <v>8776</v>
      </c>
      <c r="D3403" s="410" t="s">
        <v>8777</v>
      </c>
      <c r="E3403" s="410" t="s">
        <v>8778</v>
      </c>
      <c r="F3403" s="270"/>
      <c r="G3403" s="270"/>
      <c r="H3403" s="283" t="s">
        <v>44</v>
      </c>
      <c r="I3403" s="283" t="s">
        <v>8774</v>
      </c>
      <c r="J3403" s="490">
        <f t="shared" ref="J3403:O3403" si="7">1.5*500</f>
        <v>750</v>
      </c>
      <c r="K3403" s="490">
        <f t="shared" si="7"/>
        <v>750</v>
      </c>
      <c r="L3403" s="490">
        <f t="shared" si="7"/>
        <v>750</v>
      </c>
      <c r="M3403" s="490">
        <f t="shared" si="7"/>
        <v>750</v>
      </c>
      <c r="N3403" s="490">
        <f t="shared" si="7"/>
        <v>750</v>
      </c>
      <c r="O3403" s="490">
        <f t="shared" si="7"/>
        <v>750</v>
      </c>
      <c r="P3403" s="377" t="s">
        <v>31</v>
      </c>
      <c r="Q3403" s="377" t="s">
        <v>31</v>
      </c>
      <c r="R3403" s="377" t="s">
        <v>31</v>
      </c>
      <c r="S3403" s="393" t="s">
        <v>8776</v>
      </c>
      <c r="T3403" s="283"/>
      <c r="U3403" s="283"/>
      <c r="V3403" s="270"/>
      <c r="W3403" s="270" t="s">
        <v>21</v>
      </c>
    </row>
    <row r="3404" s="253" customFormat="true" ht="51" hidden="true" spans="1:23">
      <c r="A3404" s="270">
        <f>MAX(A$3:A3403)+1</f>
        <v>3177</v>
      </c>
      <c r="B3404" s="270">
        <v>330201061</v>
      </c>
      <c r="C3404" s="270" t="s">
        <v>8779</v>
      </c>
      <c r="D3404" s="410" t="s">
        <v>8780</v>
      </c>
      <c r="E3404" s="410" t="s">
        <v>8781</v>
      </c>
      <c r="F3404" s="270" t="s">
        <v>8782</v>
      </c>
      <c r="G3404" s="270" t="s">
        <v>8783</v>
      </c>
      <c r="H3404" s="283" t="s">
        <v>44</v>
      </c>
      <c r="I3404" s="283" t="s">
        <v>40</v>
      </c>
      <c r="J3404" s="490">
        <f t="shared" ref="J3404:L3404" si="8">1.5*4580</f>
        <v>6870</v>
      </c>
      <c r="K3404" s="490">
        <f t="shared" si="8"/>
        <v>6870</v>
      </c>
      <c r="L3404" s="490">
        <f t="shared" si="8"/>
        <v>6870</v>
      </c>
      <c r="M3404" s="490">
        <v>5496</v>
      </c>
      <c r="N3404" s="490">
        <v>5496</v>
      </c>
      <c r="O3404" s="490">
        <v>5496</v>
      </c>
      <c r="P3404" s="377" t="s">
        <v>31</v>
      </c>
      <c r="Q3404" s="377" t="s">
        <v>31</v>
      </c>
      <c r="R3404" s="377" t="s">
        <v>31</v>
      </c>
      <c r="S3404" s="270"/>
      <c r="T3404" s="283"/>
      <c r="U3404" s="283"/>
      <c r="V3404" s="270"/>
      <c r="W3404" s="270" t="s">
        <v>21</v>
      </c>
    </row>
    <row r="3405" s="252" customFormat="true" ht="25.5" hidden="true" spans="1:23">
      <c r="A3405" s="270"/>
      <c r="B3405" s="270">
        <v>330202</v>
      </c>
      <c r="C3405" s="270" t="s">
        <v>8784</v>
      </c>
      <c r="D3405" s="410"/>
      <c r="E3405" s="410"/>
      <c r="F3405" s="270"/>
      <c r="G3405" s="270"/>
      <c r="H3405" s="283"/>
      <c r="I3405" s="283"/>
      <c r="J3405" s="490"/>
      <c r="K3405" s="490"/>
      <c r="L3405" s="490"/>
      <c r="M3405" s="490"/>
      <c r="N3405" s="490"/>
      <c r="O3405" s="490"/>
      <c r="P3405" s="377"/>
      <c r="Q3405" s="377"/>
      <c r="R3405" s="377"/>
      <c r="S3405" s="270"/>
      <c r="T3405" s="283"/>
      <c r="U3405" s="283"/>
      <c r="V3405" s="270"/>
      <c r="W3405" s="270" t="s">
        <v>21</v>
      </c>
    </row>
    <row r="3406" s="253" customFormat="true" ht="25.5" hidden="true" spans="1:23">
      <c r="A3406" s="270">
        <f>MAX(A$3:A3405)+1</f>
        <v>3178</v>
      </c>
      <c r="B3406" s="270">
        <v>330202001</v>
      </c>
      <c r="C3406" s="474" t="s">
        <v>8785</v>
      </c>
      <c r="D3406" s="410" t="s">
        <v>8786</v>
      </c>
      <c r="E3406" s="410" t="s">
        <v>8785</v>
      </c>
      <c r="F3406" s="270"/>
      <c r="G3406" s="270"/>
      <c r="H3406" s="283" t="s">
        <v>39</v>
      </c>
      <c r="I3406" s="283" t="s">
        <v>40</v>
      </c>
      <c r="J3406" s="500">
        <v>2630</v>
      </c>
      <c r="K3406" s="501">
        <v>2367</v>
      </c>
      <c r="L3406" s="501">
        <v>2130.3</v>
      </c>
      <c r="M3406" s="501">
        <v>2104</v>
      </c>
      <c r="N3406" s="501">
        <v>1893.6</v>
      </c>
      <c r="O3406" s="501">
        <v>1704.24</v>
      </c>
      <c r="P3406" s="377" t="s">
        <v>31</v>
      </c>
      <c r="Q3406" s="377" t="s">
        <v>31</v>
      </c>
      <c r="R3406" s="377" t="s">
        <v>31</v>
      </c>
      <c r="S3406" s="270"/>
      <c r="T3406" s="283"/>
      <c r="U3406" s="283"/>
      <c r="V3406" s="270"/>
      <c r="W3406" s="270" t="s">
        <v>21</v>
      </c>
    </row>
    <row r="3407" s="253" customFormat="true" ht="25.5" hidden="true" spans="1:23">
      <c r="A3407" s="270">
        <f>MAX(A$3:A3406)+1</f>
        <v>3179</v>
      </c>
      <c r="B3407" s="270">
        <v>330202002</v>
      </c>
      <c r="C3407" s="474" t="s">
        <v>8787</v>
      </c>
      <c r="D3407" s="410" t="s">
        <v>8788</v>
      </c>
      <c r="E3407" s="410" t="s">
        <v>8787</v>
      </c>
      <c r="F3407" s="270"/>
      <c r="G3407" s="270"/>
      <c r="H3407" s="283" t="s">
        <v>39</v>
      </c>
      <c r="I3407" s="283" t="s">
        <v>8789</v>
      </c>
      <c r="J3407" s="500">
        <v>525</v>
      </c>
      <c r="K3407" s="501">
        <v>472.5</v>
      </c>
      <c r="L3407" s="501">
        <v>425.25</v>
      </c>
      <c r="M3407" s="501">
        <v>420</v>
      </c>
      <c r="N3407" s="501">
        <v>378</v>
      </c>
      <c r="O3407" s="501">
        <v>340.2</v>
      </c>
      <c r="P3407" s="377" t="s">
        <v>31</v>
      </c>
      <c r="Q3407" s="377" t="s">
        <v>31</v>
      </c>
      <c r="R3407" s="377" t="s">
        <v>31</v>
      </c>
      <c r="S3407" s="272" t="s">
        <v>8790</v>
      </c>
      <c r="T3407" s="283"/>
      <c r="U3407" s="283"/>
      <c r="V3407" s="270"/>
      <c r="W3407" s="270" t="s">
        <v>21</v>
      </c>
    </row>
    <row r="3408" s="253" customFormat="true" ht="25.5" hidden="true" spans="1:23">
      <c r="A3408" s="270">
        <f>MAX(A$3:A3407)+1</f>
        <v>3180</v>
      </c>
      <c r="B3408" s="270">
        <v>330202003</v>
      </c>
      <c r="C3408" s="474" t="s">
        <v>8791</v>
      </c>
      <c r="D3408" s="410" t="s">
        <v>8792</v>
      </c>
      <c r="E3408" s="410" t="s">
        <v>8791</v>
      </c>
      <c r="F3408" s="270" t="s">
        <v>8793</v>
      </c>
      <c r="G3408" s="270"/>
      <c r="H3408" s="283" t="s">
        <v>39</v>
      </c>
      <c r="I3408" s="283" t="s">
        <v>8789</v>
      </c>
      <c r="J3408" s="500">
        <v>1950</v>
      </c>
      <c r="K3408" s="501">
        <v>1755</v>
      </c>
      <c r="L3408" s="501">
        <v>1579.5</v>
      </c>
      <c r="M3408" s="501">
        <v>1560</v>
      </c>
      <c r="N3408" s="501">
        <v>1404</v>
      </c>
      <c r="O3408" s="501">
        <v>1263.6</v>
      </c>
      <c r="P3408" s="377" t="s">
        <v>31</v>
      </c>
      <c r="Q3408" s="377" t="s">
        <v>31</v>
      </c>
      <c r="R3408" s="377" t="s">
        <v>31</v>
      </c>
      <c r="S3408" s="270"/>
      <c r="T3408" s="283"/>
      <c r="U3408" s="283"/>
      <c r="V3408" s="270"/>
      <c r="W3408" s="270" t="s">
        <v>21</v>
      </c>
    </row>
    <row r="3409" s="253" customFormat="true" ht="25.5" hidden="true" spans="1:23">
      <c r="A3409" s="270">
        <f>MAX(A$3:A3408)+1</f>
        <v>3181</v>
      </c>
      <c r="B3409" s="270">
        <v>330202004</v>
      </c>
      <c r="C3409" s="474" t="s">
        <v>8794</v>
      </c>
      <c r="D3409" s="410" t="s">
        <v>8795</v>
      </c>
      <c r="E3409" s="410" t="s">
        <v>8794</v>
      </c>
      <c r="F3409" s="270"/>
      <c r="G3409" s="270"/>
      <c r="H3409" s="283" t="s">
        <v>39</v>
      </c>
      <c r="I3409" s="283" t="s">
        <v>8789</v>
      </c>
      <c r="J3409" s="500">
        <v>375</v>
      </c>
      <c r="K3409" s="501">
        <v>337.5</v>
      </c>
      <c r="L3409" s="501">
        <v>303.75</v>
      </c>
      <c r="M3409" s="501">
        <v>300</v>
      </c>
      <c r="N3409" s="501">
        <v>270</v>
      </c>
      <c r="O3409" s="501">
        <v>243</v>
      </c>
      <c r="P3409" s="377" t="s">
        <v>31</v>
      </c>
      <c r="Q3409" s="377" t="s">
        <v>31</v>
      </c>
      <c r="R3409" s="377" t="s">
        <v>31</v>
      </c>
      <c r="S3409" s="270"/>
      <c r="T3409" s="283"/>
      <c r="U3409" s="283"/>
      <c r="V3409" s="270"/>
      <c r="W3409" s="270" t="s">
        <v>21</v>
      </c>
    </row>
    <row r="3410" s="253" customFormat="true" ht="25.5" hidden="true" spans="1:23">
      <c r="A3410" s="270">
        <f>MAX(A$3:A3409)+1</f>
        <v>3182</v>
      </c>
      <c r="B3410" s="270">
        <v>330202005</v>
      </c>
      <c r="C3410" s="474" t="s">
        <v>8796</v>
      </c>
      <c r="D3410" s="410" t="s">
        <v>8797</v>
      </c>
      <c r="E3410" s="410" t="s">
        <v>8796</v>
      </c>
      <c r="F3410" s="270"/>
      <c r="G3410" s="270"/>
      <c r="H3410" s="283" t="s">
        <v>39</v>
      </c>
      <c r="I3410" s="283" t="s">
        <v>40</v>
      </c>
      <c r="J3410" s="500">
        <v>3000</v>
      </c>
      <c r="K3410" s="501">
        <v>2700</v>
      </c>
      <c r="L3410" s="501">
        <v>2430</v>
      </c>
      <c r="M3410" s="501">
        <v>2400</v>
      </c>
      <c r="N3410" s="501">
        <v>2160</v>
      </c>
      <c r="O3410" s="501">
        <v>1944</v>
      </c>
      <c r="P3410" s="377" t="s">
        <v>31</v>
      </c>
      <c r="Q3410" s="377" t="s">
        <v>31</v>
      </c>
      <c r="R3410" s="377" t="s">
        <v>31</v>
      </c>
      <c r="S3410" s="270"/>
      <c r="T3410" s="283"/>
      <c r="U3410" s="283"/>
      <c r="V3410" s="270"/>
      <c r="W3410" s="270" t="s">
        <v>21</v>
      </c>
    </row>
    <row r="3411" s="253" customFormat="true" ht="25.5" hidden="true" spans="1:23">
      <c r="A3411" s="270">
        <f>MAX(A$3:A3410)+1</f>
        <v>3183</v>
      </c>
      <c r="B3411" s="270">
        <v>330202006</v>
      </c>
      <c r="C3411" s="474" t="s">
        <v>8798</v>
      </c>
      <c r="D3411" s="410" t="s">
        <v>8799</v>
      </c>
      <c r="E3411" s="410" t="s">
        <v>8798</v>
      </c>
      <c r="F3411" s="270"/>
      <c r="G3411" s="270"/>
      <c r="H3411" s="283" t="s">
        <v>39</v>
      </c>
      <c r="I3411" s="283" t="s">
        <v>40</v>
      </c>
      <c r="J3411" s="500">
        <v>2550</v>
      </c>
      <c r="K3411" s="501">
        <v>2295</v>
      </c>
      <c r="L3411" s="501">
        <v>2065.5</v>
      </c>
      <c r="M3411" s="501">
        <v>2040</v>
      </c>
      <c r="N3411" s="501">
        <v>1836</v>
      </c>
      <c r="O3411" s="501">
        <v>1652.4</v>
      </c>
      <c r="P3411" s="377" t="s">
        <v>31</v>
      </c>
      <c r="Q3411" s="377" t="s">
        <v>31</v>
      </c>
      <c r="R3411" s="377" t="s">
        <v>31</v>
      </c>
      <c r="S3411" s="270"/>
      <c r="T3411" s="283"/>
      <c r="U3411" s="283"/>
      <c r="V3411" s="270"/>
      <c r="W3411" s="270" t="s">
        <v>21</v>
      </c>
    </row>
    <row r="3412" s="253" customFormat="true" ht="38.25" hidden="true" spans="1:23">
      <c r="A3412" s="270">
        <f>MAX(A$3:A3411)+1</f>
        <v>3184</v>
      </c>
      <c r="B3412" s="270">
        <v>330202007</v>
      </c>
      <c r="C3412" s="270" t="s">
        <v>8800</v>
      </c>
      <c r="D3412" s="410" t="s">
        <v>8801</v>
      </c>
      <c r="E3412" s="410" t="s">
        <v>8800</v>
      </c>
      <c r="F3412" s="270" t="s">
        <v>8802</v>
      </c>
      <c r="G3412" s="270"/>
      <c r="H3412" s="283" t="s">
        <v>39</v>
      </c>
      <c r="I3412" s="283" t="s">
        <v>40</v>
      </c>
      <c r="J3412" s="490">
        <v>4660</v>
      </c>
      <c r="K3412" s="490">
        <v>4660</v>
      </c>
      <c r="L3412" s="490">
        <v>4660</v>
      </c>
      <c r="M3412" s="490">
        <v>3728</v>
      </c>
      <c r="N3412" s="490">
        <v>3728</v>
      </c>
      <c r="O3412" s="490">
        <v>3728</v>
      </c>
      <c r="P3412" s="377" t="s">
        <v>31</v>
      </c>
      <c r="Q3412" s="377" t="s">
        <v>31</v>
      </c>
      <c r="R3412" s="377" t="s">
        <v>31</v>
      </c>
      <c r="S3412" s="270"/>
      <c r="T3412" s="312"/>
      <c r="U3412" s="312"/>
      <c r="V3412" s="270"/>
      <c r="W3412" s="270" t="s">
        <v>21</v>
      </c>
    </row>
    <row r="3413" s="253" customFormat="true" ht="51" hidden="true" spans="1:23">
      <c r="A3413" s="270">
        <f>MAX(A$3:A3412)+1</f>
        <v>3185</v>
      </c>
      <c r="B3413" s="270">
        <v>330202008</v>
      </c>
      <c r="C3413" s="474" t="s">
        <v>8803</v>
      </c>
      <c r="D3413" s="410" t="s">
        <v>8804</v>
      </c>
      <c r="E3413" s="410" t="s">
        <v>8803</v>
      </c>
      <c r="F3413" s="270" t="s">
        <v>8805</v>
      </c>
      <c r="G3413" s="270"/>
      <c r="H3413" s="283" t="s">
        <v>39</v>
      </c>
      <c r="I3413" s="283" t="s">
        <v>40</v>
      </c>
      <c r="J3413" s="493">
        <v>1485</v>
      </c>
      <c r="K3413" s="494">
        <v>1485</v>
      </c>
      <c r="L3413" s="494">
        <v>1485</v>
      </c>
      <c r="M3413" s="494">
        <v>1188</v>
      </c>
      <c r="N3413" s="494">
        <v>1188</v>
      </c>
      <c r="O3413" s="494">
        <v>1188</v>
      </c>
      <c r="P3413" s="377" t="s">
        <v>31</v>
      </c>
      <c r="Q3413" s="377" t="s">
        <v>31</v>
      </c>
      <c r="R3413" s="377" t="s">
        <v>31</v>
      </c>
      <c r="S3413" s="270"/>
      <c r="T3413" s="377"/>
      <c r="U3413" s="377"/>
      <c r="V3413" s="270"/>
      <c r="W3413" s="270" t="s">
        <v>938</v>
      </c>
    </row>
    <row r="3414" s="253" customFormat="true" ht="51" hidden="true" spans="1:23">
      <c r="A3414" s="270">
        <f>MAX(A$3:A3413)+1</f>
        <v>3186</v>
      </c>
      <c r="B3414" s="270">
        <v>330202009</v>
      </c>
      <c r="C3414" s="474" t="s">
        <v>8806</v>
      </c>
      <c r="D3414" s="410" t="s">
        <v>8807</v>
      </c>
      <c r="E3414" s="410" t="s">
        <v>8806</v>
      </c>
      <c r="F3414" s="270" t="s">
        <v>8808</v>
      </c>
      <c r="G3414" s="270"/>
      <c r="H3414" s="283" t="s">
        <v>39</v>
      </c>
      <c r="I3414" s="283" t="s">
        <v>40</v>
      </c>
      <c r="J3414" s="500">
        <v>1950</v>
      </c>
      <c r="K3414" s="501">
        <v>1755</v>
      </c>
      <c r="L3414" s="501">
        <v>1579.5</v>
      </c>
      <c r="M3414" s="501">
        <v>1560</v>
      </c>
      <c r="N3414" s="501">
        <v>1404</v>
      </c>
      <c r="O3414" s="501">
        <v>1263.6</v>
      </c>
      <c r="P3414" s="377" t="s">
        <v>31</v>
      </c>
      <c r="Q3414" s="377" t="s">
        <v>31</v>
      </c>
      <c r="R3414" s="377" t="s">
        <v>31</v>
      </c>
      <c r="S3414" s="270"/>
      <c r="T3414" s="283"/>
      <c r="U3414" s="283"/>
      <c r="V3414" s="270"/>
      <c r="W3414" s="270" t="s">
        <v>21</v>
      </c>
    </row>
    <row r="3415" s="253" customFormat="true" ht="25.5" hidden="true" spans="1:23">
      <c r="A3415" s="270">
        <f>MAX(A$3:A3414)+1</f>
        <v>3187</v>
      </c>
      <c r="B3415" s="270">
        <v>330202010</v>
      </c>
      <c r="C3415" s="474" t="s">
        <v>8809</v>
      </c>
      <c r="D3415" s="410" t="s">
        <v>8810</v>
      </c>
      <c r="E3415" s="410" t="s">
        <v>8809</v>
      </c>
      <c r="F3415" s="270"/>
      <c r="G3415" s="270" t="s">
        <v>8811</v>
      </c>
      <c r="H3415" s="283" t="s">
        <v>44</v>
      </c>
      <c r="I3415" s="283" t="s">
        <v>40</v>
      </c>
      <c r="J3415" s="500">
        <v>1950</v>
      </c>
      <c r="K3415" s="501">
        <v>1755</v>
      </c>
      <c r="L3415" s="501">
        <v>1579.5</v>
      </c>
      <c r="M3415" s="501">
        <v>1560</v>
      </c>
      <c r="N3415" s="501">
        <v>1404</v>
      </c>
      <c r="O3415" s="501">
        <v>1263.6</v>
      </c>
      <c r="P3415" s="377" t="s">
        <v>31</v>
      </c>
      <c r="Q3415" s="377" t="s">
        <v>31</v>
      </c>
      <c r="R3415" s="377" t="s">
        <v>31</v>
      </c>
      <c r="S3415" s="270"/>
      <c r="T3415" s="283"/>
      <c r="U3415" s="283"/>
      <c r="V3415" s="270"/>
      <c r="W3415" s="270" t="s">
        <v>21</v>
      </c>
    </row>
    <row r="3416" s="253" customFormat="true" ht="38.25" hidden="true" spans="1:23">
      <c r="A3416" s="270">
        <f>MAX(A$3:A3415)+1</f>
        <v>3188</v>
      </c>
      <c r="B3416" s="270">
        <v>330202011</v>
      </c>
      <c r="C3416" s="474" t="s">
        <v>8812</v>
      </c>
      <c r="D3416" s="410" t="s">
        <v>8813</v>
      </c>
      <c r="E3416" s="410" t="s">
        <v>8812</v>
      </c>
      <c r="F3416" s="270" t="s">
        <v>8814</v>
      </c>
      <c r="G3416" s="270"/>
      <c r="H3416" s="283" t="s">
        <v>39</v>
      </c>
      <c r="I3416" s="283" t="s">
        <v>40</v>
      </c>
      <c r="J3416" s="500">
        <v>1950</v>
      </c>
      <c r="K3416" s="501">
        <v>1755</v>
      </c>
      <c r="L3416" s="501">
        <v>1579.5</v>
      </c>
      <c r="M3416" s="501">
        <v>1560</v>
      </c>
      <c r="N3416" s="501">
        <v>1404</v>
      </c>
      <c r="O3416" s="501">
        <v>1263.6</v>
      </c>
      <c r="P3416" s="377" t="s">
        <v>31</v>
      </c>
      <c r="Q3416" s="377" t="s">
        <v>31</v>
      </c>
      <c r="R3416" s="377" t="s">
        <v>31</v>
      </c>
      <c r="S3416" s="270"/>
      <c r="T3416" s="283"/>
      <c r="U3416" s="283"/>
      <c r="V3416" s="270"/>
      <c r="W3416" s="270" t="s">
        <v>21</v>
      </c>
    </row>
    <row r="3417" s="253" customFormat="true" ht="25.5" hidden="true" spans="1:23">
      <c r="A3417" s="270">
        <f>MAX(A$3:A3416)+1</f>
        <v>3189</v>
      </c>
      <c r="B3417" s="270">
        <v>330202012</v>
      </c>
      <c r="C3417" s="474" t="s">
        <v>8815</v>
      </c>
      <c r="D3417" s="410" t="s">
        <v>8816</v>
      </c>
      <c r="E3417" s="410" t="s">
        <v>8815</v>
      </c>
      <c r="F3417" s="270"/>
      <c r="G3417" s="270"/>
      <c r="H3417" s="283" t="s">
        <v>39</v>
      </c>
      <c r="I3417" s="283" t="s">
        <v>40</v>
      </c>
      <c r="J3417" s="500">
        <v>1950</v>
      </c>
      <c r="K3417" s="501">
        <v>1755</v>
      </c>
      <c r="L3417" s="501">
        <v>1579.5</v>
      </c>
      <c r="M3417" s="501">
        <v>1560</v>
      </c>
      <c r="N3417" s="501">
        <v>1404</v>
      </c>
      <c r="O3417" s="501">
        <v>1263.6</v>
      </c>
      <c r="P3417" s="377" t="s">
        <v>31</v>
      </c>
      <c r="Q3417" s="377" t="s">
        <v>31</v>
      </c>
      <c r="R3417" s="377" t="s">
        <v>31</v>
      </c>
      <c r="S3417" s="270"/>
      <c r="T3417" s="283"/>
      <c r="U3417" s="283"/>
      <c r="V3417" s="270"/>
      <c r="W3417" s="270" t="s">
        <v>21</v>
      </c>
    </row>
    <row r="3418" s="253" customFormat="true" ht="25.5" hidden="true" spans="1:23">
      <c r="A3418" s="270">
        <f>MAX(A$3:A3417)+1</f>
        <v>3190</v>
      </c>
      <c r="B3418" s="270">
        <v>330202013</v>
      </c>
      <c r="C3418" s="474" t="s">
        <v>8817</v>
      </c>
      <c r="D3418" s="410" t="s">
        <v>8818</v>
      </c>
      <c r="E3418" s="410" t="s">
        <v>8817</v>
      </c>
      <c r="F3418" s="270"/>
      <c r="G3418" s="270"/>
      <c r="H3418" s="283" t="s">
        <v>44</v>
      </c>
      <c r="I3418" s="283" t="s">
        <v>40</v>
      </c>
      <c r="J3418" s="500">
        <v>1950</v>
      </c>
      <c r="K3418" s="501">
        <v>1755</v>
      </c>
      <c r="L3418" s="501">
        <v>1579.5</v>
      </c>
      <c r="M3418" s="501">
        <v>1560</v>
      </c>
      <c r="N3418" s="501">
        <v>1404</v>
      </c>
      <c r="O3418" s="501">
        <v>1263.6</v>
      </c>
      <c r="P3418" s="377" t="s">
        <v>31</v>
      </c>
      <c r="Q3418" s="377" t="s">
        <v>31</v>
      </c>
      <c r="R3418" s="377" t="s">
        <v>31</v>
      </c>
      <c r="S3418" s="270"/>
      <c r="T3418" s="283"/>
      <c r="U3418" s="283"/>
      <c r="V3418" s="270"/>
      <c r="W3418" s="270" t="s">
        <v>21</v>
      </c>
    </row>
    <row r="3419" s="253" customFormat="true" ht="25.5" hidden="true" spans="1:23">
      <c r="A3419" s="270">
        <f>MAX(A$3:A3418)+1</f>
        <v>3191</v>
      </c>
      <c r="B3419" s="270">
        <v>330202014</v>
      </c>
      <c r="C3419" s="474" t="s">
        <v>8819</v>
      </c>
      <c r="D3419" s="410" t="s">
        <v>8820</v>
      </c>
      <c r="E3419" s="410" t="s">
        <v>8819</v>
      </c>
      <c r="F3419" s="270"/>
      <c r="G3419" s="270"/>
      <c r="H3419" s="283" t="s">
        <v>39</v>
      </c>
      <c r="I3419" s="283" t="s">
        <v>40</v>
      </c>
      <c r="J3419" s="500">
        <v>1950</v>
      </c>
      <c r="K3419" s="501">
        <v>1755</v>
      </c>
      <c r="L3419" s="501">
        <v>1579.5</v>
      </c>
      <c r="M3419" s="501">
        <v>1560</v>
      </c>
      <c r="N3419" s="501">
        <v>1404</v>
      </c>
      <c r="O3419" s="501">
        <v>1263.6</v>
      </c>
      <c r="P3419" s="377" t="s">
        <v>31</v>
      </c>
      <c r="Q3419" s="377" t="s">
        <v>31</v>
      </c>
      <c r="R3419" s="377" t="s">
        <v>31</v>
      </c>
      <c r="S3419" s="270"/>
      <c r="T3419" s="283"/>
      <c r="U3419" s="283"/>
      <c r="V3419" s="270"/>
      <c r="W3419" s="270" t="s">
        <v>21</v>
      </c>
    </row>
    <row r="3420" s="253" customFormat="true" ht="25.5" hidden="true" spans="1:23">
      <c r="A3420" s="270">
        <f>MAX(A$3:A3419)+1</f>
        <v>3192</v>
      </c>
      <c r="B3420" s="270">
        <v>330202015</v>
      </c>
      <c r="C3420" s="474" t="s">
        <v>8821</v>
      </c>
      <c r="D3420" s="410" t="s">
        <v>8822</v>
      </c>
      <c r="E3420" s="410" t="s">
        <v>8821</v>
      </c>
      <c r="F3420" s="270"/>
      <c r="G3420" s="270"/>
      <c r="H3420" s="283" t="s">
        <v>39</v>
      </c>
      <c r="I3420" s="283" t="s">
        <v>40</v>
      </c>
      <c r="J3420" s="500">
        <v>1950</v>
      </c>
      <c r="K3420" s="501">
        <v>1755</v>
      </c>
      <c r="L3420" s="501">
        <v>1579.5</v>
      </c>
      <c r="M3420" s="501">
        <v>1560</v>
      </c>
      <c r="N3420" s="501">
        <v>1404</v>
      </c>
      <c r="O3420" s="501">
        <v>1263.6</v>
      </c>
      <c r="P3420" s="377" t="s">
        <v>31</v>
      </c>
      <c r="Q3420" s="377" t="s">
        <v>31</v>
      </c>
      <c r="R3420" s="377" t="s">
        <v>31</v>
      </c>
      <c r="S3420" s="270"/>
      <c r="T3420" s="283"/>
      <c r="U3420" s="283"/>
      <c r="V3420" s="270"/>
      <c r="W3420" s="270" t="s">
        <v>21</v>
      </c>
    </row>
    <row r="3421" s="253" customFormat="true" ht="25.5" hidden="true" spans="1:23">
      <c r="A3421" s="270">
        <f>MAX(A$3:A3420)+1</f>
        <v>3193</v>
      </c>
      <c r="B3421" s="270">
        <v>330202016</v>
      </c>
      <c r="C3421" s="474" t="s">
        <v>8823</v>
      </c>
      <c r="D3421" s="410" t="s">
        <v>8824</v>
      </c>
      <c r="E3421" s="410" t="s">
        <v>8823</v>
      </c>
      <c r="F3421" s="270"/>
      <c r="G3421" s="270"/>
      <c r="H3421" s="283" t="s">
        <v>44</v>
      </c>
      <c r="I3421" s="283" t="s">
        <v>40</v>
      </c>
      <c r="J3421" s="500">
        <v>1950</v>
      </c>
      <c r="K3421" s="501">
        <v>1755</v>
      </c>
      <c r="L3421" s="501">
        <v>1579.5</v>
      </c>
      <c r="M3421" s="501">
        <v>1560</v>
      </c>
      <c r="N3421" s="501">
        <v>1404</v>
      </c>
      <c r="O3421" s="501">
        <v>1263.6</v>
      </c>
      <c r="P3421" s="377" t="s">
        <v>31</v>
      </c>
      <c r="Q3421" s="377" t="s">
        <v>31</v>
      </c>
      <c r="R3421" s="377" t="s">
        <v>31</v>
      </c>
      <c r="S3421" s="270"/>
      <c r="T3421" s="283"/>
      <c r="U3421" s="283"/>
      <c r="V3421" s="270"/>
      <c r="W3421" s="270" t="s">
        <v>21</v>
      </c>
    </row>
    <row r="3422" s="253" customFormat="true" ht="25.5" hidden="true" spans="1:23">
      <c r="A3422" s="270">
        <f>MAX(A$3:A3421)+1</f>
        <v>3194</v>
      </c>
      <c r="B3422" s="270">
        <v>330202017</v>
      </c>
      <c r="C3422" s="474" t="s">
        <v>8825</v>
      </c>
      <c r="D3422" s="410" t="s">
        <v>8826</v>
      </c>
      <c r="E3422" s="410" t="s">
        <v>8825</v>
      </c>
      <c r="F3422" s="270" t="s">
        <v>8827</v>
      </c>
      <c r="G3422" s="270"/>
      <c r="H3422" s="283" t="s">
        <v>39</v>
      </c>
      <c r="I3422" s="283" t="s">
        <v>40</v>
      </c>
      <c r="J3422" s="500">
        <v>1950</v>
      </c>
      <c r="K3422" s="501">
        <v>1755</v>
      </c>
      <c r="L3422" s="501">
        <v>1579.5</v>
      </c>
      <c r="M3422" s="501">
        <v>1560</v>
      </c>
      <c r="N3422" s="501">
        <v>1404</v>
      </c>
      <c r="O3422" s="501">
        <v>1263.6</v>
      </c>
      <c r="P3422" s="377" t="s">
        <v>31</v>
      </c>
      <c r="Q3422" s="377" t="s">
        <v>31</v>
      </c>
      <c r="R3422" s="377" t="s">
        <v>31</v>
      </c>
      <c r="S3422" s="270"/>
      <c r="T3422" s="283"/>
      <c r="U3422" s="283"/>
      <c r="V3422" s="270"/>
      <c r="W3422" s="270" t="s">
        <v>21</v>
      </c>
    </row>
    <row r="3423" s="253" customFormat="true" ht="25.5" hidden="true" spans="1:23">
      <c r="A3423" s="270">
        <f>MAX(A$3:A3422)+1</f>
        <v>3195</v>
      </c>
      <c r="B3423" s="270">
        <v>330202018</v>
      </c>
      <c r="C3423" s="474" t="s">
        <v>8828</v>
      </c>
      <c r="D3423" s="410" t="s">
        <v>8829</v>
      </c>
      <c r="E3423" s="410" t="s">
        <v>8828</v>
      </c>
      <c r="F3423" s="270"/>
      <c r="G3423" s="270"/>
      <c r="H3423" s="283" t="s">
        <v>39</v>
      </c>
      <c r="I3423" s="283" t="s">
        <v>40</v>
      </c>
      <c r="J3423" s="500">
        <v>2630</v>
      </c>
      <c r="K3423" s="501">
        <v>2367</v>
      </c>
      <c r="L3423" s="501">
        <v>2130.3</v>
      </c>
      <c r="M3423" s="501">
        <v>2104</v>
      </c>
      <c r="N3423" s="501">
        <v>1893.6</v>
      </c>
      <c r="O3423" s="501">
        <v>1704.24</v>
      </c>
      <c r="P3423" s="377" t="s">
        <v>31</v>
      </c>
      <c r="Q3423" s="377" t="s">
        <v>31</v>
      </c>
      <c r="R3423" s="377" t="s">
        <v>31</v>
      </c>
      <c r="S3423" s="270"/>
      <c r="T3423" s="283"/>
      <c r="U3423" s="283"/>
      <c r="V3423" s="270"/>
      <c r="W3423" s="270" t="s">
        <v>21</v>
      </c>
    </row>
    <row r="3424" s="253" customFormat="true" ht="114.75" hidden="true" spans="1:23">
      <c r="A3424" s="270">
        <f>MAX(A$3:A3423)+1</f>
        <v>3196</v>
      </c>
      <c r="B3424" s="271">
        <v>330202019</v>
      </c>
      <c r="C3424" s="271" t="s">
        <v>8830</v>
      </c>
      <c r="D3424" s="410" t="s">
        <v>8831</v>
      </c>
      <c r="E3424" s="410" t="s">
        <v>8830</v>
      </c>
      <c r="F3424" s="271" t="s">
        <v>8832</v>
      </c>
      <c r="G3424" s="270"/>
      <c r="H3424" s="283" t="s">
        <v>29</v>
      </c>
      <c r="I3424" s="283" t="s">
        <v>40</v>
      </c>
      <c r="J3424" s="490" t="s">
        <v>70</v>
      </c>
      <c r="K3424" s="490" t="s">
        <v>70</v>
      </c>
      <c r="L3424" s="490" t="s">
        <v>70</v>
      </c>
      <c r="M3424" s="490" t="s">
        <v>70</v>
      </c>
      <c r="N3424" s="490" t="s">
        <v>70</v>
      </c>
      <c r="O3424" s="490" t="s">
        <v>70</v>
      </c>
      <c r="P3424" s="377" t="s">
        <v>70</v>
      </c>
      <c r="Q3424" s="377" t="s">
        <v>70</v>
      </c>
      <c r="R3424" s="377" t="s">
        <v>70</v>
      </c>
      <c r="S3424" s="270"/>
      <c r="T3424" s="283"/>
      <c r="U3424" s="283"/>
      <c r="V3424" s="283"/>
      <c r="W3424" s="270" t="s">
        <v>120</v>
      </c>
    </row>
    <row r="3425" s="252" customFormat="true" ht="25.5" hidden="true" spans="1:23">
      <c r="A3425" s="270"/>
      <c r="B3425" s="270">
        <v>330203</v>
      </c>
      <c r="C3425" s="270" t="s">
        <v>8833</v>
      </c>
      <c r="D3425" s="410"/>
      <c r="E3425" s="410"/>
      <c r="F3425" s="271"/>
      <c r="G3425" s="270"/>
      <c r="H3425" s="283"/>
      <c r="I3425" s="283"/>
      <c r="J3425" s="490"/>
      <c r="K3425" s="490"/>
      <c r="L3425" s="490"/>
      <c r="M3425" s="490"/>
      <c r="N3425" s="490"/>
      <c r="O3425" s="490"/>
      <c r="P3425" s="377"/>
      <c r="Q3425" s="377"/>
      <c r="R3425" s="377"/>
      <c r="S3425" s="270"/>
      <c r="T3425" s="283"/>
      <c r="U3425" s="283"/>
      <c r="V3425" s="270"/>
      <c r="W3425" s="270" t="s">
        <v>21</v>
      </c>
    </row>
    <row r="3426" s="253" customFormat="true" ht="38.25" hidden="true" spans="1:23">
      <c r="A3426" s="270">
        <f>MAX(A$3:A3425)+1</f>
        <v>3197</v>
      </c>
      <c r="B3426" s="270">
        <v>330203001</v>
      </c>
      <c r="C3426" s="503" t="s">
        <v>8834</v>
      </c>
      <c r="D3426" s="410" t="s">
        <v>8835</v>
      </c>
      <c r="E3426" s="410" t="s">
        <v>8834</v>
      </c>
      <c r="F3426" s="270" t="s">
        <v>8836</v>
      </c>
      <c r="G3426" s="270" t="s">
        <v>8837</v>
      </c>
      <c r="H3426" s="283" t="s">
        <v>39</v>
      </c>
      <c r="I3426" s="283" t="s">
        <v>8838</v>
      </c>
      <c r="J3426" s="500">
        <v>5180</v>
      </c>
      <c r="K3426" s="501">
        <v>4662</v>
      </c>
      <c r="L3426" s="501">
        <v>4195.8</v>
      </c>
      <c r="M3426" s="501">
        <v>4144</v>
      </c>
      <c r="N3426" s="501">
        <v>3729.6</v>
      </c>
      <c r="O3426" s="501">
        <v>3356.64</v>
      </c>
      <c r="P3426" s="377" t="s">
        <v>31</v>
      </c>
      <c r="Q3426" s="377" t="s">
        <v>31</v>
      </c>
      <c r="R3426" s="377" t="s">
        <v>31</v>
      </c>
      <c r="S3426" s="430" t="s">
        <v>8839</v>
      </c>
      <c r="T3426" s="283"/>
      <c r="U3426" s="283"/>
      <c r="V3426" s="270"/>
      <c r="W3426" s="270" t="s">
        <v>21</v>
      </c>
    </row>
    <row r="3427" s="253" customFormat="true" ht="38.25" hidden="true" spans="1:23">
      <c r="A3427" s="270">
        <f>MAX(A$3:A3426)+1</f>
        <v>3198</v>
      </c>
      <c r="B3427" s="270" t="s">
        <v>8840</v>
      </c>
      <c r="C3427" s="393" t="s">
        <v>8841</v>
      </c>
      <c r="D3427" s="410" t="s">
        <v>8842</v>
      </c>
      <c r="E3427" s="410" t="s">
        <v>8843</v>
      </c>
      <c r="F3427" s="270"/>
      <c r="G3427" s="270"/>
      <c r="H3427" s="283" t="s">
        <v>39</v>
      </c>
      <c r="I3427" s="283" t="s">
        <v>1772</v>
      </c>
      <c r="J3427" s="490">
        <f t="shared" ref="J3427:O3427" si="9">1.5*800</f>
        <v>1200</v>
      </c>
      <c r="K3427" s="490">
        <f t="shared" si="9"/>
        <v>1200</v>
      </c>
      <c r="L3427" s="490">
        <f t="shared" si="9"/>
        <v>1200</v>
      </c>
      <c r="M3427" s="490">
        <f t="shared" si="9"/>
        <v>1200</v>
      </c>
      <c r="N3427" s="490">
        <f t="shared" si="9"/>
        <v>1200</v>
      </c>
      <c r="O3427" s="490">
        <f t="shared" si="9"/>
        <v>1200</v>
      </c>
      <c r="P3427" s="377" t="s">
        <v>31</v>
      </c>
      <c r="Q3427" s="377" t="s">
        <v>31</v>
      </c>
      <c r="R3427" s="377" t="s">
        <v>31</v>
      </c>
      <c r="S3427" s="430" t="s">
        <v>8841</v>
      </c>
      <c r="T3427" s="283"/>
      <c r="U3427" s="283"/>
      <c r="V3427" s="270"/>
      <c r="W3427" s="270" t="s">
        <v>21</v>
      </c>
    </row>
    <row r="3428" s="253" customFormat="true" ht="38.25" hidden="true" spans="1:23">
      <c r="A3428" s="270">
        <f>MAX(A$3:A3427)+1</f>
        <v>3199</v>
      </c>
      <c r="B3428" s="270">
        <v>330203002</v>
      </c>
      <c r="C3428" s="503" t="s">
        <v>8844</v>
      </c>
      <c r="D3428" s="410" t="s">
        <v>8845</v>
      </c>
      <c r="E3428" s="410" t="s">
        <v>8844</v>
      </c>
      <c r="F3428" s="270" t="s">
        <v>8846</v>
      </c>
      <c r="G3428" s="270" t="s">
        <v>8837</v>
      </c>
      <c r="H3428" s="283" t="s">
        <v>39</v>
      </c>
      <c r="I3428" s="283" t="s">
        <v>40</v>
      </c>
      <c r="J3428" s="490">
        <v>6300</v>
      </c>
      <c r="K3428" s="490">
        <v>6300</v>
      </c>
      <c r="L3428" s="490">
        <v>6300</v>
      </c>
      <c r="M3428" s="490">
        <v>5040</v>
      </c>
      <c r="N3428" s="490">
        <v>5040</v>
      </c>
      <c r="O3428" s="490">
        <v>5040</v>
      </c>
      <c r="P3428" s="377" t="s">
        <v>31</v>
      </c>
      <c r="Q3428" s="377" t="s">
        <v>31</v>
      </c>
      <c r="R3428" s="377" t="s">
        <v>31</v>
      </c>
      <c r="S3428" s="430" t="s">
        <v>8847</v>
      </c>
      <c r="T3428" s="312"/>
      <c r="U3428" s="312"/>
      <c r="V3428" s="270"/>
      <c r="W3428" s="270" t="s">
        <v>21</v>
      </c>
    </row>
    <row r="3429" s="253" customFormat="true" ht="27" hidden="true" spans="1:23">
      <c r="A3429" s="270">
        <f>MAX(A$3:A3428)+1</f>
        <v>3200</v>
      </c>
      <c r="B3429" s="270" t="s">
        <v>8848</v>
      </c>
      <c r="C3429" s="393" t="s">
        <v>8841</v>
      </c>
      <c r="D3429" s="410" t="s">
        <v>8849</v>
      </c>
      <c r="E3429" s="410" t="s">
        <v>8850</v>
      </c>
      <c r="F3429" s="270"/>
      <c r="G3429" s="270"/>
      <c r="H3429" s="283" t="s">
        <v>39</v>
      </c>
      <c r="I3429" s="283" t="s">
        <v>1772</v>
      </c>
      <c r="J3429" s="490">
        <f t="shared" ref="J3429:O3429" si="10">1.5*600</f>
        <v>900</v>
      </c>
      <c r="K3429" s="490">
        <f t="shared" si="10"/>
        <v>900</v>
      </c>
      <c r="L3429" s="490">
        <f t="shared" si="10"/>
        <v>900</v>
      </c>
      <c r="M3429" s="490">
        <f t="shared" si="10"/>
        <v>900</v>
      </c>
      <c r="N3429" s="490">
        <f t="shared" si="10"/>
        <v>900</v>
      </c>
      <c r="O3429" s="490">
        <f t="shared" si="10"/>
        <v>900</v>
      </c>
      <c r="P3429" s="377" t="s">
        <v>31</v>
      </c>
      <c r="Q3429" s="377" t="s">
        <v>31</v>
      </c>
      <c r="R3429" s="377" t="s">
        <v>31</v>
      </c>
      <c r="S3429" s="430" t="s">
        <v>8841</v>
      </c>
      <c r="T3429" s="283"/>
      <c r="U3429" s="283"/>
      <c r="V3429" s="270"/>
      <c r="W3429" s="270" t="s">
        <v>21</v>
      </c>
    </row>
    <row r="3430" s="253" customFormat="true" ht="27" hidden="true" spans="1:23">
      <c r="A3430" s="270">
        <f>MAX(A$3:A3429)+1</f>
        <v>3201</v>
      </c>
      <c r="B3430" s="270" t="s">
        <v>8851</v>
      </c>
      <c r="C3430" s="502" t="s">
        <v>8852</v>
      </c>
      <c r="D3430" s="410" t="s">
        <v>8845</v>
      </c>
      <c r="E3430" s="410" t="s">
        <v>8844</v>
      </c>
      <c r="F3430" s="270" t="s">
        <v>8853</v>
      </c>
      <c r="G3430" s="502" t="s">
        <v>8837</v>
      </c>
      <c r="H3430" s="283" t="s">
        <v>39</v>
      </c>
      <c r="I3430" s="283" t="s">
        <v>40</v>
      </c>
      <c r="J3430" s="490">
        <v>4130</v>
      </c>
      <c r="K3430" s="490">
        <v>4130</v>
      </c>
      <c r="L3430" s="490">
        <v>4130</v>
      </c>
      <c r="M3430" s="490">
        <v>3304</v>
      </c>
      <c r="N3430" s="490">
        <v>3304</v>
      </c>
      <c r="O3430" s="490">
        <v>3304</v>
      </c>
      <c r="P3430" s="377" t="s">
        <v>31</v>
      </c>
      <c r="Q3430" s="377" t="s">
        <v>31</v>
      </c>
      <c r="R3430" s="377" t="s">
        <v>31</v>
      </c>
      <c r="S3430" s="270"/>
      <c r="T3430" s="283"/>
      <c r="U3430" s="283"/>
      <c r="V3430" s="270"/>
      <c r="W3430" s="270" t="s">
        <v>21</v>
      </c>
    </row>
    <row r="3431" s="253" customFormat="true" ht="25.5" hidden="true" spans="1:23">
      <c r="A3431" s="270">
        <f>MAX(A$3:A3430)+1</f>
        <v>3202</v>
      </c>
      <c r="B3431" s="270">
        <v>330203003</v>
      </c>
      <c r="C3431" s="270" t="s">
        <v>8854</v>
      </c>
      <c r="D3431" s="410" t="s">
        <v>8855</v>
      </c>
      <c r="E3431" s="410" t="s">
        <v>8854</v>
      </c>
      <c r="F3431" s="270" t="s">
        <v>8856</v>
      </c>
      <c r="G3431" s="270" t="s">
        <v>8713</v>
      </c>
      <c r="H3431" s="283" t="s">
        <v>39</v>
      </c>
      <c r="I3431" s="283" t="s">
        <v>40</v>
      </c>
      <c r="J3431" s="493">
        <v>6246</v>
      </c>
      <c r="K3431" s="494">
        <v>6246</v>
      </c>
      <c r="L3431" s="494">
        <v>6246</v>
      </c>
      <c r="M3431" s="494">
        <v>4997</v>
      </c>
      <c r="N3431" s="494">
        <v>4997</v>
      </c>
      <c r="O3431" s="494">
        <v>4997</v>
      </c>
      <c r="P3431" s="377" t="s">
        <v>31</v>
      </c>
      <c r="Q3431" s="377" t="s">
        <v>31</v>
      </c>
      <c r="R3431" s="377" t="s">
        <v>31</v>
      </c>
      <c r="S3431" s="270"/>
      <c r="T3431" s="377"/>
      <c r="U3431" s="377"/>
      <c r="V3431" s="270"/>
      <c r="W3431" s="270" t="s">
        <v>938</v>
      </c>
    </row>
    <row r="3432" s="253" customFormat="true" ht="51" hidden="true" spans="1:23">
      <c r="A3432" s="270">
        <f>MAX(A$3:A3431)+1</f>
        <v>3203</v>
      </c>
      <c r="B3432" s="270">
        <v>330203004</v>
      </c>
      <c r="C3432" s="270" t="s">
        <v>8857</v>
      </c>
      <c r="D3432" s="410" t="s">
        <v>8858</v>
      </c>
      <c r="E3432" s="410" t="s">
        <v>8857</v>
      </c>
      <c r="F3432" s="270" t="s">
        <v>8859</v>
      </c>
      <c r="G3432" s="270" t="s">
        <v>8860</v>
      </c>
      <c r="H3432" s="283" t="s">
        <v>39</v>
      </c>
      <c r="I3432" s="283" t="s">
        <v>40</v>
      </c>
      <c r="J3432" s="493">
        <v>7660</v>
      </c>
      <c r="K3432" s="494">
        <v>7660</v>
      </c>
      <c r="L3432" s="494">
        <v>7660</v>
      </c>
      <c r="M3432" s="494">
        <v>6128</v>
      </c>
      <c r="N3432" s="494">
        <v>6128</v>
      </c>
      <c r="O3432" s="494">
        <v>6128</v>
      </c>
      <c r="P3432" s="377" t="s">
        <v>31</v>
      </c>
      <c r="Q3432" s="377" t="s">
        <v>31</v>
      </c>
      <c r="R3432" s="377" t="s">
        <v>31</v>
      </c>
      <c r="S3432" s="270"/>
      <c r="T3432" s="377"/>
      <c r="U3432" s="377"/>
      <c r="V3432" s="270"/>
      <c r="W3432" s="270" t="s">
        <v>938</v>
      </c>
    </row>
    <row r="3433" s="253" customFormat="true" ht="25.5" hidden="true" spans="1:23">
      <c r="A3433" s="270">
        <f>MAX(A$3:A3432)+1</f>
        <v>3204</v>
      </c>
      <c r="B3433" s="270">
        <v>330203005</v>
      </c>
      <c r="C3433" s="270" t="s">
        <v>8861</v>
      </c>
      <c r="D3433" s="410" t="s">
        <v>8862</v>
      </c>
      <c r="E3433" s="410" t="s">
        <v>8861</v>
      </c>
      <c r="F3433" s="270" t="s">
        <v>8863</v>
      </c>
      <c r="G3433" s="270"/>
      <c r="H3433" s="283" t="s">
        <v>39</v>
      </c>
      <c r="I3433" s="283" t="s">
        <v>40</v>
      </c>
      <c r="J3433" s="490">
        <v>6300</v>
      </c>
      <c r="K3433" s="490">
        <v>6300</v>
      </c>
      <c r="L3433" s="490">
        <v>6300</v>
      </c>
      <c r="M3433" s="490">
        <v>5040</v>
      </c>
      <c r="N3433" s="490">
        <v>5040</v>
      </c>
      <c r="O3433" s="490">
        <v>5040</v>
      </c>
      <c r="P3433" s="377" t="s">
        <v>31</v>
      </c>
      <c r="Q3433" s="377" t="s">
        <v>31</v>
      </c>
      <c r="R3433" s="377" t="s">
        <v>31</v>
      </c>
      <c r="S3433" s="270"/>
      <c r="T3433" s="312"/>
      <c r="U3433" s="270"/>
      <c r="V3433" s="270"/>
      <c r="W3433" s="270" t="s">
        <v>21</v>
      </c>
    </row>
    <row r="3434" s="253" customFormat="true" ht="38.25" hidden="true" spans="1:23">
      <c r="A3434" s="270">
        <f>MAX(A$3:A3433)+1</f>
        <v>3205</v>
      </c>
      <c r="B3434" s="270">
        <v>330203006</v>
      </c>
      <c r="C3434" s="270" t="s">
        <v>8864</v>
      </c>
      <c r="D3434" s="410" t="s">
        <v>8865</v>
      </c>
      <c r="E3434" s="410" t="s">
        <v>8864</v>
      </c>
      <c r="F3434" s="270" t="s">
        <v>8866</v>
      </c>
      <c r="G3434" s="270"/>
      <c r="H3434" s="283" t="s">
        <v>39</v>
      </c>
      <c r="I3434" s="283" t="s">
        <v>40</v>
      </c>
      <c r="J3434" s="493">
        <v>5950</v>
      </c>
      <c r="K3434" s="494">
        <v>5950</v>
      </c>
      <c r="L3434" s="494">
        <v>5950</v>
      </c>
      <c r="M3434" s="494">
        <v>4760</v>
      </c>
      <c r="N3434" s="494">
        <v>4760</v>
      </c>
      <c r="O3434" s="494">
        <v>4760</v>
      </c>
      <c r="P3434" s="377" t="s">
        <v>31</v>
      </c>
      <c r="Q3434" s="377" t="s">
        <v>31</v>
      </c>
      <c r="R3434" s="377" t="s">
        <v>31</v>
      </c>
      <c r="S3434" s="270"/>
      <c r="T3434" s="377"/>
      <c r="U3434" s="377"/>
      <c r="V3434" s="270"/>
      <c r="W3434" s="270" t="s">
        <v>938</v>
      </c>
    </row>
    <row r="3435" s="253" customFormat="true" ht="51" hidden="true" spans="1:23">
      <c r="A3435" s="270">
        <f>MAX(A$3:A3434)+1</f>
        <v>3206</v>
      </c>
      <c r="B3435" s="270" t="s">
        <v>8867</v>
      </c>
      <c r="C3435" s="430" t="s">
        <v>8868</v>
      </c>
      <c r="D3435" s="410" t="s">
        <v>8869</v>
      </c>
      <c r="E3435" s="410" t="s">
        <v>8870</v>
      </c>
      <c r="F3435" s="270"/>
      <c r="G3435" s="270"/>
      <c r="H3435" s="283" t="s">
        <v>39</v>
      </c>
      <c r="I3435" s="283" t="s">
        <v>40</v>
      </c>
      <c r="J3435" s="490">
        <f t="shared" ref="J3435:O3435" si="11">1.5*500</f>
        <v>750</v>
      </c>
      <c r="K3435" s="490">
        <f t="shared" si="11"/>
        <v>750</v>
      </c>
      <c r="L3435" s="490">
        <f t="shared" si="11"/>
        <v>750</v>
      </c>
      <c r="M3435" s="490">
        <f t="shared" si="11"/>
        <v>750</v>
      </c>
      <c r="N3435" s="490">
        <f t="shared" si="11"/>
        <v>750</v>
      </c>
      <c r="O3435" s="490">
        <f t="shared" si="11"/>
        <v>750</v>
      </c>
      <c r="P3435" s="377" t="s">
        <v>31</v>
      </c>
      <c r="Q3435" s="377" t="s">
        <v>31</v>
      </c>
      <c r="R3435" s="377" t="s">
        <v>31</v>
      </c>
      <c r="S3435" s="430" t="s">
        <v>8868</v>
      </c>
      <c r="T3435" s="283"/>
      <c r="U3435" s="283"/>
      <c r="V3435" s="270"/>
      <c r="W3435" s="270" t="s">
        <v>21</v>
      </c>
    </row>
    <row r="3436" s="253" customFormat="true" ht="25.5" hidden="true" spans="1:23">
      <c r="A3436" s="270">
        <f>MAX(A$3:A3435)+1</f>
        <v>3207</v>
      </c>
      <c r="B3436" s="270">
        <v>330203007</v>
      </c>
      <c r="C3436" s="270" t="s">
        <v>8871</v>
      </c>
      <c r="D3436" s="410" t="s">
        <v>8872</v>
      </c>
      <c r="E3436" s="410" t="s">
        <v>8871</v>
      </c>
      <c r="F3436" s="270" t="s">
        <v>8873</v>
      </c>
      <c r="G3436" s="270"/>
      <c r="H3436" s="283" t="s">
        <v>39</v>
      </c>
      <c r="I3436" s="283" t="s">
        <v>40</v>
      </c>
      <c r="J3436" s="490">
        <v>4230</v>
      </c>
      <c r="K3436" s="490">
        <v>4230</v>
      </c>
      <c r="L3436" s="490">
        <v>4230</v>
      </c>
      <c r="M3436" s="490">
        <v>3384</v>
      </c>
      <c r="N3436" s="490">
        <v>3384</v>
      </c>
      <c r="O3436" s="490">
        <v>3384</v>
      </c>
      <c r="P3436" s="377" t="s">
        <v>31</v>
      </c>
      <c r="Q3436" s="377" t="s">
        <v>31</v>
      </c>
      <c r="R3436" s="377" t="s">
        <v>31</v>
      </c>
      <c r="S3436" s="270"/>
      <c r="T3436" s="312"/>
      <c r="U3436" s="312"/>
      <c r="V3436" s="270"/>
      <c r="W3436" s="270" t="s">
        <v>21</v>
      </c>
    </row>
    <row r="3437" s="253" customFormat="true" ht="25.5" hidden="true" spans="1:23">
      <c r="A3437" s="270">
        <f>MAX(A$3:A3436)+1</f>
        <v>3208</v>
      </c>
      <c r="B3437" s="270" t="s">
        <v>8874</v>
      </c>
      <c r="C3437" s="374" t="s">
        <v>8875</v>
      </c>
      <c r="D3437" s="410" t="s">
        <v>8876</v>
      </c>
      <c r="E3437" s="410" t="s">
        <v>8877</v>
      </c>
      <c r="F3437" s="270"/>
      <c r="G3437" s="270"/>
      <c r="H3437" s="283" t="s">
        <v>39</v>
      </c>
      <c r="I3437" s="283" t="s">
        <v>40</v>
      </c>
      <c r="J3437" s="490">
        <f t="shared" ref="J3437:O3437" si="12">1.5*500</f>
        <v>750</v>
      </c>
      <c r="K3437" s="490">
        <f t="shared" si="12"/>
        <v>750</v>
      </c>
      <c r="L3437" s="490">
        <f t="shared" si="12"/>
        <v>750</v>
      </c>
      <c r="M3437" s="490">
        <f t="shared" si="12"/>
        <v>750</v>
      </c>
      <c r="N3437" s="490">
        <f t="shared" si="12"/>
        <v>750</v>
      </c>
      <c r="O3437" s="490">
        <f t="shared" si="12"/>
        <v>750</v>
      </c>
      <c r="P3437" s="377" t="s">
        <v>31</v>
      </c>
      <c r="Q3437" s="377" t="s">
        <v>31</v>
      </c>
      <c r="R3437" s="377" t="s">
        <v>31</v>
      </c>
      <c r="S3437" s="430" t="s">
        <v>8875</v>
      </c>
      <c r="T3437" s="283"/>
      <c r="U3437" s="283"/>
      <c r="V3437" s="270"/>
      <c r="W3437" s="270" t="s">
        <v>21</v>
      </c>
    </row>
    <row r="3438" s="253" customFormat="true" ht="25.5" hidden="true" spans="1:23">
      <c r="A3438" s="270">
        <f>MAX(A$3:A3437)+1</f>
        <v>3209</v>
      </c>
      <c r="B3438" s="270">
        <v>330203008</v>
      </c>
      <c r="C3438" s="474" t="s">
        <v>8878</v>
      </c>
      <c r="D3438" s="410" t="s">
        <v>8879</v>
      </c>
      <c r="E3438" s="410" t="s">
        <v>8878</v>
      </c>
      <c r="F3438" s="270"/>
      <c r="G3438" s="270"/>
      <c r="H3438" s="283" t="s">
        <v>39</v>
      </c>
      <c r="I3438" s="283" t="s">
        <v>40</v>
      </c>
      <c r="J3438" s="500">
        <v>3000</v>
      </c>
      <c r="K3438" s="501">
        <v>2700</v>
      </c>
      <c r="L3438" s="501">
        <v>2430</v>
      </c>
      <c r="M3438" s="501">
        <v>2400</v>
      </c>
      <c r="N3438" s="501">
        <v>2160</v>
      </c>
      <c r="O3438" s="501">
        <v>1944</v>
      </c>
      <c r="P3438" s="377" t="s">
        <v>31</v>
      </c>
      <c r="Q3438" s="377" t="s">
        <v>31</v>
      </c>
      <c r="R3438" s="377" t="s">
        <v>31</v>
      </c>
      <c r="S3438" s="430"/>
      <c r="T3438" s="283"/>
      <c r="U3438" s="283"/>
      <c r="V3438" s="270"/>
      <c r="W3438" s="270" t="s">
        <v>21</v>
      </c>
    </row>
    <row r="3439" s="253" customFormat="true" ht="25.5" hidden="true" spans="1:23">
      <c r="A3439" s="270">
        <f>MAX(A$3:A3438)+1</f>
        <v>3210</v>
      </c>
      <c r="B3439" s="270" t="s">
        <v>8880</v>
      </c>
      <c r="C3439" s="374" t="s">
        <v>8875</v>
      </c>
      <c r="D3439" s="410" t="s">
        <v>8881</v>
      </c>
      <c r="E3439" s="410" t="s">
        <v>8882</v>
      </c>
      <c r="F3439" s="270"/>
      <c r="G3439" s="270"/>
      <c r="H3439" s="283" t="s">
        <v>39</v>
      </c>
      <c r="I3439" s="283" t="s">
        <v>40</v>
      </c>
      <c r="J3439" s="490">
        <f t="shared" ref="J3439:O3439" si="13">1.5*500</f>
        <v>750</v>
      </c>
      <c r="K3439" s="490">
        <f t="shared" si="13"/>
        <v>750</v>
      </c>
      <c r="L3439" s="490">
        <f t="shared" si="13"/>
        <v>750</v>
      </c>
      <c r="M3439" s="490">
        <f t="shared" si="13"/>
        <v>750</v>
      </c>
      <c r="N3439" s="490">
        <f t="shared" si="13"/>
        <v>750</v>
      </c>
      <c r="O3439" s="490">
        <f t="shared" si="13"/>
        <v>750</v>
      </c>
      <c r="P3439" s="377" t="s">
        <v>31</v>
      </c>
      <c r="Q3439" s="377" t="s">
        <v>31</v>
      </c>
      <c r="R3439" s="377" t="s">
        <v>31</v>
      </c>
      <c r="S3439" s="430" t="s">
        <v>8875</v>
      </c>
      <c r="T3439" s="283"/>
      <c r="U3439" s="283"/>
      <c r="V3439" s="270"/>
      <c r="W3439" s="270" t="s">
        <v>21</v>
      </c>
    </row>
    <row r="3440" s="253" customFormat="true" ht="25.5" hidden="true" spans="1:23">
      <c r="A3440" s="270">
        <f>MAX(A$3:A3439)+1</f>
        <v>3211</v>
      </c>
      <c r="B3440" s="270">
        <v>330203009</v>
      </c>
      <c r="C3440" s="270" t="s">
        <v>8883</v>
      </c>
      <c r="D3440" s="410" t="s">
        <v>8884</v>
      </c>
      <c r="E3440" s="410" t="s">
        <v>8883</v>
      </c>
      <c r="F3440" s="270"/>
      <c r="G3440" s="270"/>
      <c r="H3440" s="283" t="s">
        <v>39</v>
      </c>
      <c r="I3440" s="283" t="s">
        <v>40</v>
      </c>
      <c r="J3440" s="500">
        <v>1950</v>
      </c>
      <c r="K3440" s="501">
        <v>1755</v>
      </c>
      <c r="L3440" s="501">
        <v>1579.5</v>
      </c>
      <c r="M3440" s="501">
        <v>1560</v>
      </c>
      <c r="N3440" s="501">
        <v>1404</v>
      </c>
      <c r="O3440" s="501">
        <v>1263.6</v>
      </c>
      <c r="P3440" s="377" t="s">
        <v>31</v>
      </c>
      <c r="Q3440" s="377" t="s">
        <v>31</v>
      </c>
      <c r="R3440" s="377" t="s">
        <v>31</v>
      </c>
      <c r="S3440" s="270"/>
      <c r="T3440" s="283"/>
      <c r="U3440" s="283"/>
      <c r="V3440" s="270"/>
      <c r="W3440" s="270" t="s">
        <v>21</v>
      </c>
    </row>
    <row r="3441" s="253" customFormat="true" ht="51" hidden="true" spans="1:23">
      <c r="A3441" s="270">
        <f>MAX(A$3:A3440)+1</f>
        <v>3212</v>
      </c>
      <c r="B3441" s="270">
        <v>330203010</v>
      </c>
      <c r="C3441" s="270" t="s">
        <v>8885</v>
      </c>
      <c r="D3441" s="410" t="s">
        <v>8886</v>
      </c>
      <c r="E3441" s="410" t="s">
        <v>8885</v>
      </c>
      <c r="F3441" s="270" t="s">
        <v>8887</v>
      </c>
      <c r="G3441" s="270"/>
      <c r="H3441" s="283" t="s">
        <v>39</v>
      </c>
      <c r="I3441" s="283" t="s">
        <v>842</v>
      </c>
      <c r="J3441" s="500">
        <v>1950</v>
      </c>
      <c r="K3441" s="501">
        <v>1755</v>
      </c>
      <c r="L3441" s="501">
        <v>1579.5</v>
      </c>
      <c r="M3441" s="501">
        <v>1560</v>
      </c>
      <c r="N3441" s="501">
        <v>1404</v>
      </c>
      <c r="O3441" s="501">
        <v>1263.6</v>
      </c>
      <c r="P3441" s="377" t="s">
        <v>31</v>
      </c>
      <c r="Q3441" s="377" t="s">
        <v>31</v>
      </c>
      <c r="R3441" s="377" t="s">
        <v>31</v>
      </c>
      <c r="S3441" s="270"/>
      <c r="T3441" s="283"/>
      <c r="U3441" s="283"/>
      <c r="V3441" s="270"/>
      <c r="W3441" s="270" t="s">
        <v>21</v>
      </c>
    </row>
    <row r="3442" s="253" customFormat="true" ht="25.5" hidden="true" spans="1:23">
      <c r="A3442" s="270">
        <f>MAX(A$3:A3441)+1</f>
        <v>3213</v>
      </c>
      <c r="B3442" s="270">
        <v>330203011</v>
      </c>
      <c r="C3442" s="270" t="s">
        <v>8888</v>
      </c>
      <c r="D3442" s="410" t="s">
        <v>8889</v>
      </c>
      <c r="E3442" s="410" t="s">
        <v>8888</v>
      </c>
      <c r="F3442" s="270" t="s">
        <v>8890</v>
      </c>
      <c r="G3442" s="270"/>
      <c r="H3442" s="283" t="s">
        <v>39</v>
      </c>
      <c r="I3442" s="283" t="s">
        <v>40</v>
      </c>
      <c r="J3442" s="500">
        <v>1950</v>
      </c>
      <c r="K3442" s="501">
        <v>1755</v>
      </c>
      <c r="L3442" s="501">
        <v>1579.5</v>
      </c>
      <c r="M3442" s="501">
        <v>1560</v>
      </c>
      <c r="N3442" s="501">
        <v>1404</v>
      </c>
      <c r="O3442" s="501">
        <v>1263.6</v>
      </c>
      <c r="P3442" s="377" t="s">
        <v>31</v>
      </c>
      <c r="Q3442" s="377" t="s">
        <v>31</v>
      </c>
      <c r="R3442" s="377" t="s">
        <v>31</v>
      </c>
      <c r="S3442" s="270"/>
      <c r="T3442" s="283"/>
      <c r="U3442" s="283"/>
      <c r="V3442" s="270"/>
      <c r="W3442" s="270" t="s">
        <v>21</v>
      </c>
    </row>
    <row r="3443" s="253" customFormat="true" ht="38.25" hidden="true" spans="1:23">
      <c r="A3443" s="270">
        <f>MAX(A$3:A3442)+1</f>
        <v>3214</v>
      </c>
      <c r="B3443" s="270" t="s">
        <v>8891</v>
      </c>
      <c r="C3443" s="393" t="s">
        <v>8892</v>
      </c>
      <c r="D3443" s="410" t="s">
        <v>8893</v>
      </c>
      <c r="E3443" s="410" t="s">
        <v>8894</v>
      </c>
      <c r="F3443" s="270"/>
      <c r="G3443" s="270"/>
      <c r="H3443" s="283" t="s">
        <v>39</v>
      </c>
      <c r="I3443" s="283" t="s">
        <v>40</v>
      </c>
      <c r="J3443" s="490">
        <f t="shared" ref="J3443:O3443" si="14">1.5*400</f>
        <v>600</v>
      </c>
      <c r="K3443" s="490">
        <f t="shared" si="14"/>
        <v>600</v>
      </c>
      <c r="L3443" s="490">
        <f t="shared" si="14"/>
        <v>600</v>
      </c>
      <c r="M3443" s="490">
        <f t="shared" si="14"/>
        <v>600</v>
      </c>
      <c r="N3443" s="490">
        <f t="shared" si="14"/>
        <v>600</v>
      </c>
      <c r="O3443" s="490">
        <f t="shared" si="14"/>
        <v>600</v>
      </c>
      <c r="P3443" s="377" t="s">
        <v>31</v>
      </c>
      <c r="Q3443" s="377" t="s">
        <v>31</v>
      </c>
      <c r="R3443" s="377" t="s">
        <v>31</v>
      </c>
      <c r="S3443" s="393" t="s">
        <v>8892</v>
      </c>
      <c r="T3443" s="283"/>
      <c r="U3443" s="283"/>
      <c r="V3443" s="270"/>
      <c r="W3443" s="270" t="s">
        <v>21</v>
      </c>
    </row>
    <row r="3444" s="253" customFormat="true" ht="25.5" hidden="true" spans="1:23">
      <c r="A3444" s="270">
        <f>MAX(A$3:A3443)+1</f>
        <v>3215</v>
      </c>
      <c r="B3444" s="270">
        <v>330203012</v>
      </c>
      <c r="C3444" s="474" t="s">
        <v>8895</v>
      </c>
      <c r="D3444" s="410" t="s">
        <v>8896</v>
      </c>
      <c r="E3444" s="410" t="s">
        <v>8895</v>
      </c>
      <c r="F3444" s="270"/>
      <c r="G3444" s="270"/>
      <c r="H3444" s="283" t="s">
        <v>39</v>
      </c>
      <c r="I3444" s="283" t="s">
        <v>40</v>
      </c>
      <c r="J3444" s="493">
        <v>6000</v>
      </c>
      <c r="K3444" s="494">
        <v>6000</v>
      </c>
      <c r="L3444" s="494">
        <v>6000</v>
      </c>
      <c r="M3444" s="494">
        <v>4800</v>
      </c>
      <c r="N3444" s="494">
        <v>4800</v>
      </c>
      <c r="O3444" s="494">
        <v>4800</v>
      </c>
      <c r="P3444" s="377" t="s">
        <v>31</v>
      </c>
      <c r="Q3444" s="377" t="s">
        <v>31</v>
      </c>
      <c r="R3444" s="377" t="s">
        <v>31</v>
      </c>
      <c r="S3444" s="270"/>
      <c r="T3444" s="377"/>
      <c r="U3444" s="377"/>
      <c r="V3444" s="270"/>
      <c r="W3444" s="270" t="s">
        <v>938</v>
      </c>
    </row>
    <row r="3445" s="253" customFormat="true" ht="25.5" hidden="true" spans="1:23">
      <c r="A3445" s="270">
        <f>MAX(A$3:A3444)+1</f>
        <v>3216</v>
      </c>
      <c r="B3445" s="270">
        <v>330203013</v>
      </c>
      <c r="C3445" s="474" t="s">
        <v>8897</v>
      </c>
      <c r="D3445" s="410" t="s">
        <v>8898</v>
      </c>
      <c r="E3445" s="410" t="s">
        <v>8897</v>
      </c>
      <c r="F3445" s="270" t="s">
        <v>8899</v>
      </c>
      <c r="G3445" s="270"/>
      <c r="H3445" s="283" t="s">
        <v>39</v>
      </c>
      <c r="I3445" s="283" t="s">
        <v>40</v>
      </c>
      <c r="J3445" s="500">
        <v>1950</v>
      </c>
      <c r="K3445" s="501">
        <v>1755</v>
      </c>
      <c r="L3445" s="501">
        <v>1579.5</v>
      </c>
      <c r="M3445" s="501">
        <v>1560</v>
      </c>
      <c r="N3445" s="501">
        <v>1404</v>
      </c>
      <c r="O3445" s="501">
        <v>1263.6</v>
      </c>
      <c r="P3445" s="377" t="s">
        <v>31</v>
      </c>
      <c r="Q3445" s="377" t="s">
        <v>31</v>
      </c>
      <c r="R3445" s="377" t="s">
        <v>31</v>
      </c>
      <c r="S3445" s="270"/>
      <c r="T3445" s="283"/>
      <c r="U3445" s="283"/>
      <c r="V3445" s="270"/>
      <c r="W3445" s="270" t="s">
        <v>21</v>
      </c>
    </row>
    <row r="3446" s="253" customFormat="true" ht="25.5" hidden="true" spans="1:23">
      <c r="A3446" s="270">
        <f>MAX(A$3:A3445)+1</f>
        <v>3217</v>
      </c>
      <c r="B3446" s="270">
        <v>330203014</v>
      </c>
      <c r="C3446" s="474" t="s">
        <v>8900</v>
      </c>
      <c r="D3446" s="410" t="s">
        <v>8901</v>
      </c>
      <c r="E3446" s="410" t="s">
        <v>8900</v>
      </c>
      <c r="F3446" s="270" t="s">
        <v>8902</v>
      </c>
      <c r="G3446" s="270" t="s">
        <v>8903</v>
      </c>
      <c r="H3446" s="283" t="s">
        <v>39</v>
      </c>
      <c r="I3446" s="283" t="s">
        <v>40</v>
      </c>
      <c r="J3446" s="500">
        <v>1350</v>
      </c>
      <c r="K3446" s="501">
        <v>1215</v>
      </c>
      <c r="L3446" s="501">
        <v>1093.5</v>
      </c>
      <c r="M3446" s="501">
        <v>1080</v>
      </c>
      <c r="N3446" s="501">
        <v>972</v>
      </c>
      <c r="O3446" s="501">
        <v>874.8</v>
      </c>
      <c r="P3446" s="377" t="s">
        <v>31</v>
      </c>
      <c r="Q3446" s="377" t="s">
        <v>31</v>
      </c>
      <c r="R3446" s="377" t="s">
        <v>31</v>
      </c>
      <c r="S3446" s="270"/>
      <c r="T3446" s="283"/>
      <c r="U3446" s="283"/>
      <c r="V3446" s="270"/>
      <c r="W3446" s="270" t="s">
        <v>21</v>
      </c>
    </row>
    <row r="3447" s="253" customFormat="true" ht="25.5" hidden="true" spans="1:23">
      <c r="A3447" s="270">
        <f>MAX(A$3:A3446)+1</f>
        <v>3218</v>
      </c>
      <c r="B3447" s="270">
        <v>330203015</v>
      </c>
      <c r="C3447" s="474" t="s">
        <v>8904</v>
      </c>
      <c r="D3447" s="410" t="s">
        <v>8905</v>
      </c>
      <c r="E3447" s="410" t="s">
        <v>8904</v>
      </c>
      <c r="F3447" s="270"/>
      <c r="G3447" s="270"/>
      <c r="H3447" s="283" t="s">
        <v>39</v>
      </c>
      <c r="I3447" s="283" t="s">
        <v>40</v>
      </c>
      <c r="J3447" s="493">
        <v>5375</v>
      </c>
      <c r="K3447" s="494">
        <v>5375</v>
      </c>
      <c r="L3447" s="494">
        <v>5375</v>
      </c>
      <c r="M3447" s="494">
        <v>4300</v>
      </c>
      <c r="N3447" s="494">
        <v>4300</v>
      </c>
      <c r="O3447" s="494">
        <v>4300</v>
      </c>
      <c r="P3447" s="377" t="s">
        <v>31</v>
      </c>
      <c r="Q3447" s="377" t="s">
        <v>31</v>
      </c>
      <c r="R3447" s="377" t="s">
        <v>31</v>
      </c>
      <c r="S3447" s="270"/>
      <c r="T3447" s="377"/>
      <c r="U3447" s="377"/>
      <c r="V3447" s="270"/>
      <c r="W3447" s="270" t="s">
        <v>938</v>
      </c>
    </row>
    <row r="3448" s="252" customFormat="true" ht="25.5" hidden="true" spans="1:23">
      <c r="A3448" s="270"/>
      <c r="B3448" s="270">
        <v>330204</v>
      </c>
      <c r="C3448" s="270" t="s">
        <v>8906</v>
      </c>
      <c r="D3448" s="410"/>
      <c r="E3448" s="410"/>
      <c r="F3448" s="270"/>
      <c r="G3448" s="270"/>
      <c r="H3448" s="283"/>
      <c r="I3448" s="283"/>
      <c r="J3448" s="490"/>
      <c r="K3448" s="490"/>
      <c r="L3448" s="490"/>
      <c r="M3448" s="490"/>
      <c r="N3448" s="490"/>
      <c r="O3448" s="490"/>
      <c r="P3448" s="377"/>
      <c r="Q3448" s="377"/>
      <c r="R3448" s="377"/>
      <c r="S3448" s="270"/>
      <c r="T3448" s="283"/>
      <c r="U3448" s="283"/>
      <c r="V3448" s="270"/>
      <c r="W3448" s="270" t="s">
        <v>21</v>
      </c>
    </row>
    <row r="3449" s="253" customFormat="true" ht="25.5" hidden="true" spans="1:23">
      <c r="A3449" s="270">
        <f>MAX(A$3:A3448)+1</f>
        <v>3219</v>
      </c>
      <c r="B3449" s="270">
        <v>330204001</v>
      </c>
      <c r="C3449" s="474" t="s">
        <v>8907</v>
      </c>
      <c r="D3449" s="410" t="s">
        <v>8908</v>
      </c>
      <c r="E3449" s="410" t="s">
        <v>8907</v>
      </c>
      <c r="F3449" s="270"/>
      <c r="G3449" s="270"/>
      <c r="H3449" s="283" t="s">
        <v>39</v>
      </c>
      <c r="I3449" s="283" t="s">
        <v>40</v>
      </c>
      <c r="J3449" s="500">
        <v>1950</v>
      </c>
      <c r="K3449" s="501">
        <v>1755</v>
      </c>
      <c r="L3449" s="501">
        <v>1579.5</v>
      </c>
      <c r="M3449" s="501">
        <v>1560</v>
      </c>
      <c r="N3449" s="501">
        <v>1404</v>
      </c>
      <c r="O3449" s="501">
        <v>1263.6</v>
      </c>
      <c r="P3449" s="377" t="s">
        <v>31</v>
      </c>
      <c r="Q3449" s="377" t="s">
        <v>31</v>
      </c>
      <c r="R3449" s="377" t="s">
        <v>31</v>
      </c>
      <c r="S3449" s="270"/>
      <c r="T3449" s="283"/>
      <c r="U3449" s="283"/>
      <c r="V3449" s="270"/>
      <c r="W3449" s="270" t="s">
        <v>21</v>
      </c>
    </row>
    <row r="3450" s="253" customFormat="true" ht="25.5" hidden="true" spans="1:23">
      <c r="A3450" s="270">
        <f>MAX(A$3:A3449)+1</f>
        <v>3220</v>
      </c>
      <c r="B3450" s="270">
        <v>330204002</v>
      </c>
      <c r="C3450" s="474" t="s">
        <v>8909</v>
      </c>
      <c r="D3450" s="410" t="s">
        <v>8910</v>
      </c>
      <c r="E3450" s="410" t="s">
        <v>8909</v>
      </c>
      <c r="F3450" s="270"/>
      <c r="G3450" s="270" t="s">
        <v>8651</v>
      </c>
      <c r="H3450" s="283" t="s">
        <v>39</v>
      </c>
      <c r="I3450" s="283" t="s">
        <v>40</v>
      </c>
      <c r="J3450" s="500">
        <v>2630</v>
      </c>
      <c r="K3450" s="501">
        <v>2367</v>
      </c>
      <c r="L3450" s="501">
        <v>2130.3</v>
      </c>
      <c r="M3450" s="501">
        <v>2104</v>
      </c>
      <c r="N3450" s="501">
        <v>1893.6</v>
      </c>
      <c r="O3450" s="501">
        <v>1704.24</v>
      </c>
      <c r="P3450" s="377" t="s">
        <v>31</v>
      </c>
      <c r="Q3450" s="377" t="s">
        <v>31</v>
      </c>
      <c r="R3450" s="377" t="s">
        <v>31</v>
      </c>
      <c r="S3450" s="270"/>
      <c r="T3450" s="283"/>
      <c r="U3450" s="283"/>
      <c r="V3450" s="270"/>
      <c r="W3450" s="270" t="s">
        <v>21</v>
      </c>
    </row>
    <row r="3451" s="253" customFormat="true" ht="25.5" hidden="true" spans="1:23">
      <c r="A3451" s="270">
        <f>MAX(A$3:A3450)+1</f>
        <v>3221</v>
      </c>
      <c r="B3451" s="270">
        <v>330204003</v>
      </c>
      <c r="C3451" s="474" t="s">
        <v>8911</v>
      </c>
      <c r="D3451" s="410" t="s">
        <v>8912</v>
      </c>
      <c r="E3451" s="410" t="s">
        <v>8911</v>
      </c>
      <c r="F3451" s="270"/>
      <c r="G3451" s="270"/>
      <c r="H3451" s="283" t="s">
        <v>39</v>
      </c>
      <c r="I3451" s="283" t="s">
        <v>40</v>
      </c>
      <c r="J3451" s="500">
        <v>1950</v>
      </c>
      <c r="K3451" s="501">
        <v>1755</v>
      </c>
      <c r="L3451" s="501">
        <v>1579.5</v>
      </c>
      <c r="M3451" s="501">
        <v>1560</v>
      </c>
      <c r="N3451" s="501">
        <v>1404</v>
      </c>
      <c r="O3451" s="501">
        <v>1263.6</v>
      </c>
      <c r="P3451" s="377" t="s">
        <v>31</v>
      </c>
      <c r="Q3451" s="377" t="s">
        <v>31</v>
      </c>
      <c r="R3451" s="377" t="s">
        <v>31</v>
      </c>
      <c r="S3451" s="270"/>
      <c r="T3451" s="283"/>
      <c r="U3451" s="283"/>
      <c r="V3451" s="270"/>
      <c r="W3451" s="270" t="s">
        <v>21</v>
      </c>
    </row>
    <row r="3452" s="253" customFormat="true" ht="25.5" hidden="true" spans="1:23">
      <c r="A3452" s="270">
        <f>MAX(A$3:A3451)+1</f>
        <v>3222</v>
      </c>
      <c r="B3452" s="270">
        <v>330204004</v>
      </c>
      <c r="C3452" s="474" t="s">
        <v>8913</v>
      </c>
      <c r="D3452" s="410" t="s">
        <v>8914</v>
      </c>
      <c r="E3452" s="410" t="s">
        <v>8913</v>
      </c>
      <c r="F3452" s="270"/>
      <c r="G3452" s="270"/>
      <c r="H3452" s="283" t="s">
        <v>39</v>
      </c>
      <c r="I3452" s="283" t="s">
        <v>40</v>
      </c>
      <c r="J3452" s="500">
        <v>1950</v>
      </c>
      <c r="K3452" s="501">
        <v>1755</v>
      </c>
      <c r="L3452" s="501">
        <v>1579.5</v>
      </c>
      <c r="M3452" s="501">
        <v>1560</v>
      </c>
      <c r="N3452" s="501">
        <v>1404</v>
      </c>
      <c r="O3452" s="501">
        <v>1263.6</v>
      </c>
      <c r="P3452" s="377" t="s">
        <v>31</v>
      </c>
      <c r="Q3452" s="377" t="s">
        <v>31</v>
      </c>
      <c r="R3452" s="377" t="s">
        <v>31</v>
      </c>
      <c r="S3452" s="270"/>
      <c r="T3452" s="283"/>
      <c r="U3452" s="283"/>
      <c r="V3452" s="270"/>
      <c r="W3452" s="270" t="s">
        <v>21</v>
      </c>
    </row>
    <row r="3453" s="253" customFormat="true" ht="25.5" hidden="true" spans="1:23">
      <c r="A3453" s="270">
        <f>MAX(A$3:A3452)+1</f>
        <v>3223</v>
      </c>
      <c r="B3453" s="270">
        <v>330204005</v>
      </c>
      <c r="C3453" s="474" t="s">
        <v>8915</v>
      </c>
      <c r="D3453" s="410" t="s">
        <v>8916</v>
      </c>
      <c r="E3453" s="410" t="s">
        <v>8915</v>
      </c>
      <c r="F3453" s="270"/>
      <c r="G3453" s="270"/>
      <c r="H3453" s="283" t="s">
        <v>39</v>
      </c>
      <c r="I3453" s="283" t="s">
        <v>40</v>
      </c>
      <c r="J3453" s="500">
        <v>1950</v>
      </c>
      <c r="K3453" s="501">
        <v>1755</v>
      </c>
      <c r="L3453" s="501">
        <v>1579.5</v>
      </c>
      <c r="M3453" s="501">
        <v>1560</v>
      </c>
      <c r="N3453" s="501">
        <v>1404</v>
      </c>
      <c r="O3453" s="501">
        <v>1263.6</v>
      </c>
      <c r="P3453" s="377" t="s">
        <v>31</v>
      </c>
      <c r="Q3453" s="377" t="s">
        <v>31</v>
      </c>
      <c r="R3453" s="377" t="s">
        <v>31</v>
      </c>
      <c r="S3453" s="270"/>
      <c r="T3453" s="283"/>
      <c r="U3453" s="283"/>
      <c r="V3453" s="270"/>
      <c r="W3453" s="270" t="s">
        <v>21</v>
      </c>
    </row>
    <row r="3454" s="253" customFormat="true" ht="25.5" hidden="true" spans="1:23">
      <c r="A3454" s="270">
        <f>MAX(A$3:A3453)+1</f>
        <v>3224</v>
      </c>
      <c r="B3454" s="270">
        <v>330204006</v>
      </c>
      <c r="C3454" s="474" t="s">
        <v>8917</v>
      </c>
      <c r="D3454" s="410" t="s">
        <v>8918</v>
      </c>
      <c r="E3454" s="410" t="s">
        <v>8917</v>
      </c>
      <c r="F3454" s="270" t="s">
        <v>8919</v>
      </c>
      <c r="G3454" s="270"/>
      <c r="H3454" s="283" t="s">
        <v>39</v>
      </c>
      <c r="I3454" s="283" t="s">
        <v>40</v>
      </c>
      <c r="J3454" s="500">
        <v>1950</v>
      </c>
      <c r="K3454" s="501">
        <v>1755</v>
      </c>
      <c r="L3454" s="501">
        <v>1579.5</v>
      </c>
      <c r="M3454" s="501">
        <v>1560</v>
      </c>
      <c r="N3454" s="501">
        <v>1404</v>
      </c>
      <c r="O3454" s="501">
        <v>1263.6</v>
      </c>
      <c r="P3454" s="377" t="s">
        <v>31</v>
      </c>
      <c r="Q3454" s="377" t="s">
        <v>31</v>
      </c>
      <c r="R3454" s="377" t="s">
        <v>31</v>
      </c>
      <c r="S3454" s="270"/>
      <c r="T3454" s="283"/>
      <c r="U3454" s="283"/>
      <c r="V3454" s="270"/>
      <c r="W3454" s="270" t="s">
        <v>21</v>
      </c>
    </row>
    <row r="3455" s="253" customFormat="true" ht="25.5" hidden="true" spans="1:23">
      <c r="A3455" s="270">
        <f>MAX(A$3:A3454)+1</f>
        <v>3225</v>
      </c>
      <c r="B3455" s="270">
        <v>330204007</v>
      </c>
      <c r="C3455" s="474" t="s">
        <v>8920</v>
      </c>
      <c r="D3455" s="410" t="s">
        <v>8921</v>
      </c>
      <c r="E3455" s="410" t="s">
        <v>8920</v>
      </c>
      <c r="F3455" s="270" t="s">
        <v>8922</v>
      </c>
      <c r="G3455" s="270"/>
      <c r="H3455" s="283" t="s">
        <v>39</v>
      </c>
      <c r="I3455" s="283" t="s">
        <v>40</v>
      </c>
      <c r="J3455" s="493">
        <v>5320</v>
      </c>
      <c r="K3455" s="494">
        <v>5320</v>
      </c>
      <c r="L3455" s="494">
        <v>5320</v>
      </c>
      <c r="M3455" s="494">
        <v>4256</v>
      </c>
      <c r="N3455" s="494">
        <v>4256</v>
      </c>
      <c r="O3455" s="494">
        <v>4256</v>
      </c>
      <c r="P3455" s="377" t="s">
        <v>31</v>
      </c>
      <c r="Q3455" s="377" t="s">
        <v>31</v>
      </c>
      <c r="R3455" s="377" t="s">
        <v>31</v>
      </c>
      <c r="S3455" s="270"/>
      <c r="T3455" s="377"/>
      <c r="U3455" s="377"/>
      <c r="V3455" s="270"/>
      <c r="W3455" s="270" t="s">
        <v>938</v>
      </c>
    </row>
    <row r="3456" s="253" customFormat="true" ht="38.25" hidden="true" spans="1:23">
      <c r="A3456" s="270">
        <f>MAX(A$3:A3455)+1</f>
        <v>3226</v>
      </c>
      <c r="B3456" s="270" t="s">
        <v>8923</v>
      </c>
      <c r="C3456" s="374" t="s">
        <v>8924</v>
      </c>
      <c r="D3456" s="410" t="s">
        <v>8925</v>
      </c>
      <c r="E3456" s="410" t="s">
        <v>8926</v>
      </c>
      <c r="F3456" s="270"/>
      <c r="G3456" s="270"/>
      <c r="H3456" s="283" t="s">
        <v>39</v>
      </c>
      <c r="I3456" s="283" t="s">
        <v>40</v>
      </c>
      <c r="J3456" s="490">
        <f t="shared" ref="J3456:O3456" si="15">1.5*200</f>
        <v>300</v>
      </c>
      <c r="K3456" s="490">
        <f t="shared" si="15"/>
        <v>300</v>
      </c>
      <c r="L3456" s="490">
        <f t="shared" si="15"/>
        <v>300</v>
      </c>
      <c r="M3456" s="490">
        <f t="shared" si="15"/>
        <v>300</v>
      </c>
      <c r="N3456" s="490">
        <f t="shared" si="15"/>
        <v>300</v>
      </c>
      <c r="O3456" s="490">
        <f t="shared" si="15"/>
        <v>300</v>
      </c>
      <c r="P3456" s="377" t="s">
        <v>31</v>
      </c>
      <c r="Q3456" s="377" t="s">
        <v>31</v>
      </c>
      <c r="R3456" s="377" t="s">
        <v>31</v>
      </c>
      <c r="S3456" s="430" t="s">
        <v>8924</v>
      </c>
      <c r="T3456" s="283"/>
      <c r="U3456" s="283"/>
      <c r="V3456" s="270"/>
      <c r="W3456" s="270" t="s">
        <v>21</v>
      </c>
    </row>
    <row r="3457" s="253" customFormat="true" ht="63.75" hidden="true" spans="1:23">
      <c r="A3457" s="270">
        <f>MAX(A$3:A3456)+1</f>
        <v>3227</v>
      </c>
      <c r="B3457" s="270">
        <v>330204008</v>
      </c>
      <c r="C3457" s="270" t="s">
        <v>8927</v>
      </c>
      <c r="D3457" s="410" t="s">
        <v>8928</v>
      </c>
      <c r="E3457" s="410" t="s">
        <v>8927</v>
      </c>
      <c r="F3457" s="474" t="s">
        <v>8929</v>
      </c>
      <c r="G3457" s="270"/>
      <c r="H3457" s="283" t="s">
        <v>39</v>
      </c>
      <c r="I3457" s="283" t="s">
        <v>40</v>
      </c>
      <c r="J3457" s="493">
        <v>4057</v>
      </c>
      <c r="K3457" s="494">
        <v>4057</v>
      </c>
      <c r="L3457" s="494">
        <v>4057</v>
      </c>
      <c r="M3457" s="494">
        <v>3246</v>
      </c>
      <c r="N3457" s="494">
        <v>3246</v>
      </c>
      <c r="O3457" s="494">
        <v>3246</v>
      </c>
      <c r="P3457" s="377" t="s">
        <v>31</v>
      </c>
      <c r="Q3457" s="377" t="s">
        <v>31</v>
      </c>
      <c r="R3457" s="377" t="s">
        <v>31</v>
      </c>
      <c r="S3457" s="270"/>
      <c r="T3457" s="377"/>
      <c r="U3457" s="377"/>
      <c r="V3457" s="270"/>
      <c r="W3457" s="270" t="s">
        <v>938</v>
      </c>
    </row>
    <row r="3458" s="253" customFormat="true" ht="38.25" hidden="true" spans="1:23">
      <c r="A3458" s="270">
        <f>MAX(A$3:A3457)+1</f>
        <v>3228</v>
      </c>
      <c r="B3458" s="270">
        <v>330204009</v>
      </c>
      <c r="C3458" s="270" t="s">
        <v>8930</v>
      </c>
      <c r="D3458" s="410" t="s">
        <v>8931</v>
      </c>
      <c r="E3458" s="410" t="s">
        <v>8930</v>
      </c>
      <c r="F3458" s="474" t="s">
        <v>8932</v>
      </c>
      <c r="G3458" s="270"/>
      <c r="H3458" s="283" t="s">
        <v>39</v>
      </c>
      <c r="I3458" s="283" t="s">
        <v>40</v>
      </c>
      <c r="J3458" s="500">
        <v>3850</v>
      </c>
      <c r="K3458" s="501">
        <v>3465</v>
      </c>
      <c r="L3458" s="501">
        <v>3118.5</v>
      </c>
      <c r="M3458" s="501">
        <v>3080</v>
      </c>
      <c r="N3458" s="501">
        <v>2772</v>
      </c>
      <c r="O3458" s="501">
        <v>2494.8</v>
      </c>
      <c r="P3458" s="377" t="s">
        <v>31</v>
      </c>
      <c r="Q3458" s="377" t="s">
        <v>31</v>
      </c>
      <c r="R3458" s="377" t="s">
        <v>31</v>
      </c>
      <c r="S3458" s="270"/>
      <c r="T3458" s="283"/>
      <c r="U3458" s="283"/>
      <c r="V3458" s="270"/>
      <c r="W3458" s="270" t="s">
        <v>21</v>
      </c>
    </row>
    <row r="3459" s="253" customFormat="true" ht="40.5" hidden="true" spans="1:23">
      <c r="A3459" s="270">
        <f>MAX(A$3:A3458)+1</f>
        <v>3229</v>
      </c>
      <c r="B3459" s="270" t="s">
        <v>8933</v>
      </c>
      <c r="C3459" s="393" t="s">
        <v>8924</v>
      </c>
      <c r="D3459" s="410" t="s">
        <v>8934</v>
      </c>
      <c r="E3459" s="410" t="s">
        <v>8935</v>
      </c>
      <c r="F3459" s="270"/>
      <c r="G3459" s="270"/>
      <c r="H3459" s="283" t="s">
        <v>39</v>
      </c>
      <c r="I3459" s="283" t="s">
        <v>40</v>
      </c>
      <c r="J3459" s="490">
        <v>300</v>
      </c>
      <c r="K3459" s="490">
        <v>300</v>
      </c>
      <c r="L3459" s="490">
        <v>300</v>
      </c>
      <c r="M3459" s="490">
        <v>300</v>
      </c>
      <c r="N3459" s="490">
        <v>300</v>
      </c>
      <c r="O3459" s="490">
        <v>300</v>
      </c>
      <c r="P3459" s="377" t="s">
        <v>31</v>
      </c>
      <c r="Q3459" s="377" t="s">
        <v>31</v>
      </c>
      <c r="R3459" s="377" t="s">
        <v>31</v>
      </c>
      <c r="S3459" s="393" t="s">
        <v>8924</v>
      </c>
      <c r="T3459" s="283"/>
      <c r="U3459" s="283"/>
      <c r="V3459" s="270"/>
      <c r="W3459" s="270" t="s">
        <v>21</v>
      </c>
    </row>
    <row r="3460" s="253" customFormat="true" ht="25.5" hidden="true" spans="1:23">
      <c r="A3460" s="270">
        <f>MAX(A$3:A3459)+1</f>
        <v>3230</v>
      </c>
      <c r="B3460" s="270">
        <v>330204010</v>
      </c>
      <c r="C3460" s="474" t="s">
        <v>8936</v>
      </c>
      <c r="D3460" s="410" t="s">
        <v>8937</v>
      </c>
      <c r="E3460" s="410" t="s">
        <v>8936</v>
      </c>
      <c r="F3460" s="270"/>
      <c r="G3460" s="270"/>
      <c r="H3460" s="283" t="s">
        <v>39</v>
      </c>
      <c r="I3460" s="283" t="s">
        <v>40</v>
      </c>
      <c r="J3460" s="500">
        <v>1350</v>
      </c>
      <c r="K3460" s="501">
        <v>1215</v>
      </c>
      <c r="L3460" s="501">
        <v>1093.5</v>
      </c>
      <c r="M3460" s="501">
        <v>1080</v>
      </c>
      <c r="N3460" s="501">
        <v>972</v>
      </c>
      <c r="O3460" s="501">
        <v>874.8</v>
      </c>
      <c r="P3460" s="377" t="s">
        <v>31</v>
      </c>
      <c r="Q3460" s="377" t="s">
        <v>31</v>
      </c>
      <c r="R3460" s="377" t="s">
        <v>31</v>
      </c>
      <c r="S3460" s="270"/>
      <c r="T3460" s="283"/>
      <c r="U3460" s="283"/>
      <c r="V3460" s="270"/>
      <c r="W3460" s="270" t="s">
        <v>21</v>
      </c>
    </row>
    <row r="3461" s="253" customFormat="true" ht="25.5" hidden="true" spans="1:23">
      <c r="A3461" s="270">
        <f>MAX(A$3:A3460)+1</f>
        <v>3231</v>
      </c>
      <c r="B3461" s="270">
        <v>330204011</v>
      </c>
      <c r="C3461" s="474" t="s">
        <v>8938</v>
      </c>
      <c r="D3461" s="410" t="s">
        <v>8939</v>
      </c>
      <c r="E3461" s="410" t="s">
        <v>8938</v>
      </c>
      <c r="F3461" s="270"/>
      <c r="G3461" s="270" t="s">
        <v>8940</v>
      </c>
      <c r="H3461" s="283" t="s">
        <v>39</v>
      </c>
      <c r="I3461" s="283" t="s">
        <v>40</v>
      </c>
      <c r="J3461" s="500">
        <v>3300</v>
      </c>
      <c r="K3461" s="501">
        <v>2970</v>
      </c>
      <c r="L3461" s="501">
        <v>2673</v>
      </c>
      <c r="M3461" s="501">
        <v>2640</v>
      </c>
      <c r="N3461" s="501">
        <v>2376</v>
      </c>
      <c r="O3461" s="501">
        <v>2138.4</v>
      </c>
      <c r="P3461" s="377" t="s">
        <v>31</v>
      </c>
      <c r="Q3461" s="377" t="s">
        <v>31</v>
      </c>
      <c r="R3461" s="377" t="s">
        <v>31</v>
      </c>
      <c r="S3461" s="270"/>
      <c r="T3461" s="283"/>
      <c r="U3461" s="283"/>
      <c r="V3461" s="270"/>
      <c r="W3461" s="270" t="s">
        <v>21</v>
      </c>
    </row>
    <row r="3462" s="253" customFormat="true" ht="25.5" hidden="true" spans="1:23">
      <c r="A3462" s="270">
        <f>MAX(A$3:A3461)+1</f>
        <v>3232</v>
      </c>
      <c r="B3462" s="270">
        <v>330204012</v>
      </c>
      <c r="C3462" s="474" t="s">
        <v>4891</v>
      </c>
      <c r="D3462" s="410" t="s">
        <v>4890</v>
      </c>
      <c r="E3462" s="410" t="s">
        <v>4891</v>
      </c>
      <c r="F3462" s="270"/>
      <c r="G3462" s="270"/>
      <c r="H3462" s="283" t="s">
        <v>39</v>
      </c>
      <c r="I3462" s="283" t="s">
        <v>40</v>
      </c>
      <c r="J3462" s="500">
        <v>1800</v>
      </c>
      <c r="K3462" s="501">
        <v>1620</v>
      </c>
      <c r="L3462" s="501">
        <v>1458</v>
      </c>
      <c r="M3462" s="501">
        <v>1440</v>
      </c>
      <c r="N3462" s="501">
        <v>1296</v>
      </c>
      <c r="O3462" s="501">
        <v>1166.4</v>
      </c>
      <c r="P3462" s="377" t="s">
        <v>31</v>
      </c>
      <c r="Q3462" s="377" t="s">
        <v>31</v>
      </c>
      <c r="R3462" s="377" t="s">
        <v>31</v>
      </c>
      <c r="S3462" s="270"/>
      <c r="T3462" s="283"/>
      <c r="U3462" s="283"/>
      <c r="V3462" s="270"/>
      <c r="W3462" s="270" t="s">
        <v>21</v>
      </c>
    </row>
    <row r="3463" s="253" customFormat="true" ht="25.5" hidden="true" spans="1:23">
      <c r="A3463" s="270">
        <f>MAX(A$3:A3462)+1</f>
        <v>3233</v>
      </c>
      <c r="B3463" s="270">
        <v>330204013</v>
      </c>
      <c r="C3463" s="474" t="s">
        <v>8941</v>
      </c>
      <c r="D3463" s="410" t="s">
        <v>8942</v>
      </c>
      <c r="E3463" s="410" t="s">
        <v>8941</v>
      </c>
      <c r="F3463" s="270"/>
      <c r="G3463" s="270"/>
      <c r="H3463" s="283" t="s">
        <v>39</v>
      </c>
      <c r="I3463" s="283" t="s">
        <v>40</v>
      </c>
      <c r="J3463" s="500">
        <v>1350</v>
      </c>
      <c r="K3463" s="501">
        <v>1215</v>
      </c>
      <c r="L3463" s="501">
        <v>1093.5</v>
      </c>
      <c r="M3463" s="501">
        <v>1080</v>
      </c>
      <c r="N3463" s="501">
        <v>972</v>
      </c>
      <c r="O3463" s="501">
        <v>874.8</v>
      </c>
      <c r="P3463" s="377" t="s">
        <v>31</v>
      </c>
      <c r="Q3463" s="377" t="s">
        <v>31</v>
      </c>
      <c r="R3463" s="377" t="s">
        <v>31</v>
      </c>
      <c r="S3463" s="270"/>
      <c r="T3463" s="283"/>
      <c r="U3463" s="283"/>
      <c r="V3463" s="270"/>
      <c r="W3463" s="270" t="s">
        <v>21</v>
      </c>
    </row>
    <row r="3464" s="253" customFormat="true" ht="38.25" hidden="true" spans="1:23">
      <c r="A3464" s="270">
        <f>MAX(A$3:A3463)+1</f>
        <v>3234</v>
      </c>
      <c r="B3464" s="270">
        <v>330204014</v>
      </c>
      <c r="C3464" s="474" t="s">
        <v>8943</v>
      </c>
      <c r="D3464" s="410" t="s">
        <v>8944</v>
      </c>
      <c r="E3464" s="410" t="s">
        <v>8945</v>
      </c>
      <c r="F3464" s="270"/>
      <c r="G3464" s="270"/>
      <c r="H3464" s="283" t="s">
        <v>39</v>
      </c>
      <c r="I3464" s="283" t="s">
        <v>40</v>
      </c>
      <c r="J3464" s="493">
        <v>3650</v>
      </c>
      <c r="K3464" s="494">
        <v>3650</v>
      </c>
      <c r="L3464" s="494">
        <v>3650</v>
      </c>
      <c r="M3464" s="494">
        <v>2920</v>
      </c>
      <c r="N3464" s="494">
        <v>2920</v>
      </c>
      <c r="O3464" s="494">
        <v>2920</v>
      </c>
      <c r="P3464" s="377" t="s">
        <v>31</v>
      </c>
      <c r="Q3464" s="377" t="s">
        <v>31</v>
      </c>
      <c r="R3464" s="377" t="s">
        <v>31</v>
      </c>
      <c r="S3464" s="270"/>
      <c r="T3464" s="377"/>
      <c r="U3464" s="377"/>
      <c r="V3464" s="270"/>
      <c r="W3464" s="270" t="s">
        <v>938</v>
      </c>
    </row>
    <row r="3465" s="253" customFormat="true" ht="25.5" hidden="true" spans="1:23">
      <c r="A3465" s="270">
        <f>MAX(A$3:A3464)+1</f>
        <v>3235</v>
      </c>
      <c r="B3465" s="270">
        <v>330204015</v>
      </c>
      <c r="C3465" s="474" t="s">
        <v>8946</v>
      </c>
      <c r="D3465" s="410" t="s">
        <v>8947</v>
      </c>
      <c r="E3465" s="410" t="s">
        <v>8946</v>
      </c>
      <c r="F3465" s="270" t="s">
        <v>8948</v>
      </c>
      <c r="G3465" s="270"/>
      <c r="H3465" s="283" t="s">
        <v>39</v>
      </c>
      <c r="I3465" s="283" t="s">
        <v>40</v>
      </c>
      <c r="J3465" s="500">
        <v>1950</v>
      </c>
      <c r="K3465" s="501">
        <v>1755</v>
      </c>
      <c r="L3465" s="501">
        <v>1579.5</v>
      </c>
      <c r="M3465" s="501">
        <v>1560</v>
      </c>
      <c r="N3465" s="501">
        <v>1404</v>
      </c>
      <c r="O3465" s="501">
        <v>1263.6</v>
      </c>
      <c r="P3465" s="377" t="s">
        <v>31</v>
      </c>
      <c r="Q3465" s="377" t="s">
        <v>31</v>
      </c>
      <c r="R3465" s="377" t="s">
        <v>31</v>
      </c>
      <c r="S3465" s="270"/>
      <c r="T3465" s="283"/>
      <c r="U3465" s="283"/>
      <c r="V3465" s="270"/>
      <c r="W3465" s="270" t="s">
        <v>21</v>
      </c>
    </row>
    <row r="3466" s="253" customFormat="true" ht="25.5" hidden="true" spans="1:23">
      <c r="A3466" s="270">
        <f>MAX(A$3:A3465)+1</f>
        <v>3236</v>
      </c>
      <c r="B3466" s="270">
        <v>330204016</v>
      </c>
      <c r="C3466" s="474" t="s">
        <v>8949</v>
      </c>
      <c r="D3466" s="410" t="s">
        <v>8950</v>
      </c>
      <c r="E3466" s="410" t="s">
        <v>8949</v>
      </c>
      <c r="F3466" s="270"/>
      <c r="G3466" s="270"/>
      <c r="H3466" s="283" t="s">
        <v>44</v>
      </c>
      <c r="I3466" s="283" t="s">
        <v>40</v>
      </c>
      <c r="J3466" s="500">
        <v>3900</v>
      </c>
      <c r="K3466" s="501">
        <v>3510</v>
      </c>
      <c r="L3466" s="501">
        <v>3159</v>
      </c>
      <c r="M3466" s="501">
        <v>3120</v>
      </c>
      <c r="N3466" s="501">
        <v>2808</v>
      </c>
      <c r="O3466" s="501">
        <v>2527.2</v>
      </c>
      <c r="P3466" s="377" t="s">
        <v>31</v>
      </c>
      <c r="Q3466" s="377" t="s">
        <v>31</v>
      </c>
      <c r="R3466" s="377" t="s">
        <v>31</v>
      </c>
      <c r="S3466" s="270"/>
      <c r="T3466" s="283"/>
      <c r="U3466" s="283"/>
      <c r="V3466" s="270"/>
      <c r="W3466" s="270" t="s">
        <v>21</v>
      </c>
    </row>
    <row r="3467" s="253" customFormat="true" ht="25.5" hidden="true" spans="1:23">
      <c r="A3467" s="270">
        <f>MAX(A$3:A3466)+1</f>
        <v>3237</v>
      </c>
      <c r="B3467" s="270">
        <v>330204017</v>
      </c>
      <c r="C3467" s="474" t="s">
        <v>8951</v>
      </c>
      <c r="D3467" s="410" t="s">
        <v>8952</v>
      </c>
      <c r="E3467" s="410" t="s">
        <v>8951</v>
      </c>
      <c r="F3467" s="270"/>
      <c r="G3467" s="270"/>
      <c r="H3467" s="283" t="s">
        <v>39</v>
      </c>
      <c r="I3467" s="283" t="s">
        <v>40</v>
      </c>
      <c r="J3467" s="500">
        <v>3300</v>
      </c>
      <c r="K3467" s="501">
        <v>2970</v>
      </c>
      <c r="L3467" s="501">
        <v>2673</v>
      </c>
      <c r="M3467" s="501">
        <v>2640</v>
      </c>
      <c r="N3467" s="501">
        <v>2376</v>
      </c>
      <c r="O3467" s="501">
        <v>2138.4</v>
      </c>
      <c r="P3467" s="377" t="s">
        <v>31</v>
      </c>
      <c r="Q3467" s="377" t="s">
        <v>31</v>
      </c>
      <c r="R3467" s="377" t="s">
        <v>31</v>
      </c>
      <c r="S3467" s="270"/>
      <c r="T3467" s="283"/>
      <c r="U3467" s="283"/>
      <c r="V3467" s="270"/>
      <c r="W3467" s="270" t="s">
        <v>21</v>
      </c>
    </row>
    <row r="3468" s="253" customFormat="true" ht="25.5" hidden="true" spans="1:23">
      <c r="A3468" s="270">
        <f>MAX(A$3:A3467)+1</f>
        <v>3238</v>
      </c>
      <c r="B3468" s="270">
        <v>330204018</v>
      </c>
      <c r="C3468" s="474" t="s">
        <v>8953</v>
      </c>
      <c r="D3468" s="410" t="s">
        <v>8954</v>
      </c>
      <c r="E3468" s="410" t="s">
        <v>8953</v>
      </c>
      <c r="F3468" s="270"/>
      <c r="G3468" s="270"/>
      <c r="H3468" s="283" t="s">
        <v>39</v>
      </c>
      <c r="I3468" s="283" t="s">
        <v>40</v>
      </c>
      <c r="J3468" s="493">
        <v>2012</v>
      </c>
      <c r="K3468" s="494">
        <v>2012</v>
      </c>
      <c r="L3468" s="494">
        <v>2012</v>
      </c>
      <c r="M3468" s="494">
        <v>1610</v>
      </c>
      <c r="N3468" s="494">
        <v>1610</v>
      </c>
      <c r="O3468" s="494">
        <v>1610</v>
      </c>
      <c r="P3468" s="377" t="s">
        <v>31</v>
      </c>
      <c r="Q3468" s="377" t="s">
        <v>31</v>
      </c>
      <c r="R3468" s="377" t="s">
        <v>31</v>
      </c>
      <c r="S3468" s="270"/>
      <c r="T3468" s="377"/>
      <c r="U3468" s="377"/>
      <c r="V3468" s="270"/>
      <c r="W3468" s="270" t="s">
        <v>938</v>
      </c>
    </row>
    <row r="3469" s="253" customFormat="true" ht="25.5" hidden="true" spans="1:23">
      <c r="A3469" s="270">
        <f>MAX(A$3:A3468)+1</f>
        <v>3239</v>
      </c>
      <c r="B3469" s="270">
        <v>330204019</v>
      </c>
      <c r="C3469" s="474" t="s">
        <v>8955</v>
      </c>
      <c r="D3469" s="410" t="s">
        <v>8956</v>
      </c>
      <c r="E3469" s="410" t="s">
        <v>8955</v>
      </c>
      <c r="F3469" s="270"/>
      <c r="G3469" s="270"/>
      <c r="H3469" s="283" t="s">
        <v>39</v>
      </c>
      <c r="I3469" s="283" t="s">
        <v>40</v>
      </c>
      <c r="J3469" s="500">
        <v>2550</v>
      </c>
      <c r="K3469" s="501">
        <v>2295</v>
      </c>
      <c r="L3469" s="501">
        <v>2065.5</v>
      </c>
      <c r="M3469" s="501">
        <v>2040</v>
      </c>
      <c r="N3469" s="501">
        <v>1836</v>
      </c>
      <c r="O3469" s="501">
        <v>1652.4</v>
      </c>
      <c r="P3469" s="377" t="s">
        <v>31</v>
      </c>
      <c r="Q3469" s="377" t="s">
        <v>31</v>
      </c>
      <c r="R3469" s="377" t="s">
        <v>31</v>
      </c>
      <c r="S3469" s="270"/>
      <c r="T3469" s="283"/>
      <c r="U3469" s="283"/>
      <c r="V3469" s="270"/>
      <c r="W3469" s="270" t="s">
        <v>21</v>
      </c>
    </row>
    <row r="3470" s="253" customFormat="true" ht="25.5" hidden="true" spans="1:23">
      <c r="A3470" s="270">
        <f>MAX(A$3:A3469)+1</f>
        <v>3240</v>
      </c>
      <c r="B3470" s="270">
        <v>330204020</v>
      </c>
      <c r="C3470" s="474" t="s">
        <v>8957</v>
      </c>
      <c r="D3470" s="410" t="s">
        <v>8958</v>
      </c>
      <c r="E3470" s="410" t="s">
        <v>8957</v>
      </c>
      <c r="F3470" s="270"/>
      <c r="G3470" s="270"/>
      <c r="H3470" s="283" t="s">
        <v>39</v>
      </c>
      <c r="I3470" s="283" t="s">
        <v>40</v>
      </c>
      <c r="J3470" s="500">
        <v>1050</v>
      </c>
      <c r="K3470" s="501">
        <v>945</v>
      </c>
      <c r="L3470" s="501">
        <v>850.5</v>
      </c>
      <c r="M3470" s="501">
        <v>840</v>
      </c>
      <c r="N3470" s="501">
        <v>756</v>
      </c>
      <c r="O3470" s="501">
        <v>680.4</v>
      </c>
      <c r="P3470" s="377" t="s">
        <v>31</v>
      </c>
      <c r="Q3470" s="377" t="s">
        <v>31</v>
      </c>
      <c r="R3470" s="377" t="s">
        <v>31</v>
      </c>
      <c r="S3470" s="270"/>
      <c r="T3470" s="283"/>
      <c r="U3470" s="283"/>
      <c r="V3470" s="270"/>
      <c r="W3470" s="270" t="s">
        <v>21</v>
      </c>
    </row>
    <row r="3471" s="253" customFormat="true" ht="38.25" hidden="true" spans="1:23">
      <c r="A3471" s="270">
        <f>MAX(A$3:A3470)+1</f>
        <v>3241</v>
      </c>
      <c r="B3471" s="270">
        <v>330204021</v>
      </c>
      <c r="C3471" s="474" t="s">
        <v>8959</v>
      </c>
      <c r="D3471" s="410" t="s">
        <v>8960</v>
      </c>
      <c r="E3471" s="410" t="s">
        <v>8961</v>
      </c>
      <c r="F3471" s="270"/>
      <c r="G3471" s="270"/>
      <c r="H3471" s="283" t="s">
        <v>39</v>
      </c>
      <c r="I3471" s="283" t="s">
        <v>40</v>
      </c>
      <c r="J3471" s="500">
        <v>1350</v>
      </c>
      <c r="K3471" s="501">
        <v>1215</v>
      </c>
      <c r="L3471" s="501">
        <v>1093.5</v>
      </c>
      <c r="M3471" s="501">
        <v>1080</v>
      </c>
      <c r="N3471" s="501">
        <v>972</v>
      </c>
      <c r="O3471" s="501">
        <v>874.8</v>
      </c>
      <c r="P3471" s="377" t="s">
        <v>31</v>
      </c>
      <c r="Q3471" s="377" t="s">
        <v>31</v>
      </c>
      <c r="R3471" s="377" t="s">
        <v>31</v>
      </c>
      <c r="S3471" s="270"/>
      <c r="T3471" s="283"/>
      <c r="U3471" s="283"/>
      <c r="V3471" s="270"/>
      <c r="W3471" s="270" t="s">
        <v>21</v>
      </c>
    </row>
    <row r="3472" s="252" customFormat="true" ht="25.5" hidden="true" spans="1:23">
      <c r="A3472" s="270"/>
      <c r="B3472" s="270">
        <v>3303</v>
      </c>
      <c r="C3472" s="270" t="s">
        <v>8962</v>
      </c>
      <c r="D3472" s="410"/>
      <c r="E3472" s="410"/>
      <c r="F3472" s="270"/>
      <c r="G3472" s="270"/>
      <c r="H3472" s="283"/>
      <c r="I3472" s="283"/>
      <c r="J3472" s="490"/>
      <c r="K3472" s="490"/>
      <c r="L3472" s="490"/>
      <c r="M3472" s="490"/>
      <c r="N3472" s="490"/>
      <c r="O3472" s="490"/>
      <c r="P3472" s="377"/>
      <c r="Q3472" s="377"/>
      <c r="R3472" s="377"/>
      <c r="S3472" s="270"/>
      <c r="T3472" s="283"/>
      <c r="U3472" s="283"/>
      <c r="V3472" s="270"/>
      <c r="W3472" s="270" t="s">
        <v>21</v>
      </c>
    </row>
    <row r="3473" s="253" customFormat="true" ht="25.5" hidden="true" spans="1:23">
      <c r="A3473" s="270">
        <f>MAX(A$3:A3472)+1</f>
        <v>3242</v>
      </c>
      <c r="B3473" s="270">
        <v>330300001</v>
      </c>
      <c r="C3473" s="474" t="s">
        <v>8963</v>
      </c>
      <c r="D3473" s="410" t="s">
        <v>8964</v>
      </c>
      <c r="E3473" s="410" t="s">
        <v>8963</v>
      </c>
      <c r="F3473" s="270" t="s">
        <v>8965</v>
      </c>
      <c r="G3473" s="270" t="s">
        <v>7030</v>
      </c>
      <c r="H3473" s="283" t="s">
        <v>44</v>
      </c>
      <c r="I3473" s="283" t="s">
        <v>40</v>
      </c>
      <c r="J3473" s="500">
        <v>3000</v>
      </c>
      <c r="K3473" s="501">
        <v>2700</v>
      </c>
      <c r="L3473" s="501">
        <v>2430</v>
      </c>
      <c r="M3473" s="501">
        <v>2400</v>
      </c>
      <c r="N3473" s="501">
        <v>2160</v>
      </c>
      <c r="O3473" s="501">
        <v>1944</v>
      </c>
      <c r="P3473" s="377" t="s">
        <v>31</v>
      </c>
      <c r="Q3473" s="377" t="s">
        <v>31</v>
      </c>
      <c r="R3473" s="377" t="s">
        <v>31</v>
      </c>
      <c r="S3473" s="270"/>
      <c r="T3473" s="283"/>
      <c r="U3473" s="283"/>
      <c r="V3473" s="270"/>
      <c r="W3473" s="270" t="s">
        <v>21</v>
      </c>
    </row>
    <row r="3474" s="253" customFormat="true" ht="25.5" hidden="true" spans="1:23">
      <c r="A3474" s="270">
        <f>MAX(A$3:A3473)+1</f>
        <v>3243</v>
      </c>
      <c r="B3474" s="270">
        <v>330300002</v>
      </c>
      <c r="C3474" s="474" t="s">
        <v>8966</v>
      </c>
      <c r="D3474" s="410" t="s">
        <v>8967</v>
      </c>
      <c r="E3474" s="410" t="s">
        <v>8966</v>
      </c>
      <c r="F3474" s="270"/>
      <c r="G3474" s="270" t="s">
        <v>7030</v>
      </c>
      <c r="H3474" s="283" t="s">
        <v>39</v>
      </c>
      <c r="I3474" s="283" t="s">
        <v>40</v>
      </c>
      <c r="J3474" s="500">
        <v>1660</v>
      </c>
      <c r="K3474" s="501">
        <v>1494</v>
      </c>
      <c r="L3474" s="501">
        <v>1344.6</v>
      </c>
      <c r="M3474" s="501">
        <v>1328</v>
      </c>
      <c r="N3474" s="501">
        <v>1195.2</v>
      </c>
      <c r="O3474" s="501">
        <v>1075.68</v>
      </c>
      <c r="P3474" s="377" t="s">
        <v>31</v>
      </c>
      <c r="Q3474" s="377" t="s">
        <v>31</v>
      </c>
      <c r="R3474" s="377" t="s">
        <v>31</v>
      </c>
      <c r="S3474" s="270"/>
      <c r="T3474" s="283"/>
      <c r="U3474" s="283"/>
      <c r="V3474" s="270"/>
      <c r="W3474" s="270" t="s">
        <v>21</v>
      </c>
    </row>
    <row r="3475" s="253" customFormat="true" ht="38.25" hidden="true" spans="1:23">
      <c r="A3475" s="270">
        <f>MAX(A$3:A3474)+1</f>
        <v>3244</v>
      </c>
      <c r="B3475" s="270">
        <v>330300003</v>
      </c>
      <c r="C3475" s="504" t="s">
        <v>8968</v>
      </c>
      <c r="D3475" s="410" t="s">
        <v>8969</v>
      </c>
      <c r="E3475" s="410" t="s">
        <v>8968</v>
      </c>
      <c r="F3475" s="336" t="s">
        <v>8970</v>
      </c>
      <c r="G3475" s="336"/>
      <c r="H3475" s="283" t="s">
        <v>39</v>
      </c>
      <c r="I3475" s="377" t="s">
        <v>40</v>
      </c>
      <c r="J3475" s="493">
        <v>2500</v>
      </c>
      <c r="K3475" s="494">
        <v>2500</v>
      </c>
      <c r="L3475" s="494">
        <v>2500</v>
      </c>
      <c r="M3475" s="494">
        <v>2000</v>
      </c>
      <c r="N3475" s="494">
        <v>2000</v>
      </c>
      <c r="O3475" s="494">
        <v>2000</v>
      </c>
      <c r="P3475" s="377" t="s">
        <v>31</v>
      </c>
      <c r="Q3475" s="377" t="s">
        <v>31</v>
      </c>
      <c r="R3475" s="377" t="s">
        <v>31</v>
      </c>
      <c r="S3475" s="336"/>
      <c r="T3475" s="283"/>
      <c r="U3475" s="377"/>
      <c r="V3475" s="283"/>
      <c r="W3475" s="270" t="s">
        <v>1806</v>
      </c>
    </row>
    <row r="3476" s="253" customFormat="true" ht="25.5" hidden="true" spans="1:23">
      <c r="A3476" s="270">
        <f>MAX(A$3:A3475)+1</f>
        <v>3245</v>
      </c>
      <c r="B3476" s="270">
        <v>330300004</v>
      </c>
      <c r="C3476" s="474" t="s">
        <v>8971</v>
      </c>
      <c r="D3476" s="410" t="s">
        <v>8972</v>
      </c>
      <c r="E3476" s="410" t="s">
        <v>8971</v>
      </c>
      <c r="F3476" s="270" t="s">
        <v>8973</v>
      </c>
      <c r="G3476" s="270" t="s">
        <v>7030</v>
      </c>
      <c r="H3476" s="283" t="s">
        <v>44</v>
      </c>
      <c r="I3476" s="283" t="s">
        <v>40</v>
      </c>
      <c r="J3476" s="500">
        <v>3060</v>
      </c>
      <c r="K3476" s="501">
        <v>2754</v>
      </c>
      <c r="L3476" s="501">
        <v>2478.6</v>
      </c>
      <c r="M3476" s="501">
        <v>2448</v>
      </c>
      <c r="N3476" s="501">
        <v>2203.2</v>
      </c>
      <c r="O3476" s="501">
        <v>1982.88</v>
      </c>
      <c r="P3476" s="377" t="s">
        <v>31</v>
      </c>
      <c r="Q3476" s="377" t="s">
        <v>31</v>
      </c>
      <c r="R3476" s="377" t="s">
        <v>31</v>
      </c>
      <c r="S3476" s="270"/>
      <c r="T3476" s="283"/>
      <c r="U3476" s="283"/>
      <c r="V3476" s="270"/>
      <c r="W3476" s="270" t="s">
        <v>21</v>
      </c>
    </row>
    <row r="3477" s="253" customFormat="true" ht="25.5" hidden="true" spans="1:23">
      <c r="A3477" s="270">
        <f>MAX(A$3:A3476)+1</f>
        <v>3246</v>
      </c>
      <c r="B3477" s="270">
        <v>330300005</v>
      </c>
      <c r="C3477" s="474" t="s">
        <v>8974</v>
      </c>
      <c r="D3477" s="410" t="s">
        <v>8975</v>
      </c>
      <c r="E3477" s="410" t="s">
        <v>8974</v>
      </c>
      <c r="F3477" s="270" t="s">
        <v>8965</v>
      </c>
      <c r="G3477" s="270" t="s">
        <v>7030</v>
      </c>
      <c r="H3477" s="283" t="s">
        <v>44</v>
      </c>
      <c r="I3477" s="283" t="s">
        <v>40</v>
      </c>
      <c r="J3477" s="500">
        <v>2330</v>
      </c>
      <c r="K3477" s="501">
        <v>2097</v>
      </c>
      <c r="L3477" s="501">
        <v>1887.3</v>
      </c>
      <c r="M3477" s="501">
        <v>1864</v>
      </c>
      <c r="N3477" s="501">
        <v>1677.6</v>
      </c>
      <c r="O3477" s="501">
        <v>1509.84</v>
      </c>
      <c r="P3477" s="377" t="s">
        <v>31</v>
      </c>
      <c r="Q3477" s="377" t="s">
        <v>31</v>
      </c>
      <c r="R3477" s="377" t="s">
        <v>31</v>
      </c>
      <c r="S3477" s="270"/>
      <c r="T3477" s="283"/>
      <c r="U3477" s="283"/>
      <c r="V3477" s="270"/>
      <c r="W3477" s="270" t="s">
        <v>21</v>
      </c>
    </row>
    <row r="3478" s="253" customFormat="true" ht="25.5" hidden="true" spans="1:23">
      <c r="A3478" s="270">
        <f>MAX(A$3:A3477)+1</f>
        <v>3247</v>
      </c>
      <c r="B3478" s="270">
        <v>330300006</v>
      </c>
      <c r="C3478" s="474" t="s">
        <v>8976</v>
      </c>
      <c r="D3478" s="410" t="s">
        <v>8977</v>
      </c>
      <c r="E3478" s="410" t="s">
        <v>8976</v>
      </c>
      <c r="F3478" s="270"/>
      <c r="G3478" s="270"/>
      <c r="H3478" s="283" t="s">
        <v>39</v>
      </c>
      <c r="I3478" s="283" t="s">
        <v>40</v>
      </c>
      <c r="J3478" s="500">
        <v>2330</v>
      </c>
      <c r="K3478" s="501">
        <v>2097</v>
      </c>
      <c r="L3478" s="501">
        <v>1887.3</v>
      </c>
      <c r="M3478" s="501">
        <v>1864</v>
      </c>
      <c r="N3478" s="501">
        <v>1677.6</v>
      </c>
      <c r="O3478" s="501">
        <v>1509.84</v>
      </c>
      <c r="P3478" s="377" t="s">
        <v>31</v>
      </c>
      <c r="Q3478" s="377" t="s">
        <v>31</v>
      </c>
      <c r="R3478" s="377" t="s">
        <v>31</v>
      </c>
      <c r="S3478" s="270"/>
      <c r="T3478" s="283"/>
      <c r="U3478" s="283"/>
      <c r="V3478" s="270"/>
      <c r="W3478" s="270" t="s">
        <v>21</v>
      </c>
    </row>
    <row r="3479" s="253" customFormat="true" ht="25.5" hidden="true" spans="1:23">
      <c r="A3479" s="270">
        <f>MAX(A$3:A3478)+1</f>
        <v>3248</v>
      </c>
      <c r="B3479" s="270">
        <v>330300007</v>
      </c>
      <c r="C3479" s="474" t="s">
        <v>8978</v>
      </c>
      <c r="D3479" s="410" t="s">
        <v>8979</v>
      </c>
      <c r="E3479" s="410" t="s">
        <v>8978</v>
      </c>
      <c r="F3479" s="270" t="s">
        <v>8980</v>
      </c>
      <c r="G3479" s="270"/>
      <c r="H3479" s="283" t="s">
        <v>39</v>
      </c>
      <c r="I3479" s="283" t="s">
        <v>40</v>
      </c>
      <c r="J3479" s="490">
        <v>208</v>
      </c>
      <c r="K3479" s="490">
        <v>208</v>
      </c>
      <c r="L3479" s="490">
        <v>208</v>
      </c>
      <c r="M3479" s="490">
        <v>166</v>
      </c>
      <c r="N3479" s="490">
        <v>166</v>
      </c>
      <c r="O3479" s="490">
        <v>166</v>
      </c>
      <c r="P3479" s="377" t="s">
        <v>31</v>
      </c>
      <c r="Q3479" s="377" t="s">
        <v>31</v>
      </c>
      <c r="R3479" s="377" t="s">
        <v>31</v>
      </c>
      <c r="S3479" s="270"/>
      <c r="T3479" s="283"/>
      <c r="U3479" s="283"/>
      <c r="V3479" s="270"/>
      <c r="W3479" s="270" t="s">
        <v>21</v>
      </c>
    </row>
    <row r="3480" s="253" customFormat="true" ht="25.5" hidden="true" spans="1:23">
      <c r="A3480" s="270">
        <f>MAX(A$3:A3479)+1</f>
        <v>3249</v>
      </c>
      <c r="B3480" s="270">
        <v>330300008</v>
      </c>
      <c r="C3480" s="474" t="s">
        <v>8981</v>
      </c>
      <c r="D3480" s="410" t="s">
        <v>8982</v>
      </c>
      <c r="E3480" s="410" t="s">
        <v>8981</v>
      </c>
      <c r="F3480" s="270" t="s">
        <v>8983</v>
      </c>
      <c r="G3480" s="270"/>
      <c r="H3480" s="283" t="s">
        <v>39</v>
      </c>
      <c r="I3480" s="283" t="s">
        <v>842</v>
      </c>
      <c r="J3480" s="500">
        <v>1500</v>
      </c>
      <c r="K3480" s="501">
        <v>1350</v>
      </c>
      <c r="L3480" s="501">
        <v>1215</v>
      </c>
      <c r="M3480" s="501">
        <v>1200</v>
      </c>
      <c r="N3480" s="501">
        <v>1080</v>
      </c>
      <c r="O3480" s="501">
        <v>972</v>
      </c>
      <c r="P3480" s="377" t="s">
        <v>31</v>
      </c>
      <c r="Q3480" s="377" t="s">
        <v>31</v>
      </c>
      <c r="R3480" s="377" t="s">
        <v>31</v>
      </c>
      <c r="S3480" s="270"/>
      <c r="T3480" s="283"/>
      <c r="U3480" s="283"/>
      <c r="V3480" s="270"/>
      <c r="W3480" s="270" t="s">
        <v>21</v>
      </c>
    </row>
    <row r="3481" s="253" customFormat="true" ht="25.5" hidden="true" spans="1:23">
      <c r="A3481" s="270">
        <f>MAX(A$3:A3480)+1</f>
        <v>3250</v>
      </c>
      <c r="B3481" s="270">
        <v>330300009</v>
      </c>
      <c r="C3481" s="474" t="s">
        <v>8984</v>
      </c>
      <c r="D3481" s="410" t="s">
        <v>8985</v>
      </c>
      <c r="E3481" s="410" t="s">
        <v>8984</v>
      </c>
      <c r="F3481" s="270" t="s">
        <v>8986</v>
      </c>
      <c r="G3481" s="270"/>
      <c r="H3481" s="283" t="s">
        <v>39</v>
      </c>
      <c r="I3481" s="283" t="s">
        <v>842</v>
      </c>
      <c r="J3481" s="493">
        <v>2100</v>
      </c>
      <c r="K3481" s="494">
        <v>2100</v>
      </c>
      <c r="L3481" s="494">
        <v>2100</v>
      </c>
      <c r="M3481" s="494">
        <v>1680</v>
      </c>
      <c r="N3481" s="494">
        <v>1680</v>
      </c>
      <c r="O3481" s="494">
        <v>1680</v>
      </c>
      <c r="P3481" s="377" t="s">
        <v>31</v>
      </c>
      <c r="Q3481" s="377" t="s">
        <v>31</v>
      </c>
      <c r="R3481" s="377" t="s">
        <v>31</v>
      </c>
      <c r="S3481" s="270"/>
      <c r="T3481" s="377"/>
      <c r="U3481" s="377"/>
      <c r="V3481" s="270"/>
      <c r="W3481" s="270" t="s">
        <v>938</v>
      </c>
    </row>
    <row r="3482" s="253" customFormat="true" ht="25.5" hidden="true" spans="1:23">
      <c r="A3482" s="270">
        <f>MAX(A$3:A3481)+1</f>
        <v>3251</v>
      </c>
      <c r="B3482" s="270">
        <v>330300010</v>
      </c>
      <c r="C3482" s="270" t="s">
        <v>8987</v>
      </c>
      <c r="D3482" s="410" t="s">
        <v>8988</v>
      </c>
      <c r="E3482" s="410" t="s">
        <v>8987</v>
      </c>
      <c r="F3482" s="270"/>
      <c r="G3482" s="270"/>
      <c r="H3482" s="283" t="s">
        <v>39</v>
      </c>
      <c r="I3482" s="283" t="s">
        <v>40</v>
      </c>
      <c r="J3482" s="490">
        <v>2500</v>
      </c>
      <c r="K3482" s="490">
        <v>2500</v>
      </c>
      <c r="L3482" s="490">
        <v>2500</v>
      </c>
      <c r="M3482" s="490">
        <v>2000</v>
      </c>
      <c r="N3482" s="490">
        <v>2000</v>
      </c>
      <c r="O3482" s="490">
        <v>2000</v>
      </c>
      <c r="P3482" s="377" t="s">
        <v>31</v>
      </c>
      <c r="Q3482" s="377" t="s">
        <v>31</v>
      </c>
      <c r="R3482" s="377" t="s">
        <v>31</v>
      </c>
      <c r="S3482" s="270"/>
      <c r="T3482" s="283"/>
      <c r="U3482" s="283"/>
      <c r="V3482" s="270"/>
      <c r="W3482" s="270" t="s">
        <v>21</v>
      </c>
    </row>
    <row r="3483" s="253" customFormat="true" ht="25.5" hidden="true" spans="1:23">
      <c r="A3483" s="270">
        <f>MAX(A$3:A3482)+1</f>
        <v>3252</v>
      </c>
      <c r="B3483" s="270">
        <v>330300011</v>
      </c>
      <c r="C3483" s="270" t="s">
        <v>8989</v>
      </c>
      <c r="D3483" s="410" t="s">
        <v>8990</v>
      </c>
      <c r="E3483" s="410" t="s">
        <v>8989</v>
      </c>
      <c r="F3483" s="270"/>
      <c r="G3483" s="270"/>
      <c r="H3483" s="283" t="s">
        <v>39</v>
      </c>
      <c r="I3483" s="283" t="s">
        <v>40</v>
      </c>
      <c r="J3483" s="490">
        <v>4070</v>
      </c>
      <c r="K3483" s="490">
        <v>4070</v>
      </c>
      <c r="L3483" s="490">
        <v>4070</v>
      </c>
      <c r="M3483" s="490">
        <v>3256</v>
      </c>
      <c r="N3483" s="490">
        <v>3256</v>
      </c>
      <c r="O3483" s="490">
        <v>3256</v>
      </c>
      <c r="P3483" s="377" t="s">
        <v>31</v>
      </c>
      <c r="Q3483" s="377" t="s">
        <v>31</v>
      </c>
      <c r="R3483" s="377" t="s">
        <v>31</v>
      </c>
      <c r="S3483" s="270"/>
      <c r="T3483" s="312"/>
      <c r="U3483" s="312"/>
      <c r="V3483" s="270"/>
      <c r="W3483" s="270" t="s">
        <v>21</v>
      </c>
    </row>
    <row r="3484" s="253" customFormat="true" ht="38.25" hidden="true" spans="1:23">
      <c r="A3484" s="270">
        <f>MAX(A$3:A3483)+1</f>
        <v>3253</v>
      </c>
      <c r="B3484" s="270">
        <v>330300012</v>
      </c>
      <c r="C3484" s="270" t="s">
        <v>8991</v>
      </c>
      <c r="D3484" s="410" t="s">
        <v>8992</v>
      </c>
      <c r="E3484" s="410" t="s">
        <v>8991</v>
      </c>
      <c r="F3484" s="270" t="s">
        <v>8993</v>
      </c>
      <c r="G3484" s="270"/>
      <c r="H3484" s="283" t="s">
        <v>39</v>
      </c>
      <c r="I3484" s="283" t="s">
        <v>40</v>
      </c>
      <c r="J3484" s="490">
        <v>3800</v>
      </c>
      <c r="K3484" s="490">
        <v>3800</v>
      </c>
      <c r="L3484" s="490">
        <v>3800</v>
      </c>
      <c r="M3484" s="490">
        <v>3040</v>
      </c>
      <c r="N3484" s="490">
        <v>3040</v>
      </c>
      <c r="O3484" s="490">
        <v>3040</v>
      </c>
      <c r="P3484" s="377" t="s">
        <v>31</v>
      </c>
      <c r="Q3484" s="377" t="s">
        <v>31</v>
      </c>
      <c r="R3484" s="377" t="s">
        <v>31</v>
      </c>
      <c r="S3484" s="270"/>
      <c r="T3484" s="283"/>
      <c r="U3484" s="283"/>
      <c r="V3484" s="270"/>
      <c r="W3484" s="270" t="s">
        <v>21</v>
      </c>
    </row>
    <row r="3485" s="253" customFormat="true" ht="38.25" hidden="true" spans="1:23">
      <c r="A3485" s="270">
        <f>MAX(A$3:A3484)+1</f>
        <v>3254</v>
      </c>
      <c r="B3485" s="270">
        <v>330300013</v>
      </c>
      <c r="C3485" s="474" t="s">
        <v>8994</v>
      </c>
      <c r="D3485" s="410" t="s">
        <v>8995</v>
      </c>
      <c r="E3485" s="410" t="s">
        <v>8994</v>
      </c>
      <c r="F3485" s="270"/>
      <c r="G3485" s="270"/>
      <c r="H3485" s="283" t="s">
        <v>39</v>
      </c>
      <c r="I3485" s="283" t="s">
        <v>40</v>
      </c>
      <c r="J3485" s="493">
        <v>4890</v>
      </c>
      <c r="K3485" s="494">
        <v>4890</v>
      </c>
      <c r="L3485" s="494">
        <v>4890</v>
      </c>
      <c r="M3485" s="494">
        <v>3912</v>
      </c>
      <c r="N3485" s="494">
        <v>3912</v>
      </c>
      <c r="O3485" s="494">
        <v>3912</v>
      </c>
      <c r="P3485" s="377" t="s">
        <v>31</v>
      </c>
      <c r="Q3485" s="377" t="s">
        <v>31</v>
      </c>
      <c r="R3485" s="377" t="s">
        <v>31</v>
      </c>
      <c r="S3485" s="270"/>
      <c r="T3485" s="377"/>
      <c r="U3485" s="377"/>
      <c r="V3485" s="270"/>
      <c r="W3485" s="270" t="s">
        <v>938</v>
      </c>
    </row>
    <row r="3486" s="253" customFormat="true" ht="25.5" hidden="true" spans="1:23">
      <c r="A3486" s="270">
        <f>MAX(A$3:A3485)+1</f>
        <v>3255</v>
      </c>
      <c r="B3486" s="270">
        <v>330300014</v>
      </c>
      <c r="C3486" s="474" t="s">
        <v>8996</v>
      </c>
      <c r="D3486" s="410" t="s">
        <v>8997</v>
      </c>
      <c r="E3486" s="410" t="s">
        <v>8996</v>
      </c>
      <c r="F3486" s="474" t="s">
        <v>8965</v>
      </c>
      <c r="G3486" s="270" t="s">
        <v>7030</v>
      </c>
      <c r="H3486" s="283" t="s">
        <v>44</v>
      </c>
      <c r="I3486" s="283" t="s">
        <v>40</v>
      </c>
      <c r="J3486" s="500">
        <v>1800</v>
      </c>
      <c r="K3486" s="501">
        <v>1620</v>
      </c>
      <c r="L3486" s="501">
        <v>1458</v>
      </c>
      <c r="M3486" s="501">
        <v>1440</v>
      </c>
      <c r="N3486" s="501">
        <v>1296</v>
      </c>
      <c r="O3486" s="501">
        <v>1166.4</v>
      </c>
      <c r="P3486" s="377" t="s">
        <v>31</v>
      </c>
      <c r="Q3486" s="377" t="s">
        <v>31</v>
      </c>
      <c r="R3486" s="377" t="s">
        <v>31</v>
      </c>
      <c r="S3486" s="270"/>
      <c r="T3486" s="283"/>
      <c r="U3486" s="283"/>
      <c r="V3486" s="270"/>
      <c r="W3486" s="270" t="s">
        <v>21</v>
      </c>
    </row>
    <row r="3487" s="253" customFormat="true" ht="25.5" hidden="true" spans="1:23">
      <c r="A3487" s="270">
        <f>MAX(A$3:A3486)+1</f>
        <v>3256</v>
      </c>
      <c r="B3487" s="270">
        <v>330300015</v>
      </c>
      <c r="C3487" s="474" t="s">
        <v>8998</v>
      </c>
      <c r="D3487" s="410" t="s">
        <v>8999</v>
      </c>
      <c r="E3487" s="410" t="s">
        <v>8998</v>
      </c>
      <c r="F3487" s="474" t="s">
        <v>9000</v>
      </c>
      <c r="G3487" s="270"/>
      <c r="H3487" s="283" t="s">
        <v>39</v>
      </c>
      <c r="I3487" s="283" t="s">
        <v>40</v>
      </c>
      <c r="J3487" s="500">
        <v>750</v>
      </c>
      <c r="K3487" s="501">
        <v>675</v>
      </c>
      <c r="L3487" s="501">
        <v>607.5</v>
      </c>
      <c r="M3487" s="501">
        <v>600</v>
      </c>
      <c r="N3487" s="501">
        <v>540</v>
      </c>
      <c r="O3487" s="501">
        <v>486</v>
      </c>
      <c r="P3487" s="377" t="s">
        <v>31</v>
      </c>
      <c r="Q3487" s="377" t="s">
        <v>31</v>
      </c>
      <c r="R3487" s="377" t="s">
        <v>31</v>
      </c>
      <c r="S3487" s="270"/>
      <c r="T3487" s="283"/>
      <c r="U3487" s="283"/>
      <c r="V3487" s="270"/>
      <c r="W3487" s="270" t="s">
        <v>21</v>
      </c>
    </row>
    <row r="3488" s="253" customFormat="true" ht="25.5" hidden="true" spans="1:23">
      <c r="A3488" s="270">
        <f>MAX(A$3:A3487)+1</f>
        <v>3257</v>
      </c>
      <c r="B3488" s="270">
        <v>330300017</v>
      </c>
      <c r="C3488" s="474" t="s">
        <v>9001</v>
      </c>
      <c r="D3488" s="410" t="s">
        <v>9002</v>
      </c>
      <c r="E3488" s="410" t="s">
        <v>9001</v>
      </c>
      <c r="F3488" s="474" t="s">
        <v>9003</v>
      </c>
      <c r="G3488" s="270"/>
      <c r="H3488" s="283" t="s">
        <v>39</v>
      </c>
      <c r="I3488" s="283" t="s">
        <v>40</v>
      </c>
      <c r="J3488" s="500">
        <v>1950</v>
      </c>
      <c r="K3488" s="501">
        <v>1755</v>
      </c>
      <c r="L3488" s="501">
        <v>1579.5</v>
      </c>
      <c r="M3488" s="501">
        <v>1560</v>
      </c>
      <c r="N3488" s="501">
        <v>1404</v>
      </c>
      <c r="O3488" s="501">
        <v>1263.6</v>
      </c>
      <c r="P3488" s="377" t="s">
        <v>31</v>
      </c>
      <c r="Q3488" s="377" t="s">
        <v>31</v>
      </c>
      <c r="R3488" s="377" t="s">
        <v>31</v>
      </c>
      <c r="S3488" s="270"/>
      <c r="T3488" s="283"/>
      <c r="U3488" s="283"/>
      <c r="V3488" s="270"/>
      <c r="W3488" s="270" t="s">
        <v>21</v>
      </c>
    </row>
    <row r="3489" s="253" customFormat="true" ht="51" hidden="true" spans="1:23">
      <c r="A3489" s="270">
        <f>MAX(A$3:A3488)+1</f>
        <v>3258</v>
      </c>
      <c r="B3489" s="270">
        <v>330300018</v>
      </c>
      <c r="C3489" s="474" t="s">
        <v>9004</v>
      </c>
      <c r="D3489" s="410" t="s">
        <v>9005</v>
      </c>
      <c r="E3489" s="410" t="s">
        <v>9004</v>
      </c>
      <c r="F3489" s="474" t="s">
        <v>9006</v>
      </c>
      <c r="G3489" s="270"/>
      <c r="H3489" s="283" t="s">
        <v>39</v>
      </c>
      <c r="I3489" s="283" t="s">
        <v>40</v>
      </c>
      <c r="J3489" s="493">
        <v>3393</v>
      </c>
      <c r="K3489" s="494">
        <v>3393</v>
      </c>
      <c r="L3489" s="494">
        <v>3393</v>
      </c>
      <c r="M3489" s="494">
        <v>2714</v>
      </c>
      <c r="N3489" s="494">
        <v>2714</v>
      </c>
      <c r="O3489" s="494">
        <v>2714</v>
      </c>
      <c r="P3489" s="377" t="s">
        <v>31</v>
      </c>
      <c r="Q3489" s="377" t="s">
        <v>31</v>
      </c>
      <c r="R3489" s="377" t="s">
        <v>31</v>
      </c>
      <c r="S3489" s="270"/>
      <c r="T3489" s="377"/>
      <c r="U3489" s="377"/>
      <c r="V3489" s="270"/>
      <c r="W3489" s="270" t="s">
        <v>938</v>
      </c>
    </row>
    <row r="3490" s="253" customFormat="true" ht="25.5" hidden="true" spans="1:23">
      <c r="A3490" s="270">
        <f>MAX(A$3:A3489)+1</f>
        <v>3259</v>
      </c>
      <c r="B3490" s="270">
        <v>330300019</v>
      </c>
      <c r="C3490" s="474" t="s">
        <v>9007</v>
      </c>
      <c r="D3490" s="410" t="s">
        <v>9008</v>
      </c>
      <c r="E3490" s="410" t="s">
        <v>9007</v>
      </c>
      <c r="F3490" s="474" t="s">
        <v>9009</v>
      </c>
      <c r="G3490" s="270" t="s">
        <v>7030</v>
      </c>
      <c r="H3490" s="283" t="s">
        <v>29</v>
      </c>
      <c r="I3490" s="283" t="s">
        <v>40</v>
      </c>
      <c r="J3490" s="500">
        <v>2630</v>
      </c>
      <c r="K3490" s="501">
        <v>2367</v>
      </c>
      <c r="L3490" s="501">
        <v>2130.3</v>
      </c>
      <c r="M3490" s="501">
        <v>2104</v>
      </c>
      <c r="N3490" s="501">
        <v>1893.6</v>
      </c>
      <c r="O3490" s="501">
        <v>1704.24</v>
      </c>
      <c r="P3490" s="377" t="s">
        <v>31</v>
      </c>
      <c r="Q3490" s="377" t="s">
        <v>31</v>
      </c>
      <c r="R3490" s="377" t="s">
        <v>31</v>
      </c>
      <c r="S3490" s="270"/>
      <c r="T3490" s="283"/>
      <c r="U3490" s="283"/>
      <c r="V3490" s="270"/>
      <c r="W3490" s="270" t="s">
        <v>21</v>
      </c>
    </row>
    <row r="3491" s="253" customFormat="true" ht="25.5" hidden="true" spans="1:23">
      <c r="A3491" s="270">
        <f>MAX(A$3:A3490)+1</f>
        <v>3260</v>
      </c>
      <c r="B3491" s="270">
        <v>330300021</v>
      </c>
      <c r="C3491" s="474" t="s">
        <v>9010</v>
      </c>
      <c r="D3491" s="410" t="s">
        <v>9011</v>
      </c>
      <c r="E3491" s="410" t="s">
        <v>9010</v>
      </c>
      <c r="F3491" s="474" t="s">
        <v>9012</v>
      </c>
      <c r="G3491" s="270"/>
      <c r="H3491" s="283" t="s">
        <v>39</v>
      </c>
      <c r="I3491" s="283" t="s">
        <v>842</v>
      </c>
      <c r="J3491" s="493">
        <v>3100</v>
      </c>
      <c r="K3491" s="494">
        <v>3100</v>
      </c>
      <c r="L3491" s="494">
        <v>3100</v>
      </c>
      <c r="M3491" s="494">
        <v>2480</v>
      </c>
      <c r="N3491" s="494">
        <v>2480</v>
      </c>
      <c r="O3491" s="494">
        <v>2480</v>
      </c>
      <c r="P3491" s="377" t="s">
        <v>31</v>
      </c>
      <c r="Q3491" s="377" t="s">
        <v>31</v>
      </c>
      <c r="R3491" s="377" t="s">
        <v>31</v>
      </c>
      <c r="S3491" s="270"/>
      <c r="T3491" s="377"/>
      <c r="U3491" s="377"/>
      <c r="V3491" s="270"/>
      <c r="W3491" s="270" t="s">
        <v>938</v>
      </c>
    </row>
    <row r="3492" s="253" customFormat="true" ht="25.5" hidden="true" spans="1:23">
      <c r="A3492" s="270">
        <f>MAX(A$3:A3491)+1</f>
        <v>3261</v>
      </c>
      <c r="B3492" s="270">
        <v>330300022</v>
      </c>
      <c r="C3492" s="474" t="s">
        <v>9013</v>
      </c>
      <c r="D3492" s="410" t="s">
        <v>9014</v>
      </c>
      <c r="E3492" s="410" t="s">
        <v>9013</v>
      </c>
      <c r="F3492" s="270"/>
      <c r="G3492" s="270"/>
      <c r="H3492" s="283" t="s">
        <v>39</v>
      </c>
      <c r="I3492" s="283" t="s">
        <v>842</v>
      </c>
      <c r="J3492" s="493">
        <v>3085</v>
      </c>
      <c r="K3492" s="494">
        <v>3085</v>
      </c>
      <c r="L3492" s="494">
        <v>3085</v>
      </c>
      <c r="M3492" s="494">
        <v>2468</v>
      </c>
      <c r="N3492" s="494">
        <v>2468</v>
      </c>
      <c r="O3492" s="494">
        <v>2468</v>
      </c>
      <c r="P3492" s="377" t="s">
        <v>31</v>
      </c>
      <c r="Q3492" s="377" t="s">
        <v>31</v>
      </c>
      <c r="R3492" s="377" t="s">
        <v>31</v>
      </c>
      <c r="S3492" s="270"/>
      <c r="T3492" s="377"/>
      <c r="U3492" s="377"/>
      <c r="V3492" s="270"/>
      <c r="W3492" s="270" t="s">
        <v>938</v>
      </c>
    </row>
    <row r="3493" s="253" customFormat="true" ht="25.5" hidden="true" spans="1:23">
      <c r="A3493" s="270">
        <f>MAX(A$3:A3492)+1</f>
        <v>3262</v>
      </c>
      <c r="B3493" s="270">
        <v>330300023</v>
      </c>
      <c r="C3493" s="474" t="s">
        <v>9015</v>
      </c>
      <c r="D3493" s="410" t="s">
        <v>9016</v>
      </c>
      <c r="E3493" s="410" t="s">
        <v>9015</v>
      </c>
      <c r="F3493" s="270"/>
      <c r="G3493" s="270"/>
      <c r="H3493" s="283" t="s">
        <v>39</v>
      </c>
      <c r="I3493" s="283" t="s">
        <v>40</v>
      </c>
      <c r="J3493" s="500">
        <v>2630</v>
      </c>
      <c r="K3493" s="501">
        <v>2367</v>
      </c>
      <c r="L3493" s="501">
        <v>2130.3</v>
      </c>
      <c r="M3493" s="501">
        <v>2104</v>
      </c>
      <c r="N3493" s="501">
        <v>1893.6</v>
      </c>
      <c r="O3493" s="501">
        <v>1704.24</v>
      </c>
      <c r="P3493" s="377" t="s">
        <v>31</v>
      </c>
      <c r="Q3493" s="377" t="s">
        <v>31</v>
      </c>
      <c r="R3493" s="377" t="s">
        <v>31</v>
      </c>
      <c r="S3493" s="270"/>
      <c r="T3493" s="283"/>
      <c r="U3493" s="283"/>
      <c r="V3493" s="270"/>
      <c r="W3493" s="270" t="s">
        <v>21</v>
      </c>
    </row>
    <row r="3494" s="253" customFormat="true" ht="25.5" hidden="true" spans="1:23">
      <c r="A3494" s="270">
        <f>MAX(A$3:A3493)+1</f>
        <v>3263</v>
      </c>
      <c r="B3494" s="270">
        <v>330300025</v>
      </c>
      <c r="C3494" s="474" t="s">
        <v>9017</v>
      </c>
      <c r="D3494" s="410" t="s">
        <v>9018</v>
      </c>
      <c r="E3494" s="410" t="s">
        <v>9017</v>
      </c>
      <c r="F3494" s="270" t="s">
        <v>8973</v>
      </c>
      <c r="G3494" s="270" t="s">
        <v>7030</v>
      </c>
      <c r="H3494" s="283" t="s">
        <v>44</v>
      </c>
      <c r="I3494" s="283" t="s">
        <v>40</v>
      </c>
      <c r="J3494" s="500">
        <v>2630</v>
      </c>
      <c r="K3494" s="501">
        <v>2367</v>
      </c>
      <c r="L3494" s="501">
        <v>2130.3</v>
      </c>
      <c r="M3494" s="501">
        <v>2104</v>
      </c>
      <c r="N3494" s="501">
        <v>1893.6</v>
      </c>
      <c r="O3494" s="501">
        <v>1704.24</v>
      </c>
      <c r="P3494" s="377" t="s">
        <v>31</v>
      </c>
      <c r="Q3494" s="377" t="s">
        <v>31</v>
      </c>
      <c r="R3494" s="377" t="s">
        <v>31</v>
      </c>
      <c r="S3494" s="270"/>
      <c r="T3494" s="283"/>
      <c r="U3494" s="283"/>
      <c r="V3494" s="270"/>
      <c r="W3494" s="270" t="s">
        <v>21</v>
      </c>
    </row>
    <row r="3495" s="252" customFormat="true" ht="51" hidden="true" spans="1:23">
      <c r="A3495" s="270"/>
      <c r="B3495" s="270">
        <v>3304</v>
      </c>
      <c r="C3495" s="270" t="s">
        <v>9019</v>
      </c>
      <c r="D3495" s="410"/>
      <c r="E3495" s="410"/>
      <c r="F3495" s="270"/>
      <c r="G3495" s="270" t="s">
        <v>9020</v>
      </c>
      <c r="H3495" s="283"/>
      <c r="I3495" s="283"/>
      <c r="J3495" s="490"/>
      <c r="K3495" s="490"/>
      <c r="L3495" s="490"/>
      <c r="M3495" s="490"/>
      <c r="N3495" s="490"/>
      <c r="O3495" s="490"/>
      <c r="P3495" s="377"/>
      <c r="Q3495" s="377"/>
      <c r="R3495" s="377"/>
      <c r="S3495" s="430" t="s">
        <v>9021</v>
      </c>
      <c r="T3495" s="283"/>
      <c r="U3495" s="283" t="s">
        <v>3233</v>
      </c>
      <c r="V3495" s="270"/>
      <c r="W3495" s="270" t="s">
        <v>21</v>
      </c>
    </row>
    <row r="3496" s="253" customFormat="true" ht="38.25" hidden="true" spans="1:23">
      <c r="A3496" s="270">
        <f>MAX(A$3:A3495)+1</f>
        <v>3264</v>
      </c>
      <c r="B3496" s="270" t="s">
        <v>9022</v>
      </c>
      <c r="C3496" s="474" t="s">
        <v>9023</v>
      </c>
      <c r="D3496" s="410" t="s">
        <v>4797</v>
      </c>
      <c r="E3496" s="410" t="s">
        <v>4798</v>
      </c>
      <c r="F3496" s="270"/>
      <c r="G3496" s="270"/>
      <c r="H3496" s="283" t="s">
        <v>44</v>
      </c>
      <c r="I3496" s="283" t="s">
        <v>40</v>
      </c>
      <c r="J3496" s="490" t="s">
        <v>31</v>
      </c>
      <c r="K3496" s="490" t="s">
        <v>31</v>
      </c>
      <c r="L3496" s="490" t="s">
        <v>31</v>
      </c>
      <c r="M3496" s="490" t="s">
        <v>31</v>
      </c>
      <c r="N3496" s="490" t="s">
        <v>31</v>
      </c>
      <c r="O3496" s="490" t="s">
        <v>31</v>
      </c>
      <c r="P3496" s="377" t="s">
        <v>31</v>
      </c>
      <c r="Q3496" s="377" t="s">
        <v>31</v>
      </c>
      <c r="R3496" s="377" t="s">
        <v>31</v>
      </c>
      <c r="S3496" s="270"/>
      <c r="T3496" s="283"/>
      <c r="U3496" s="283"/>
      <c r="V3496" s="270"/>
      <c r="W3496" s="270" t="s">
        <v>21</v>
      </c>
    </row>
    <row r="3497" s="253" customFormat="true" ht="38.25" hidden="true" spans="1:23">
      <c r="A3497" s="270">
        <f>MAX(A$3:A3496)+1</f>
        <v>3265</v>
      </c>
      <c r="B3497" s="270" t="s">
        <v>9024</v>
      </c>
      <c r="C3497" s="474" t="s">
        <v>9025</v>
      </c>
      <c r="D3497" s="410" t="s">
        <v>4797</v>
      </c>
      <c r="E3497" s="410" t="s">
        <v>4798</v>
      </c>
      <c r="F3497" s="270"/>
      <c r="G3497" s="270"/>
      <c r="H3497" s="283" t="s">
        <v>44</v>
      </c>
      <c r="I3497" s="283" t="s">
        <v>40</v>
      </c>
      <c r="J3497" s="490" t="s">
        <v>31</v>
      </c>
      <c r="K3497" s="490" t="s">
        <v>31</v>
      </c>
      <c r="L3497" s="490" t="s">
        <v>31</v>
      </c>
      <c r="M3497" s="490" t="s">
        <v>31</v>
      </c>
      <c r="N3497" s="490" t="s">
        <v>31</v>
      </c>
      <c r="O3497" s="490" t="s">
        <v>31</v>
      </c>
      <c r="P3497" s="377" t="s">
        <v>31</v>
      </c>
      <c r="Q3497" s="377" t="s">
        <v>31</v>
      </c>
      <c r="R3497" s="377" t="s">
        <v>31</v>
      </c>
      <c r="S3497" s="270"/>
      <c r="T3497" s="283"/>
      <c r="U3497" s="283"/>
      <c r="V3497" s="270"/>
      <c r="W3497" s="270" t="s">
        <v>21</v>
      </c>
    </row>
    <row r="3498" s="253" customFormat="true" ht="38.25" hidden="true" spans="1:23">
      <c r="A3498" s="270">
        <f>MAX(A$3:A3497)+1</f>
        <v>3266</v>
      </c>
      <c r="B3498" s="270" t="s">
        <v>9026</v>
      </c>
      <c r="C3498" s="474" t="s">
        <v>9027</v>
      </c>
      <c r="D3498" s="410" t="s">
        <v>4797</v>
      </c>
      <c r="E3498" s="410" t="s">
        <v>4798</v>
      </c>
      <c r="F3498" s="270"/>
      <c r="G3498" s="270"/>
      <c r="H3498" s="283" t="s">
        <v>44</v>
      </c>
      <c r="I3498" s="283" t="s">
        <v>40</v>
      </c>
      <c r="J3498" s="490" t="s">
        <v>31</v>
      </c>
      <c r="K3498" s="490" t="s">
        <v>31</v>
      </c>
      <c r="L3498" s="490" t="s">
        <v>31</v>
      </c>
      <c r="M3498" s="490" t="s">
        <v>31</v>
      </c>
      <c r="N3498" s="490" t="s">
        <v>31</v>
      </c>
      <c r="O3498" s="490" t="s">
        <v>31</v>
      </c>
      <c r="P3498" s="377" t="s">
        <v>31</v>
      </c>
      <c r="Q3498" s="377" t="s">
        <v>31</v>
      </c>
      <c r="R3498" s="377" t="s">
        <v>31</v>
      </c>
      <c r="S3498" s="270"/>
      <c r="T3498" s="283"/>
      <c r="U3498" s="283"/>
      <c r="V3498" s="270"/>
      <c r="W3498" s="270" t="s">
        <v>21</v>
      </c>
    </row>
    <row r="3499" s="253" customFormat="true" ht="38.25" hidden="true" spans="1:23">
      <c r="A3499" s="270">
        <f>MAX(A$3:A3498)+1</f>
        <v>3267</v>
      </c>
      <c r="B3499" s="270" t="s">
        <v>9028</v>
      </c>
      <c r="C3499" s="474" t="s">
        <v>9029</v>
      </c>
      <c r="D3499" s="410" t="s">
        <v>4797</v>
      </c>
      <c r="E3499" s="410" t="s">
        <v>4798</v>
      </c>
      <c r="F3499" s="270"/>
      <c r="G3499" s="270"/>
      <c r="H3499" s="283" t="s">
        <v>44</v>
      </c>
      <c r="I3499" s="283" t="s">
        <v>3288</v>
      </c>
      <c r="J3499" s="490" t="s">
        <v>31</v>
      </c>
      <c r="K3499" s="490" t="s">
        <v>31</v>
      </c>
      <c r="L3499" s="490" t="s">
        <v>31</v>
      </c>
      <c r="M3499" s="490" t="s">
        <v>31</v>
      </c>
      <c r="N3499" s="490" t="s">
        <v>31</v>
      </c>
      <c r="O3499" s="490" t="s">
        <v>31</v>
      </c>
      <c r="P3499" s="377" t="s">
        <v>31</v>
      </c>
      <c r="Q3499" s="377" t="s">
        <v>31</v>
      </c>
      <c r="R3499" s="377" t="s">
        <v>31</v>
      </c>
      <c r="S3499" s="270"/>
      <c r="T3499" s="283"/>
      <c r="U3499" s="283"/>
      <c r="V3499" s="270"/>
      <c r="W3499" s="270" t="s">
        <v>21</v>
      </c>
    </row>
    <row r="3500" s="253" customFormat="true" ht="38.25" hidden="true" spans="1:23">
      <c r="A3500" s="270">
        <f>MAX(A$3:A3499)+1</f>
        <v>3268</v>
      </c>
      <c r="B3500" s="270" t="s">
        <v>9030</v>
      </c>
      <c r="C3500" s="474" t="s">
        <v>9031</v>
      </c>
      <c r="D3500" s="410" t="s">
        <v>4797</v>
      </c>
      <c r="E3500" s="410" t="s">
        <v>4798</v>
      </c>
      <c r="F3500" s="270"/>
      <c r="G3500" s="270"/>
      <c r="H3500" s="283" t="s">
        <v>39</v>
      </c>
      <c r="I3500" s="283" t="s">
        <v>40</v>
      </c>
      <c r="J3500" s="490" t="s">
        <v>31</v>
      </c>
      <c r="K3500" s="490" t="s">
        <v>31</v>
      </c>
      <c r="L3500" s="490" t="s">
        <v>31</v>
      </c>
      <c r="M3500" s="490" t="s">
        <v>31</v>
      </c>
      <c r="N3500" s="490" t="s">
        <v>31</v>
      </c>
      <c r="O3500" s="490" t="s">
        <v>31</v>
      </c>
      <c r="P3500" s="377" t="s">
        <v>31</v>
      </c>
      <c r="Q3500" s="377" t="s">
        <v>31</v>
      </c>
      <c r="R3500" s="377" t="s">
        <v>31</v>
      </c>
      <c r="S3500" s="270"/>
      <c r="T3500" s="283"/>
      <c r="U3500" s="283"/>
      <c r="V3500" s="270"/>
      <c r="W3500" s="270" t="s">
        <v>21</v>
      </c>
    </row>
    <row r="3501" s="252" customFormat="true" ht="25.5" hidden="true" spans="1:23">
      <c r="A3501" s="270"/>
      <c r="B3501" s="270">
        <v>330401</v>
      </c>
      <c r="C3501" s="270" t="s">
        <v>9032</v>
      </c>
      <c r="D3501" s="410"/>
      <c r="E3501" s="410"/>
      <c r="F3501" s="270"/>
      <c r="G3501" s="270"/>
      <c r="H3501" s="283"/>
      <c r="I3501" s="283"/>
      <c r="J3501" s="490"/>
      <c r="K3501" s="490"/>
      <c r="L3501" s="490"/>
      <c r="M3501" s="490"/>
      <c r="N3501" s="490"/>
      <c r="O3501" s="490"/>
      <c r="P3501" s="377"/>
      <c r="Q3501" s="377"/>
      <c r="R3501" s="377"/>
      <c r="S3501" s="270"/>
      <c r="T3501" s="283"/>
      <c r="U3501" s="283"/>
      <c r="V3501" s="270"/>
      <c r="W3501" s="270" t="s">
        <v>21</v>
      </c>
    </row>
    <row r="3502" s="253" customFormat="true" ht="38.25" hidden="true" spans="1:23">
      <c r="A3502" s="270">
        <f>MAX(A$3:A3501)+1</f>
        <v>3269</v>
      </c>
      <c r="B3502" s="270">
        <v>330401001</v>
      </c>
      <c r="C3502" s="474" t="s">
        <v>9033</v>
      </c>
      <c r="D3502" s="410" t="s">
        <v>9034</v>
      </c>
      <c r="E3502" s="410" t="s">
        <v>9033</v>
      </c>
      <c r="F3502" s="474" t="s">
        <v>9035</v>
      </c>
      <c r="G3502" s="270"/>
      <c r="H3502" s="283" t="s">
        <v>39</v>
      </c>
      <c r="I3502" s="283" t="s">
        <v>40</v>
      </c>
      <c r="J3502" s="490" t="s">
        <v>31</v>
      </c>
      <c r="K3502" s="490" t="s">
        <v>31</v>
      </c>
      <c r="L3502" s="490" t="s">
        <v>31</v>
      </c>
      <c r="M3502" s="490" t="s">
        <v>31</v>
      </c>
      <c r="N3502" s="490" t="s">
        <v>31</v>
      </c>
      <c r="O3502" s="490" t="s">
        <v>31</v>
      </c>
      <c r="P3502" s="377" t="s">
        <v>31</v>
      </c>
      <c r="Q3502" s="377" t="s">
        <v>31</v>
      </c>
      <c r="R3502" s="377" t="s">
        <v>31</v>
      </c>
      <c r="S3502" s="430"/>
      <c r="T3502" s="283"/>
      <c r="U3502" s="283"/>
      <c r="V3502" s="270"/>
      <c r="W3502" s="270" t="s">
        <v>21</v>
      </c>
    </row>
    <row r="3503" s="253" customFormat="true" ht="38.25" hidden="true" spans="1:23">
      <c r="A3503" s="270">
        <f>MAX(A$3:A3502)+1</f>
        <v>3270</v>
      </c>
      <c r="B3503" s="270" t="s">
        <v>9036</v>
      </c>
      <c r="C3503" s="374" t="s">
        <v>9037</v>
      </c>
      <c r="D3503" s="410" t="s">
        <v>9038</v>
      </c>
      <c r="E3503" s="410" t="s">
        <v>9039</v>
      </c>
      <c r="F3503" s="474"/>
      <c r="G3503" s="270"/>
      <c r="H3503" s="283" t="s">
        <v>44</v>
      </c>
      <c r="I3503" s="283" t="s">
        <v>40</v>
      </c>
      <c r="J3503" s="490" t="s">
        <v>31</v>
      </c>
      <c r="K3503" s="490" t="s">
        <v>31</v>
      </c>
      <c r="L3503" s="490" t="s">
        <v>31</v>
      </c>
      <c r="M3503" s="490" t="s">
        <v>31</v>
      </c>
      <c r="N3503" s="490" t="s">
        <v>31</v>
      </c>
      <c r="O3503" s="490" t="s">
        <v>31</v>
      </c>
      <c r="P3503" s="377" t="s">
        <v>31</v>
      </c>
      <c r="Q3503" s="377" t="s">
        <v>31</v>
      </c>
      <c r="R3503" s="377" t="s">
        <v>31</v>
      </c>
      <c r="S3503" s="430" t="s">
        <v>9037</v>
      </c>
      <c r="T3503" s="283"/>
      <c r="U3503" s="283"/>
      <c r="V3503" s="270"/>
      <c r="W3503" s="270" t="s">
        <v>21</v>
      </c>
    </row>
    <row r="3504" s="253" customFormat="true" ht="38.25" hidden="true" spans="1:23">
      <c r="A3504" s="270">
        <f>MAX(A$3:A3503)+1</f>
        <v>3271</v>
      </c>
      <c r="B3504" s="270">
        <v>330401002</v>
      </c>
      <c r="C3504" s="474" t="s">
        <v>9040</v>
      </c>
      <c r="D3504" s="410" t="s">
        <v>9041</v>
      </c>
      <c r="E3504" s="410" t="s">
        <v>9040</v>
      </c>
      <c r="F3504" s="474" t="s">
        <v>9042</v>
      </c>
      <c r="G3504" s="270"/>
      <c r="H3504" s="283" t="s">
        <v>39</v>
      </c>
      <c r="I3504" s="283" t="s">
        <v>40</v>
      </c>
      <c r="J3504" s="490" t="s">
        <v>31</v>
      </c>
      <c r="K3504" s="490" t="s">
        <v>31</v>
      </c>
      <c r="L3504" s="490" t="s">
        <v>31</v>
      </c>
      <c r="M3504" s="490" t="s">
        <v>31</v>
      </c>
      <c r="N3504" s="490" t="s">
        <v>31</v>
      </c>
      <c r="O3504" s="490" t="s">
        <v>31</v>
      </c>
      <c r="P3504" s="377" t="s">
        <v>31</v>
      </c>
      <c r="Q3504" s="377" t="s">
        <v>31</v>
      </c>
      <c r="R3504" s="377" t="s">
        <v>31</v>
      </c>
      <c r="S3504" s="430"/>
      <c r="T3504" s="283"/>
      <c r="U3504" s="283"/>
      <c r="V3504" s="270"/>
      <c r="W3504" s="270" t="s">
        <v>21</v>
      </c>
    </row>
    <row r="3505" s="253" customFormat="true" ht="38.25" hidden="true" spans="1:23">
      <c r="A3505" s="270">
        <f>MAX(A$3:A3504)+1</f>
        <v>3272</v>
      </c>
      <c r="B3505" s="270">
        <v>330401003</v>
      </c>
      <c r="C3505" s="474" t="s">
        <v>9043</v>
      </c>
      <c r="D3505" s="410" t="s">
        <v>9044</v>
      </c>
      <c r="E3505" s="410" t="s">
        <v>9043</v>
      </c>
      <c r="F3505" s="474"/>
      <c r="G3505" s="270"/>
      <c r="H3505" s="283" t="s">
        <v>39</v>
      </c>
      <c r="I3505" s="283" t="s">
        <v>40</v>
      </c>
      <c r="J3505" s="490" t="s">
        <v>31</v>
      </c>
      <c r="K3505" s="490" t="s">
        <v>31</v>
      </c>
      <c r="L3505" s="490" t="s">
        <v>31</v>
      </c>
      <c r="M3505" s="490" t="s">
        <v>31</v>
      </c>
      <c r="N3505" s="490" t="s">
        <v>31</v>
      </c>
      <c r="O3505" s="490" t="s">
        <v>31</v>
      </c>
      <c r="P3505" s="377" t="s">
        <v>31</v>
      </c>
      <c r="Q3505" s="377" t="s">
        <v>31</v>
      </c>
      <c r="R3505" s="377" t="s">
        <v>31</v>
      </c>
      <c r="S3505" s="430"/>
      <c r="T3505" s="283"/>
      <c r="U3505" s="283"/>
      <c r="V3505" s="270"/>
      <c r="W3505" s="270" t="s">
        <v>21</v>
      </c>
    </row>
    <row r="3506" s="253" customFormat="true" ht="38.25" hidden="true" spans="1:23">
      <c r="A3506" s="270">
        <f>MAX(A$3:A3505)+1</f>
        <v>3273</v>
      </c>
      <c r="B3506" s="270">
        <v>330401004</v>
      </c>
      <c r="C3506" s="474" t="s">
        <v>9045</v>
      </c>
      <c r="D3506" s="410" t="s">
        <v>9046</v>
      </c>
      <c r="E3506" s="410" t="s">
        <v>9045</v>
      </c>
      <c r="F3506" s="474" t="s">
        <v>9047</v>
      </c>
      <c r="G3506" s="270" t="s">
        <v>9048</v>
      </c>
      <c r="H3506" s="283" t="s">
        <v>44</v>
      </c>
      <c r="I3506" s="283" t="s">
        <v>40</v>
      </c>
      <c r="J3506" s="490" t="s">
        <v>31</v>
      </c>
      <c r="K3506" s="490" t="s">
        <v>31</v>
      </c>
      <c r="L3506" s="490" t="s">
        <v>31</v>
      </c>
      <c r="M3506" s="490" t="s">
        <v>31</v>
      </c>
      <c r="N3506" s="490" t="s">
        <v>31</v>
      </c>
      <c r="O3506" s="490" t="s">
        <v>31</v>
      </c>
      <c r="P3506" s="377" t="s">
        <v>31</v>
      </c>
      <c r="Q3506" s="377" t="s">
        <v>31</v>
      </c>
      <c r="R3506" s="377" t="s">
        <v>31</v>
      </c>
      <c r="S3506" s="430"/>
      <c r="T3506" s="283"/>
      <c r="U3506" s="283"/>
      <c r="V3506" s="270"/>
      <c r="W3506" s="270" t="s">
        <v>21</v>
      </c>
    </row>
    <row r="3507" s="253" customFormat="true" ht="38.25" hidden="true" spans="1:23">
      <c r="A3507" s="270">
        <f>MAX(A$3:A3506)+1</f>
        <v>3274</v>
      </c>
      <c r="B3507" s="270" t="s">
        <v>9049</v>
      </c>
      <c r="C3507" s="374" t="s">
        <v>9050</v>
      </c>
      <c r="D3507" s="410" t="s">
        <v>9051</v>
      </c>
      <c r="E3507" s="410" t="s">
        <v>9052</v>
      </c>
      <c r="F3507" s="474"/>
      <c r="G3507" s="270"/>
      <c r="H3507" s="283" t="s">
        <v>29</v>
      </c>
      <c r="I3507" s="283" t="s">
        <v>40</v>
      </c>
      <c r="J3507" s="490" t="s">
        <v>31</v>
      </c>
      <c r="K3507" s="490" t="s">
        <v>31</v>
      </c>
      <c r="L3507" s="490" t="s">
        <v>31</v>
      </c>
      <c r="M3507" s="490" t="s">
        <v>31</v>
      </c>
      <c r="N3507" s="490" t="s">
        <v>31</v>
      </c>
      <c r="O3507" s="490" t="s">
        <v>31</v>
      </c>
      <c r="P3507" s="377" t="s">
        <v>31</v>
      </c>
      <c r="Q3507" s="377" t="s">
        <v>31</v>
      </c>
      <c r="R3507" s="377" t="s">
        <v>31</v>
      </c>
      <c r="S3507" s="430" t="s">
        <v>9050</v>
      </c>
      <c r="T3507" s="283"/>
      <c r="U3507" s="283"/>
      <c r="V3507" s="270"/>
      <c r="W3507" s="270" t="s">
        <v>21</v>
      </c>
    </row>
    <row r="3508" s="253" customFormat="true" ht="38.25" hidden="true" spans="1:23">
      <c r="A3508" s="270">
        <f>MAX(A$3:A3507)+1</f>
        <v>3275</v>
      </c>
      <c r="B3508" s="270">
        <v>330401005</v>
      </c>
      <c r="C3508" s="474" t="s">
        <v>9053</v>
      </c>
      <c r="D3508" s="410" t="s">
        <v>9054</v>
      </c>
      <c r="E3508" s="410" t="s">
        <v>9053</v>
      </c>
      <c r="F3508" s="474"/>
      <c r="G3508" s="270"/>
      <c r="H3508" s="283" t="s">
        <v>4442</v>
      </c>
      <c r="I3508" s="283" t="s">
        <v>40</v>
      </c>
      <c r="J3508" s="490" t="s">
        <v>31</v>
      </c>
      <c r="K3508" s="490" t="s">
        <v>31</v>
      </c>
      <c r="L3508" s="490" t="s">
        <v>31</v>
      </c>
      <c r="M3508" s="490" t="s">
        <v>31</v>
      </c>
      <c r="N3508" s="490" t="s">
        <v>31</v>
      </c>
      <c r="O3508" s="490" t="s">
        <v>31</v>
      </c>
      <c r="P3508" s="377" t="s">
        <v>31</v>
      </c>
      <c r="Q3508" s="377" t="s">
        <v>31</v>
      </c>
      <c r="R3508" s="377" t="s">
        <v>31</v>
      </c>
      <c r="S3508" s="430" t="s">
        <v>8517</v>
      </c>
      <c r="T3508" s="283"/>
      <c r="U3508" s="283"/>
      <c r="V3508" s="270"/>
      <c r="W3508" s="270" t="s">
        <v>21</v>
      </c>
    </row>
    <row r="3509" s="253" customFormat="true" ht="51" hidden="true" spans="1:23">
      <c r="A3509" s="270">
        <f>MAX(A$3:A3508)+1</f>
        <v>3276</v>
      </c>
      <c r="B3509" s="270">
        <v>330401006</v>
      </c>
      <c r="C3509" s="474" t="s">
        <v>9055</v>
      </c>
      <c r="D3509" s="410" t="s">
        <v>9056</v>
      </c>
      <c r="E3509" s="410" t="s">
        <v>9055</v>
      </c>
      <c r="F3509" s="474" t="s">
        <v>9057</v>
      </c>
      <c r="G3509" s="270"/>
      <c r="H3509" s="283" t="s">
        <v>44</v>
      </c>
      <c r="I3509" s="283" t="s">
        <v>40</v>
      </c>
      <c r="J3509" s="490" t="s">
        <v>31</v>
      </c>
      <c r="K3509" s="490" t="s">
        <v>31</v>
      </c>
      <c r="L3509" s="490" t="s">
        <v>31</v>
      </c>
      <c r="M3509" s="490" t="s">
        <v>31</v>
      </c>
      <c r="N3509" s="490" t="s">
        <v>31</v>
      </c>
      <c r="O3509" s="490" t="s">
        <v>31</v>
      </c>
      <c r="P3509" s="377" t="s">
        <v>31</v>
      </c>
      <c r="Q3509" s="377" t="s">
        <v>31</v>
      </c>
      <c r="R3509" s="377" t="s">
        <v>31</v>
      </c>
      <c r="S3509" s="430"/>
      <c r="T3509" s="283"/>
      <c r="U3509" s="283"/>
      <c r="V3509" s="270"/>
      <c r="W3509" s="270" t="s">
        <v>21</v>
      </c>
    </row>
    <row r="3510" s="253" customFormat="true" ht="38.25" hidden="true" spans="1:23">
      <c r="A3510" s="270">
        <f>MAX(A$3:A3509)+1</f>
        <v>3277</v>
      </c>
      <c r="B3510" s="270" t="s">
        <v>9058</v>
      </c>
      <c r="C3510" s="374" t="s">
        <v>9059</v>
      </c>
      <c r="D3510" s="410" t="s">
        <v>9056</v>
      </c>
      <c r="E3510" s="410" t="s">
        <v>9055</v>
      </c>
      <c r="F3510" s="474"/>
      <c r="G3510" s="270"/>
      <c r="H3510" s="283" t="s">
        <v>29</v>
      </c>
      <c r="I3510" s="283" t="s">
        <v>40</v>
      </c>
      <c r="J3510" s="490" t="s">
        <v>31</v>
      </c>
      <c r="K3510" s="490" t="s">
        <v>31</v>
      </c>
      <c r="L3510" s="490" t="s">
        <v>31</v>
      </c>
      <c r="M3510" s="490" t="s">
        <v>31</v>
      </c>
      <c r="N3510" s="490" t="s">
        <v>31</v>
      </c>
      <c r="O3510" s="490" t="s">
        <v>31</v>
      </c>
      <c r="P3510" s="377" t="s">
        <v>31</v>
      </c>
      <c r="Q3510" s="377" t="s">
        <v>31</v>
      </c>
      <c r="R3510" s="377" t="s">
        <v>31</v>
      </c>
      <c r="S3510" s="430" t="s">
        <v>9059</v>
      </c>
      <c r="T3510" s="283"/>
      <c r="U3510" s="283"/>
      <c r="V3510" s="270"/>
      <c r="W3510" s="270" t="s">
        <v>21</v>
      </c>
    </row>
    <row r="3511" s="253" customFormat="true" ht="38.25" hidden="true" spans="1:23">
      <c r="A3511" s="270">
        <f>MAX(A$3:A3510)+1</f>
        <v>3278</v>
      </c>
      <c r="B3511" s="270">
        <v>330401007</v>
      </c>
      <c r="C3511" s="474" t="s">
        <v>9060</v>
      </c>
      <c r="D3511" s="410" t="s">
        <v>9061</v>
      </c>
      <c r="E3511" s="410" t="s">
        <v>9060</v>
      </c>
      <c r="F3511" s="474" t="s">
        <v>9062</v>
      </c>
      <c r="G3511" s="270"/>
      <c r="H3511" s="283" t="s">
        <v>39</v>
      </c>
      <c r="I3511" s="283" t="s">
        <v>40</v>
      </c>
      <c r="J3511" s="490" t="s">
        <v>31</v>
      </c>
      <c r="K3511" s="490" t="s">
        <v>31</v>
      </c>
      <c r="L3511" s="490" t="s">
        <v>31</v>
      </c>
      <c r="M3511" s="490" t="s">
        <v>31</v>
      </c>
      <c r="N3511" s="490" t="s">
        <v>31</v>
      </c>
      <c r="O3511" s="490" t="s">
        <v>31</v>
      </c>
      <c r="P3511" s="377" t="s">
        <v>31</v>
      </c>
      <c r="Q3511" s="377" t="s">
        <v>31</v>
      </c>
      <c r="R3511" s="377" t="s">
        <v>31</v>
      </c>
      <c r="S3511" s="430"/>
      <c r="T3511" s="283"/>
      <c r="U3511" s="283"/>
      <c r="V3511" s="270"/>
      <c r="W3511" s="270" t="s">
        <v>21</v>
      </c>
    </row>
    <row r="3512" s="253" customFormat="true" ht="38.25" hidden="true" spans="1:23">
      <c r="A3512" s="270">
        <f>MAX(A$3:A3511)+1</f>
        <v>3279</v>
      </c>
      <c r="B3512" s="270">
        <v>330401008</v>
      </c>
      <c r="C3512" s="474" t="s">
        <v>9063</v>
      </c>
      <c r="D3512" s="410" t="s">
        <v>9064</v>
      </c>
      <c r="E3512" s="410" t="s">
        <v>9063</v>
      </c>
      <c r="F3512" s="270"/>
      <c r="G3512" s="270"/>
      <c r="H3512" s="283" t="s">
        <v>39</v>
      </c>
      <c r="I3512" s="283" t="s">
        <v>40</v>
      </c>
      <c r="J3512" s="490" t="s">
        <v>31</v>
      </c>
      <c r="K3512" s="490" t="s">
        <v>31</v>
      </c>
      <c r="L3512" s="490" t="s">
        <v>31</v>
      </c>
      <c r="M3512" s="490" t="s">
        <v>31</v>
      </c>
      <c r="N3512" s="490" t="s">
        <v>31</v>
      </c>
      <c r="O3512" s="490" t="s">
        <v>31</v>
      </c>
      <c r="P3512" s="377" t="s">
        <v>31</v>
      </c>
      <c r="Q3512" s="377" t="s">
        <v>31</v>
      </c>
      <c r="R3512" s="377" t="s">
        <v>31</v>
      </c>
      <c r="S3512" s="430"/>
      <c r="T3512" s="283"/>
      <c r="U3512" s="283"/>
      <c r="V3512" s="270"/>
      <c r="W3512" s="270" t="s">
        <v>21</v>
      </c>
    </row>
    <row r="3513" s="253" customFormat="true" ht="38.25" hidden="true" spans="1:23">
      <c r="A3513" s="270">
        <f>MAX(A$3:A3512)+1</f>
        <v>3280</v>
      </c>
      <c r="B3513" s="270" t="s">
        <v>9065</v>
      </c>
      <c r="C3513" s="374" t="s">
        <v>9037</v>
      </c>
      <c r="D3513" s="410" t="s">
        <v>9066</v>
      </c>
      <c r="E3513" s="410" t="s">
        <v>9067</v>
      </c>
      <c r="F3513" s="270"/>
      <c r="G3513" s="270"/>
      <c r="H3513" s="283" t="s">
        <v>44</v>
      </c>
      <c r="I3513" s="283" t="s">
        <v>40</v>
      </c>
      <c r="J3513" s="490" t="s">
        <v>31</v>
      </c>
      <c r="K3513" s="490" t="s">
        <v>31</v>
      </c>
      <c r="L3513" s="490" t="s">
        <v>31</v>
      </c>
      <c r="M3513" s="490" t="s">
        <v>31</v>
      </c>
      <c r="N3513" s="490" t="s">
        <v>31</v>
      </c>
      <c r="O3513" s="490" t="s">
        <v>31</v>
      </c>
      <c r="P3513" s="377" t="s">
        <v>31</v>
      </c>
      <c r="Q3513" s="377" t="s">
        <v>31</v>
      </c>
      <c r="R3513" s="377" t="s">
        <v>31</v>
      </c>
      <c r="S3513" s="430" t="s">
        <v>9037</v>
      </c>
      <c r="T3513" s="283"/>
      <c r="U3513" s="283"/>
      <c r="V3513" s="270"/>
      <c r="W3513" s="270" t="s">
        <v>21</v>
      </c>
    </row>
    <row r="3514" s="253" customFormat="true" ht="38.25" hidden="true" spans="1:23">
      <c r="A3514" s="270">
        <f>MAX(A$3:A3513)+1</f>
        <v>3281</v>
      </c>
      <c r="B3514" s="270">
        <v>330401009</v>
      </c>
      <c r="C3514" s="474" t="s">
        <v>9068</v>
      </c>
      <c r="D3514" s="410" t="s">
        <v>9069</v>
      </c>
      <c r="E3514" s="410" t="s">
        <v>9068</v>
      </c>
      <c r="F3514" s="270"/>
      <c r="G3514" s="270"/>
      <c r="H3514" s="283" t="s">
        <v>39</v>
      </c>
      <c r="I3514" s="283" t="s">
        <v>40</v>
      </c>
      <c r="J3514" s="490" t="s">
        <v>31</v>
      </c>
      <c r="K3514" s="490" t="s">
        <v>31</v>
      </c>
      <c r="L3514" s="490" t="s">
        <v>31</v>
      </c>
      <c r="M3514" s="490" t="s">
        <v>31</v>
      </c>
      <c r="N3514" s="490" t="s">
        <v>31</v>
      </c>
      <c r="O3514" s="490" t="s">
        <v>31</v>
      </c>
      <c r="P3514" s="377" t="s">
        <v>31</v>
      </c>
      <c r="Q3514" s="377" t="s">
        <v>31</v>
      </c>
      <c r="R3514" s="377" t="s">
        <v>31</v>
      </c>
      <c r="S3514" s="270"/>
      <c r="T3514" s="283"/>
      <c r="U3514" s="283"/>
      <c r="V3514" s="270"/>
      <c r="W3514" s="270" t="s">
        <v>21</v>
      </c>
    </row>
    <row r="3515" s="253" customFormat="true" ht="38.25" hidden="true" spans="1:23">
      <c r="A3515" s="270">
        <f>MAX(A$3:A3514)+1</f>
        <v>3282</v>
      </c>
      <c r="B3515" s="270">
        <v>330401010</v>
      </c>
      <c r="C3515" s="474" t="s">
        <v>9070</v>
      </c>
      <c r="D3515" s="410" t="s">
        <v>9071</v>
      </c>
      <c r="E3515" s="410" t="s">
        <v>9070</v>
      </c>
      <c r="F3515" s="270"/>
      <c r="G3515" s="270"/>
      <c r="H3515" s="283" t="s">
        <v>44</v>
      </c>
      <c r="I3515" s="283" t="s">
        <v>40</v>
      </c>
      <c r="J3515" s="490" t="s">
        <v>31</v>
      </c>
      <c r="K3515" s="490" t="s">
        <v>31</v>
      </c>
      <c r="L3515" s="490" t="s">
        <v>31</v>
      </c>
      <c r="M3515" s="490" t="s">
        <v>31</v>
      </c>
      <c r="N3515" s="490" t="s">
        <v>31</v>
      </c>
      <c r="O3515" s="490" t="s">
        <v>31</v>
      </c>
      <c r="P3515" s="377" t="s">
        <v>31</v>
      </c>
      <c r="Q3515" s="377" t="s">
        <v>31</v>
      </c>
      <c r="R3515" s="377" t="s">
        <v>31</v>
      </c>
      <c r="S3515" s="270"/>
      <c r="T3515" s="283"/>
      <c r="U3515" s="283"/>
      <c r="V3515" s="270"/>
      <c r="W3515" s="270" t="s">
        <v>21</v>
      </c>
    </row>
    <row r="3516" s="253" customFormat="true" ht="38.25" hidden="true" spans="1:23">
      <c r="A3516" s="270">
        <f>MAX(A$3:A3515)+1</f>
        <v>3283</v>
      </c>
      <c r="B3516" s="270">
        <v>330401011</v>
      </c>
      <c r="C3516" s="474" t="s">
        <v>9072</v>
      </c>
      <c r="D3516" s="410" t="s">
        <v>9073</v>
      </c>
      <c r="E3516" s="410" t="s">
        <v>9072</v>
      </c>
      <c r="F3516" s="270"/>
      <c r="G3516" s="270"/>
      <c r="H3516" s="283" t="s">
        <v>39</v>
      </c>
      <c r="I3516" s="283" t="s">
        <v>40</v>
      </c>
      <c r="J3516" s="490" t="s">
        <v>31</v>
      </c>
      <c r="K3516" s="490" t="s">
        <v>31</v>
      </c>
      <c r="L3516" s="490" t="s">
        <v>31</v>
      </c>
      <c r="M3516" s="490" t="s">
        <v>31</v>
      </c>
      <c r="N3516" s="490" t="s">
        <v>31</v>
      </c>
      <c r="O3516" s="490" t="s">
        <v>31</v>
      </c>
      <c r="P3516" s="377" t="s">
        <v>31</v>
      </c>
      <c r="Q3516" s="377" t="s">
        <v>31</v>
      </c>
      <c r="R3516" s="377" t="s">
        <v>31</v>
      </c>
      <c r="S3516" s="270"/>
      <c r="T3516" s="283"/>
      <c r="U3516" s="283"/>
      <c r="V3516" s="270"/>
      <c r="W3516" s="270" t="s">
        <v>21</v>
      </c>
    </row>
    <row r="3517" s="253" customFormat="true" ht="63.75" hidden="true" spans="1:23">
      <c r="A3517" s="270">
        <f>MAX(A$3:A3516)+1</f>
        <v>3284</v>
      </c>
      <c r="B3517" s="270">
        <v>330401012</v>
      </c>
      <c r="C3517" s="270" t="s">
        <v>9074</v>
      </c>
      <c r="D3517" s="410" t="s">
        <v>9075</v>
      </c>
      <c r="E3517" s="410" t="s">
        <v>9074</v>
      </c>
      <c r="F3517" s="270" t="s">
        <v>9076</v>
      </c>
      <c r="G3517" s="270"/>
      <c r="H3517" s="283" t="s">
        <v>4442</v>
      </c>
      <c r="I3517" s="283" t="s">
        <v>9077</v>
      </c>
      <c r="J3517" s="490" t="s">
        <v>70</v>
      </c>
      <c r="K3517" s="490" t="s">
        <v>70</v>
      </c>
      <c r="L3517" s="490" t="s">
        <v>70</v>
      </c>
      <c r="M3517" s="490" t="s">
        <v>70</v>
      </c>
      <c r="N3517" s="490" t="s">
        <v>70</v>
      </c>
      <c r="O3517" s="490" t="s">
        <v>70</v>
      </c>
      <c r="P3517" s="377" t="s">
        <v>70</v>
      </c>
      <c r="Q3517" s="377" t="s">
        <v>70</v>
      </c>
      <c r="R3517" s="377" t="s">
        <v>70</v>
      </c>
      <c r="S3517" s="498" t="s">
        <v>9078</v>
      </c>
      <c r="T3517" s="283"/>
      <c r="U3517" s="283"/>
      <c r="V3517" s="270"/>
      <c r="W3517" s="270" t="s">
        <v>21</v>
      </c>
    </row>
    <row r="3518" s="253" customFormat="true" ht="63.75" hidden="true" spans="1:23">
      <c r="A3518" s="270">
        <f>MAX(A$3:A3517)+1</f>
        <v>3285</v>
      </c>
      <c r="B3518" s="270">
        <v>330401013</v>
      </c>
      <c r="C3518" s="270" t="s">
        <v>9079</v>
      </c>
      <c r="D3518" s="410" t="s">
        <v>9080</v>
      </c>
      <c r="E3518" s="410" t="s">
        <v>9079</v>
      </c>
      <c r="F3518" s="270"/>
      <c r="G3518" s="270"/>
      <c r="H3518" s="283" t="s">
        <v>29</v>
      </c>
      <c r="I3518" s="283" t="s">
        <v>40</v>
      </c>
      <c r="J3518" s="490" t="s">
        <v>70</v>
      </c>
      <c r="K3518" s="490" t="s">
        <v>70</v>
      </c>
      <c r="L3518" s="490" t="s">
        <v>70</v>
      </c>
      <c r="M3518" s="490" t="s">
        <v>70</v>
      </c>
      <c r="N3518" s="490" t="s">
        <v>70</v>
      </c>
      <c r="O3518" s="490" t="s">
        <v>70</v>
      </c>
      <c r="P3518" s="377" t="s">
        <v>70</v>
      </c>
      <c r="Q3518" s="377" t="s">
        <v>70</v>
      </c>
      <c r="R3518" s="377" t="s">
        <v>70</v>
      </c>
      <c r="S3518" s="498" t="s">
        <v>5353</v>
      </c>
      <c r="T3518" s="283"/>
      <c r="U3518" s="283"/>
      <c r="V3518" s="270"/>
      <c r="W3518" s="270" t="s">
        <v>21</v>
      </c>
    </row>
    <row r="3519" s="253" customFormat="true" ht="38.25" hidden="true" spans="1:23">
      <c r="A3519" s="270">
        <f>MAX(A$3:A3518)+1</f>
        <v>3286</v>
      </c>
      <c r="B3519" s="270">
        <v>330401014</v>
      </c>
      <c r="C3519" s="270" t="s">
        <v>9081</v>
      </c>
      <c r="D3519" s="410" t="s">
        <v>9082</v>
      </c>
      <c r="E3519" s="410" t="s">
        <v>9081</v>
      </c>
      <c r="F3519" s="270"/>
      <c r="G3519" s="270"/>
      <c r="H3519" s="283" t="s">
        <v>4442</v>
      </c>
      <c r="I3519" s="283" t="s">
        <v>842</v>
      </c>
      <c r="J3519" s="490" t="s">
        <v>31</v>
      </c>
      <c r="K3519" s="490" t="s">
        <v>31</v>
      </c>
      <c r="L3519" s="490" t="s">
        <v>31</v>
      </c>
      <c r="M3519" s="490" t="s">
        <v>31</v>
      </c>
      <c r="N3519" s="490" t="s">
        <v>31</v>
      </c>
      <c r="O3519" s="490" t="s">
        <v>31</v>
      </c>
      <c r="P3519" s="377" t="s">
        <v>31</v>
      </c>
      <c r="Q3519" s="377" t="s">
        <v>31</v>
      </c>
      <c r="R3519" s="377" t="s">
        <v>31</v>
      </c>
      <c r="S3519" s="498" t="s">
        <v>8517</v>
      </c>
      <c r="T3519" s="283"/>
      <c r="U3519" s="283"/>
      <c r="V3519" s="270"/>
      <c r="W3519" s="270" t="s">
        <v>21</v>
      </c>
    </row>
    <row r="3520" s="253" customFormat="true" ht="63.75" hidden="true" spans="1:23">
      <c r="A3520" s="270">
        <f>MAX(A$3:A3519)+1</f>
        <v>3287</v>
      </c>
      <c r="B3520" s="270">
        <v>330401015</v>
      </c>
      <c r="C3520" s="270" t="s">
        <v>9083</v>
      </c>
      <c r="D3520" s="410" t="s">
        <v>9084</v>
      </c>
      <c r="E3520" s="410" t="s">
        <v>9083</v>
      </c>
      <c r="F3520" s="270"/>
      <c r="G3520" s="270"/>
      <c r="H3520" s="283" t="s">
        <v>29</v>
      </c>
      <c r="I3520" s="283" t="s">
        <v>9077</v>
      </c>
      <c r="J3520" s="490" t="s">
        <v>70</v>
      </c>
      <c r="K3520" s="490" t="s">
        <v>70</v>
      </c>
      <c r="L3520" s="490" t="s">
        <v>70</v>
      </c>
      <c r="M3520" s="490" t="s">
        <v>70</v>
      </c>
      <c r="N3520" s="490" t="s">
        <v>70</v>
      </c>
      <c r="O3520" s="490" t="s">
        <v>70</v>
      </c>
      <c r="P3520" s="377" t="s">
        <v>70</v>
      </c>
      <c r="Q3520" s="377" t="s">
        <v>70</v>
      </c>
      <c r="R3520" s="377" t="s">
        <v>70</v>
      </c>
      <c r="S3520" s="270" t="s">
        <v>5353</v>
      </c>
      <c r="T3520" s="283"/>
      <c r="U3520" s="283"/>
      <c r="V3520" s="270"/>
      <c r="W3520" s="270" t="s">
        <v>21</v>
      </c>
    </row>
    <row r="3521" s="253" customFormat="true" ht="38.25" hidden="true" spans="1:23">
      <c r="A3521" s="270">
        <f>MAX(A$3:A3520)+1</f>
        <v>3288</v>
      </c>
      <c r="B3521" s="270">
        <v>330401016</v>
      </c>
      <c r="C3521" s="270" t="s">
        <v>9085</v>
      </c>
      <c r="D3521" s="410" t="s">
        <v>9086</v>
      </c>
      <c r="E3521" s="410" t="s">
        <v>9085</v>
      </c>
      <c r="F3521" s="270"/>
      <c r="G3521" s="270"/>
      <c r="H3521" s="283" t="s">
        <v>4442</v>
      </c>
      <c r="I3521" s="283" t="s">
        <v>40</v>
      </c>
      <c r="J3521" s="490" t="s">
        <v>31</v>
      </c>
      <c r="K3521" s="490" t="s">
        <v>31</v>
      </c>
      <c r="L3521" s="490" t="s">
        <v>31</v>
      </c>
      <c r="M3521" s="490" t="s">
        <v>31</v>
      </c>
      <c r="N3521" s="490" t="s">
        <v>31</v>
      </c>
      <c r="O3521" s="490" t="s">
        <v>31</v>
      </c>
      <c r="P3521" s="377" t="s">
        <v>31</v>
      </c>
      <c r="Q3521" s="377" t="s">
        <v>31</v>
      </c>
      <c r="R3521" s="377" t="s">
        <v>31</v>
      </c>
      <c r="S3521" s="498" t="s">
        <v>8517</v>
      </c>
      <c r="T3521" s="283"/>
      <c r="U3521" s="283"/>
      <c r="V3521" s="270"/>
      <c r="W3521" s="270" t="s">
        <v>21</v>
      </c>
    </row>
    <row r="3522" s="253" customFormat="true" ht="38.25" hidden="true" spans="1:23">
      <c r="A3522" s="270">
        <f>MAX(A$3:A3521)+1</f>
        <v>3289</v>
      </c>
      <c r="B3522" s="270">
        <v>330401017</v>
      </c>
      <c r="C3522" s="270" t="s">
        <v>9087</v>
      </c>
      <c r="D3522" s="410" t="s">
        <v>9088</v>
      </c>
      <c r="E3522" s="410" t="s">
        <v>9087</v>
      </c>
      <c r="F3522" s="270" t="s">
        <v>9089</v>
      </c>
      <c r="G3522" s="270" t="s">
        <v>9090</v>
      </c>
      <c r="H3522" s="283" t="s">
        <v>4442</v>
      </c>
      <c r="I3522" s="283" t="s">
        <v>765</v>
      </c>
      <c r="J3522" s="490" t="s">
        <v>31</v>
      </c>
      <c r="K3522" s="490" t="s">
        <v>31</v>
      </c>
      <c r="L3522" s="490" t="s">
        <v>31</v>
      </c>
      <c r="M3522" s="490" t="s">
        <v>31</v>
      </c>
      <c r="N3522" s="490" t="s">
        <v>31</v>
      </c>
      <c r="O3522" s="490" t="s">
        <v>31</v>
      </c>
      <c r="P3522" s="377" t="s">
        <v>31</v>
      </c>
      <c r="Q3522" s="377" t="s">
        <v>31</v>
      </c>
      <c r="R3522" s="377" t="s">
        <v>31</v>
      </c>
      <c r="S3522" s="498" t="s">
        <v>8517</v>
      </c>
      <c r="T3522" s="283"/>
      <c r="U3522" s="283"/>
      <c r="V3522" s="270"/>
      <c r="W3522" s="270" t="s">
        <v>21</v>
      </c>
    </row>
    <row r="3523" s="253" customFormat="true" ht="38.25" hidden="true" spans="1:23">
      <c r="A3523" s="270">
        <f>MAX(A$3:A3522)+1</f>
        <v>3290</v>
      </c>
      <c r="B3523" s="270">
        <v>330401018</v>
      </c>
      <c r="C3523" s="270" t="s">
        <v>9091</v>
      </c>
      <c r="D3523" s="410" t="s">
        <v>9092</v>
      </c>
      <c r="E3523" s="410" t="s">
        <v>9091</v>
      </c>
      <c r="F3523" s="270" t="s">
        <v>9093</v>
      </c>
      <c r="G3523" s="270"/>
      <c r="H3523" s="283" t="s">
        <v>39</v>
      </c>
      <c r="I3523" s="283" t="s">
        <v>40</v>
      </c>
      <c r="J3523" s="490" t="s">
        <v>31</v>
      </c>
      <c r="K3523" s="490" t="s">
        <v>31</v>
      </c>
      <c r="L3523" s="490" t="s">
        <v>31</v>
      </c>
      <c r="M3523" s="490" t="s">
        <v>31</v>
      </c>
      <c r="N3523" s="490" t="s">
        <v>31</v>
      </c>
      <c r="O3523" s="490" t="s">
        <v>31</v>
      </c>
      <c r="P3523" s="377" t="s">
        <v>31</v>
      </c>
      <c r="Q3523" s="377" t="s">
        <v>31</v>
      </c>
      <c r="R3523" s="377" t="s">
        <v>31</v>
      </c>
      <c r="S3523" s="270"/>
      <c r="T3523" s="283"/>
      <c r="U3523" s="283"/>
      <c r="V3523" s="270"/>
      <c r="W3523" s="270" t="s">
        <v>21</v>
      </c>
    </row>
    <row r="3524" s="253" customFormat="true" ht="38.25" hidden="true" spans="1:23">
      <c r="A3524" s="270">
        <f>MAX(A$3:A3523)+1</f>
        <v>3291</v>
      </c>
      <c r="B3524" s="270">
        <v>330401020</v>
      </c>
      <c r="C3524" s="270" t="s">
        <v>9094</v>
      </c>
      <c r="D3524" s="410" t="s">
        <v>9095</v>
      </c>
      <c r="E3524" s="410" t="s">
        <v>9096</v>
      </c>
      <c r="F3524" s="270"/>
      <c r="G3524" s="270"/>
      <c r="H3524" s="283" t="s">
        <v>44</v>
      </c>
      <c r="I3524" s="283" t="s">
        <v>40</v>
      </c>
      <c r="J3524" s="490" t="s">
        <v>31</v>
      </c>
      <c r="K3524" s="490" t="s">
        <v>31</v>
      </c>
      <c r="L3524" s="490" t="s">
        <v>31</v>
      </c>
      <c r="M3524" s="490" t="s">
        <v>31</v>
      </c>
      <c r="N3524" s="490" t="s">
        <v>31</v>
      </c>
      <c r="O3524" s="490" t="s">
        <v>31</v>
      </c>
      <c r="P3524" s="377" t="s">
        <v>31</v>
      </c>
      <c r="Q3524" s="377" t="s">
        <v>31</v>
      </c>
      <c r="R3524" s="377" t="s">
        <v>31</v>
      </c>
      <c r="S3524" s="270"/>
      <c r="T3524" s="283"/>
      <c r="U3524" s="283"/>
      <c r="V3524" s="270"/>
      <c r="W3524" s="270" t="s">
        <v>21</v>
      </c>
    </row>
    <row r="3525" s="253" customFormat="true" ht="38.25" hidden="true" spans="1:23">
      <c r="A3525" s="270">
        <f>MAX(A$3:A3524)+1</f>
        <v>3292</v>
      </c>
      <c r="B3525" s="270">
        <v>330401021</v>
      </c>
      <c r="C3525" s="270" t="s">
        <v>9097</v>
      </c>
      <c r="D3525" s="410" t="s">
        <v>9098</v>
      </c>
      <c r="E3525" s="410" t="s">
        <v>9099</v>
      </c>
      <c r="F3525" s="270"/>
      <c r="G3525" s="270"/>
      <c r="H3525" s="283" t="s">
        <v>4442</v>
      </c>
      <c r="I3525" s="283" t="s">
        <v>40</v>
      </c>
      <c r="J3525" s="490" t="s">
        <v>31</v>
      </c>
      <c r="K3525" s="490" t="s">
        <v>31</v>
      </c>
      <c r="L3525" s="490" t="s">
        <v>31</v>
      </c>
      <c r="M3525" s="490" t="s">
        <v>31</v>
      </c>
      <c r="N3525" s="490" t="s">
        <v>31</v>
      </c>
      <c r="O3525" s="490" t="s">
        <v>31</v>
      </c>
      <c r="P3525" s="377" t="s">
        <v>31</v>
      </c>
      <c r="Q3525" s="377" t="s">
        <v>31</v>
      </c>
      <c r="R3525" s="377" t="s">
        <v>31</v>
      </c>
      <c r="S3525" s="498" t="s">
        <v>8517</v>
      </c>
      <c r="T3525" s="283"/>
      <c r="U3525" s="283"/>
      <c r="V3525" s="270"/>
      <c r="W3525" s="270" t="s">
        <v>21</v>
      </c>
    </row>
    <row r="3526" s="253" customFormat="true" ht="51" hidden="true" spans="1:23">
      <c r="A3526" s="322">
        <f>MAX(A$3:A3525)+1</f>
        <v>3293</v>
      </c>
      <c r="B3526" s="322">
        <v>330401022</v>
      </c>
      <c r="C3526" s="270" t="s">
        <v>9100</v>
      </c>
      <c r="D3526" s="410" t="s">
        <v>9034</v>
      </c>
      <c r="E3526" s="410" t="s">
        <v>9033</v>
      </c>
      <c r="F3526" s="325" t="s">
        <v>9101</v>
      </c>
      <c r="G3526" s="270"/>
      <c r="H3526" s="283" t="s">
        <v>29</v>
      </c>
      <c r="I3526" s="283" t="s">
        <v>40</v>
      </c>
      <c r="J3526" s="289" t="s">
        <v>31</v>
      </c>
      <c r="K3526" s="290"/>
      <c r="L3526" s="291"/>
      <c r="M3526" s="289" t="s">
        <v>31</v>
      </c>
      <c r="N3526" s="290"/>
      <c r="O3526" s="291"/>
      <c r="P3526" s="298" t="s">
        <v>31</v>
      </c>
      <c r="Q3526" s="305"/>
      <c r="R3526" s="306"/>
      <c r="S3526" s="270" t="s">
        <v>9102</v>
      </c>
      <c r="T3526" s="283"/>
      <c r="U3526" s="283"/>
      <c r="V3526" s="270"/>
      <c r="W3526" s="270" t="s">
        <v>310</v>
      </c>
    </row>
    <row r="3527" s="253" customFormat="true" ht="25.5" hidden="true" spans="1:23">
      <c r="A3527" s="322">
        <f>MAX(A$3:A3526)+1</f>
        <v>3294</v>
      </c>
      <c r="B3527" s="322">
        <v>330401023</v>
      </c>
      <c r="C3527" s="270" t="s">
        <v>9103</v>
      </c>
      <c r="D3527" s="550" t="s">
        <v>9095</v>
      </c>
      <c r="E3527" s="410" t="s">
        <v>9096</v>
      </c>
      <c r="F3527" s="325" t="s">
        <v>9104</v>
      </c>
      <c r="G3527" s="270"/>
      <c r="H3527" s="283" t="s">
        <v>29</v>
      </c>
      <c r="I3527" s="283" t="s">
        <v>40</v>
      </c>
      <c r="J3527" s="289" t="s">
        <v>31</v>
      </c>
      <c r="K3527" s="290"/>
      <c r="L3527" s="291"/>
      <c r="M3527" s="289" t="s">
        <v>31</v>
      </c>
      <c r="N3527" s="290"/>
      <c r="O3527" s="291"/>
      <c r="P3527" s="298" t="s">
        <v>31</v>
      </c>
      <c r="Q3527" s="305"/>
      <c r="R3527" s="306"/>
      <c r="S3527" s="270" t="s">
        <v>9102</v>
      </c>
      <c r="T3527" s="283"/>
      <c r="U3527" s="283"/>
      <c r="V3527" s="270"/>
      <c r="W3527" s="270" t="s">
        <v>310</v>
      </c>
    </row>
    <row r="3528" s="252" customFormat="true" ht="25.5" hidden="true" spans="1:23">
      <c r="A3528" s="270"/>
      <c r="B3528" s="270">
        <v>330402</v>
      </c>
      <c r="C3528" s="270" t="s">
        <v>9105</v>
      </c>
      <c r="D3528" s="410"/>
      <c r="E3528" s="410"/>
      <c r="F3528" s="270"/>
      <c r="G3528" s="270"/>
      <c r="H3528" s="283"/>
      <c r="I3528" s="283"/>
      <c r="J3528" s="490"/>
      <c r="K3528" s="490"/>
      <c r="L3528" s="490"/>
      <c r="M3528" s="490"/>
      <c r="N3528" s="490"/>
      <c r="O3528" s="490"/>
      <c r="P3528" s="377"/>
      <c r="Q3528" s="377"/>
      <c r="R3528" s="377"/>
      <c r="S3528" s="270"/>
      <c r="T3528" s="283"/>
      <c r="U3528" s="283"/>
      <c r="V3528" s="270"/>
      <c r="W3528" s="270" t="s">
        <v>21</v>
      </c>
    </row>
    <row r="3529" s="253" customFormat="true" ht="38.25" hidden="true" spans="1:23">
      <c r="A3529" s="270">
        <f>MAX(A$3:A3528)+1</f>
        <v>3295</v>
      </c>
      <c r="B3529" s="270">
        <v>330402001</v>
      </c>
      <c r="C3529" s="474" t="s">
        <v>9106</v>
      </c>
      <c r="D3529" s="410" t="s">
        <v>9107</v>
      </c>
      <c r="E3529" s="410" t="s">
        <v>9106</v>
      </c>
      <c r="F3529" s="270"/>
      <c r="G3529" s="270"/>
      <c r="H3529" s="283" t="s">
        <v>39</v>
      </c>
      <c r="I3529" s="283" t="s">
        <v>40</v>
      </c>
      <c r="J3529" s="490" t="s">
        <v>31</v>
      </c>
      <c r="K3529" s="490" t="s">
        <v>31</v>
      </c>
      <c r="L3529" s="490" t="s">
        <v>31</v>
      </c>
      <c r="M3529" s="490" t="s">
        <v>31</v>
      </c>
      <c r="N3529" s="490" t="s">
        <v>31</v>
      </c>
      <c r="O3529" s="490" t="s">
        <v>31</v>
      </c>
      <c r="P3529" s="377" t="s">
        <v>31</v>
      </c>
      <c r="Q3529" s="377" t="s">
        <v>31</v>
      </c>
      <c r="R3529" s="377" t="s">
        <v>31</v>
      </c>
      <c r="S3529" s="270"/>
      <c r="T3529" s="283"/>
      <c r="U3529" s="283"/>
      <c r="V3529" s="270"/>
      <c r="W3529" s="270" t="s">
        <v>21</v>
      </c>
    </row>
    <row r="3530" s="253" customFormat="true" ht="38.25" hidden="true" spans="1:23">
      <c r="A3530" s="270">
        <f>MAX(A$3:A3529)+1</f>
        <v>3296</v>
      </c>
      <c r="B3530" s="270">
        <v>330402002</v>
      </c>
      <c r="C3530" s="474" t="s">
        <v>9108</v>
      </c>
      <c r="D3530" s="410" t="s">
        <v>9109</v>
      </c>
      <c r="E3530" s="410" t="s">
        <v>9108</v>
      </c>
      <c r="F3530" s="270" t="s">
        <v>9110</v>
      </c>
      <c r="G3530" s="270"/>
      <c r="H3530" s="283" t="s">
        <v>39</v>
      </c>
      <c r="I3530" s="283" t="s">
        <v>40</v>
      </c>
      <c r="J3530" s="490" t="s">
        <v>31</v>
      </c>
      <c r="K3530" s="490" t="s">
        <v>31</v>
      </c>
      <c r="L3530" s="490" t="s">
        <v>31</v>
      </c>
      <c r="M3530" s="490" t="s">
        <v>31</v>
      </c>
      <c r="N3530" s="490" t="s">
        <v>31</v>
      </c>
      <c r="O3530" s="490" t="s">
        <v>31</v>
      </c>
      <c r="P3530" s="377" t="s">
        <v>31</v>
      </c>
      <c r="Q3530" s="377" t="s">
        <v>31</v>
      </c>
      <c r="R3530" s="377" t="s">
        <v>31</v>
      </c>
      <c r="S3530" s="270"/>
      <c r="T3530" s="283"/>
      <c r="U3530" s="283"/>
      <c r="V3530" s="270"/>
      <c r="W3530" s="270" t="s">
        <v>21</v>
      </c>
    </row>
    <row r="3531" s="253" customFormat="true" ht="38.25" hidden="true" spans="1:23">
      <c r="A3531" s="270">
        <f>MAX(A$3:A3530)+1</f>
        <v>3297</v>
      </c>
      <c r="B3531" s="270">
        <v>330402003</v>
      </c>
      <c r="C3531" s="474" t="s">
        <v>9111</v>
      </c>
      <c r="D3531" s="410" t="s">
        <v>9112</v>
      </c>
      <c r="E3531" s="410" t="s">
        <v>9111</v>
      </c>
      <c r="F3531" s="270"/>
      <c r="G3531" s="270"/>
      <c r="H3531" s="283" t="s">
        <v>39</v>
      </c>
      <c r="I3531" s="283" t="s">
        <v>40</v>
      </c>
      <c r="J3531" s="490" t="s">
        <v>31</v>
      </c>
      <c r="K3531" s="490" t="s">
        <v>31</v>
      </c>
      <c r="L3531" s="490" t="s">
        <v>31</v>
      </c>
      <c r="M3531" s="490" t="s">
        <v>31</v>
      </c>
      <c r="N3531" s="490" t="s">
        <v>31</v>
      </c>
      <c r="O3531" s="490" t="s">
        <v>31</v>
      </c>
      <c r="P3531" s="377" t="s">
        <v>31</v>
      </c>
      <c r="Q3531" s="377" t="s">
        <v>31</v>
      </c>
      <c r="R3531" s="377" t="s">
        <v>31</v>
      </c>
      <c r="S3531" s="270"/>
      <c r="T3531" s="283"/>
      <c r="U3531" s="283"/>
      <c r="V3531" s="270"/>
      <c r="W3531" s="270" t="s">
        <v>21</v>
      </c>
    </row>
    <row r="3532" s="253" customFormat="true" ht="38.25" hidden="true" spans="1:23">
      <c r="A3532" s="270">
        <f>MAX(A$3:A3531)+1</f>
        <v>3298</v>
      </c>
      <c r="B3532" s="270">
        <v>330402004</v>
      </c>
      <c r="C3532" s="474" t="s">
        <v>9113</v>
      </c>
      <c r="D3532" s="410" t="s">
        <v>9114</v>
      </c>
      <c r="E3532" s="410" t="s">
        <v>9113</v>
      </c>
      <c r="F3532" s="270" t="s">
        <v>9115</v>
      </c>
      <c r="G3532" s="270"/>
      <c r="H3532" s="283" t="s">
        <v>39</v>
      </c>
      <c r="I3532" s="283" t="s">
        <v>40</v>
      </c>
      <c r="J3532" s="490" t="s">
        <v>31</v>
      </c>
      <c r="K3532" s="490" t="s">
        <v>31</v>
      </c>
      <c r="L3532" s="490" t="s">
        <v>31</v>
      </c>
      <c r="M3532" s="490" t="s">
        <v>31</v>
      </c>
      <c r="N3532" s="490" t="s">
        <v>31</v>
      </c>
      <c r="O3532" s="490" t="s">
        <v>31</v>
      </c>
      <c r="P3532" s="377" t="s">
        <v>31</v>
      </c>
      <c r="Q3532" s="377" t="s">
        <v>31</v>
      </c>
      <c r="R3532" s="377" t="s">
        <v>31</v>
      </c>
      <c r="S3532" s="270"/>
      <c r="T3532" s="283"/>
      <c r="U3532" s="283"/>
      <c r="V3532" s="270"/>
      <c r="W3532" s="270" t="s">
        <v>21</v>
      </c>
    </row>
    <row r="3533" s="253" customFormat="true" ht="38.25" hidden="true" spans="1:23">
      <c r="A3533" s="270">
        <f>MAX(A$3:A3532)+1</f>
        <v>3299</v>
      </c>
      <c r="B3533" s="270">
        <v>330402005</v>
      </c>
      <c r="C3533" s="474" t="s">
        <v>9116</v>
      </c>
      <c r="D3533" s="410" t="s">
        <v>9117</v>
      </c>
      <c r="E3533" s="410" t="s">
        <v>9116</v>
      </c>
      <c r="F3533" s="270"/>
      <c r="G3533" s="270"/>
      <c r="H3533" s="283" t="s">
        <v>39</v>
      </c>
      <c r="I3533" s="283" t="s">
        <v>40</v>
      </c>
      <c r="J3533" s="490" t="s">
        <v>31</v>
      </c>
      <c r="K3533" s="490" t="s">
        <v>31</v>
      </c>
      <c r="L3533" s="490" t="s">
        <v>31</v>
      </c>
      <c r="M3533" s="490" t="s">
        <v>31</v>
      </c>
      <c r="N3533" s="490" t="s">
        <v>31</v>
      </c>
      <c r="O3533" s="490" t="s">
        <v>31</v>
      </c>
      <c r="P3533" s="377" t="s">
        <v>31</v>
      </c>
      <c r="Q3533" s="377" t="s">
        <v>31</v>
      </c>
      <c r="R3533" s="377" t="s">
        <v>31</v>
      </c>
      <c r="S3533" s="270"/>
      <c r="T3533" s="283"/>
      <c r="U3533" s="283"/>
      <c r="V3533" s="270"/>
      <c r="W3533" s="270" t="s">
        <v>21</v>
      </c>
    </row>
    <row r="3534" s="253" customFormat="true" ht="38.25" hidden="true" spans="1:23">
      <c r="A3534" s="270">
        <f>MAX(A$3:A3533)+1</f>
        <v>3300</v>
      </c>
      <c r="B3534" s="270">
        <v>330402006</v>
      </c>
      <c r="C3534" s="474" t="s">
        <v>9118</v>
      </c>
      <c r="D3534" s="410" t="s">
        <v>9119</v>
      </c>
      <c r="E3534" s="410" t="s">
        <v>9118</v>
      </c>
      <c r="F3534" s="270"/>
      <c r="G3534" s="270"/>
      <c r="H3534" s="283" t="s">
        <v>39</v>
      </c>
      <c r="I3534" s="283" t="s">
        <v>40</v>
      </c>
      <c r="J3534" s="490" t="s">
        <v>31</v>
      </c>
      <c r="K3534" s="490" t="s">
        <v>31</v>
      </c>
      <c r="L3534" s="490" t="s">
        <v>31</v>
      </c>
      <c r="M3534" s="490" t="s">
        <v>31</v>
      </c>
      <c r="N3534" s="490" t="s">
        <v>31</v>
      </c>
      <c r="O3534" s="490" t="s">
        <v>31</v>
      </c>
      <c r="P3534" s="377" t="s">
        <v>31</v>
      </c>
      <c r="Q3534" s="377" t="s">
        <v>31</v>
      </c>
      <c r="R3534" s="377" t="s">
        <v>31</v>
      </c>
      <c r="S3534" s="270"/>
      <c r="T3534" s="283"/>
      <c r="U3534" s="283"/>
      <c r="V3534" s="270"/>
      <c r="W3534" s="270" t="s">
        <v>21</v>
      </c>
    </row>
    <row r="3535" s="253" customFormat="true" ht="38.25" hidden="true" spans="1:23">
      <c r="A3535" s="270">
        <f>MAX(A$3:A3534)+1</f>
        <v>3301</v>
      </c>
      <c r="B3535" s="270">
        <v>330402007</v>
      </c>
      <c r="C3535" s="474" t="s">
        <v>9120</v>
      </c>
      <c r="D3535" s="410" t="s">
        <v>9121</v>
      </c>
      <c r="E3535" s="410" t="s">
        <v>9120</v>
      </c>
      <c r="F3535" s="270"/>
      <c r="G3535" s="270"/>
      <c r="H3535" s="283" t="s">
        <v>39</v>
      </c>
      <c r="I3535" s="283" t="s">
        <v>40</v>
      </c>
      <c r="J3535" s="490" t="s">
        <v>31</v>
      </c>
      <c r="K3535" s="490" t="s">
        <v>31</v>
      </c>
      <c r="L3535" s="490" t="s">
        <v>31</v>
      </c>
      <c r="M3535" s="490" t="s">
        <v>31</v>
      </c>
      <c r="N3535" s="490" t="s">
        <v>31</v>
      </c>
      <c r="O3535" s="490" t="s">
        <v>31</v>
      </c>
      <c r="P3535" s="377" t="s">
        <v>31</v>
      </c>
      <c r="Q3535" s="377" t="s">
        <v>31</v>
      </c>
      <c r="R3535" s="377" t="s">
        <v>31</v>
      </c>
      <c r="S3535" s="270"/>
      <c r="T3535" s="283"/>
      <c r="U3535" s="283"/>
      <c r="V3535" s="270"/>
      <c r="W3535" s="270" t="s">
        <v>21</v>
      </c>
    </row>
    <row r="3536" s="253" customFormat="true" ht="38.25" hidden="true" spans="1:23">
      <c r="A3536" s="270">
        <f>MAX(A$3:A3535)+1</f>
        <v>3302</v>
      </c>
      <c r="B3536" s="270">
        <v>330402008</v>
      </c>
      <c r="C3536" s="474" t="s">
        <v>9122</v>
      </c>
      <c r="D3536" s="410" t="s">
        <v>9123</v>
      </c>
      <c r="E3536" s="410" t="s">
        <v>9122</v>
      </c>
      <c r="F3536" s="270" t="s">
        <v>9124</v>
      </c>
      <c r="G3536" s="270" t="s">
        <v>9125</v>
      </c>
      <c r="H3536" s="283" t="s">
        <v>39</v>
      </c>
      <c r="I3536" s="283" t="s">
        <v>40</v>
      </c>
      <c r="J3536" s="490" t="s">
        <v>31</v>
      </c>
      <c r="K3536" s="490" t="s">
        <v>31</v>
      </c>
      <c r="L3536" s="490" t="s">
        <v>31</v>
      </c>
      <c r="M3536" s="490" t="s">
        <v>31</v>
      </c>
      <c r="N3536" s="490" t="s">
        <v>31</v>
      </c>
      <c r="O3536" s="490" t="s">
        <v>31</v>
      </c>
      <c r="P3536" s="377" t="s">
        <v>31</v>
      </c>
      <c r="Q3536" s="377" t="s">
        <v>31</v>
      </c>
      <c r="R3536" s="377" t="s">
        <v>31</v>
      </c>
      <c r="S3536" s="270"/>
      <c r="T3536" s="283"/>
      <c r="U3536" s="283"/>
      <c r="V3536" s="270"/>
      <c r="W3536" s="270" t="s">
        <v>21</v>
      </c>
    </row>
    <row r="3537" s="253" customFormat="true" ht="38.25" hidden="true" spans="1:23">
      <c r="A3537" s="270">
        <f>MAX(A$3:A3536)+1</f>
        <v>3303</v>
      </c>
      <c r="B3537" s="270">
        <v>330402009</v>
      </c>
      <c r="C3537" s="474" t="s">
        <v>9126</v>
      </c>
      <c r="D3537" s="410" t="s">
        <v>9127</v>
      </c>
      <c r="E3537" s="410" t="s">
        <v>9126</v>
      </c>
      <c r="F3537" s="270" t="s">
        <v>9128</v>
      </c>
      <c r="G3537" s="270"/>
      <c r="H3537" s="283" t="s">
        <v>39</v>
      </c>
      <c r="I3537" s="283" t="s">
        <v>40</v>
      </c>
      <c r="J3537" s="490" t="s">
        <v>31</v>
      </c>
      <c r="K3537" s="490" t="s">
        <v>31</v>
      </c>
      <c r="L3537" s="490" t="s">
        <v>31</v>
      </c>
      <c r="M3537" s="490" t="s">
        <v>31</v>
      </c>
      <c r="N3537" s="490" t="s">
        <v>31</v>
      </c>
      <c r="O3537" s="490" t="s">
        <v>31</v>
      </c>
      <c r="P3537" s="377" t="s">
        <v>31</v>
      </c>
      <c r="Q3537" s="377" t="s">
        <v>31</v>
      </c>
      <c r="R3537" s="377" t="s">
        <v>31</v>
      </c>
      <c r="S3537" s="270"/>
      <c r="T3537" s="283"/>
      <c r="U3537" s="283"/>
      <c r="V3537" s="270"/>
      <c r="W3537" s="270" t="s">
        <v>21</v>
      </c>
    </row>
    <row r="3538" s="253" customFormat="true" ht="38.25" hidden="true" spans="1:23">
      <c r="A3538" s="270">
        <f>MAX(A$3:A3537)+1</f>
        <v>3304</v>
      </c>
      <c r="B3538" s="270" t="s">
        <v>9129</v>
      </c>
      <c r="C3538" s="374" t="s">
        <v>9130</v>
      </c>
      <c r="D3538" s="410" t="s">
        <v>9127</v>
      </c>
      <c r="E3538" s="410" t="s">
        <v>9126</v>
      </c>
      <c r="F3538" s="270"/>
      <c r="G3538" s="270"/>
      <c r="H3538" s="283" t="s">
        <v>44</v>
      </c>
      <c r="I3538" s="283" t="s">
        <v>40</v>
      </c>
      <c r="J3538" s="490" t="s">
        <v>31</v>
      </c>
      <c r="K3538" s="490" t="s">
        <v>31</v>
      </c>
      <c r="L3538" s="490" t="s">
        <v>31</v>
      </c>
      <c r="M3538" s="490" t="s">
        <v>31</v>
      </c>
      <c r="N3538" s="490" t="s">
        <v>31</v>
      </c>
      <c r="O3538" s="490" t="s">
        <v>31</v>
      </c>
      <c r="P3538" s="377" t="s">
        <v>31</v>
      </c>
      <c r="Q3538" s="377" t="s">
        <v>31</v>
      </c>
      <c r="R3538" s="377" t="s">
        <v>31</v>
      </c>
      <c r="S3538" s="430" t="s">
        <v>9130</v>
      </c>
      <c r="T3538" s="283"/>
      <c r="U3538" s="283"/>
      <c r="V3538" s="270"/>
      <c r="W3538" s="270" t="s">
        <v>21</v>
      </c>
    </row>
    <row r="3539" s="253" customFormat="true" ht="38.25" hidden="true" spans="1:23">
      <c r="A3539" s="270">
        <f>MAX(A$3:A3538)+1</f>
        <v>3305</v>
      </c>
      <c r="B3539" s="270">
        <v>330402010</v>
      </c>
      <c r="C3539" s="177" t="s">
        <v>9131</v>
      </c>
      <c r="D3539" s="410" t="s">
        <v>9132</v>
      </c>
      <c r="E3539" s="410" t="s">
        <v>9131</v>
      </c>
      <c r="F3539" s="270" t="s">
        <v>9133</v>
      </c>
      <c r="G3539" s="270" t="s">
        <v>9134</v>
      </c>
      <c r="H3539" s="283" t="s">
        <v>44</v>
      </c>
      <c r="I3539" s="283" t="s">
        <v>40</v>
      </c>
      <c r="J3539" s="490" t="s">
        <v>31</v>
      </c>
      <c r="K3539" s="490" t="s">
        <v>31</v>
      </c>
      <c r="L3539" s="490" t="s">
        <v>31</v>
      </c>
      <c r="M3539" s="490" t="s">
        <v>31</v>
      </c>
      <c r="N3539" s="490" t="s">
        <v>31</v>
      </c>
      <c r="O3539" s="490" t="s">
        <v>31</v>
      </c>
      <c r="P3539" s="377" t="s">
        <v>31</v>
      </c>
      <c r="Q3539" s="377" t="s">
        <v>31</v>
      </c>
      <c r="R3539" s="377" t="s">
        <v>31</v>
      </c>
      <c r="S3539" s="270"/>
      <c r="T3539" s="283"/>
      <c r="U3539" s="283"/>
      <c r="V3539" s="270"/>
      <c r="W3539" s="270" t="s">
        <v>21</v>
      </c>
    </row>
    <row r="3540" s="253" customFormat="true" ht="38.25" hidden="true" spans="1:23">
      <c r="A3540" s="270">
        <f>MAX(A$3:A3539)+1</f>
        <v>3306</v>
      </c>
      <c r="B3540" s="270">
        <v>330402011</v>
      </c>
      <c r="C3540" s="496" t="s">
        <v>9135</v>
      </c>
      <c r="D3540" s="410" t="s">
        <v>9136</v>
      </c>
      <c r="E3540" s="410" t="s">
        <v>9137</v>
      </c>
      <c r="F3540" s="270"/>
      <c r="G3540" s="270"/>
      <c r="H3540" s="283" t="s">
        <v>44</v>
      </c>
      <c r="I3540" s="283" t="s">
        <v>40</v>
      </c>
      <c r="J3540" s="490" t="s">
        <v>31</v>
      </c>
      <c r="K3540" s="490" t="s">
        <v>31</v>
      </c>
      <c r="L3540" s="490" t="s">
        <v>31</v>
      </c>
      <c r="M3540" s="490" t="s">
        <v>31</v>
      </c>
      <c r="N3540" s="490" t="s">
        <v>31</v>
      </c>
      <c r="O3540" s="490" t="s">
        <v>31</v>
      </c>
      <c r="P3540" s="377" t="s">
        <v>31</v>
      </c>
      <c r="Q3540" s="377" t="s">
        <v>31</v>
      </c>
      <c r="R3540" s="377" t="s">
        <v>31</v>
      </c>
      <c r="S3540" s="270"/>
      <c r="T3540" s="283"/>
      <c r="U3540" s="283"/>
      <c r="V3540" s="270"/>
      <c r="W3540" s="270" t="s">
        <v>21</v>
      </c>
    </row>
    <row r="3541" s="253" customFormat="true" ht="38.25" hidden="true" spans="1:23">
      <c r="A3541" s="270">
        <f>MAX(A$3:A3540)+1</f>
        <v>3307</v>
      </c>
      <c r="B3541" s="270">
        <v>330402012</v>
      </c>
      <c r="C3541" s="496" t="s">
        <v>9138</v>
      </c>
      <c r="D3541" s="410" t="s">
        <v>9139</v>
      </c>
      <c r="E3541" s="410" t="s">
        <v>9138</v>
      </c>
      <c r="F3541" s="270"/>
      <c r="G3541" s="270"/>
      <c r="H3541" s="283" t="s">
        <v>39</v>
      </c>
      <c r="I3541" s="283" t="s">
        <v>5311</v>
      </c>
      <c r="J3541" s="490" t="s">
        <v>31</v>
      </c>
      <c r="K3541" s="490" t="s">
        <v>31</v>
      </c>
      <c r="L3541" s="490" t="s">
        <v>31</v>
      </c>
      <c r="M3541" s="490" t="s">
        <v>31</v>
      </c>
      <c r="N3541" s="490" t="s">
        <v>31</v>
      </c>
      <c r="O3541" s="490" t="s">
        <v>31</v>
      </c>
      <c r="P3541" s="377" t="s">
        <v>31</v>
      </c>
      <c r="Q3541" s="377" t="s">
        <v>31</v>
      </c>
      <c r="R3541" s="377" t="s">
        <v>31</v>
      </c>
      <c r="S3541" s="270"/>
      <c r="T3541" s="283"/>
      <c r="U3541" s="283"/>
      <c r="V3541" s="270"/>
      <c r="W3541" s="270" t="s">
        <v>21</v>
      </c>
    </row>
    <row r="3542" s="252" customFormat="true" ht="25.5" hidden="true" spans="1:23">
      <c r="A3542" s="270"/>
      <c r="B3542" s="270">
        <v>330403</v>
      </c>
      <c r="C3542" s="270" t="s">
        <v>9140</v>
      </c>
      <c r="D3542" s="410"/>
      <c r="E3542" s="410"/>
      <c r="F3542" s="270"/>
      <c r="G3542" s="270"/>
      <c r="H3542" s="283"/>
      <c r="I3542" s="283"/>
      <c r="J3542" s="490"/>
      <c r="K3542" s="490"/>
      <c r="L3542" s="490"/>
      <c r="M3542" s="490"/>
      <c r="N3542" s="490"/>
      <c r="O3542" s="490"/>
      <c r="P3542" s="377"/>
      <c r="Q3542" s="377"/>
      <c r="R3542" s="377"/>
      <c r="S3542" s="270"/>
      <c r="T3542" s="283"/>
      <c r="U3542" s="283"/>
      <c r="V3542" s="270"/>
      <c r="W3542" s="270" t="s">
        <v>21</v>
      </c>
    </row>
    <row r="3543" s="253" customFormat="true" ht="38.25" hidden="true" spans="1:23">
      <c r="A3543" s="270">
        <f>MAX(A$3:A3542)+1</f>
        <v>3308</v>
      </c>
      <c r="B3543" s="270">
        <v>330403001</v>
      </c>
      <c r="C3543" s="503" t="s">
        <v>9141</v>
      </c>
      <c r="D3543" s="410" t="s">
        <v>9142</v>
      </c>
      <c r="E3543" s="410" t="s">
        <v>9141</v>
      </c>
      <c r="F3543" s="474" t="s">
        <v>9143</v>
      </c>
      <c r="G3543" s="503" t="s">
        <v>9144</v>
      </c>
      <c r="H3543" s="283" t="s">
        <v>39</v>
      </c>
      <c r="I3543" s="283" t="s">
        <v>40</v>
      </c>
      <c r="J3543" s="490" t="s">
        <v>31</v>
      </c>
      <c r="K3543" s="490" t="s">
        <v>31</v>
      </c>
      <c r="L3543" s="490" t="s">
        <v>31</v>
      </c>
      <c r="M3543" s="490" t="s">
        <v>31</v>
      </c>
      <c r="N3543" s="490" t="s">
        <v>31</v>
      </c>
      <c r="O3543" s="490" t="s">
        <v>31</v>
      </c>
      <c r="P3543" s="377" t="s">
        <v>31</v>
      </c>
      <c r="Q3543" s="377" t="s">
        <v>31</v>
      </c>
      <c r="R3543" s="377" t="s">
        <v>31</v>
      </c>
      <c r="S3543" s="270"/>
      <c r="T3543" s="283"/>
      <c r="U3543" s="283"/>
      <c r="V3543" s="270"/>
      <c r="W3543" s="270" t="s">
        <v>21</v>
      </c>
    </row>
    <row r="3544" s="253" customFormat="true" ht="38.25" hidden="true" spans="1:23">
      <c r="A3544" s="270">
        <f>MAX(A$3:A3543)+1</f>
        <v>3309</v>
      </c>
      <c r="B3544" s="270">
        <v>330403002</v>
      </c>
      <c r="C3544" s="503" t="s">
        <v>9145</v>
      </c>
      <c r="D3544" s="410" t="s">
        <v>9146</v>
      </c>
      <c r="E3544" s="410" t="s">
        <v>9145</v>
      </c>
      <c r="F3544" s="474" t="s">
        <v>9147</v>
      </c>
      <c r="G3544" s="503"/>
      <c r="H3544" s="283" t="s">
        <v>39</v>
      </c>
      <c r="I3544" s="283" t="s">
        <v>40</v>
      </c>
      <c r="J3544" s="490" t="s">
        <v>31</v>
      </c>
      <c r="K3544" s="490" t="s">
        <v>31</v>
      </c>
      <c r="L3544" s="490" t="s">
        <v>31</v>
      </c>
      <c r="M3544" s="490" t="s">
        <v>31</v>
      </c>
      <c r="N3544" s="490" t="s">
        <v>31</v>
      </c>
      <c r="O3544" s="490" t="s">
        <v>31</v>
      </c>
      <c r="P3544" s="377" t="s">
        <v>31</v>
      </c>
      <c r="Q3544" s="377" t="s">
        <v>31</v>
      </c>
      <c r="R3544" s="377" t="s">
        <v>31</v>
      </c>
      <c r="S3544" s="270"/>
      <c r="T3544" s="283"/>
      <c r="U3544" s="283"/>
      <c r="V3544" s="270"/>
      <c r="W3544" s="270" t="s">
        <v>21</v>
      </c>
    </row>
    <row r="3545" s="253" customFormat="true" ht="38.25" hidden="true" spans="1:23">
      <c r="A3545" s="270">
        <f>MAX(A$3:A3544)+1</f>
        <v>3310</v>
      </c>
      <c r="B3545" s="270" t="s">
        <v>9148</v>
      </c>
      <c r="C3545" s="502" t="s">
        <v>9149</v>
      </c>
      <c r="D3545" s="410" t="s">
        <v>9150</v>
      </c>
      <c r="E3545" s="410" t="s">
        <v>9151</v>
      </c>
      <c r="F3545" s="496"/>
      <c r="G3545" s="502"/>
      <c r="H3545" s="283" t="s">
        <v>44</v>
      </c>
      <c r="I3545" s="283" t="s">
        <v>40</v>
      </c>
      <c r="J3545" s="490" t="s">
        <v>31</v>
      </c>
      <c r="K3545" s="490" t="s">
        <v>31</v>
      </c>
      <c r="L3545" s="490" t="s">
        <v>31</v>
      </c>
      <c r="M3545" s="490" t="s">
        <v>31</v>
      </c>
      <c r="N3545" s="490" t="s">
        <v>31</v>
      </c>
      <c r="O3545" s="490" t="s">
        <v>31</v>
      </c>
      <c r="P3545" s="377" t="s">
        <v>31</v>
      </c>
      <c r="Q3545" s="377" t="s">
        <v>31</v>
      </c>
      <c r="R3545" s="377" t="s">
        <v>31</v>
      </c>
      <c r="S3545" s="270"/>
      <c r="T3545" s="283"/>
      <c r="U3545" s="283"/>
      <c r="V3545" s="270"/>
      <c r="W3545" s="270" t="s">
        <v>21</v>
      </c>
    </row>
    <row r="3546" s="253" customFormat="true" ht="38.25" hidden="true" spans="1:23">
      <c r="A3546" s="270">
        <f>MAX(A$3:A3545)+1</f>
        <v>3311</v>
      </c>
      <c r="B3546" s="270">
        <v>330403003</v>
      </c>
      <c r="C3546" s="503" t="s">
        <v>9152</v>
      </c>
      <c r="D3546" s="410" t="s">
        <v>9153</v>
      </c>
      <c r="E3546" s="410" t="s">
        <v>9152</v>
      </c>
      <c r="F3546" s="474"/>
      <c r="G3546" s="503"/>
      <c r="H3546" s="283" t="s">
        <v>39</v>
      </c>
      <c r="I3546" s="283" t="s">
        <v>40</v>
      </c>
      <c r="J3546" s="490" t="s">
        <v>31</v>
      </c>
      <c r="K3546" s="490" t="s">
        <v>31</v>
      </c>
      <c r="L3546" s="490" t="s">
        <v>31</v>
      </c>
      <c r="M3546" s="490" t="s">
        <v>31</v>
      </c>
      <c r="N3546" s="490" t="s">
        <v>31</v>
      </c>
      <c r="O3546" s="490" t="s">
        <v>31</v>
      </c>
      <c r="P3546" s="377" t="s">
        <v>31</v>
      </c>
      <c r="Q3546" s="377" t="s">
        <v>31</v>
      </c>
      <c r="R3546" s="377" t="s">
        <v>31</v>
      </c>
      <c r="S3546" s="270"/>
      <c r="T3546" s="283"/>
      <c r="U3546" s="283"/>
      <c r="V3546" s="270"/>
      <c r="W3546" s="270" t="s">
        <v>21</v>
      </c>
    </row>
    <row r="3547" s="253" customFormat="true" ht="38.25" hidden="true" spans="1:23">
      <c r="A3547" s="270">
        <f>MAX(A$3:A3546)+1</f>
        <v>3312</v>
      </c>
      <c r="B3547" s="270">
        <v>330403004</v>
      </c>
      <c r="C3547" s="503" t="s">
        <v>9154</v>
      </c>
      <c r="D3547" s="410" t="s">
        <v>9155</v>
      </c>
      <c r="E3547" s="410" t="s">
        <v>9154</v>
      </c>
      <c r="F3547" s="474"/>
      <c r="G3547" s="503" t="s">
        <v>9156</v>
      </c>
      <c r="H3547" s="283" t="s">
        <v>39</v>
      </c>
      <c r="I3547" s="283" t="s">
        <v>40</v>
      </c>
      <c r="J3547" s="490" t="s">
        <v>31</v>
      </c>
      <c r="K3547" s="490" t="s">
        <v>31</v>
      </c>
      <c r="L3547" s="490" t="s">
        <v>31</v>
      </c>
      <c r="M3547" s="490" t="s">
        <v>31</v>
      </c>
      <c r="N3547" s="490" t="s">
        <v>31</v>
      </c>
      <c r="O3547" s="490" t="s">
        <v>31</v>
      </c>
      <c r="P3547" s="377" t="s">
        <v>31</v>
      </c>
      <c r="Q3547" s="377" t="s">
        <v>31</v>
      </c>
      <c r="R3547" s="377" t="s">
        <v>31</v>
      </c>
      <c r="S3547" s="270"/>
      <c r="T3547" s="283"/>
      <c r="U3547" s="283"/>
      <c r="V3547" s="270"/>
      <c r="W3547" s="270" t="s">
        <v>21</v>
      </c>
    </row>
    <row r="3548" s="253" customFormat="true" ht="38.25" hidden="true" spans="1:23">
      <c r="A3548" s="270">
        <f>MAX(A$3:A3547)+1</f>
        <v>3313</v>
      </c>
      <c r="B3548" s="270">
        <v>330403005</v>
      </c>
      <c r="C3548" s="503" t="s">
        <v>9157</v>
      </c>
      <c r="D3548" s="410" t="s">
        <v>9158</v>
      </c>
      <c r="E3548" s="410" t="s">
        <v>9157</v>
      </c>
      <c r="F3548" s="474"/>
      <c r="G3548" s="503" t="s">
        <v>9144</v>
      </c>
      <c r="H3548" s="283" t="s">
        <v>39</v>
      </c>
      <c r="I3548" s="283" t="s">
        <v>40</v>
      </c>
      <c r="J3548" s="490" t="s">
        <v>31</v>
      </c>
      <c r="K3548" s="490" t="s">
        <v>31</v>
      </c>
      <c r="L3548" s="490" t="s">
        <v>31</v>
      </c>
      <c r="M3548" s="490" t="s">
        <v>31</v>
      </c>
      <c r="N3548" s="490" t="s">
        <v>31</v>
      </c>
      <c r="O3548" s="490" t="s">
        <v>31</v>
      </c>
      <c r="P3548" s="377" t="s">
        <v>31</v>
      </c>
      <c r="Q3548" s="377" t="s">
        <v>31</v>
      </c>
      <c r="R3548" s="377" t="s">
        <v>31</v>
      </c>
      <c r="S3548" s="270"/>
      <c r="T3548" s="283"/>
      <c r="U3548" s="283"/>
      <c r="V3548" s="270"/>
      <c r="W3548" s="270" t="s">
        <v>21</v>
      </c>
    </row>
    <row r="3549" s="253" customFormat="true" ht="38.25" hidden="true" spans="1:23">
      <c r="A3549" s="270">
        <f>MAX(A$3:A3548)+1</f>
        <v>3314</v>
      </c>
      <c r="B3549" s="270">
        <v>330403006</v>
      </c>
      <c r="C3549" s="503" t="s">
        <v>9159</v>
      </c>
      <c r="D3549" s="410" t="s">
        <v>9160</v>
      </c>
      <c r="E3549" s="410" t="s">
        <v>9159</v>
      </c>
      <c r="F3549" s="474" t="s">
        <v>9161</v>
      </c>
      <c r="G3549" s="503"/>
      <c r="H3549" s="283" t="s">
        <v>39</v>
      </c>
      <c r="I3549" s="283" t="s">
        <v>40</v>
      </c>
      <c r="J3549" s="490" t="s">
        <v>31</v>
      </c>
      <c r="K3549" s="490" t="s">
        <v>31</v>
      </c>
      <c r="L3549" s="490" t="s">
        <v>31</v>
      </c>
      <c r="M3549" s="490" t="s">
        <v>31</v>
      </c>
      <c r="N3549" s="490" t="s">
        <v>31</v>
      </c>
      <c r="O3549" s="490" t="s">
        <v>31</v>
      </c>
      <c r="P3549" s="377" t="s">
        <v>31</v>
      </c>
      <c r="Q3549" s="377" t="s">
        <v>31</v>
      </c>
      <c r="R3549" s="377" t="s">
        <v>31</v>
      </c>
      <c r="S3549" s="270"/>
      <c r="T3549" s="283"/>
      <c r="U3549" s="283"/>
      <c r="V3549" s="270"/>
      <c r="W3549" s="270" t="s">
        <v>21</v>
      </c>
    </row>
    <row r="3550" s="253" customFormat="true" ht="38.25" hidden="true" spans="1:23">
      <c r="A3550" s="270">
        <f>MAX(A$3:A3549)+1</f>
        <v>3315</v>
      </c>
      <c r="B3550" s="270">
        <v>330403007</v>
      </c>
      <c r="C3550" s="503" t="s">
        <v>9162</v>
      </c>
      <c r="D3550" s="410" t="s">
        <v>9163</v>
      </c>
      <c r="E3550" s="410" t="s">
        <v>9162</v>
      </c>
      <c r="F3550" s="474"/>
      <c r="G3550" s="503"/>
      <c r="H3550" s="283" t="s">
        <v>39</v>
      </c>
      <c r="I3550" s="283" t="s">
        <v>842</v>
      </c>
      <c r="J3550" s="490" t="s">
        <v>31</v>
      </c>
      <c r="K3550" s="490" t="s">
        <v>31</v>
      </c>
      <c r="L3550" s="490" t="s">
        <v>31</v>
      </c>
      <c r="M3550" s="490" t="s">
        <v>31</v>
      </c>
      <c r="N3550" s="490" t="s">
        <v>31</v>
      </c>
      <c r="O3550" s="490" t="s">
        <v>31</v>
      </c>
      <c r="P3550" s="377" t="s">
        <v>31</v>
      </c>
      <c r="Q3550" s="377" t="s">
        <v>31</v>
      </c>
      <c r="R3550" s="377" t="s">
        <v>31</v>
      </c>
      <c r="S3550" s="270"/>
      <c r="T3550" s="283"/>
      <c r="U3550" s="283"/>
      <c r="V3550" s="270"/>
      <c r="W3550" s="270" t="s">
        <v>21</v>
      </c>
    </row>
    <row r="3551" s="253" customFormat="true" ht="40.5" hidden="true" spans="1:23">
      <c r="A3551" s="270">
        <f>MAX(A$3:A3550)+1</f>
        <v>3316</v>
      </c>
      <c r="B3551" s="270">
        <v>330403008</v>
      </c>
      <c r="C3551" s="503" t="s">
        <v>9164</v>
      </c>
      <c r="D3551" s="410" t="s">
        <v>9165</v>
      </c>
      <c r="E3551" s="410" t="s">
        <v>9164</v>
      </c>
      <c r="F3551" s="474" t="s">
        <v>9166</v>
      </c>
      <c r="G3551" s="503"/>
      <c r="H3551" s="283" t="s">
        <v>39</v>
      </c>
      <c r="I3551" s="283" t="s">
        <v>40</v>
      </c>
      <c r="J3551" s="490" t="s">
        <v>31</v>
      </c>
      <c r="K3551" s="490" t="s">
        <v>31</v>
      </c>
      <c r="L3551" s="490" t="s">
        <v>31</v>
      </c>
      <c r="M3551" s="490" t="s">
        <v>31</v>
      </c>
      <c r="N3551" s="490" t="s">
        <v>31</v>
      </c>
      <c r="O3551" s="490" t="s">
        <v>31</v>
      </c>
      <c r="P3551" s="377" t="s">
        <v>31</v>
      </c>
      <c r="Q3551" s="377" t="s">
        <v>31</v>
      </c>
      <c r="R3551" s="377" t="s">
        <v>31</v>
      </c>
      <c r="S3551" s="270"/>
      <c r="T3551" s="283"/>
      <c r="U3551" s="283"/>
      <c r="V3551" s="270"/>
      <c r="W3551" s="270" t="s">
        <v>21</v>
      </c>
    </row>
    <row r="3552" s="252" customFormat="true" ht="25.5" hidden="true" spans="1:23">
      <c r="A3552" s="270"/>
      <c r="B3552" s="270">
        <v>330404</v>
      </c>
      <c r="C3552" s="270" t="s">
        <v>9167</v>
      </c>
      <c r="D3552" s="410"/>
      <c r="E3552" s="410"/>
      <c r="F3552" s="270"/>
      <c r="G3552" s="270"/>
      <c r="H3552" s="283"/>
      <c r="I3552" s="283"/>
      <c r="J3552" s="490"/>
      <c r="K3552" s="490"/>
      <c r="L3552" s="490"/>
      <c r="M3552" s="490"/>
      <c r="N3552" s="490"/>
      <c r="O3552" s="490"/>
      <c r="P3552" s="377"/>
      <c r="Q3552" s="377"/>
      <c r="R3552" s="377"/>
      <c r="S3552" s="270"/>
      <c r="T3552" s="283"/>
      <c r="U3552" s="283"/>
      <c r="V3552" s="270"/>
      <c r="W3552" s="270" t="s">
        <v>21</v>
      </c>
    </row>
    <row r="3553" s="253" customFormat="true" ht="38.25" hidden="true" spans="1:23">
      <c r="A3553" s="270">
        <f>MAX(A$3:A3552)+1</f>
        <v>3317</v>
      </c>
      <c r="B3553" s="270">
        <v>330404001</v>
      </c>
      <c r="C3553" s="503" t="s">
        <v>9168</v>
      </c>
      <c r="D3553" s="410" t="s">
        <v>9169</v>
      </c>
      <c r="E3553" s="410" t="s">
        <v>9168</v>
      </c>
      <c r="F3553" s="270"/>
      <c r="G3553" s="270" t="s">
        <v>9170</v>
      </c>
      <c r="H3553" s="283" t="s">
        <v>29</v>
      </c>
      <c r="I3553" s="283" t="s">
        <v>40</v>
      </c>
      <c r="J3553" s="490" t="s">
        <v>31</v>
      </c>
      <c r="K3553" s="490" t="s">
        <v>31</v>
      </c>
      <c r="L3553" s="490" t="s">
        <v>31</v>
      </c>
      <c r="M3553" s="490" t="s">
        <v>31</v>
      </c>
      <c r="N3553" s="490" t="s">
        <v>31</v>
      </c>
      <c r="O3553" s="490" t="s">
        <v>31</v>
      </c>
      <c r="P3553" s="377" t="s">
        <v>31</v>
      </c>
      <c r="Q3553" s="377" t="s">
        <v>31</v>
      </c>
      <c r="R3553" s="377" t="s">
        <v>31</v>
      </c>
      <c r="S3553" s="270"/>
      <c r="T3553" s="283"/>
      <c r="U3553" s="283"/>
      <c r="V3553" s="270"/>
      <c r="W3553" s="270" t="s">
        <v>21</v>
      </c>
    </row>
    <row r="3554" s="253" customFormat="true" ht="38.25" hidden="true" spans="1:23">
      <c r="A3554" s="270">
        <f>MAX(A$3:A3553)+1</f>
        <v>3318</v>
      </c>
      <c r="B3554" s="270">
        <v>330404002</v>
      </c>
      <c r="C3554" s="503" t="s">
        <v>9171</v>
      </c>
      <c r="D3554" s="410" t="s">
        <v>9172</v>
      </c>
      <c r="E3554" s="410" t="s">
        <v>9171</v>
      </c>
      <c r="F3554" s="270"/>
      <c r="G3554" s="270"/>
      <c r="H3554" s="283" t="s">
        <v>29</v>
      </c>
      <c r="I3554" s="283" t="s">
        <v>40</v>
      </c>
      <c r="J3554" s="490" t="s">
        <v>31</v>
      </c>
      <c r="K3554" s="490" t="s">
        <v>31</v>
      </c>
      <c r="L3554" s="490" t="s">
        <v>31</v>
      </c>
      <c r="M3554" s="490" t="s">
        <v>31</v>
      </c>
      <c r="N3554" s="490" t="s">
        <v>31</v>
      </c>
      <c r="O3554" s="490" t="s">
        <v>31</v>
      </c>
      <c r="P3554" s="377" t="s">
        <v>31</v>
      </c>
      <c r="Q3554" s="377" t="s">
        <v>31</v>
      </c>
      <c r="R3554" s="377" t="s">
        <v>31</v>
      </c>
      <c r="S3554" s="270"/>
      <c r="T3554" s="283"/>
      <c r="U3554" s="283"/>
      <c r="V3554" s="270"/>
      <c r="W3554" s="270" t="s">
        <v>21</v>
      </c>
    </row>
    <row r="3555" s="253" customFormat="true" ht="38.25" hidden="true" spans="1:23">
      <c r="A3555" s="270">
        <f>MAX(A$3:A3554)+1</f>
        <v>3319</v>
      </c>
      <c r="B3555" s="270">
        <v>330404003</v>
      </c>
      <c r="C3555" s="503" t="s">
        <v>9173</v>
      </c>
      <c r="D3555" s="410" t="s">
        <v>9174</v>
      </c>
      <c r="E3555" s="410" t="s">
        <v>9173</v>
      </c>
      <c r="F3555" s="270"/>
      <c r="G3555" s="270"/>
      <c r="H3555" s="283" t="s">
        <v>4442</v>
      </c>
      <c r="I3555" s="283" t="s">
        <v>842</v>
      </c>
      <c r="J3555" s="490" t="s">
        <v>31</v>
      </c>
      <c r="K3555" s="490" t="s">
        <v>31</v>
      </c>
      <c r="L3555" s="490" t="s">
        <v>31</v>
      </c>
      <c r="M3555" s="490" t="s">
        <v>31</v>
      </c>
      <c r="N3555" s="490" t="s">
        <v>31</v>
      </c>
      <c r="O3555" s="490" t="s">
        <v>31</v>
      </c>
      <c r="P3555" s="377" t="s">
        <v>31</v>
      </c>
      <c r="Q3555" s="377" t="s">
        <v>31</v>
      </c>
      <c r="R3555" s="377" t="s">
        <v>31</v>
      </c>
      <c r="S3555" s="498" t="s">
        <v>8517</v>
      </c>
      <c r="T3555" s="485"/>
      <c r="U3555" s="283"/>
      <c r="V3555" s="270"/>
      <c r="W3555" s="270" t="s">
        <v>21</v>
      </c>
    </row>
    <row r="3556" s="253" customFormat="true" ht="38.25" hidden="true" spans="1:23">
      <c r="A3556" s="270">
        <f>MAX(A$3:A3555)+1</f>
        <v>3320</v>
      </c>
      <c r="B3556" s="270">
        <v>330404004</v>
      </c>
      <c r="C3556" s="503" t="s">
        <v>9175</v>
      </c>
      <c r="D3556" s="410" t="s">
        <v>9176</v>
      </c>
      <c r="E3556" s="410" t="s">
        <v>9175</v>
      </c>
      <c r="F3556" s="270" t="s">
        <v>9177</v>
      </c>
      <c r="G3556" s="270"/>
      <c r="H3556" s="283" t="s">
        <v>39</v>
      </c>
      <c r="I3556" s="283" t="s">
        <v>40</v>
      </c>
      <c r="J3556" s="490" t="s">
        <v>31</v>
      </c>
      <c r="K3556" s="490" t="s">
        <v>31</v>
      </c>
      <c r="L3556" s="490" t="s">
        <v>31</v>
      </c>
      <c r="M3556" s="490" t="s">
        <v>31</v>
      </c>
      <c r="N3556" s="490" t="s">
        <v>31</v>
      </c>
      <c r="O3556" s="490" t="s">
        <v>31</v>
      </c>
      <c r="P3556" s="377" t="s">
        <v>31</v>
      </c>
      <c r="Q3556" s="377" t="s">
        <v>31</v>
      </c>
      <c r="R3556" s="377" t="s">
        <v>31</v>
      </c>
      <c r="S3556" s="270"/>
      <c r="T3556" s="283"/>
      <c r="U3556" s="283"/>
      <c r="V3556" s="270"/>
      <c r="W3556" s="270" t="s">
        <v>21</v>
      </c>
    </row>
    <row r="3557" s="253" customFormat="true" ht="38.25" hidden="true" spans="1:23">
      <c r="A3557" s="270">
        <f>MAX(A$3:A3556)+1</f>
        <v>3321</v>
      </c>
      <c r="B3557" s="270">
        <v>330404005</v>
      </c>
      <c r="C3557" s="503" t="s">
        <v>9178</v>
      </c>
      <c r="D3557" s="410" t="s">
        <v>9179</v>
      </c>
      <c r="E3557" s="410" t="s">
        <v>9178</v>
      </c>
      <c r="F3557" s="270"/>
      <c r="G3557" s="270"/>
      <c r="H3557" s="283" t="s">
        <v>39</v>
      </c>
      <c r="I3557" s="283" t="s">
        <v>40</v>
      </c>
      <c r="J3557" s="490" t="s">
        <v>31</v>
      </c>
      <c r="K3557" s="490" t="s">
        <v>31</v>
      </c>
      <c r="L3557" s="490" t="s">
        <v>31</v>
      </c>
      <c r="M3557" s="490" t="s">
        <v>31</v>
      </c>
      <c r="N3557" s="490" t="s">
        <v>31</v>
      </c>
      <c r="O3557" s="490" t="s">
        <v>31</v>
      </c>
      <c r="P3557" s="377" t="s">
        <v>31</v>
      </c>
      <c r="Q3557" s="377" t="s">
        <v>31</v>
      </c>
      <c r="R3557" s="377" t="s">
        <v>31</v>
      </c>
      <c r="S3557" s="270"/>
      <c r="T3557" s="283"/>
      <c r="U3557" s="283"/>
      <c r="V3557" s="270"/>
      <c r="W3557" s="270" t="s">
        <v>21</v>
      </c>
    </row>
    <row r="3558" s="253" customFormat="true" ht="38.25" hidden="true" spans="1:23">
      <c r="A3558" s="270">
        <f>MAX(A$3:A3557)+1</f>
        <v>3322</v>
      </c>
      <c r="B3558" s="270">
        <v>330404006</v>
      </c>
      <c r="C3558" s="503" t="s">
        <v>9180</v>
      </c>
      <c r="D3558" s="410" t="s">
        <v>9181</v>
      </c>
      <c r="E3558" s="410" t="s">
        <v>9180</v>
      </c>
      <c r="F3558" s="270"/>
      <c r="G3558" s="270"/>
      <c r="H3558" s="283" t="s">
        <v>39</v>
      </c>
      <c r="I3558" s="283" t="s">
        <v>40</v>
      </c>
      <c r="J3558" s="490" t="s">
        <v>31</v>
      </c>
      <c r="K3558" s="490" t="s">
        <v>31</v>
      </c>
      <c r="L3558" s="490" t="s">
        <v>31</v>
      </c>
      <c r="M3558" s="490" t="s">
        <v>31</v>
      </c>
      <c r="N3558" s="490" t="s">
        <v>31</v>
      </c>
      <c r="O3558" s="490" t="s">
        <v>31</v>
      </c>
      <c r="P3558" s="377" t="s">
        <v>31</v>
      </c>
      <c r="Q3558" s="377" t="s">
        <v>31</v>
      </c>
      <c r="R3558" s="377" t="s">
        <v>31</v>
      </c>
      <c r="S3558" s="270"/>
      <c r="T3558" s="283"/>
      <c r="U3558" s="283"/>
      <c r="V3558" s="270"/>
      <c r="W3558" s="270" t="s">
        <v>21</v>
      </c>
    </row>
    <row r="3559" s="253" customFormat="true" ht="38.25" hidden="true" spans="1:23">
      <c r="A3559" s="270">
        <f>MAX(A$3:A3558)+1</f>
        <v>3323</v>
      </c>
      <c r="B3559" s="270">
        <v>330404007</v>
      </c>
      <c r="C3559" s="503" t="s">
        <v>9182</v>
      </c>
      <c r="D3559" s="410" t="s">
        <v>9183</v>
      </c>
      <c r="E3559" s="410" t="s">
        <v>9182</v>
      </c>
      <c r="F3559" s="270" t="s">
        <v>9184</v>
      </c>
      <c r="G3559" s="270"/>
      <c r="H3559" s="283" t="s">
        <v>39</v>
      </c>
      <c r="I3559" s="283" t="s">
        <v>40</v>
      </c>
      <c r="J3559" s="490" t="s">
        <v>31</v>
      </c>
      <c r="K3559" s="490" t="s">
        <v>31</v>
      </c>
      <c r="L3559" s="490" t="s">
        <v>31</v>
      </c>
      <c r="M3559" s="490" t="s">
        <v>31</v>
      </c>
      <c r="N3559" s="490" t="s">
        <v>31</v>
      </c>
      <c r="O3559" s="490" t="s">
        <v>31</v>
      </c>
      <c r="P3559" s="377" t="s">
        <v>31</v>
      </c>
      <c r="Q3559" s="377" t="s">
        <v>31</v>
      </c>
      <c r="R3559" s="377" t="s">
        <v>31</v>
      </c>
      <c r="S3559" s="270"/>
      <c r="T3559" s="283"/>
      <c r="U3559" s="283"/>
      <c r="V3559" s="270"/>
      <c r="W3559" s="270" t="s">
        <v>21</v>
      </c>
    </row>
    <row r="3560" s="253" customFormat="true" ht="38.25" hidden="true" spans="1:23">
      <c r="A3560" s="270">
        <f>MAX(A$3:A3559)+1</f>
        <v>3324</v>
      </c>
      <c r="B3560" s="270">
        <v>330404009</v>
      </c>
      <c r="C3560" s="503" t="s">
        <v>9185</v>
      </c>
      <c r="D3560" s="410" t="s">
        <v>9186</v>
      </c>
      <c r="E3560" s="410" t="s">
        <v>9185</v>
      </c>
      <c r="F3560" s="270"/>
      <c r="G3560" s="270"/>
      <c r="H3560" s="283" t="s">
        <v>29</v>
      </c>
      <c r="I3560" s="283" t="s">
        <v>40</v>
      </c>
      <c r="J3560" s="490" t="s">
        <v>31</v>
      </c>
      <c r="K3560" s="490" t="s">
        <v>31</v>
      </c>
      <c r="L3560" s="490" t="s">
        <v>31</v>
      </c>
      <c r="M3560" s="490" t="s">
        <v>31</v>
      </c>
      <c r="N3560" s="490" t="s">
        <v>31</v>
      </c>
      <c r="O3560" s="490" t="s">
        <v>31</v>
      </c>
      <c r="P3560" s="377" t="s">
        <v>31</v>
      </c>
      <c r="Q3560" s="377" t="s">
        <v>31</v>
      </c>
      <c r="R3560" s="377" t="s">
        <v>31</v>
      </c>
      <c r="S3560" s="430"/>
      <c r="T3560" s="283"/>
      <c r="U3560" s="283"/>
      <c r="V3560" s="270"/>
      <c r="W3560" s="270" t="s">
        <v>21</v>
      </c>
    </row>
    <row r="3561" s="253" customFormat="true" ht="38.25" hidden="true" spans="1:23">
      <c r="A3561" s="270">
        <f>MAX(A$3:A3560)+1</f>
        <v>3325</v>
      </c>
      <c r="B3561" s="270">
        <v>330404011</v>
      </c>
      <c r="C3561" s="503" t="s">
        <v>9187</v>
      </c>
      <c r="D3561" s="410" t="s">
        <v>9188</v>
      </c>
      <c r="E3561" s="410" t="s">
        <v>9187</v>
      </c>
      <c r="F3561" s="270"/>
      <c r="G3561" s="270" t="s">
        <v>7030</v>
      </c>
      <c r="H3561" s="283" t="s">
        <v>44</v>
      </c>
      <c r="I3561" s="283" t="s">
        <v>40</v>
      </c>
      <c r="J3561" s="490" t="s">
        <v>31</v>
      </c>
      <c r="K3561" s="490" t="s">
        <v>31</v>
      </c>
      <c r="L3561" s="490" t="s">
        <v>31</v>
      </c>
      <c r="M3561" s="490" t="s">
        <v>31</v>
      </c>
      <c r="N3561" s="490" t="s">
        <v>31</v>
      </c>
      <c r="O3561" s="490" t="s">
        <v>31</v>
      </c>
      <c r="P3561" s="377" t="s">
        <v>31</v>
      </c>
      <c r="Q3561" s="377" t="s">
        <v>31</v>
      </c>
      <c r="R3561" s="377" t="s">
        <v>31</v>
      </c>
      <c r="S3561" s="430"/>
      <c r="T3561" s="283"/>
      <c r="U3561" s="283"/>
      <c r="V3561" s="270"/>
      <c r="W3561" s="270" t="s">
        <v>21</v>
      </c>
    </row>
    <row r="3562" s="253" customFormat="true" ht="38.25" hidden="true" spans="1:23">
      <c r="A3562" s="270">
        <f>MAX(A$3:A3561)+1</f>
        <v>3326</v>
      </c>
      <c r="B3562" s="270">
        <v>330404013</v>
      </c>
      <c r="C3562" s="503" t="s">
        <v>9189</v>
      </c>
      <c r="D3562" s="410" t="s">
        <v>9190</v>
      </c>
      <c r="E3562" s="410" t="s">
        <v>9189</v>
      </c>
      <c r="F3562" s="270"/>
      <c r="G3562" s="270" t="s">
        <v>9191</v>
      </c>
      <c r="H3562" s="283" t="s">
        <v>39</v>
      </c>
      <c r="I3562" s="283" t="s">
        <v>40</v>
      </c>
      <c r="J3562" s="490" t="s">
        <v>31</v>
      </c>
      <c r="K3562" s="490" t="s">
        <v>31</v>
      </c>
      <c r="L3562" s="490" t="s">
        <v>31</v>
      </c>
      <c r="M3562" s="490" t="s">
        <v>31</v>
      </c>
      <c r="N3562" s="490" t="s">
        <v>31</v>
      </c>
      <c r="O3562" s="490" t="s">
        <v>31</v>
      </c>
      <c r="P3562" s="377" t="s">
        <v>31</v>
      </c>
      <c r="Q3562" s="377" t="s">
        <v>31</v>
      </c>
      <c r="R3562" s="377" t="s">
        <v>31</v>
      </c>
      <c r="S3562" s="430"/>
      <c r="T3562" s="283"/>
      <c r="U3562" s="283"/>
      <c r="V3562" s="270"/>
      <c r="W3562" s="270" t="s">
        <v>21</v>
      </c>
    </row>
    <row r="3563" s="253" customFormat="true" ht="51" hidden="true" spans="1:23">
      <c r="A3563" s="270">
        <f>MAX(A$3:A3562)+1</f>
        <v>3327</v>
      </c>
      <c r="B3563" s="321">
        <v>330404014</v>
      </c>
      <c r="C3563" s="270" t="s">
        <v>9192</v>
      </c>
      <c r="D3563" s="550" t="s">
        <v>9193</v>
      </c>
      <c r="E3563" s="410" t="s">
        <v>9192</v>
      </c>
      <c r="F3563" s="325" t="s">
        <v>9194</v>
      </c>
      <c r="G3563" s="270"/>
      <c r="H3563" s="283" t="s">
        <v>29</v>
      </c>
      <c r="I3563" s="283" t="s">
        <v>5311</v>
      </c>
      <c r="J3563" s="289" t="s">
        <v>31</v>
      </c>
      <c r="K3563" s="290"/>
      <c r="L3563" s="291"/>
      <c r="M3563" s="289" t="s">
        <v>31</v>
      </c>
      <c r="N3563" s="290"/>
      <c r="O3563" s="291"/>
      <c r="P3563" s="298" t="s">
        <v>31</v>
      </c>
      <c r="Q3563" s="305"/>
      <c r="R3563" s="306"/>
      <c r="S3563" s="270"/>
      <c r="T3563" s="283"/>
      <c r="U3563" s="283"/>
      <c r="V3563" s="270"/>
      <c r="W3563" s="270" t="s">
        <v>310</v>
      </c>
    </row>
    <row r="3564" s="252" customFormat="true" ht="25.5" hidden="true" spans="1:23">
      <c r="A3564" s="270"/>
      <c r="B3564" s="270">
        <v>330405</v>
      </c>
      <c r="C3564" s="270" t="s">
        <v>9195</v>
      </c>
      <c r="D3564" s="410"/>
      <c r="E3564" s="410"/>
      <c r="F3564" s="270"/>
      <c r="G3564" s="270"/>
      <c r="H3564" s="283"/>
      <c r="I3564" s="283"/>
      <c r="J3564" s="490"/>
      <c r="K3564" s="490"/>
      <c r="L3564" s="490"/>
      <c r="M3564" s="490"/>
      <c r="N3564" s="490"/>
      <c r="O3564" s="490"/>
      <c r="P3564" s="377"/>
      <c r="Q3564" s="377"/>
      <c r="R3564" s="377"/>
      <c r="S3564" s="270"/>
      <c r="T3564" s="283"/>
      <c r="U3564" s="283"/>
      <c r="V3564" s="270"/>
      <c r="W3564" s="270" t="s">
        <v>21</v>
      </c>
    </row>
    <row r="3565" s="253" customFormat="true" ht="38.25" hidden="true" spans="1:23">
      <c r="A3565" s="270">
        <f>MAX(A$3:A3564)+1</f>
        <v>3328</v>
      </c>
      <c r="B3565" s="270">
        <v>330405001</v>
      </c>
      <c r="C3565" s="503" t="s">
        <v>9196</v>
      </c>
      <c r="D3565" s="410" t="s">
        <v>9197</v>
      </c>
      <c r="E3565" s="410" t="s">
        <v>9196</v>
      </c>
      <c r="F3565" s="270"/>
      <c r="G3565" s="270" t="s">
        <v>3233</v>
      </c>
      <c r="H3565" s="283" t="s">
        <v>39</v>
      </c>
      <c r="I3565" s="283" t="s">
        <v>40</v>
      </c>
      <c r="J3565" s="490" t="s">
        <v>31</v>
      </c>
      <c r="K3565" s="490" t="s">
        <v>31</v>
      </c>
      <c r="L3565" s="490" t="s">
        <v>31</v>
      </c>
      <c r="M3565" s="490" t="s">
        <v>31</v>
      </c>
      <c r="N3565" s="490" t="s">
        <v>31</v>
      </c>
      <c r="O3565" s="490" t="s">
        <v>31</v>
      </c>
      <c r="P3565" s="377" t="s">
        <v>31</v>
      </c>
      <c r="Q3565" s="377" t="s">
        <v>31</v>
      </c>
      <c r="R3565" s="377" t="s">
        <v>31</v>
      </c>
      <c r="S3565" s="270"/>
      <c r="T3565" s="283"/>
      <c r="U3565" s="283"/>
      <c r="V3565" s="270"/>
      <c r="W3565" s="270" t="s">
        <v>21</v>
      </c>
    </row>
    <row r="3566" s="253" customFormat="true" ht="38.25" hidden="true" spans="1:23">
      <c r="A3566" s="270">
        <f>MAX(A$3:A3565)+1</f>
        <v>3329</v>
      </c>
      <c r="B3566" s="270">
        <v>330405002</v>
      </c>
      <c r="C3566" s="503" t="s">
        <v>9198</v>
      </c>
      <c r="D3566" s="410" t="s">
        <v>9199</v>
      </c>
      <c r="E3566" s="410" t="s">
        <v>9198</v>
      </c>
      <c r="F3566" s="270"/>
      <c r="G3566" s="270"/>
      <c r="H3566" s="283" t="s">
        <v>39</v>
      </c>
      <c r="I3566" s="283" t="s">
        <v>40</v>
      </c>
      <c r="J3566" s="490" t="s">
        <v>31</v>
      </c>
      <c r="K3566" s="490" t="s">
        <v>31</v>
      </c>
      <c r="L3566" s="490" t="s">
        <v>31</v>
      </c>
      <c r="M3566" s="490" t="s">
        <v>31</v>
      </c>
      <c r="N3566" s="490" t="s">
        <v>31</v>
      </c>
      <c r="O3566" s="490" t="s">
        <v>31</v>
      </c>
      <c r="P3566" s="377" t="s">
        <v>31</v>
      </c>
      <c r="Q3566" s="377" t="s">
        <v>31</v>
      </c>
      <c r="R3566" s="377" t="s">
        <v>31</v>
      </c>
      <c r="S3566" s="270"/>
      <c r="T3566" s="283"/>
      <c r="U3566" s="283"/>
      <c r="V3566" s="270"/>
      <c r="W3566" s="270" t="s">
        <v>21</v>
      </c>
    </row>
    <row r="3567" s="253" customFormat="true" ht="38.25" hidden="true" spans="1:23">
      <c r="A3567" s="270">
        <f>MAX(A$3:A3566)+1</f>
        <v>3330</v>
      </c>
      <c r="B3567" s="270">
        <v>330405003</v>
      </c>
      <c r="C3567" s="503" t="s">
        <v>9200</v>
      </c>
      <c r="D3567" s="410" t="s">
        <v>9201</v>
      </c>
      <c r="E3567" s="410" t="s">
        <v>9200</v>
      </c>
      <c r="F3567" s="270"/>
      <c r="G3567" s="270" t="s">
        <v>3233</v>
      </c>
      <c r="H3567" s="283" t="s">
        <v>39</v>
      </c>
      <c r="I3567" s="283" t="s">
        <v>40</v>
      </c>
      <c r="J3567" s="490" t="s">
        <v>31</v>
      </c>
      <c r="K3567" s="490" t="s">
        <v>31</v>
      </c>
      <c r="L3567" s="490" t="s">
        <v>31</v>
      </c>
      <c r="M3567" s="490" t="s">
        <v>31</v>
      </c>
      <c r="N3567" s="490" t="s">
        <v>31</v>
      </c>
      <c r="O3567" s="490" t="s">
        <v>31</v>
      </c>
      <c r="P3567" s="377" t="s">
        <v>31</v>
      </c>
      <c r="Q3567" s="377" t="s">
        <v>31</v>
      </c>
      <c r="R3567" s="377" t="s">
        <v>31</v>
      </c>
      <c r="S3567" s="270"/>
      <c r="T3567" s="283"/>
      <c r="U3567" s="283"/>
      <c r="V3567" s="270"/>
      <c r="W3567" s="270" t="s">
        <v>21</v>
      </c>
    </row>
    <row r="3568" s="253" customFormat="true" ht="38.25" hidden="true" spans="1:23">
      <c r="A3568" s="270">
        <f>MAX(A$3:A3567)+1</f>
        <v>3331</v>
      </c>
      <c r="B3568" s="270">
        <v>330405004</v>
      </c>
      <c r="C3568" s="503" t="s">
        <v>9202</v>
      </c>
      <c r="D3568" s="410" t="s">
        <v>9203</v>
      </c>
      <c r="E3568" s="410" t="s">
        <v>9202</v>
      </c>
      <c r="F3568" s="270"/>
      <c r="G3568" s="270"/>
      <c r="H3568" s="283" t="s">
        <v>39</v>
      </c>
      <c r="I3568" s="283" t="s">
        <v>40</v>
      </c>
      <c r="J3568" s="490" t="s">
        <v>31</v>
      </c>
      <c r="K3568" s="490" t="s">
        <v>31</v>
      </c>
      <c r="L3568" s="490" t="s">
        <v>31</v>
      </c>
      <c r="M3568" s="490" t="s">
        <v>31</v>
      </c>
      <c r="N3568" s="490" t="s">
        <v>31</v>
      </c>
      <c r="O3568" s="490" t="s">
        <v>31</v>
      </c>
      <c r="P3568" s="377" t="s">
        <v>31</v>
      </c>
      <c r="Q3568" s="377" t="s">
        <v>31</v>
      </c>
      <c r="R3568" s="377" t="s">
        <v>31</v>
      </c>
      <c r="S3568" s="270"/>
      <c r="T3568" s="283"/>
      <c r="U3568" s="283"/>
      <c r="V3568" s="270"/>
      <c r="W3568" s="270" t="s">
        <v>21</v>
      </c>
    </row>
    <row r="3569" s="253" customFormat="true" ht="38.25" hidden="true" spans="1:23">
      <c r="A3569" s="270">
        <f>MAX(A$3:A3568)+1</f>
        <v>3332</v>
      </c>
      <c r="B3569" s="270">
        <v>330405005</v>
      </c>
      <c r="C3569" s="503" t="s">
        <v>9204</v>
      </c>
      <c r="D3569" s="410" t="s">
        <v>9205</v>
      </c>
      <c r="E3569" s="410" t="s">
        <v>9204</v>
      </c>
      <c r="F3569" s="270"/>
      <c r="G3569" s="270"/>
      <c r="H3569" s="283" t="s">
        <v>39</v>
      </c>
      <c r="I3569" s="283" t="s">
        <v>40</v>
      </c>
      <c r="J3569" s="490" t="s">
        <v>31</v>
      </c>
      <c r="K3569" s="490" t="s">
        <v>31</v>
      </c>
      <c r="L3569" s="490" t="s">
        <v>31</v>
      </c>
      <c r="M3569" s="490" t="s">
        <v>31</v>
      </c>
      <c r="N3569" s="490" t="s">
        <v>31</v>
      </c>
      <c r="O3569" s="490" t="s">
        <v>31</v>
      </c>
      <c r="P3569" s="377" t="s">
        <v>31</v>
      </c>
      <c r="Q3569" s="377" t="s">
        <v>31</v>
      </c>
      <c r="R3569" s="377" t="s">
        <v>31</v>
      </c>
      <c r="S3569" s="270"/>
      <c r="T3569" s="283"/>
      <c r="U3569" s="283"/>
      <c r="V3569" s="270"/>
      <c r="W3569" s="270" t="s">
        <v>21</v>
      </c>
    </row>
    <row r="3570" s="253" customFormat="true" ht="38.25" hidden="true" spans="1:23">
      <c r="A3570" s="270">
        <f>MAX(A$3:A3569)+1</f>
        <v>3333</v>
      </c>
      <c r="B3570" s="270">
        <v>330405006</v>
      </c>
      <c r="C3570" s="503" t="s">
        <v>9206</v>
      </c>
      <c r="D3570" s="410" t="s">
        <v>9207</v>
      </c>
      <c r="E3570" s="410" t="s">
        <v>9206</v>
      </c>
      <c r="F3570" s="270"/>
      <c r="G3570" s="270" t="s">
        <v>9208</v>
      </c>
      <c r="H3570" s="283" t="s">
        <v>39</v>
      </c>
      <c r="I3570" s="283" t="s">
        <v>40</v>
      </c>
      <c r="J3570" s="490" t="s">
        <v>31</v>
      </c>
      <c r="K3570" s="490" t="s">
        <v>31</v>
      </c>
      <c r="L3570" s="490" t="s">
        <v>31</v>
      </c>
      <c r="M3570" s="490" t="s">
        <v>31</v>
      </c>
      <c r="N3570" s="490" t="s">
        <v>31</v>
      </c>
      <c r="O3570" s="490" t="s">
        <v>31</v>
      </c>
      <c r="P3570" s="377" t="s">
        <v>31</v>
      </c>
      <c r="Q3570" s="377" t="s">
        <v>31</v>
      </c>
      <c r="R3570" s="377" t="s">
        <v>31</v>
      </c>
      <c r="S3570" s="270"/>
      <c r="T3570" s="283"/>
      <c r="U3570" s="283"/>
      <c r="V3570" s="270"/>
      <c r="W3570" s="270" t="s">
        <v>21</v>
      </c>
    </row>
    <row r="3571" s="253" customFormat="true" ht="38.25" hidden="true" spans="1:23">
      <c r="A3571" s="270">
        <f>MAX(A$3:A3570)+1</f>
        <v>3334</v>
      </c>
      <c r="B3571" s="270">
        <v>330405007</v>
      </c>
      <c r="C3571" s="503" t="s">
        <v>9209</v>
      </c>
      <c r="D3571" s="410" t="s">
        <v>9210</v>
      </c>
      <c r="E3571" s="410" t="s">
        <v>9209</v>
      </c>
      <c r="F3571" s="270"/>
      <c r="G3571" s="270"/>
      <c r="H3571" s="283" t="s">
        <v>39</v>
      </c>
      <c r="I3571" s="283" t="s">
        <v>40</v>
      </c>
      <c r="J3571" s="490" t="s">
        <v>31</v>
      </c>
      <c r="K3571" s="490" t="s">
        <v>31</v>
      </c>
      <c r="L3571" s="490" t="s">
        <v>31</v>
      </c>
      <c r="M3571" s="490" t="s">
        <v>31</v>
      </c>
      <c r="N3571" s="490" t="s">
        <v>31</v>
      </c>
      <c r="O3571" s="490" t="s">
        <v>31</v>
      </c>
      <c r="P3571" s="377" t="s">
        <v>31</v>
      </c>
      <c r="Q3571" s="377" t="s">
        <v>31</v>
      </c>
      <c r="R3571" s="377" t="s">
        <v>31</v>
      </c>
      <c r="S3571" s="270"/>
      <c r="T3571" s="283"/>
      <c r="U3571" s="283"/>
      <c r="V3571" s="270"/>
      <c r="W3571" s="270" t="s">
        <v>21</v>
      </c>
    </row>
    <row r="3572" s="253" customFormat="true" ht="38.25" hidden="true" spans="1:23">
      <c r="A3572" s="270">
        <f>MAX(A$3:A3571)+1</f>
        <v>3335</v>
      </c>
      <c r="B3572" s="270">
        <v>330405008</v>
      </c>
      <c r="C3572" s="503" t="s">
        <v>9211</v>
      </c>
      <c r="D3572" s="410" t="s">
        <v>9212</v>
      </c>
      <c r="E3572" s="410" t="s">
        <v>9211</v>
      </c>
      <c r="F3572" s="270" t="s">
        <v>9213</v>
      </c>
      <c r="G3572" s="270"/>
      <c r="H3572" s="283" t="s">
        <v>39</v>
      </c>
      <c r="I3572" s="283" t="s">
        <v>40</v>
      </c>
      <c r="J3572" s="490" t="s">
        <v>31</v>
      </c>
      <c r="K3572" s="490" t="s">
        <v>31</v>
      </c>
      <c r="L3572" s="490" t="s">
        <v>31</v>
      </c>
      <c r="M3572" s="490" t="s">
        <v>31</v>
      </c>
      <c r="N3572" s="490" t="s">
        <v>31</v>
      </c>
      <c r="O3572" s="490" t="s">
        <v>31</v>
      </c>
      <c r="P3572" s="377" t="s">
        <v>31</v>
      </c>
      <c r="Q3572" s="377" t="s">
        <v>31</v>
      </c>
      <c r="R3572" s="377" t="s">
        <v>31</v>
      </c>
      <c r="S3572" s="270"/>
      <c r="T3572" s="283"/>
      <c r="U3572" s="283"/>
      <c r="V3572" s="270"/>
      <c r="W3572" s="270" t="s">
        <v>21</v>
      </c>
    </row>
    <row r="3573" s="253" customFormat="true" ht="38.25" hidden="true" spans="1:23">
      <c r="A3573" s="270">
        <f>MAX(A$3:A3572)+1</f>
        <v>3336</v>
      </c>
      <c r="B3573" s="270">
        <v>330405009</v>
      </c>
      <c r="C3573" s="503" t="s">
        <v>9214</v>
      </c>
      <c r="D3573" s="410" t="s">
        <v>9215</v>
      </c>
      <c r="E3573" s="410" t="s">
        <v>9214</v>
      </c>
      <c r="F3573" s="270"/>
      <c r="G3573" s="270" t="s">
        <v>3233</v>
      </c>
      <c r="H3573" s="283" t="s">
        <v>39</v>
      </c>
      <c r="I3573" s="283" t="s">
        <v>40</v>
      </c>
      <c r="J3573" s="490" t="s">
        <v>31</v>
      </c>
      <c r="K3573" s="490" t="s">
        <v>31</v>
      </c>
      <c r="L3573" s="490" t="s">
        <v>31</v>
      </c>
      <c r="M3573" s="490" t="s">
        <v>31</v>
      </c>
      <c r="N3573" s="490" t="s">
        <v>31</v>
      </c>
      <c r="O3573" s="490" t="s">
        <v>31</v>
      </c>
      <c r="P3573" s="377" t="s">
        <v>31</v>
      </c>
      <c r="Q3573" s="377" t="s">
        <v>31</v>
      </c>
      <c r="R3573" s="377" t="s">
        <v>31</v>
      </c>
      <c r="S3573" s="270"/>
      <c r="T3573" s="283"/>
      <c r="U3573" s="283"/>
      <c r="V3573" s="270"/>
      <c r="W3573" s="270" t="s">
        <v>21</v>
      </c>
    </row>
    <row r="3574" s="253" customFormat="true" ht="38.25" hidden="true" spans="1:23">
      <c r="A3574" s="270">
        <f>MAX(A$3:A3573)+1</f>
        <v>3337</v>
      </c>
      <c r="B3574" s="270">
        <v>330405010</v>
      </c>
      <c r="C3574" s="503" t="s">
        <v>9216</v>
      </c>
      <c r="D3574" s="410" t="s">
        <v>9217</v>
      </c>
      <c r="E3574" s="410" t="s">
        <v>9216</v>
      </c>
      <c r="F3574" s="270"/>
      <c r="G3574" s="270"/>
      <c r="H3574" s="283" t="s">
        <v>44</v>
      </c>
      <c r="I3574" s="283" t="s">
        <v>842</v>
      </c>
      <c r="J3574" s="490" t="s">
        <v>31</v>
      </c>
      <c r="K3574" s="490" t="s">
        <v>31</v>
      </c>
      <c r="L3574" s="490" t="s">
        <v>31</v>
      </c>
      <c r="M3574" s="490" t="s">
        <v>31</v>
      </c>
      <c r="N3574" s="490" t="s">
        <v>31</v>
      </c>
      <c r="O3574" s="490" t="s">
        <v>31</v>
      </c>
      <c r="P3574" s="377" t="s">
        <v>31</v>
      </c>
      <c r="Q3574" s="377" t="s">
        <v>31</v>
      </c>
      <c r="R3574" s="377" t="s">
        <v>31</v>
      </c>
      <c r="S3574" s="430" t="s">
        <v>9218</v>
      </c>
      <c r="T3574" s="283"/>
      <c r="U3574" s="283"/>
      <c r="V3574" s="270"/>
      <c r="W3574" s="270" t="s">
        <v>21</v>
      </c>
    </row>
    <row r="3575" s="253" customFormat="true" ht="38.25" hidden="true" spans="1:23">
      <c r="A3575" s="270">
        <f>MAX(A$3:A3574)+1</f>
        <v>3338</v>
      </c>
      <c r="B3575" s="270" t="s">
        <v>9219</v>
      </c>
      <c r="C3575" s="393" t="s">
        <v>9220</v>
      </c>
      <c r="D3575" s="410" t="s">
        <v>9217</v>
      </c>
      <c r="E3575" s="410" t="s">
        <v>9216</v>
      </c>
      <c r="F3575" s="270"/>
      <c r="G3575" s="270"/>
      <c r="H3575" s="283" t="s">
        <v>39</v>
      </c>
      <c r="I3575" s="283" t="s">
        <v>842</v>
      </c>
      <c r="J3575" s="490" t="s">
        <v>31</v>
      </c>
      <c r="K3575" s="490" t="s">
        <v>31</v>
      </c>
      <c r="L3575" s="490" t="s">
        <v>31</v>
      </c>
      <c r="M3575" s="490" t="s">
        <v>31</v>
      </c>
      <c r="N3575" s="490" t="s">
        <v>31</v>
      </c>
      <c r="O3575" s="490" t="s">
        <v>31</v>
      </c>
      <c r="P3575" s="377" t="s">
        <v>31</v>
      </c>
      <c r="Q3575" s="377" t="s">
        <v>31</v>
      </c>
      <c r="R3575" s="377" t="s">
        <v>31</v>
      </c>
      <c r="S3575" s="430" t="s">
        <v>9220</v>
      </c>
      <c r="T3575" s="283"/>
      <c r="U3575" s="283"/>
      <c r="V3575" s="270"/>
      <c r="W3575" s="270" t="s">
        <v>21</v>
      </c>
    </row>
    <row r="3576" s="253" customFormat="true" ht="38.25" hidden="true" spans="1:23">
      <c r="A3576" s="270">
        <f>MAX(A$3:A3575)+1</f>
        <v>3339</v>
      </c>
      <c r="B3576" s="270">
        <v>330405011</v>
      </c>
      <c r="C3576" s="505" t="s">
        <v>9221</v>
      </c>
      <c r="D3576" s="410" t="s">
        <v>9222</v>
      </c>
      <c r="E3576" s="410" t="s">
        <v>9221</v>
      </c>
      <c r="F3576" s="336" t="s">
        <v>9223</v>
      </c>
      <c r="G3576" s="336"/>
      <c r="H3576" s="283" t="s">
        <v>39</v>
      </c>
      <c r="I3576" s="377" t="s">
        <v>40</v>
      </c>
      <c r="J3576" s="490" t="s">
        <v>31</v>
      </c>
      <c r="K3576" s="490" t="s">
        <v>31</v>
      </c>
      <c r="L3576" s="490" t="s">
        <v>31</v>
      </c>
      <c r="M3576" s="490" t="s">
        <v>31</v>
      </c>
      <c r="N3576" s="490" t="s">
        <v>31</v>
      </c>
      <c r="O3576" s="490" t="s">
        <v>31</v>
      </c>
      <c r="P3576" s="377" t="s">
        <v>31</v>
      </c>
      <c r="Q3576" s="377" t="s">
        <v>31</v>
      </c>
      <c r="R3576" s="377" t="s">
        <v>31</v>
      </c>
      <c r="S3576" s="336"/>
      <c r="T3576" s="283"/>
      <c r="U3576" s="377"/>
      <c r="V3576" s="283"/>
      <c r="W3576" s="270" t="s">
        <v>1123</v>
      </c>
    </row>
    <row r="3577" s="253" customFormat="true" ht="38.25" hidden="true" spans="1:23">
      <c r="A3577" s="270">
        <f>MAX(A$3:A3576)+1</f>
        <v>3340</v>
      </c>
      <c r="B3577" s="270">
        <v>330405012</v>
      </c>
      <c r="C3577" s="503" t="s">
        <v>9224</v>
      </c>
      <c r="D3577" s="410" t="s">
        <v>9225</v>
      </c>
      <c r="E3577" s="410" t="s">
        <v>9224</v>
      </c>
      <c r="F3577" s="270"/>
      <c r="G3577" s="270"/>
      <c r="H3577" s="283" t="s">
        <v>39</v>
      </c>
      <c r="I3577" s="283" t="s">
        <v>40</v>
      </c>
      <c r="J3577" s="490" t="s">
        <v>31</v>
      </c>
      <c r="K3577" s="490" t="s">
        <v>31</v>
      </c>
      <c r="L3577" s="490" t="s">
        <v>31</v>
      </c>
      <c r="M3577" s="490" t="s">
        <v>31</v>
      </c>
      <c r="N3577" s="490" t="s">
        <v>31</v>
      </c>
      <c r="O3577" s="490" t="s">
        <v>31</v>
      </c>
      <c r="P3577" s="377" t="s">
        <v>31</v>
      </c>
      <c r="Q3577" s="377" t="s">
        <v>31</v>
      </c>
      <c r="R3577" s="377" t="s">
        <v>31</v>
      </c>
      <c r="S3577" s="270"/>
      <c r="T3577" s="283"/>
      <c r="U3577" s="283"/>
      <c r="V3577" s="270"/>
      <c r="W3577" s="270" t="s">
        <v>21</v>
      </c>
    </row>
    <row r="3578" s="253" customFormat="true" ht="38.25" hidden="true" spans="1:23">
      <c r="A3578" s="270">
        <f>MAX(A$3:A3577)+1</f>
        <v>3341</v>
      </c>
      <c r="B3578" s="270">
        <v>330405013</v>
      </c>
      <c r="C3578" s="503" t="s">
        <v>9226</v>
      </c>
      <c r="D3578" s="410" t="s">
        <v>9227</v>
      </c>
      <c r="E3578" s="410" t="s">
        <v>9226</v>
      </c>
      <c r="F3578" s="270" t="s">
        <v>9228</v>
      </c>
      <c r="G3578" s="270" t="s">
        <v>3233</v>
      </c>
      <c r="H3578" s="283" t="s">
        <v>39</v>
      </c>
      <c r="I3578" s="283" t="s">
        <v>40</v>
      </c>
      <c r="J3578" s="490" t="s">
        <v>31</v>
      </c>
      <c r="K3578" s="490" t="s">
        <v>31</v>
      </c>
      <c r="L3578" s="490" t="s">
        <v>31</v>
      </c>
      <c r="M3578" s="490" t="s">
        <v>31</v>
      </c>
      <c r="N3578" s="490" t="s">
        <v>31</v>
      </c>
      <c r="O3578" s="490" t="s">
        <v>31</v>
      </c>
      <c r="P3578" s="377" t="s">
        <v>31</v>
      </c>
      <c r="Q3578" s="377" t="s">
        <v>31</v>
      </c>
      <c r="R3578" s="377" t="s">
        <v>31</v>
      </c>
      <c r="S3578" s="270"/>
      <c r="T3578" s="283"/>
      <c r="U3578" s="283"/>
      <c r="V3578" s="270"/>
      <c r="W3578" s="270" t="s">
        <v>21</v>
      </c>
    </row>
    <row r="3579" s="253" customFormat="true" ht="54" hidden="true" spans="1:23">
      <c r="A3579" s="270">
        <f>MAX(A$3:A3578)+1</f>
        <v>3342</v>
      </c>
      <c r="B3579" s="270">
        <v>330405014</v>
      </c>
      <c r="C3579" s="503" t="s">
        <v>9229</v>
      </c>
      <c r="D3579" s="410" t="s">
        <v>9230</v>
      </c>
      <c r="E3579" s="410" t="s">
        <v>9229</v>
      </c>
      <c r="F3579" s="270"/>
      <c r="G3579" s="270" t="s">
        <v>9231</v>
      </c>
      <c r="H3579" s="283" t="s">
        <v>39</v>
      </c>
      <c r="I3579" s="283" t="s">
        <v>40</v>
      </c>
      <c r="J3579" s="490" t="s">
        <v>31</v>
      </c>
      <c r="K3579" s="490" t="s">
        <v>31</v>
      </c>
      <c r="L3579" s="490" t="s">
        <v>31</v>
      </c>
      <c r="M3579" s="490" t="s">
        <v>31</v>
      </c>
      <c r="N3579" s="490" t="s">
        <v>31</v>
      </c>
      <c r="O3579" s="490" t="s">
        <v>31</v>
      </c>
      <c r="P3579" s="377" t="s">
        <v>31</v>
      </c>
      <c r="Q3579" s="377" t="s">
        <v>31</v>
      </c>
      <c r="R3579" s="377" t="s">
        <v>31</v>
      </c>
      <c r="S3579" s="270"/>
      <c r="T3579" s="283"/>
      <c r="U3579" s="283"/>
      <c r="V3579" s="270"/>
      <c r="W3579" s="270" t="s">
        <v>21</v>
      </c>
    </row>
    <row r="3580" s="253" customFormat="true" ht="38.25" hidden="true" spans="1:23">
      <c r="A3580" s="270">
        <f>MAX(A$3:A3579)+1</f>
        <v>3343</v>
      </c>
      <c r="B3580" s="270">
        <v>330405015</v>
      </c>
      <c r="C3580" s="503" t="s">
        <v>9232</v>
      </c>
      <c r="D3580" s="410" t="s">
        <v>9233</v>
      </c>
      <c r="E3580" s="410" t="s">
        <v>9232</v>
      </c>
      <c r="F3580" s="270"/>
      <c r="G3580" s="270"/>
      <c r="H3580" s="283" t="s">
        <v>39</v>
      </c>
      <c r="I3580" s="283" t="s">
        <v>40</v>
      </c>
      <c r="J3580" s="490" t="s">
        <v>31</v>
      </c>
      <c r="K3580" s="490" t="s">
        <v>31</v>
      </c>
      <c r="L3580" s="490" t="s">
        <v>31</v>
      </c>
      <c r="M3580" s="490" t="s">
        <v>31</v>
      </c>
      <c r="N3580" s="490" t="s">
        <v>31</v>
      </c>
      <c r="O3580" s="490" t="s">
        <v>31</v>
      </c>
      <c r="P3580" s="377" t="s">
        <v>31</v>
      </c>
      <c r="Q3580" s="377" t="s">
        <v>31</v>
      </c>
      <c r="R3580" s="377" t="s">
        <v>31</v>
      </c>
      <c r="S3580" s="270"/>
      <c r="T3580" s="283"/>
      <c r="U3580" s="283"/>
      <c r="V3580" s="270"/>
      <c r="W3580" s="270" t="s">
        <v>21</v>
      </c>
    </row>
    <row r="3581" s="253" customFormat="true" ht="38.25" hidden="true" spans="1:23">
      <c r="A3581" s="270">
        <f>MAX(A$3:A3580)+1</f>
        <v>3344</v>
      </c>
      <c r="B3581" s="270">
        <v>330405016</v>
      </c>
      <c r="C3581" s="503" t="s">
        <v>9234</v>
      </c>
      <c r="D3581" s="410" t="s">
        <v>9235</v>
      </c>
      <c r="E3581" s="410" t="s">
        <v>9234</v>
      </c>
      <c r="F3581" s="270"/>
      <c r="G3581" s="270" t="s">
        <v>3233</v>
      </c>
      <c r="H3581" s="283" t="s">
        <v>39</v>
      </c>
      <c r="I3581" s="283" t="s">
        <v>40</v>
      </c>
      <c r="J3581" s="490" t="s">
        <v>31</v>
      </c>
      <c r="K3581" s="490" t="s">
        <v>31</v>
      </c>
      <c r="L3581" s="490" t="s">
        <v>31</v>
      </c>
      <c r="M3581" s="490" t="s">
        <v>31</v>
      </c>
      <c r="N3581" s="490" t="s">
        <v>31</v>
      </c>
      <c r="O3581" s="490" t="s">
        <v>31</v>
      </c>
      <c r="P3581" s="377" t="s">
        <v>31</v>
      </c>
      <c r="Q3581" s="377" t="s">
        <v>31</v>
      </c>
      <c r="R3581" s="377" t="s">
        <v>31</v>
      </c>
      <c r="S3581" s="270"/>
      <c r="T3581" s="283"/>
      <c r="U3581" s="283"/>
      <c r="V3581" s="270"/>
      <c r="W3581" s="270" t="s">
        <v>21</v>
      </c>
    </row>
    <row r="3582" s="253" customFormat="true" ht="38.25" hidden="true" spans="1:23">
      <c r="A3582" s="270">
        <f>MAX(A$3:A3581)+1</f>
        <v>3345</v>
      </c>
      <c r="B3582" s="270">
        <v>330405017</v>
      </c>
      <c r="C3582" s="505" t="s">
        <v>9236</v>
      </c>
      <c r="D3582" s="410" t="s">
        <v>9237</v>
      </c>
      <c r="E3582" s="410" t="s">
        <v>9236</v>
      </c>
      <c r="F3582" s="336" t="s">
        <v>9238</v>
      </c>
      <c r="G3582" s="336" t="s">
        <v>9239</v>
      </c>
      <c r="H3582" s="283" t="s">
        <v>39</v>
      </c>
      <c r="I3582" s="377" t="s">
        <v>40</v>
      </c>
      <c r="J3582" s="490" t="s">
        <v>31</v>
      </c>
      <c r="K3582" s="490" t="s">
        <v>31</v>
      </c>
      <c r="L3582" s="490" t="s">
        <v>31</v>
      </c>
      <c r="M3582" s="490" t="s">
        <v>31</v>
      </c>
      <c r="N3582" s="490" t="s">
        <v>31</v>
      </c>
      <c r="O3582" s="490" t="s">
        <v>31</v>
      </c>
      <c r="P3582" s="377" t="s">
        <v>31</v>
      </c>
      <c r="Q3582" s="377" t="s">
        <v>31</v>
      </c>
      <c r="R3582" s="377" t="s">
        <v>31</v>
      </c>
      <c r="S3582" s="336"/>
      <c r="T3582" s="283"/>
      <c r="U3582" s="377"/>
      <c r="V3582" s="283"/>
      <c r="W3582" s="270" t="s">
        <v>1123</v>
      </c>
    </row>
    <row r="3583" s="253" customFormat="true" ht="38.25" hidden="true" spans="1:23">
      <c r="A3583" s="270">
        <f>MAX(A$3:A3582)+1</f>
        <v>3346</v>
      </c>
      <c r="B3583" s="270">
        <v>330405018</v>
      </c>
      <c r="C3583" s="503" t="s">
        <v>9240</v>
      </c>
      <c r="D3583" s="410" t="s">
        <v>9241</v>
      </c>
      <c r="E3583" s="410" t="s">
        <v>9240</v>
      </c>
      <c r="F3583" s="270"/>
      <c r="G3583" s="270" t="s">
        <v>3233</v>
      </c>
      <c r="H3583" s="283" t="s">
        <v>39</v>
      </c>
      <c r="I3583" s="283" t="s">
        <v>40</v>
      </c>
      <c r="J3583" s="490" t="s">
        <v>31</v>
      </c>
      <c r="K3583" s="490" t="s">
        <v>31</v>
      </c>
      <c r="L3583" s="490" t="s">
        <v>31</v>
      </c>
      <c r="M3583" s="490" t="s">
        <v>31</v>
      </c>
      <c r="N3583" s="490" t="s">
        <v>31</v>
      </c>
      <c r="O3583" s="490" t="s">
        <v>31</v>
      </c>
      <c r="P3583" s="377" t="s">
        <v>31</v>
      </c>
      <c r="Q3583" s="377" t="s">
        <v>31</v>
      </c>
      <c r="R3583" s="377" t="s">
        <v>31</v>
      </c>
      <c r="S3583" s="270"/>
      <c r="T3583" s="283"/>
      <c r="U3583" s="283"/>
      <c r="V3583" s="270"/>
      <c r="W3583" s="270" t="s">
        <v>21</v>
      </c>
    </row>
    <row r="3584" s="253" customFormat="true" ht="38.25" hidden="true" spans="1:23">
      <c r="A3584" s="270">
        <f>MAX(A$3:A3583)+1</f>
        <v>3347</v>
      </c>
      <c r="B3584" s="270">
        <v>330405019</v>
      </c>
      <c r="C3584" s="503" t="s">
        <v>9242</v>
      </c>
      <c r="D3584" s="410" t="s">
        <v>9243</v>
      </c>
      <c r="E3584" s="410" t="s">
        <v>9242</v>
      </c>
      <c r="F3584" s="270"/>
      <c r="G3584" s="270"/>
      <c r="H3584" s="283" t="s">
        <v>39</v>
      </c>
      <c r="I3584" s="283" t="s">
        <v>40</v>
      </c>
      <c r="J3584" s="490" t="s">
        <v>31</v>
      </c>
      <c r="K3584" s="490" t="s">
        <v>31</v>
      </c>
      <c r="L3584" s="490" t="s">
        <v>31</v>
      </c>
      <c r="M3584" s="490" t="s">
        <v>31</v>
      </c>
      <c r="N3584" s="490" t="s">
        <v>31</v>
      </c>
      <c r="O3584" s="490" t="s">
        <v>31</v>
      </c>
      <c r="P3584" s="377" t="s">
        <v>31</v>
      </c>
      <c r="Q3584" s="377" t="s">
        <v>31</v>
      </c>
      <c r="R3584" s="377" t="s">
        <v>31</v>
      </c>
      <c r="S3584" s="270"/>
      <c r="T3584" s="283"/>
      <c r="U3584" s="283"/>
      <c r="V3584" s="270"/>
      <c r="W3584" s="270" t="s">
        <v>21</v>
      </c>
    </row>
    <row r="3585" s="253" customFormat="true" ht="38.25" hidden="true" spans="1:23">
      <c r="A3585" s="270">
        <f>MAX(A$3:A3584)+1</f>
        <v>3348</v>
      </c>
      <c r="B3585" s="270">
        <v>330405020</v>
      </c>
      <c r="C3585" s="503" t="s">
        <v>9244</v>
      </c>
      <c r="D3585" s="410" t="s">
        <v>9245</v>
      </c>
      <c r="E3585" s="410" t="s">
        <v>9244</v>
      </c>
      <c r="F3585" s="270"/>
      <c r="G3585" s="270" t="s">
        <v>3233</v>
      </c>
      <c r="H3585" s="283" t="s">
        <v>39</v>
      </c>
      <c r="I3585" s="283" t="s">
        <v>40</v>
      </c>
      <c r="J3585" s="490" t="s">
        <v>31</v>
      </c>
      <c r="K3585" s="490" t="s">
        <v>31</v>
      </c>
      <c r="L3585" s="490" t="s">
        <v>31</v>
      </c>
      <c r="M3585" s="490" t="s">
        <v>31</v>
      </c>
      <c r="N3585" s="490" t="s">
        <v>31</v>
      </c>
      <c r="O3585" s="490" t="s">
        <v>31</v>
      </c>
      <c r="P3585" s="377" t="s">
        <v>31</v>
      </c>
      <c r="Q3585" s="377" t="s">
        <v>31</v>
      </c>
      <c r="R3585" s="377" t="s">
        <v>31</v>
      </c>
      <c r="S3585" s="270"/>
      <c r="T3585" s="283"/>
      <c r="U3585" s="283"/>
      <c r="V3585" s="270"/>
      <c r="W3585" s="270" t="s">
        <v>21</v>
      </c>
    </row>
    <row r="3586" s="253" customFormat="true" ht="38.25" hidden="true" spans="1:23">
      <c r="A3586" s="270">
        <f>MAX(A$3:A3585)+1</f>
        <v>3349</v>
      </c>
      <c r="B3586" s="270">
        <v>330405021</v>
      </c>
      <c r="C3586" s="503" t="s">
        <v>9246</v>
      </c>
      <c r="D3586" s="410" t="s">
        <v>9247</v>
      </c>
      <c r="E3586" s="410" t="s">
        <v>9246</v>
      </c>
      <c r="F3586" s="270"/>
      <c r="G3586" s="270"/>
      <c r="H3586" s="283" t="s">
        <v>39</v>
      </c>
      <c r="I3586" s="283" t="s">
        <v>40</v>
      </c>
      <c r="J3586" s="490" t="s">
        <v>31</v>
      </c>
      <c r="K3586" s="490" t="s">
        <v>31</v>
      </c>
      <c r="L3586" s="490" t="s">
        <v>31</v>
      </c>
      <c r="M3586" s="490" t="s">
        <v>31</v>
      </c>
      <c r="N3586" s="490" t="s">
        <v>31</v>
      </c>
      <c r="O3586" s="490" t="s">
        <v>31</v>
      </c>
      <c r="P3586" s="377" t="s">
        <v>31</v>
      </c>
      <c r="Q3586" s="377" t="s">
        <v>31</v>
      </c>
      <c r="R3586" s="377" t="s">
        <v>31</v>
      </c>
      <c r="S3586" s="270"/>
      <c r="T3586" s="283"/>
      <c r="U3586" s="283"/>
      <c r="V3586" s="270"/>
      <c r="W3586" s="270" t="s">
        <v>21</v>
      </c>
    </row>
    <row r="3587" s="253" customFormat="true" ht="51" hidden="true" spans="1:23">
      <c r="A3587" s="270">
        <f>MAX(A$3:A3586)+1</f>
        <v>3350</v>
      </c>
      <c r="B3587" s="321">
        <v>330405022</v>
      </c>
      <c r="C3587" s="270" t="s">
        <v>9248</v>
      </c>
      <c r="D3587" s="410" t="s">
        <v>9249</v>
      </c>
      <c r="E3587" s="410" t="s">
        <v>9250</v>
      </c>
      <c r="F3587" s="325" t="s">
        <v>9251</v>
      </c>
      <c r="G3587" s="270" t="s">
        <v>9252</v>
      </c>
      <c r="H3587" s="283" t="s">
        <v>29</v>
      </c>
      <c r="I3587" s="283" t="s">
        <v>5311</v>
      </c>
      <c r="J3587" s="289" t="s">
        <v>31</v>
      </c>
      <c r="K3587" s="290"/>
      <c r="L3587" s="291"/>
      <c r="M3587" s="289" t="s">
        <v>31</v>
      </c>
      <c r="N3587" s="290"/>
      <c r="O3587" s="291"/>
      <c r="P3587" s="298" t="s">
        <v>31</v>
      </c>
      <c r="Q3587" s="305"/>
      <c r="R3587" s="306"/>
      <c r="S3587" s="270"/>
      <c r="T3587" s="283"/>
      <c r="U3587" s="283"/>
      <c r="V3587" s="270"/>
      <c r="W3587" s="270" t="s">
        <v>310</v>
      </c>
    </row>
    <row r="3588" s="253" customFormat="true" ht="63.75" hidden="true" spans="1:23">
      <c r="A3588" s="270">
        <f>MAX(A$3:A3587)+1</f>
        <v>3351</v>
      </c>
      <c r="B3588" s="321">
        <v>330405023</v>
      </c>
      <c r="C3588" s="482" t="s">
        <v>9253</v>
      </c>
      <c r="D3588" s="410" t="s">
        <v>9254</v>
      </c>
      <c r="E3588" s="410" t="s">
        <v>9253</v>
      </c>
      <c r="F3588" s="270" t="s">
        <v>9255</v>
      </c>
      <c r="G3588" s="484"/>
      <c r="H3588" s="283" t="s">
        <v>29</v>
      </c>
      <c r="I3588" s="189" t="s">
        <v>9256</v>
      </c>
      <c r="J3588" s="490" t="s">
        <v>70</v>
      </c>
      <c r="K3588" s="490" t="s">
        <v>70</v>
      </c>
      <c r="L3588" s="490" t="s">
        <v>70</v>
      </c>
      <c r="M3588" s="490" t="s">
        <v>70</v>
      </c>
      <c r="N3588" s="490" t="s">
        <v>70</v>
      </c>
      <c r="O3588" s="490" t="s">
        <v>70</v>
      </c>
      <c r="P3588" s="377" t="s">
        <v>70</v>
      </c>
      <c r="Q3588" s="377" t="s">
        <v>70</v>
      </c>
      <c r="R3588" s="377" t="s">
        <v>70</v>
      </c>
      <c r="S3588" s="270"/>
      <c r="T3588" s="283"/>
      <c r="U3588" s="439"/>
      <c r="V3588" s="312"/>
      <c r="W3588" s="270" t="s">
        <v>120</v>
      </c>
    </row>
    <row r="3589" s="252" customFormat="true" ht="38.25" hidden="true" spans="1:23">
      <c r="A3589" s="270"/>
      <c r="B3589" s="270">
        <v>330406</v>
      </c>
      <c r="C3589" s="270" t="s">
        <v>9257</v>
      </c>
      <c r="D3589" s="410"/>
      <c r="E3589" s="410"/>
      <c r="F3589" s="270"/>
      <c r="G3589" s="270" t="s">
        <v>9258</v>
      </c>
      <c r="H3589" s="283"/>
      <c r="I3589" s="283"/>
      <c r="J3589" s="490"/>
      <c r="K3589" s="490"/>
      <c r="L3589" s="490"/>
      <c r="M3589" s="490"/>
      <c r="N3589" s="490"/>
      <c r="O3589" s="490"/>
      <c r="P3589" s="377"/>
      <c r="Q3589" s="377"/>
      <c r="R3589" s="377"/>
      <c r="S3589" s="270"/>
      <c r="T3589" s="283"/>
      <c r="U3589" s="283"/>
      <c r="V3589" s="270"/>
      <c r="W3589" s="270" t="s">
        <v>21</v>
      </c>
    </row>
    <row r="3590" s="253" customFormat="true" ht="63.75" hidden="true" spans="1:23">
      <c r="A3590" s="270">
        <f>MAX(A$3:A3589)+1</f>
        <v>3352</v>
      </c>
      <c r="B3590" s="270" t="s">
        <v>9259</v>
      </c>
      <c r="C3590" s="341" t="s">
        <v>9260</v>
      </c>
      <c r="D3590" s="410" t="s">
        <v>4797</v>
      </c>
      <c r="E3590" s="410" t="s">
        <v>4798</v>
      </c>
      <c r="F3590" s="270"/>
      <c r="G3590" s="270"/>
      <c r="H3590" s="283" t="s">
        <v>29</v>
      </c>
      <c r="I3590" s="283" t="s">
        <v>5311</v>
      </c>
      <c r="J3590" s="490" t="s">
        <v>70</v>
      </c>
      <c r="K3590" s="490" t="s">
        <v>70</v>
      </c>
      <c r="L3590" s="490" t="s">
        <v>70</v>
      </c>
      <c r="M3590" s="490" t="s">
        <v>70</v>
      </c>
      <c r="N3590" s="490" t="s">
        <v>70</v>
      </c>
      <c r="O3590" s="490" t="s">
        <v>70</v>
      </c>
      <c r="P3590" s="377" t="s">
        <v>70</v>
      </c>
      <c r="Q3590" s="377" t="s">
        <v>70</v>
      </c>
      <c r="R3590" s="377" t="s">
        <v>70</v>
      </c>
      <c r="S3590" s="270"/>
      <c r="T3590" s="283"/>
      <c r="U3590" s="283"/>
      <c r="V3590" s="270"/>
      <c r="W3590" s="270" t="s">
        <v>21</v>
      </c>
    </row>
    <row r="3591" s="253" customFormat="true" ht="38.25" hidden="true" spans="1:23">
      <c r="A3591" s="270">
        <f>MAX(A$3:A3590)+1</f>
        <v>3353</v>
      </c>
      <c r="B3591" s="270">
        <v>330406001</v>
      </c>
      <c r="C3591" s="503" t="s">
        <v>9261</v>
      </c>
      <c r="D3591" s="410" t="s">
        <v>9262</v>
      </c>
      <c r="E3591" s="410" t="s">
        <v>9261</v>
      </c>
      <c r="F3591" s="270"/>
      <c r="G3591" s="270" t="s">
        <v>3233</v>
      </c>
      <c r="H3591" s="283" t="s">
        <v>39</v>
      </c>
      <c r="I3591" s="283" t="s">
        <v>40</v>
      </c>
      <c r="J3591" s="490" t="s">
        <v>31</v>
      </c>
      <c r="K3591" s="490" t="s">
        <v>31</v>
      </c>
      <c r="L3591" s="490" t="s">
        <v>31</v>
      </c>
      <c r="M3591" s="490" t="s">
        <v>31</v>
      </c>
      <c r="N3591" s="490" t="s">
        <v>31</v>
      </c>
      <c r="O3591" s="490" t="s">
        <v>31</v>
      </c>
      <c r="P3591" s="377" t="s">
        <v>31</v>
      </c>
      <c r="Q3591" s="377" t="s">
        <v>31</v>
      </c>
      <c r="R3591" s="377" t="s">
        <v>31</v>
      </c>
      <c r="S3591" s="270"/>
      <c r="T3591" s="283"/>
      <c r="U3591" s="283"/>
      <c r="V3591" s="270"/>
      <c r="W3591" s="270" t="s">
        <v>21</v>
      </c>
    </row>
    <row r="3592" s="253" customFormat="true" ht="38.25" hidden="true" spans="1:23">
      <c r="A3592" s="270">
        <f>MAX(A$3:A3591)+1</f>
        <v>3354</v>
      </c>
      <c r="B3592" s="270">
        <v>330406002</v>
      </c>
      <c r="C3592" s="503" t="s">
        <v>9263</v>
      </c>
      <c r="D3592" s="410" t="s">
        <v>9264</v>
      </c>
      <c r="E3592" s="410" t="s">
        <v>9263</v>
      </c>
      <c r="F3592" s="270"/>
      <c r="G3592" s="270" t="s">
        <v>3233</v>
      </c>
      <c r="H3592" s="283" t="s">
        <v>39</v>
      </c>
      <c r="I3592" s="283" t="s">
        <v>40</v>
      </c>
      <c r="J3592" s="490" t="s">
        <v>31</v>
      </c>
      <c r="K3592" s="490" t="s">
        <v>31</v>
      </c>
      <c r="L3592" s="490" t="s">
        <v>31</v>
      </c>
      <c r="M3592" s="490" t="s">
        <v>31</v>
      </c>
      <c r="N3592" s="490" t="s">
        <v>31</v>
      </c>
      <c r="O3592" s="490" t="s">
        <v>31</v>
      </c>
      <c r="P3592" s="377" t="s">
        <v>31</v>
      </c>
      <c r="Q3592" s="377" t="s">
        <v>31</v>
      </c>
      <c r="R3592" s="377" t="s">
        <v>31</v>
      </c>
      <c r="S3592" s="270"/>
      <c r="T3592" s="283"/>
      <c r="U3592" s="283"/>
      <c r="V3592" s="270"/>
      <c r="W3592" s="270" t="s">
        <v>21</v>
      </c>
    </row>
    <row r="3593" s="253" customFormat="true" ht="38.25" hidden="true" spans="1:23">
      <c r="A3593" s="270">
        <f>MAX(A$3:A3592)+1</f>
        <v>3355</v>
      </c>
      <c r="B3593" s="270">
        <v>330406003</v>
      </c>
      <c r="C3593" s="503" t="s">
        <v>9265</v>
      </c>
      <c r="D3593" s="410" t="s">
        <v>9266</v>
      </c>
      <c r="E3593" s="410" t="s">
        <v>9265</v>
      </c>
      <c r="F3593" s="270"/>
      <c r="G3593" s="270" t="s">
        <v>3233</v>
      </c>
      <c r="H3593" s="283" t="s">
        <v>39</v>
      </c>
      <c r="I3593" s="283" t="s">
        <v>40</v>
      </c>
      <c r="J3593" s="490" t="s">
        <v>31</v>
      </c>
      <c r="K3593" s="490" t="s">
        <v>31</v>
      </c>
      <c r="L3593" s="490" t="s">
        <v>31</v>
      </c>
      <c r="M3593" s="490" t="s">
        <v>31</v>
      </c>
      <c r="N3593" s="490" t="s">
        <v>31</v>
      </c>
      <c r="O3593" s="490" t="s">
        <v>31</v>
      </c>
      <c r="P3593" s="377" t="s">
        <v>31</v>
      </c>
      <c r="Q3593" s="377" t="s">
        <v>31</v>
      </c>
      <c r="R3593" s="377" t="s">
        <v>31</v>
      </c>
      <c r="S3593" s="270"/>
      <c r="T3593" s="283"/>
      <c r="U3593" s="283"/>
      <c r="V3593" s="270"/>
      <c r="W3593" s="270" t="s">
        <v>21</v>
      </c>
    </row>
    <row r="3594" s="253" customFormat="true" ht="38.25" hidden="true" spans="1:23">
      <c r="A3594" s="270">
        <f>MAX(A$3:A3593)+1</f>
        <v>3356</v>
      </c>
      <c r="B3594" s="270">
        <v>330406004</v>
      </c>
      <c r="C3594" s="503" t="s">
        <v>9267</v>
      </c>
      <c r="D3594" s="410" t="s">
        <v>9268</v>
      </c>
      <c r="E3594" s="410" t="s">
        <v>9267</v>
      </c>
      <c r="F3594" s="270"/>
      <c r="G3594" s="270" t="s">
        <v>3233</v>
      </c>
      <c r="H3594" s="283" t="s">
        <v>39</v>
      </c>
      <c r="I3594" s="283" t="s">
        <v>40</v>
      </c>
      <c r="J3594" s="490" t="s">
        <v>31</v>
      </c>
      <c r="K3594" s="490" t="s">
        <v>31</v>
      </c>
      <c r="L3594" s="490" t="s">
        <v>31</v>
      </c>
      <c r="M3594" s="490" t="s">
        <v>31</v>
      </c>
      <c r="N3594" s="490" t="s">
        <v>31</v>
      </c>
      <c r="O3594" s="490" t="s">
        <v>31</v>
      </c>
      <c r="P3594" s="377" t="s">
        <v>31</v>
      </c>
      <c r="Q3594" s="377" t="s">
        <v>31</v>
      </c>
      <c r="R3594" s="377" t="s">
        <v>31</v>
      </c>
      <c r="S3594" s="270"/>
      <c r="T3594" s="283"/>
      <c r="U3594" s="283"/>
      <c r="V3594" s="270"/>
      <c r="W3594" s="270" t="s">
        <v>21</v>
      </c>
    </row>
    <row r="3595" s="253" customFormat="true" ht="38.25" hidden="true" spans="1:23">
      <c r="A3595" s="270">
        <f>MAX(A$3:A3594)+1</f>
        <v>3357</v>
      </c>
      <c r="B3595" s="270">
        <v>330406005</v>
      </c>
      <c r="C3595" s="503" t="s">
        <v>9269</v>
      </c>
      <c r="D3595" s="410" t="s">
        <v>9270</v>
      </c>
      <c r="E3595" s="410" t="s">
        <v>9269</v>
      </c>
      <c r="F3595" s="270"/>
      <c r="G3595" s="270"/>
      <c r="H3595" s="283" t="s">
        <v>39</v>
      </c>
      <c r="I3595" s="283" t="s">
        <v>40</v>
      </c>
      <c r="J3595" s="490" t="s">
        <v>31</v>
      </c>
      <c r="K3595" s="490" t="s">
        <v>31</v>
      </c>
      <c r="L3595" s="490" t="s">
        <v>31</v>
      </c>
      <c r="M3595" s="490" t="s">
        <v>31</v>
      </c>
      <c r="N3595" s="490" t="s">
        <v>31</v>
      </c>
      <c r="O3595" s="490" t="s">
        <v>31</v>
      </c>
      <c r="P3595" s="377" t="s">
        <v>31</v>
      </c>
      <c r="Q3595" s="377" t="s">
        <v>31</v>
      </c>
      <c r="R3595" s="377" t="s">
        <v>31</v>
      </c>
      <c r="S3595" s="270"/>
      <c r="T3595" s="283"/>
      <c r="U3595" s="283"/>
      <c r="V3595" s="270"/>
      <c r="W3595" s="270" t="s">
        <v>21</v>
      </c>
    </row>
    <row r="3596" s="253" customFormat="true" ht="40.5" hidden="true" spans="1:23">
      <c r="A3596" s="270">
        <f>MAX(A$3:A3595)+1</f>
        <v>3358</v>
      </c>
      <c r="B3596" s="270">
        <v>330406006</v>
      </c>
      <c r="C3596" s="503" t="s">
        <v>9271</v>
      </c>
      <c r="D3596" s="410" t="s">
        <v>9272</v>
      </c>
      <c r="E3596" s="410" t="s">
        <v>9271</v>
      </c>
      <c r="F3596" s="270"/>
      <c r="G3596" s="270" t="s">
        <v>3233</v>
      </c>
      <c r="H3596" s="283" t="s">
        <v>39</v>
      </c>
      <c r="I3596" s="283" t="s">
        <v>40</v>
      </c>
      <c r="J3596" s="490" t="s">
        <v>31</v>
      </c>
      <c r="K3596" s="490" t="s">
        <v>31</v>
      </c>
      <c r="L3596" s="490" t="s">
        <v>31</v>
      </c>
      <c r="M3596" s="490" t="s">
        <v>31</v>
      </c>
      <c r="N3596" s="490" t="s">
        <v>31</v>
      </c>
      <c r="O3596" s="490" t="s">
        <v>31</v>
      </c>
      <c r="P3596" s="377" t="s">
        <v>31</v>
      </c>
      <c r="Q3596" s="377" t="s">
        <v>31</v>
      </c>
      <c r="R3596" s="377" t="s">
        <v>31</v>
      </c>
      <c r="S3596" s="270"/>
      <c r="T3596" s="283"/>
      <c r="U3596" s="283"/>
      <c r="V3596" s="270"/>
      <c r="W3596" s="270" t="s">
        <v>21</v>
      </c>
    </row>
    <row r="3597" s="253" customFormat="true" ht="38.25" hidden="true" spans="1:23">
      <c r="A3597" s="270">
        <f>MAX(A$3:A3596)+1</f>
        <v>3359</v>
      </c>
      <c r="B3597" s="270">
        <v>330406007</v>
      </c>
      <c r="C3597" s="503" t="s">
        <v>9273</v>
      </c>
      <c r="D3597" s="410" t="s">
        <v>9274</v>
      </c>
      <c r="E3597" s="410" t="s">
        <v>9273</v>
      </c>
      <c r="F3597" s="270"/>
      <c r="G3597" s="270"/>
      <c r="H3597" s="283" t="s">
        <v>39</v>
      </c>
      <c r="I3597" s="283" t="s">
        <v>40</v>
      </c>
      <c r="J3597" s="490" t="s">
        <v>31</v>
      </c>
      <c r="K3597" s="490" t="s">
        <v>31</v>
      </c>
      <c r="L3597" s="490" t="s">
        <v>31</v>
      </c>
      <c r="M3597" s="490" t="s">
        <v>31</v>
      </c>
      <c r="N3597" s="490" t="s">
        <v>31</v>
      </c>
      <c r="O3597" s="490" t="s">
        <v>31</v>
      </c>
      <c r="P3597" s="377" t="s">
        <v>31</v>
      </c>
      <c r="Q3597" s="377" t="s">
        <v>31</v>
      </c>
      <c r="R3597" s="377" t="s">
        <v>31</v>
      </c>
      <c r="S3597" s="270"/>
      <c r="T3597" s="283"/>
      <c r="U3597" s="283"/>
      <c r="V3597" s="270"/>
      <c r="W3597" s="270" t="s">
        <v>21</v>
      </c>
    </row>
    <row r="3598" s="253" customFormat="true" ht="38.25" hidden="true" spans="1:23">
      <c r="A3598" s="270">
        <f>MAX(A$3:A3597)+1</f>
        <v>3360</v>
      </c>
      <c r="B3598" s="270">
        <v>330406008</v>
      </c>
      <c r="C3598" s="503" t="s">
        <v>9275</v>
      </c>
      <c r="D3598" s="410" t="s">
        <v>9276</v>
      </c>
      <c r="E3598" s="410" t="s">
        <v>9275</v>
      </c>
      <c r="F3598" s="270"/>
      <c r="G3598" s="270" t="s">
        <v>3233</v>
      </c>
      <c r="H3598" s="283" t="s">
        <v>39</v>
      </c>
      <c r="I3598" s="283" t="s">
        <v>40</v>
      </c>
      <c r="J3598" s="490" t="s">
        <v>31</v>
      </c>
      <c r="K3598" s="490" t="s">
        <v>31</v>
      </c>
      <c r="L3598" s="490" t="s">
        <v>31</v>
      </c>
      <c r="M3598" s="490" t="s">
        <v>31</v>
      </c>
      <c r="N3598" s="490" t="s">
        <v>31</v>
      </c>
      <c r="O3598" s="490" t="s">
        <v>31</v>
      </c>
      <c r="P3598" s="377" t="s">
        <v>31</v>
      </c>
      <c r="Q3598" s="377" t="s">
        <v>31</v>
      </c>
      <c r="R3598" s="377" t="s">
        <v>31</v>
      </c>
      <c r="S3598" s="270"/>
      <c r="T3598" s="283"/>
      <c r="U3598" s="283"/>
      <c r="V3598" s="270"/>
      <c r="W3598" s="270" t="s">
        <v>21</v>
      </c>
    </row>
    <row r="3599" s="253" customFormat="true" ht="38.25" hidden="true" spans="1:23">
      <c r="A3599" s="270">
        <f>MAX(A$3:A3598)+1</f>
        <v>3361</v>
      </c>
      <c r="B3599" s="270">
        <v>330406009</v>
      </c>
      <c r="C3599" s="503" t="s">
        <v>9277</v>
      </c>
      <c r="D3599" s="410" t="s">
        <v>9278</v>
      </c>
      <c r="E3599" s="410" t="s">
        <v>9277</v>
      </c>
      <c r="F3599" s="270"/>
      <c r="G3599" s="270" t="s">
        <v>3233</v>
      </c>
      <c r="H3599" s="283" t="s">
        <v>39</v>
      </c>
      <c r="I3599" s="283" t="s">
        <v>40</v>
      </c>
      <c r="J3599" s="490" t="s">
        <v>31</v>
      </c>
      <c r="K3599" s="490" t="s">
        <v>31</v>
      </c>
      <c r="L3599" s="490" t="s">
        <v>31</v>
      </c>
      <c r="M3599" s="490" t="s">
        <v>31</v>
      </c>
      <c r="N3599" s="490" t="s">
        <v>31</v>
      </c>
      <c r="O3599" s="490" t="s">
        <v>31</v>
      </c>
      <c r="P3599" s="377" t="s">
        <v>31</v>
      </c>
      <c r="Q3599" s="377" t="s">
        <v>31</v>
      </c>
      <c r="R3599" s="377" t="s">
        <v>31</v>
      </c>
      <c r="S3599" s="270"/>
      <c r="T3599" s="283"/>
      <c r="U3599" s="283"/>
      <c r="V3599" s="270"/>
      <c r="W3599" s="270" t="s">
        <v>21</v>
      </c>
    </row>
    <row r="3600" s="253" customFormat="true" ht="40.5" hidden="true" spans="1:23">
      <c r="A3600" s="270">
        <f>MAX(A$3:A3599)+1</f>
        <v>3362</v>
      </c>
      <c r="B3600" s="270">
        <v>330406010</v>
      </c>
      <c r="C3600" s="503" t="s">
        <v>9279</v>
      </c>
      <c r="D3600" s="410" t="s">
        <v>9280</v>
      </c>
      <c r="E3600" s="410" t="s">
        <v>9279</v>
      </c>
      <c r="F3600" s="270"/>
      <c r="G3600" s="270"/>
      <c r="H3600" s="283" t="s">
        <v>39</v>
      </c>
      <c r="I3600" s="283" t="s">
        <v>40</v>
      </c>
      <c r="J3600" s="490" t="s">
        <v>31</v>
      </c>
      <c r="K3600" s="490" t="s">
        <v>31</v>
      </c>
      <c r="L3600" s="490" t="s">
        <v>31</v>
      </c>
      <c r="M3600" s="490" t="s">
        <v>31</v>
      </c>
      <c r="N3600" s="490" t="s">
        <v>31</v>
      </c>
      <c r="O3600" s="490" t="s">
        <v>31</v>
      </c>
      <c r="P3600" s="377" t="s">
        <v>31</v>
      </c>
      <c r="Q3600" s="377" t="s">
        <v>31</v>
      </c>
      <c r="R3600" s="377" t="s">
        <v>31</v>
      </c>
      <c r="S3600" s="270"/>
      <c r="T3600" s="283"/>
      <c r="U3600" s="283"/>
      <c r="V3600" s="270"/>
      <c r="W3600" s="270" t="s">
        <v>21</v>
      </c>
    </row>
    <row r="3601" s="253" customFormat="true" ht="38.25" hidden="true" spans="1:23">
      <c r="A3601" s="270">
        <f>MAX(A$3:A3600)+1</f>
        <v>3363</v>
      </c>
      <c r="B3601" s="270">
        <v>330406011</v>
      </c>
      <c r="C3601" s="503" t="s">
        <v>9281</v>
      </c>
      <c r="D3601" s="410" t="s">
        <v>9282</v>
      </c>
      <c r="E3601" s="410" t="s">
        <v>9281</v>
      </c>
      <c r="F3601" s="270"/>
      <c r="G3601" s="270" t="s">
        <v>3233</v>
      </c>
      <c r="H3601" s="283" t="s">
        <v>39</v>
      </c>
      <c r="I3601" s="283" t="s">
        <v>40</v>
      </c>
      <c r="J3601" s="490" t="s">
        <v>31</v>
      </c>
      <c r="K3601" s="490" t="s">
        <v>31</v>
      </c>
      <c r="L3601" s="490" t="s">
        <v>31</v>
      </c>
      <c r="M3601" s="490" t="s">
        <v>31</v>
      </c>
      <c r="N3601" s="490" t="s">
        <v>31</v>
      </c>
      <c r="O3601" s="490" t="s">
        <v>31</v>
      </c>
      <c r="P3601" s="377" t="s">
        <v>31</v>
      </c>
      <c r="Q3601" s="377" t="s">
        <v>31</v>
      </c>
      <c r="R3601" s="377" t="s">
        <v>31</v>
      </c>
      <c r="S3601" s="270"/>
      <c r="T3601" s="283"/>
      <c r="U3601" s="283"/>
      <c r="V3601" s="270"/>
      <c r="W3601" s="270" t="s">
        <v>21</v>
      </c>
    </row>
    <row r="3602" s="253" customFormat="true" ht="38.25" hidden="true" spans="1:23">
      <c r="A3602" s="270">
        <f>MAX(A$3:A3601)+1</f>
        <v>3364</v>
      </c>
      <c r="B3602" s="270">
        <v>330406012</v>
      </c>
      <c r="C3602" s="503" t="s">
        <v>9283</v>
      </c>
      <c r="D3602" s="410" t="s">
        <v>9284</v>
      </c>
      <c r="E3602" s="410" t="s">
        <v>9283</v>
      </c>
      <c r="F3602" s="270"/>
      <c r="G3602" s="270" t="s">
        <v>3233</v>
      </c>
      <c r="H3602" s="283" t="s">
        <v>39</v>
      </c>
      <c r="I3602" s="283" t="s">
        <v>40</v>
      </c>
      <c r="J3602" s="490" t="s">
        <v>31</v>
      </c>
      <c r="K3602" s="490" t="s">
        <v>31</v>
      </c>
      <c r="L3602" s="490" t="s">
        <v>31</v>
      </c>
      <c r="M3602" s="490" t="s">
        <v>31</v>
      </c>
      <c r="N3602" s="490" t="s">
        <v>31</v>
      </c>
      <c r="O3602" s="490" t="s">
        <v>31</v>
      </c>
      <c r="P3602" s="377" t="s">
        <v>31</v>
      </c>
      <c r="Q3602" s="377" t="s">
        <v>31</v>
      </c>
      <c r="R3602" s="377" t="s">
        <v>31</v>
      </c>
      <c r="S3602" s="270"/>
      <c r="T3602" s="283"/>
      <c r="U3602" s="283"/>
      <c r="V3602" s="270"/>
      <c r="W3602" s="270" t="s">
        <v>21</v>
      </c>
    </row>
    <row r="3603" s="253" customFormat="true" ht="38.25" hidden="true" spans="1:23">
      <c r="A3603" s="270">
        <f>MAX(A$3:A3602)+1</f>
        <v>3365</v>
      </c>
      <c r="B3603" s="270">
        <v>330406013</v>
      </c>
      <c r="C3603" s="503" t="s">
        <v>9285</v>
      </c>
      <c r="D3603" s="410" t="s">
        <v>9286</v>
      </c>
      <c r="E3603" s="410" t="s">
        <v>9285</v>
      </c>
      <c r="F3603" s="270"/>
      <c r="G3603" s="270" t="s">
        <v>3233</v>
      </c>
      <c r="H3603" s="283" t="s">
        <v>39</v>
      </c>
      <c r="I3603" s="283" t="s">
        <v>40</v>
      </c>
      <c r="J3603" s="490" t="s">
        <v>31</v>
      </c>
      <c r="K3603" s="490" t="s">
        <v>31</v>
      </c>
      <c r="L3603" s="490" t="s">
        <v>31</v>
      </c>
      <c r="M3603" s="490" t="s">
        <v>31</v>
      </c>
      <c r="N3603" s="490" t="s">
        <v>31</v>
      </c>
      <c r="O3603" s="490" t="s">
        <v>31</v>
      </c>
      <c r="P3603" s="377" t="s">
        <v>31</v>
      </c>
      <c r="Q3603" s="377" t="s">
        <v>31</v>
      </c>
      <c r="R3603" s="377" t="s">
        <v>31</v>
      </c>
      <c r="S3603" s="270"/>
      <c r="T3603" s="283"/>
      <c r="U3603" s="283"/>
      <c r="V3603" s="270"/>
      <c r="W3603" s="270" t="s">
        <v>21</v>
      </c>
    </row>
    <row r="3604" s="253" customFormat="true" ht="40.5" hidden="true" spans="1:23">
      <c r="A3604" s="270">
        <f>MAX(A$3:A3603)+1</f>
        <v>3366</v>
      </c>
      <c r="B3604" s="270">
        <v>330406014</v>
      </c>
      <c r="C3604" s="503" t="s">
        <v>9287</v>
      </c>
      <c r="D3604" s="410" t="s">
        <v>9288</v>
      </c>
      <c r="E3604" s="410" t="s">
        <v>9287</v>
      </c>
      <c r="F3604" s="270"/>
      <c r="G3604" s="270"/>
      <c r="H3604" s="283" t="s">
        <v>39</v>
      </c>
      <c r="I3604" s="283" t="s">
        <v>40</v>
      </c>
      <c r="J3604" s="490" t="s">
        <v>31</v>
      </c>
      <c r="K3604" s="490" t="s">
        <v>31</v>
      </c>
      <c r="L3604" s="490" t="s">
        <v>31</v>
      </c>
      <c r="M3604" s="490" t="s">
        <v>31</v>
      </c>
      <c r="N3604" s="490" t="s">
        <v>31</v>
      </c>
      <c r="O3604" s="490" t="s">
        <v>31</v>
      </c>
      <c r="P3604" s="377" t="s">
        <v>31</v>
      </c>
      <c r="Q3604" s="377" t="s">
        <v>31</v>
      </c>
      <c r="R3604" s="377" t="s">
        <v>31</v>
      </c>
      <c r="S3604" s="270"/>
      <c r="T3604" s="283"/>
      <c r="U3604" s="283"/>
      <c r="V3604" s="270"/>
      <c r="W3604" s="270" t="s">
        <v>21</v>
      </c>
    </row>
    <row r="3605" s="253" customFormat="true" ht="54" hidden="true" spans="1:23">
      <c r="A3605" s="270">
        <f>MAX(A$3:A3604)+1</f>
        <v>3367</v>
      </c>
      <c r="B3605" s="270">
        <v>330406015</v>
      </c>
      <c r="C3605" s="503" t="s">
        <v>9289</v>
      </c>
      <c r="D3605" s="410" t="s">
        <v>9290</v>
      </c>
      <c r="E3605" s="410" t="s">
        <v>9289</v>
      </c>
      <c r="F3605" s="270"/>
      <c r="G3605" s="270" t="s">
        <v>3233</v>
      </c>
      <c r="H3605" s="283" t="s">
        <v>39</v>
      </c>
      <c r="I3605" s="283" t="s">
        <v>40</v>
      </c>
      <c r="J3605" s="490" t="s">
        <v>31</v>
      </c>
      <c r="K3605" s="490" t="s">
        <v>31</v>
      </c>
      <c r="L3605" s="490" t="s">
        <v>31</v>
      </c>
      <c r="M3605" s="490" t="s">
        <v>31</v>
      </c>
      <c r="N3605" s="490" t="s">
        <v>31</v>
      </c>
      <c r="O3605" s="490" t="s">
        <v>31</v>
      </c>
      <c r="P3605" s="377" t="s">
        <v>31</v>
      </c>
      <c r="Q3605" s="377" t="s">
        <v>31</v>
      </c>
      <c r="R3605" s="377" t="s">
        <v>31</v>
      </c>
      <c r="S3605" s="270"/>
      <c r="T3605" s="283"/>
      <c r="U3605" s="283"/>
      <c r="V3605" s="270"/>
      <c r="W3605" s="270" t="s">
        <v>21</v>
      </c>
    </row>
    <row r="3606" s="253" customFormat="true" ht="40.5" hidden="true" spans="1:23">
      <c r="A3606" s="270">
        <f>MAX(A$3:A3605)+1</f>
        <v>3368</v>
      </c>
      <c r="B3606" s="270">
        <v>330406017</v>
      </c>
      <c r="C3606" s="503" t="s">
        <v>9291</v>
      </c>
      <c r="D3606" s="410" t="s">
        <v>9292</v>
      </c>
      <c r="E3606" s="410" t="s">
        <v>9291</v>
      </c>
      <c r="F3606" s="270" t="s">
        <v>9293</v>
      </c>
      <c r="G3606" s="270" t="s">
        <v>3233</v>
      </c>
      <c r="H3606" s="283" t="s">
        <v>39</v>
      </c>
      <c r="I3606" s="283" t="s">
        <v>40</v>
      </c>
      <c r="J3606" s="490" t="s">
        <v>31</v>
      </c>
      <c r="K3606" s="490" t="s">
        <v>31</v>
      </c>
      <c r="L3606" s="490" t="s">
        <v>31</v>
      </c>
      <c r="M3606" s="490" t="s">
        <v>31</v>
      </c>
      <c r="N3606" s="490" t="s">
        <v>31</v>
      </c>
      <c r="O3606" s="490" t="s">
        <v>31</v>
      </c>
      <c r="P3606" s="377" t="s">
        <v>31</v>
      </c>
      <c r="Q3606" s="377" t="s">
        <v>31</v>
      </c>
      <c r="R3606" s="377" t="s">
        <v>31</v>
      </c>
      <c r="S3606" s="270"/>
      <c r="T3606" s="283"/>
      <c r="U3606" s="283"/>
      <c r="V3606" s="270"/>
      <c r="W3606" s="270" t="s">
        <v>21</v>
      </c>
    </row>
    <row r="3607" s="253" customFormat="true" ht="67.5" hidden="true" spans="1:23">
      <c r="A3607" s="270">
        <f>MAX(A$3:A3606)+1</f>
        <v>3369</v>
      </c>
      <c r="B3607" s="270">
        <v>330406018</v>
      </c>
      <c r="C3607" s="503" t="s">
        <v>9294</v>
      </c>
      <c r="D3607" s="410" t="s">
        <v>9295</v>
      </c>
      <c r="E3607" s="410" t="s">
        <v>9294</v>
      </c>
      <c r="F3607" s="270"/>
      <c r="G3607" s="270" t="s">
        <v>3233</v>
      </c>
      <c r="H3607" s="283" t="s">
        <v>39</v>
      </c>
      <c r="I3607" s="283" t="s">
        <v>40</v>
      </c>
      <c r="J3607" s="490" t="s">
        <v>31</v>
      </c>
      <c r="K3607" s="490" t="s">
        <v>31</v>
      </c>
      <c r="L3607" s="490" t="s">
        <v>31</v>
      </c>
      <c r="M3607" s="490" t="s">
        <v>31</v>
      </c>
      <c r="N3607" s="490" t="s">
        <v>31</v>
      </c>
      <c r="O3607" s="490" t="s">
        <v>31</v>
      </c>
      <c r="P3607" s="377" t="s">
        <v>31</v>
      </c>
      <c r="Q3607" s="377" t="s">
        <v>31</v>
      </c>
      <c r="R3607" s="377" t="s">
        <v>31</v>
      </c>
      <c r="S3607" s="270"/>
      <c r="T3607" s="283"/>
      <c r="U3607" s="283"/>
      <c r="V3607" s="270"/>
      <c r="W3607" s="270" t="s">
        <v>21</v>
      </c>
    </row>
    <row r="3608" s="253" customFormat="true" ht="38.25" hidden="true" spans="1:23">
      <c r="A3608" s="270">
        <f>MAX(A$3:A3607)+1</f>
        <v>3370</v>
      </c>
      <c r="B3608" s="270">
        <v>330406019</v>
      </c>
      <c r="C3608" s="503" t="s">
        <v>9296</v>
      </c>
      <c r="D3608" s="410" t="s">
        <v>9297</v>
      </c>
      <c r="E3608" s="410" t="s">
        <v>9296</v>
      </c>
      <c r="F3608" s="270" t="s">
        <v>9298</v>
      </c>
      <c r="G3608" s="270"/>
      <c r="H3608" s="283" t="s">
        <v>39</v>
      </c>
      <c r="I3608" s="283" t="s">
        <v>40</v>
      </c>
      <c r="J3608" s="490" t="s">
        <v>31</v>
      </c>
      <c r="K3608" s="490" t="s">
        <v>31</v>
      </c>
      <c r="L3608" s="490" t="s">
        <v>31</v>
      </c>
      <c r="M3608" s="490" t="s">
        <v>31</v>
      </c>
      <c r="N3608" s="490" t="s">
        <v>31</v>
      </c>
      <c r="O3608" s="490" t="s">
        <v>31</v>
      </c>
      <c r="P3608" s="377" t="s">
        <v>31</v>
      </c>
      <c r="Q3608" s="377" t="s">
        <v>31</v>
      </c>
      <c r="R3608" s="377" t="s">
        <v>31</v>
      </c>
      <c r="S3608" s="270"/>
      <c r="T3608" s="283"/>
      <c r="U3608" s="283"/>
      <c r="V3608" s="270"/>
      <c r="W3608" s="270" t="s">
        <v>21</v>
      </c>
    </row>
    <row r="3609" s="253" customFormat="true" ht="38.25" hidden="true" spans="1:23">
      <c r="A3609" s="270">
        <f>MAX(A$3:A3608)+1</f>
        <v>3371</v>
      </c>
      <c r="B3609" s="270" t="s">
        <v>9299</v>
      </c>
      <c r="C3609" s="506" t="s">
        <v>9300</v>
      </c>
      <c r="D3609" s="410" t="s">
        <v>9278</v>
      </c>
      <c r="E3609" s="410" t="s">
        <v>9277</v>
      </c>
      <c r="F3609" s="270"/>
      <c r="G3609" s="270"/>
      <c r="H3609" s="283" t="s">
        <v>39</v>
      </c>
      <c r="I3609" s="283" t="s">
        <v>40</v>
      </c>
      <c r="J3609" s="490" t="s">
        <v>31</v>
      </c>
      <c r="K3609" s="490" t="s">
        <v>31</v>
      </c>
      <c r="L3609" s="490" t="s">
        <v>31</v>
      </c>
      <c r="M3609" s="490" t="s">
        <v>31</v>
      </c>
      <c r="N3609" s="490" t="s">
        <v>31</v>
      </c>
      <c r="O3609" s="490" t="s">
        <v>31</v>
      </c>
      <c r="P3609" s="377" t="s">
        <v>31</v>
      </c>
      <c r="Q3609" s="377" t="s">
        <v>31</v>
      </c>
      <c r="R3609" s="377" t="s">
        <v>31</v>
      </c>
      <c r="S3609" s="270"/>
      <c r="T3609" s="283"/>
      <c r="U3609" s="283"/>
      <c r="V3609" s="270"/>
      <c r="W3609" s="270" t="s">
        <v>21</v>
      </c>
    </row>
    <row r="3610" s="253" customFormat="true" ht="38.25" hidden="true" spans="1:23">
      <c r="A3610" s="270">
        <f>MAX(A$3:A3609)+1</f>
        <v>3372</v>
      </c>
      <c r="B3610" s="270">
        <v>330406020</v>
      </c>
      <c r="C3610" s="341" t="s">
        <v>9301</v>
      </c>
      <c r="D3610" s="410" t="s">
        <v>9302</v>
      </c>
      <c r="E3610" s="410" t="s">
        <v>9301</v>
      </c>
      <c r="F3610" s="270"/>
      <c r="G3610" s="270" t="s">
        <v>9303</v>
      </c>
      <c r="H3610" s="283" t="s">
        <v>39</v>
      </c>
      <c r="I3610" s="283" t="s">
        <v>842</v>
      </c>
      <c r="J3610" s="490" t="s">
        <v>31</v>
      </c>
      <c r="K3610" s="490" t="s">
        <v>31</v>
      </c>
      <c r="L3610" s="490" t="s">
        <v>31</v>
      </c>
      <c r="M3610" s="490" t="s">
        <v>31</v>
      </c>
      <c r="N3610" s="490" t="s">
        <v>31</v>
      </c>
      <c r="O3610" s="490" t="s">
        <v>31</v>
      </c>
      <c r="P3610" s="377" t="s">
        <v>31</v>
      </c>
      <c r="Q3610" s="377" t="s">
        <v>31</v>
      </c>
      <c r="R3610" s="377" t="s">
        <v>31</v>
      </c>
      <c r="S3610" s="270"/>
      <c r="T3610" s="283"/>
      <c r="U3610" s="283"/>
      <c r="V3610" s="270"/>
      <c r="W3610" s="270" t="s">
        <v>21</v>
      </c>
    </row>
    <row r="3611" s="253" customFormat="true" ht="38.25" hidden="true" spans="1:23">
      <c r="A3611" s="270">
        <f>MAX(A$3:A3610)+1</f>
        <v>3373</v>
      </c>
      <c r="B3611" s="270">
        <v>330406021</v>
      </c>
      <c r="C3611" s="341" t="s">
        <v>9304</v>
      </c>
      <c r="D3611" s="410" t="s">
        <v>9305</v>
      </c>
      <c r="E3611" s="410" t="s">
        <v>9304</v>
      </c>
      <c r="F3611" s="270"/>
      <c r="G3611" s="270"/>
      <c r="H3611" s="283" t="s">
        <v>39</v>
      </c>
      <c r="I3611" s="283" t="s">
        <v>842</v>
      </c>
      <c r="J3611" s="490" t="s">
        <v>31</v>
      </c>
      <c r="K3611" s="490" t="s">
        <v>31</v>
      </c>
      <c r="L3611" s="490" t="s">
        <v>31</v>
      </c>
      <c r="M3611" s="490" t="s">
        <v>31</v>
      </c>
      <c r="N3611" s="490" t="s">
        <v>31</v>
      </c>
      <c r="O3611" s="490" t="s">
        <v>31</v>
      </c>
      <c r="P3611" s="377" t="s">
        <v>31</v>
      </c>
      <c r="Q3611" s="377" t="s">
        <v>31</v>
      </c>
      <c r="R3611" s="377" t="s">
        <v>31</v>
      </c>
      <c r="S3611" s="270"/>
      <c r="T3611" s="283"/>
      <c r="U3611" s="283"/>
      <c r="V3611" s="270"/>
      <c r="W3611" s="270" t="s">
        <v>21</v>
      </c>
    </row>
    <row r="3612" s="252" customFormat="true" ht="25.5" hidden="true" spans="1:23">
      <c r="A3612" s="270"/>
      <c r="B3612" s="270">
        <v>330407</v>
      </c>
      <c r="C3612" s="270" t="s">
        <v>9306</v>
      </c>
      <c r="D3612" s="410"/>
      <c r="E3612" s="410"/>
      <c r="F3612" s="270"/>
      <c r="G3612" s="270"/>
      <c r="H3612" s="283"/>
      <c r="I3612" s="283"/>
      <c r="J3612" s="490"/>
      <c r="K3612" s="490"/>
      <c r="L3612" s="490"/>
      <c r="M3612" s="490"/>
      <c r="N3612" s="490"/>
      <c r="O3612" s="490"/>
      <c r="P3612" s="377"/>
      <c r="Q3612" s="377"/>
      <c r="R3612" s="377"/>
      <c r="S3612" s="270"/>
      <c r="T3612" s="283"/>
      <c r="U3612" s="283"/>
      <c r="V3612" s="270"/>
      <c r="W3612" s="270" t="s">
        <v>21</v>
      </c>
    </row>
    <row r="3613" s="253" customFormat="true" ht="38.25" hidden="true" spans="1:23">
      <c r="A3613" s="270">
        <f>MAX(A$3:A3612)+1</f>
        <v>3374</v>
      </c>
      <c r="B3613" s="270">
        <v>330407001</v>
      </c>
      <c r="C3613" s="503" t="s">
        <v>9307</v>
      </c>
      <c r="D3613" s="410" t="s">
        <v>9308</v>
      </c>
      <c r="E3613" s="410" t="s">
        <v>9307</v>
      </c>
      <c r="F3613" s="474" t="s">
        <v>9309</v>
      </c>
      <c r="G3613" s="503"/>
      <c r="H3613" s="283" t="s">
        <v>39</v>
      </c>
      <c r="I3613" s="283" t="s">
        <v>40</v>
      </c>
      <c r="J3613" s="490" t="s">
        <v>31</v>
      </c>
      <c r="K3613" s="490" t="s">
        <v>31</v>
      </c>
      <c r="L3613" s="490" t="s">
        <v>31</v>
      </c>
      <c r="M3613" s="490" t="s">
        <v>31</v>
      </c>
      <c r="N3613" s="490" t="s">
        <v>31</v>
      </c>
      <c r="O3613" s="490" t="s">
        <v>31</v>
      </c>
      <c r="P3613" s="377" t="s">
        <v>31</v>
      </c>
      <c r="Q3613" s="377" t="s">
        <v>31</v>
      </c>
      <c r="R3613" s="377" t="s">
        <v>31</v>
      </c>
      <c r="S3613" s="430"/>
      <c r="T3613" s="283"/>
      <c r="U3613" s="283"/>
      <c r="V3613" s="270"/>
      <c r="W3613" s="270" t="s">
        <v>21</v>
      </c>
    </row>
    <row r="3614" s="253" customFormat="true" ht="40.5" hidden="true" spans="1:23">
      <c r="A3614" s="270">
        <f>MAX(A$3:A3613)+1</f>
        <v>3375</v>
      </c>
      <c r="B3614" s="270">
        <v>330407002</v>
      </c>
      <c r="C3614" s="503" t="s">
        <v>9310</v>
      </c>
      <c r="D3614" s="410" t="s">
        <v>9311</v>
      </c>
      <c r="E3614" s="410" t="s">
        <v>9310</v>
      </c>
      <c r="F3614" s="474"/>
      <c r="G3614" s="503" t="s">
        <v>9312</v>
      </c>
      <c r="H3614" s="283" t="s">
        <v>39</v>
      </c>
      <c r="I3614" s="283" t="s">
        <v>40</v>
      </c>
      <c r="J3614" s="490" t="s">
        <v>31</v>
      </c>
      <c r="K3614" s="490" t="s">
        <v>31</v>
      </c>
      <c r="L3614" s="490" t="s">
        <v>31</v>
      </c>
      <c r="M3614" s="490" t="s">
        <v>31</v>
      </c>
      <c r="N3614" s="490" t="s">
        <v>31</v>
      </c>
      <c r="O3614" s="490" t="s">
        <v>31</v>
      </c>
      <c r="P3614" s="377" t="s">
        <v>31</v>
      </c>
      <c r="Q3614" s="377" t="s">
        <v>31</v>
      </c>
      <c r="R3614" s="377" t="s">
        <v>31</v>
      </c>
      <c r="S3614" s="430"/>
      <c r="T3614" s="283"/>
      <c r="U3614" s="283"/>
      <c r="V3614" s="270"/>
      <c r="W3614" s="270" t="s">
        <v>21</v>
      </c>
    </row>
    <row r="3615" s="253" customFormat="true" ht="38.25" hidden="true" spans="1:23">
      <c r="A3615" s="270">
        <f>MAX(A$3:A3614)+1</f>
        <v>3376</v>
      </c>
      <c r="B3615" s="270">
        <v>330407003</v>
      </c>
      <c r="C3615" s="503" t="s">
        <v>9313</v>
      </c>
      <c r="D3615" s="410" t="s">
        <v>9314</v>
      </c>
      <c r="E3615" s="410" t="s">
        <v>9313</v>
      </c>
      <c r="F3615" s="474"/>
      <c r="G3615" s="503" t="s">
        <v>9315</v>
      </c>
      <c r="H3615" s="283" t="s">
        <v>39</v>
      </c>
      <c r="I3615" s="283" t="s">
        <v>40</v>
      </c>
      <c r="J3615" s="490" t="s">
        <v>31</v>
      </c>
      <c r="K3615" s="490" t="s">
        <v>31</v>
      </c>
      <c r="L3615" s="490" t="s">
        <v>31</v>
      </c>
      <c r="M3615" s="490" t="s">
        <v>31</v>
      </c>
      <c r="N3615" s="490" t="s">
        <v>31</v>
      </c>
      <c r="O3615" s="490" t="s">
        <v>31</v>
      </c>
      <c r="P3615" s="377" t="s">
        <v>31</v>
      </c>
      <c r="Q3615" s="377" t="s">
        <v>31</v>
      </c>
      <c r="R3615" s="377" t="s">
        <v>31</v>
      </c>
      <c r="S3615" s="430"/>
      <c r="T3615" s="283"/>
      <c r="U3615" s="283"/>
      <c r="V3615" s="270"/>
      <c r="W3615" s="270" t="s">
        <v>21</v>
      </c>
    </row>
    <row r="3616" s="253" customFormat="true" ht="38.25" hidden="true" spans="1:23">
      <c r="A3616" s="270">
        <f>MAX(A$3:A3615)+1</f>
        <v>3377</v>
      </c>
      <c r="B3616" s="270">
        <v>330407004</v>
      </c>
      <c r="C3616" s="503" t="s">
        <v>9316</v>
      </c>
      <c r="D3616" s="410" t="s">
        <v>9317</v>
      </c>
      <c r="E3616" s="410" t="s">
        <v>9316</v>
      </c>
      <c r="F3616" s="474" t="s">
        <v>9318</v>
      </c>
      <c r="G3616" s="503" t="s">
        <v>9319</v>
      </c>
      <c r="H3616" s="283" t="s">
        <v>39</v>
      </c>
      <c r="I3616" s="283" t="s">
        <v>40</v>
      </c>
      <c r="J3616" s="490" t="s">
        <v>31</v>
      </c>
      <c r="K3616" s="490" t="s">
        <v>31</v>
      </c>
      <c r="L3616" s="490" t="s">
        <v>31</v>
      </c>
      <c r="M3616" s="490" t="s">
        <v>31</v>
      </c>
      <c r="N3616" s="490" t="s">
        <v>31</v>
      </c>
      <c r="O3616" s="490" t="s">
        <v>31</v>
      </c>
      <c r="P3616" s="377" t="s">
        <v>31</v>
      </c>
      <c r="Q3616" s="377" t="s">
        <v>31</v>
      </c>
      <c r="R3616" s="377" t="s">
        <v>31</v>
      </c>
      <c r="S3616" s="430" t="s">
        <v>9320</v>
      </c>
      <c r="T3616" s="283"/>
      <c r="U3616" s="283"/>
      <c r="V3616" s="270"/>
      <c r="W3616" s="270" t="s">
        <v>21</v>
      </c>
    </row>
    <row r="3617" s="253" customFormat="true" ht="38.25" hidden="true" spans="1:23">
      <c r="A3617" s="270">
        <f>MAX(A$3:A3616)+1</f>
        <v>3378</v>
      </c>
      <c r="B3617" s="270" t="s">
        <v>9321</v>
      </c>
      <c r="C3617" s="393" t="s">
        <v>9322</v>
      </c>
      <c r="D3617" s="410" t="s">
        <v>9323</v>
      </c>
      <c r="E3617" s="410" t="s">
        <v>9324</v>
      </c>
      <c r="F3617" s="474"/>
      <c r="G3617" s="503"/>
      <c r="H3617" s="283" t="s">
        <v>39</v>
      </c>
      <c r="I3617" s="283" t="s">
        <v>40</v>
      </c>
      <c r="J3617" s="490" t="s">
        <v>31</v>
      </c>
      <c r="K3617" s="490" t="s">
        <v>31</v>
      </c>
      <c r="L3617" s="490" t="s">
        <v>31</v>
      </c>
      <c r="M3617" s="490" t="s">
        <v>31</v>
      </c>
      <c r="N3617" s="490" t="s">
        <v>31</v>
      </c>
      <c r="O3617" s="490" t="s">
        <v>31</v>
      </c>
      <c r="P3617" s="377" t="s">
        <v>31</v>
      </c>
      <c r="Q3617" s="377" t="s">
        <v>31</v>
      </c>
      <c r="R3617" s="377" t="s">
        <v>31</v>
      </c>
      <c r="S3617" s="430" t="s">
        <v>9322</v>
      </c>
      <c r="T3617" s="283"/>
      <c r="U3617" s="283"/>
      <c r="V3617" s="270"/>
      <c r="W3617" s="270" t="s">
        <v>21</v>
      </c>
    </row>
    <row r="3618" s="253" customFormat="true" ht="54" hidden="true" spans="1:23">
      <c r="A3618" s="270">
        <f>MAX(A$3:A3617)+1</f>
        <v>3379</v>
      </c>
      <c r="B3618" s="270">
        <v>330407005</v>
      </c>
      <c r="C3618" s="503" t="s">
        <v>9325</v>
      </c>
      <c r="D3618" s="410" t="s">
        <v>9326</v>
      </c>
      <c r="E3618" s="410" t="s">
        <v>9325</v>
      </c>
      <c r="F3618" s="474" t="s">
        <v>9327</v>
      </c>
      <c r="G3618" s="503" t="s">
        <v>9328</v>
      </c>
      <c r="H3618" s="283" t="s">
        <v>39</v>
      </c>
      <c r="I3618" s="283" t="s">
        <v>40</v>
      </c>
      <c r="J3618" s="490" t="s">
        <v>31</v>
      </c>
      <c r="K3618" s="490" t="s">
        <v>31</v>
      </c>
      <c r="L3618" s="490" t="s">
        <v>31</v>
      </c>
      <c r="M3618" s="490" t="s">
        <v>31</v>
      </c>
      <c r="N3618" s="490" t="s">
        <v>31</v>
      </c>
      <c r="O3618" s="490" t="s">
        <v>31</v>
      </c>
      <c r="P3618" s="377" t="s">
        <v>31</v>
      </c>
      <c r="Q3618" s="377" t="s">
        <v>31</v>
      </c>
      <c r="R3618" s="377" t="s">
        <v>31</v>
      </c>
      <c r="S3618" s="430" t="s">
        <v>9320</v>
      </c>
      <c r="T3618" s="283"/>
      <c r="U3618" s="283"/>
      <c r="V3618" s="270"/>
      <c r="W3618" s="270" t="s">
        <v>21</v>
      </c>
    </row>
    <row r="3619" s="253" customFormat="true" ht="38.25" hidden="true" spans="1:23">
      <c r="A3619" s="270">
        <f>MAX(A$3:A3618)+1</f>
        <v>3380</v>
      </c>
      <c r="B3619" s="270" t="s">
        <v>9329</v>
      </c>
      <c r="C3619" s="393" t="s">
        <v>9322</v>
      </c>
      <c r="D3619" s="410" t="s">
        <v>9323</v>
      </c>
      <c r="E3619" s="410" t="s">
        <v>9324</v>
      </c>
      <c r="F3619" s="474"/>
      <c r="G3619" s="503"/>
      <c r="H3619" s="283" t="s">
        <v>39</v>
      </c>
      <c r="I3619" s="283" t="s">
        <v>40</v>
      </c>
      <c r="J3619" s="490" t="s">
        <v>31</v>
      </c>
      <c r="K3619" s="490" t="s">
        <v>31</v>
      </c>
      <c r="L3619" s="490" t="s">
        <v>31</v>
      </c>
      <c r="M3619" s="490" t="s">
        <v>31</v>
      </c>
      <c r="N3619" s="490" t="s">
        <v>31</v>
      </c>
      <c r="O3619" s="490" t="s">
        <v>31</v>
      </c>
      <c r="P3619" s="377" t="s">
        <v>31</v>
      </c>
      <c r="Q3619" s="377" t="s">
        <v>31</v>
      </c>
      <c r="R3619" s="377" t="s">
        <v>31</v>
      </c>
      <c r="S3619" s="430" t="s">
        <v>9322</v>
      </c>
      <c r="T3619" s="283"/>
      <c r="U3619" s="283"/>
      <c r="V3619" s="270"/>
      <c r="W3619" s="270" t="s">
        <v>21</v>
      </c>
    </row>
    <row r="3620" s="253" customFormat="true" ht="38.25" hidden="true" spans="1:23">
      <c r="A3620" s="270">
        <f>MAX(A$3:A3619)+1</f>
        <v>3381</v>
      </c>
      <c r="B3620" s="270">
        <v>330407006</v>
      </c>
      <c r="C3620" s="503" t="s">
        <v>9330</v>
      </c>
      <c r="D3620" s="410" t="s">
        <v>9331</v>
      </c>
      <c r="E3620" s="410" t="s">
        <v>9330</v>
      </c>
      <c r="F3620" s="474"/>
      <c r="G3620" s="503" t="s">
        <v>9332</v>
      </c>
      <c r="H3620" s="283" t="s">
        <v>39</v>
      </c>
      <c r="I3620" s="283" t="s">
        <v>40</v>
      </c>
      <c r="J3620" s="490" t="s">
        <v>31</v>
      </c>
      <c r="K3620" s="490" t="s">
        <v>31</v>
      </c>
      <c r="L3620" s="490" t="s">
        <v>31</v>
      </c>
      <c r="M3620" s="490" t="s">
        <v>31</v>
      </c>
      <c r="N3620" s="490" t="s">
        <v>31</v>
      </c>
      <c r="O3620" s="490" t="s">
        <v>31</v>
      </c>
      <c r="P3620" s="377" t="s">
        <v>31</v>
      </c>
      <c r="Q3620" s="377" t="s">
        <v>31</v>
      </c>
      <c r="R3620" s="377" t="s">
        <v>31</v>
      </c>
      <c r="S3620" s="430"/>
      <c r="T3620" s="283"/>
      <c r="U3620" s="283"/>
      <c r="V3620" s="270"/>
      <c r="W3620" s="270" t="s">
        <v>21</v>
      </c>
    </row>
    <row r="3621" s="253" customFormat="true" ht="38.25" hidden="true" spans="1:23">
      <c r="A3621" s="270">
        <f>MAX(A$3:A3620)+1</f>
        <v>3382</v>
      </c>
      <c r="B3621" s="270">
        <v>330407007</v>
      </c>
      <c r="C3621" s="503" t="s">
        <v>9333</v>
      </c>
      <c r="D3621" s="410" t="s">
        <v>9334</v>
      </c>
      <c r="E3621" s="410" t="s">
        <v>9333</v>
      </c>
      <c r="F3621" s="474"/>
      <c r="G3621" s="503"/>
      <c r="H3621" s="283" t="s">
        <v>39</v>
      </c>
      <c r="I3621" s="283" t="s">
        <v>40</v>
      </c>
      <c r="J3621" s="490" t="s">
        <v>31</v>
      </c>
      <c r="K3621" s="490" t="s">
        <v>31</v>
      </c>
      <c r="L3621" s="490" t="s">
        <v>31</v>
      </c>
      <c r="M3621" s="490" t="s">
        <v>31</v>
      </c>
      <c r="N3621" s="490" t="s">
        <v>31</v>
      </c>
      <c r="O3621" s="490" t="s">
        <v>31</v>
      </c>
      <c r="P3621" s="377" t="s">
        <v>31</v>
      </c>
      <c r="Q3621" s="377" t="s">
        <v>31</v>
      </c>
      <c r="R3621" s="377" t="s">
        <v>31</v>
      </c>
      <c r="S3621" s="430"/>
      <c r="T3621" s="283"/>
      <c r="U3621" s="283"/>
      <c r="V3621" s="270"/>
      <c r="W3621" s="270" t="s">
        <v>21</v>
      </c>
    </row>
    <row r="3622" s="253" customFormat="true" ht="38.25" hidden="true" spans="1:23">
      <c r="A3622" s="270">
        <f>MAX(A$3:A3621)+1</f>
        <v>3383</v>
      </c>
      <c r="B3622" s="270">
        <v>330407008</v>
      </c>
      <c r="C3622" s="503" t="s">
        <v>9335</v>
      </c>
      <c r="D3622" s="410" t="s">
        <v>9336</v>
      </c>
      <c r="E3622" s="410" t="s">
        <v>9335</v>
      </c>
      <c r="F3622" s="474"/>
      <c r="G3622" s="503"/>
      <c r="H3622" s="283" t="s">
        <v>39</v>
      </c>
      <c r="I3622" s="283" t="s">
        <v>40</v>
      </c>
      <c r="J3622" s="490" t="s">
        <v>31</v>
      </c>
      <c r="K3622" s="490" t="s">
        <v>31</v>
      </c>
      <c r="L3622" s="490" t="s">
        <v>31</v>
      </c>
      <c r="M3622" s="490" t="s">
        <v>31</v>
      </c>
      <c r="N3622" s="490" t="s">
        <v>31</v>
      </c>
      <c r="O3622" s="490" t="s">
        <v>31</v>
      </c>
      <c r="P3622" s="377" t="s">
        <v>31</v>
      </c>
      <c r="Q3622" s="377" t="s">
        <v>31</v>
      </c>
      <c r="R3622" s="377" t="s">
        <v>31</v>
      </c>
      <c r="S3622" s="430"/>
      <c r="T3622" s="283"/>
      <c r="U3622" s="283"/>
      <c r="V3622" s="270"/>
      <c r="W3622" s="270" t="s">
        <v>21</v>
      </c>
    </row>
    <row r="3623" s="253" customFormat="true" ht="38.25" hidden="true" spans="1:23">
      <c r="A3623" s="270">
        <f>MAX(A$3:A3622)+1</f>
        <v>3384</v>
      </c>
      <c r="B3623" s="270">
        <v>330407009</v>
      </c>
      <c r="C3623" s="503" t="s">
        <v>9337</v>
      </c>
      <c r="D3623" s="410" t="s">
        <v>9338</v>
      </c>
      <c r="E3623" s="410" t="s">
        <v>9337</v>
      </c>
      <c r="F3623" s="474"/>
      <c r="G3623" s="503"/>
      <c r="H3623" s="283" t="s">
        <v>39</v>
      </c>
      <c r="I3623" s="283" t="s">
        <v>40</v>
      </c>
      <c r="J3623" s="490" t="s">
        <v>31</v>
      </c>
      <c r="K3623" s="490" t="s">
        <v>31</v>
      </c>
      <c r="L3623" s="490" t="s">
        <v>31</v>
      </c>
      <c r="M3623" s="490" t="s">
        <v>31</v>
      </c>
      <c r="N3623" s="490" t="s">
        <v>31</v>
      </c>
      <c r="O3623" s="490" t="s">
        <v>31</v>
      </c>
      <c r="P3623" s="377" t="s">
        <v>31</v>
      </c>
      <c r="Q3623" s="377" t="s">
        <v>31</v>
      </c>
      <c r="R3623" s="377" t="s">
        <v>31</v>
      </c>
      <c r="S3623" s="430"/>
      <c r="T3623" s="283"/>
      <c r="U3623" s="283"/>
      <c r="V3623" s="270"/>
      <c r="W3623" s="270" t="s">
        <v>21</v>
      </c>
    </row>
    <row r="3624" s="253" customFormat="true" ht="38.25" hidden="true" spans="1:23">
      <c r="A3624" s="270">
        <f>MAX(A$3:A3623)+1</f>
        <v>3385</v>
      </c>
      <c r="B3624" s="270">
        <v>330407010</v>
      </c>
      <c r="C3624" s="503" t="s">
        <v>9339</v>
      </c>
      <c r="D3624" s="410" t="s">
        <v>9340</v>
      </c>
      <c r="E3624" s="410" t="s">
        <v>9339</v>
      </c>
      <c r="F3624" s="474"/>
      <c r="G3624" s="503"/>
      <c r="H3624" s="283" t="s">
        <v>39</v>
      </c>
      <c r="I3624" s="283" t="s">
        <v>40</v>
      </c>
      <c r="J3624" s="490" t="s">
        <v>31</v>
      </c>
      <c r="K3624" s="490" t="s">
        <v>31</v>
      </c>
      <c r="L3624" s="490" t="s">
        <v>31</v>
      </c>
      <c r="M3624" s="490" t="s">
        <v>31</v>
      </c>
      <c r="N3624" s="490" t="s">
        <v>31</v>
      </c>
      <c r="O3624" s="490" t="s">
        <v>31</v>
      </c>
      <c r="P3624" s="377" t="s">
        <v>31</v>
      </c>
      <c r="Q3624" s="377" t="s">
        <v>31</v>
      </c>
      <c r="R3624" s="377" t="s">
        <v>31</v>
      </c>
      <c r="S3624" s="430"/>
      <c r="T3624" s="283"/>
      <c r="U3624" s="283"/>
      <c r="V3624" s="270"/>
      <c r="W3624" s="270" t="s">
        <v>21</v>
      </c>
    </row>
    <row r="3625" s="253" customFormat="true" ht="38.25" hidden="true" spans="1:23">
      <c r="A3625" s="270">
        <f>MAX(A$3:A3624)+1</f>
        <v>3386</v>
      </c>
      <c r="B3625" s="270">
        <v>330407011</v>
      </c>
      <c r="C3625" s="503" t="s">
        <v>9341</v>
      </c>
      <c r="D3625" s="410" t="s">
        <v>9342</v>
      </c>
      <c r="E3625" s="410" t="s">
        <v>9341</v>
      </c>
      <c r="F3625" s="474"/>
      <c r="G3625" s="503"/>
      <c r="H3625" s="283" t="s">
        <v>39</v>
      </c>
      <c r="I3625" s="283" t="s">
        <v>40</v>
      </c>
      <c r="J3625" s="490" t="s">
        <v>31</v>
      </c>
      <c r="K3625" s="490" t="s">
        <v>31</v>
      </c>
      <c r="L3625" s="490" t="s">
        <v>31</v>
      </c>
      <c r="M3625" s="490" t="s">
        <v>31</v>
      </c>
      <c r="N3625" s="490" t="s">
        <v>31</v>
      </c>
      <c r="O3625" s="490" t="s">
        <v>31</v>
      </c>
      <c r="P3625" s="377" t="s">
        <v>31</v>
      </c>
      <c r="Q3625" s="377" t="s">
        <v>31</v>
      </c>
      <c r="R3625" s="377" t="s">
        <v>31</v>
      </c>
      <c r="S3625" s="430"/>
      <c r="T3625" s="283"/>
      <c r="U3625" s="283"/>
      <c r="V3625" s="270"/>
      <c r="W3625" s="270" t="s">
        <v>21</v>
      </c>
    </row>
    <row r="3626" s="253" customFormat="true" ht="38.25" hidden="true" spans="1:23">
      <c r="A3626" s="270">
        <f>MAX(A$3:A3625)+1</f>
        <v>3387</v>
      </c>
      <c r="B3626" s="270">
        <v>330407012</v>
      </c>
      <c r="C3626" s="503" t="s">
        <v>9343</v>
      </c>
      <c r="D3626" s="410" t="s">
        <v>9344</v>
      </c>
      <c r="E3626" s="410" t="s">
        <v>9343</v>
      </c>
      <c r="F3626" s="474" t="s">
        <v>9345</v>
      </c>
      <c r="G3626" s="503" t="s">
        <v>9319</v>
      </c>
      <c r="H3626" s="283" t="s">
        <v>39</v>
      </c>
      <c r="I3626" s="283" t="s">
        <v>40</v>
      </c>
      <c r="J3626" s="490" t="s">
        <v>31</v>
      </c>
      <c r="K3626" s="490" t="s">
        <v>31</v>
      </c>
      <c r="L3626" s="490" t="s">
        <v>31</v>
      </c>
      <c r="M3626" s="490" t="s">
        <v>31</v>
      </c>
      <c r="N3626" s="490" t="s">
        <v>31</v>
      </c>
      <c r="O3626" s="490" t="s">
        <v>31</v>
      </c>
      <c r="P3626" s="377" t="s">
        <v>31</v>
      </c>
      <c r="Q3626" s="377" t="s">
        <v>31</v>
      </c>
      <c r="R3626" s="377" t="s">
        <v>31</v>
      </c>
      <c r="S3626" s="430"/>
      <c r="T3626" s="283"/>
      <c r="U3626" s="283"/>
      <c r="V3626" s="270"/>
      <c r="W3626" s="270" t="s">
        <v>21</v>
      </c>
    </row>
    <row r="3627" s="253" customFormat="true" ht="38.25" hidden="true" spans="1:23">
      <c r="A3627" s="270">
        <f>MAX(A$3:A3626)+1</f>
        <v>3388</v>
      </c>
      <c r="B3627" s="270">
        <v>330407013</v>
      </c>
      <c r="C3627" s="503" t="s">
        <v>9346</v>
      </c>
      <c r="D3627" s="410" t="s">
        <v>9347</v>
      </c>
      <c r="E3627" s="410" t="s">
        <v>9346</v>
      </c>
      <c r="F3627" s="474"/>
      <c r="G3627" s="503"/>
      <c r="H3627" s="283" t="s">
        <v>39</v>
      </c>
      <c r="I3627" s="283" t="s">
        <v>40</v>
      </c>
      <c r="J3627" s="490" t="s">
        <v>31</v>
      </c>
      <c r="K3627" s="490" t="s">
        <v>31</v>
      </c>
      <c r="L3627" s="490" t="s">
        <v>31</v>
      </c>
      <c r="M3627" s="490" t="s">
        <v>31</v>
      </c>
      <c r="N3627" s="490" t="s">
        <v>31</v>
      </c>
      <c r="O3627" s="490" t="s">
        <v>31</v>
      </c>
      <c r="P3627" s="377" t="s">
        <v>31</v>
      </c>
      <c r="Q3627" s="377" t="s">
        <v>31</v>
      </c>
      <c r="R3627" s="377" t="s">
        <v>31</v>
      </c>
      <c r="S3627" s="430"/>
      <c r="T3627" s="283"/>
      <c r="U3627" s="283"/>
      <c r="V3627" s="270"/>
      <c r="W3627" s="270" t="s">
        <v>21</v>
      </c>
    </row>
    <row r="3628" s="253" customFormat="true" ht="38.25" hidden="true" spans="1:23">
      <c r="A3628" s="270">
        <f>MAX(A$3:A3627)+1</f>
        <v>3389</v>
      </c>
      <c r="B3628" s="270">
        <v>330407014</v>
      </c>
      <c r="C3628" s="503" t="s">
        <v>9348</v>
      </c>
      <c r="D3628" s="410" t="s">
        <v>9349</v>
      </c>
      <c r="E3628" s="410" t="s">
        <v>9348</v>
      </c>
      <c r="F3628" s="474"/>
      <c r="G3628" s="503"/>
      <c r="H3628" s="283" t="s">
        <v>39</v>
      </c>
      <c r="I3628" s="283" t="s">
        <v>842</v>
      </c>
      <c r="J3628" s="490" t="s">
        <v>31</v>
      </c>
      <c r="K3628" s="490" t="s">
        <v>31</v>
      </c>
      <c r="L3628" s="490" t="s">
        <v>31</v>
      </c>
      <c r="M3628" s="490" t="s">
        <v>31</v>
      </c>
      <c r="N3628" s="490" t="s">
        <v>31</v>
      </c>
      <c r="O3628" s="490" t="s">
        <v>31</v>
      </c>
      <c r="P3628" s="377" t="s">
        <v>31</v>
      </c>
      <c r="Q3628" s="377" t="s">
        <v>31</v>
      </c>
      <c r="R3628" s="377" t="s">
        <v>31</v>
      </c>
      <c r="S3628" s="430"/>
      <c r="T3628" s="283"/>
      <c r="U3628" s="283"/>
      <c r="V3628" s="270"/>
      <c r="W3628" s="270" t="s">
        <v>21</v>
      </c>
    </row>
    <row r="3629" s="253" customFormat="true" ht="38.25" hidden="true" spans="1:23">
      <c r="A3629" s="270">
        <f>MAX(A$3:A3628)+1</f>
        <v>3390</v>
      </c>
      <c r="B3629" s="270">
        <v>330407022</v>
      </c>
      <c r="C3629" s="503" t="s">
        <v>9350</v>
      </c>
      <c r="D3629" s="410" t="s">
        <v>9351</v>
      </c>
      <c r="E3629" s="410" t="s">
        <v>9352</v>
      </c>
      <c r="F3629" s="474"/>
      <c r="G3629" s="503" t="s">
        <v>9353</v>
      </c>
      <c r="H3629" s="283" t="s">
        <v>39</v>
      </c>
      <c r="I3629" s="283" t="s">
        <v>40</v>
      </c>
      <c r="J3629" s="490" t="s">
        <v>31</v>
      </c>
      <c r="K3629" s="490" t="s">
        <v>31</v>
      </c>
      <c r="L3629" s="490" t="s">
        <v>31</v>
      </c>
      <c r="M3629" s="490" t="s">
        <v>31</v>
      </c>
      <c r="N3629" s="490" t="s">
        <v>31</v>
      </c>
      <c r="O3629" s="490" t="s">
        <v>31</v>
      </c>
      <c r="P3629" s="377" t="s">
        <v>31</v>
      </c>
      <c r="Q3629" s="377" t="s">
        <v>31</v>
      </c>
      <c r="R3629" s="377" t="s">
        <v>31</v>
      </c>
      <c r="S3629" s="430" t="s">
        <v>9354</v>
      </c>
      <c r="T3629" s="283"/>
      <c r="U3629" s="283"/>
      <c r="V3629" s="270"/>
      <c r="W3629" s="270" t="s">
        <v>21</v>
      </c>
    </row>
    <row r="3630" s="253" customFormat="true" ht="38.25" hidden="true" spans="1:23">
      <c r="A3630" s="270">
        <f>MAX(A$3:A3629)+1</f>
        <v>3391</v>
      </c>
      <c r="B3630" s="270">
        <v>330407023</v>
      </c>
      <c r="C3630" s="503" t="s">
        <v>9355</v>
      </c>
      <c r="D3630" s="411" t="s">
        <v>9356</v>
      </c>
      <c r="E3630" s="410" t="s">
        <v>9355</v>
      </c>
      <c r="F3630" s="474"/>
      <c r="G3630" s="503" t="s">
        <v>9357</v>
      </c>
      <c r="H3630" s="283" t="s">
        <v>39</v>
      </c>
      <c r="I3630" s="283" t="s">
        <v>40</v>
      </c>
      <c r="J3630" s="490" t="s">
        <v>31</v>
      </c>
      <c r="K3630" s="490" t="s">
        <v>31</v>
      </c>
      <c r="L3630" s="490" t="s">
        <v>31</v>
      </c>
      <c r="M3630" s="490" t="s">
        <v>31</v>
      </c>
      <c r="N3630" s="490" t="s">
        <v>31</v>
      </c>
      <c r="O3630" s="490" t="s">
        <v>31</v>
      </c>
      <c r="P3630" s="377" t="s">
        <v>31</v>
      </c>
      <c r="Q3630" s="377" t="s">
        <v>31</v>
      </c>
      <c r="R3630" s="377" t="s">
        <v>31</v>
      </c>
      <c r="S3630" s="430"/>
      <c r="T3630" s="283"/>
      <c r="U3630" s="283"/>
      <c r="V3630" s="270"/>
      <c r="W3630" s="270" t="s">
        <v>21</v>
      </c>
    </row>
    <row r="3631" s="252" customFormat="true" ht="25.5" hidden="true" spans="1:23">
      <c r="A3631" s="270"/>
      <c r="B3631" s="270">
        <v>330408</v>
      </c>
      <c r="C3631" s="270" t="s">
        <v>9358</v>
      </c>
      <c r="D3631" s="410"/>
      <c r="E3631" s="410"/>
      <c r="F3631" s="270"/>
      <c r="G3631" s="270"/>
      <c r="H3631" s="283"/>
      <c r="I3631" s="283"/>
      <c r="J3631" s="490"/>
      <c r="K3631" s="490"/>
      <c r="L3631" s="490"/>
      <c r="M3631" s="490"/>
      <c r="N3631" s="490"/>
      <c r="O3631" s="490"/>
      <c r="P3631" s="377"/>
      <c r="Q3631" s="377"/>
      <c r="R3631" s="377"/>
      <c r="S3631" s="270"/>
      <c r="T3631" s="283"/>
      <c r="U3631" s="283"/>
      <c r="V3631" s="270"/>
      <c r="W3631" s="270" t="s">
        <v>21</v>
      </c>
    </row>
    <row r="3632" s="253" customFormat="true" ht="51" hidden="true" spans="1:23">
      <c r="A3632" s="270">
        <f>MAX(A$3:A3631)+1</f>
        <v>3392</v>
      </c>
      <c r="B3632" s="270">
        <v>330408001</v>
      </c>
      <c r="C3632" s="503" t="s">
        <v>9359</v>
      </c>
      <c r="D3632" s="410" t="s">
        <v>9360</v>
      </c>
      <c r="E3632" s="410" t="s">
        <v>9359</v>
      </c>
      <c r="F3632" s="474" t="s">
        <v>9361</v>
      </c>
      <c r="G3632" s="270" t="s">
        <v>3233</v>
      </c>
      <c r="H3632" s="283" t="s">
        <v>4442</v>
      </c>
      <c r="I3632" s="283" t="s">
        <v>9362</v>
      </c>
      <c r="J3632" s="490" t="s">
        <v>31</v>
      </c>
      <c r="K3632" s="490" t="s">
        <v>31</v>
      </c>
      <c r="L3632" s="490" t="s">
        <v>31</v>
      </c>
      <c r="M3632" s="490" t="s">
        <v>31</v>
      </c>
      <c r="N3632" s="490" t="s">
        <v>31</v>
      </c>
      <c r="O3632" s="490" t="s">
        <v>31</v>
      </c>
      <c r="P3632" s="377" t="s">
        <v>31</v>
      </c>
      <c r="Q3632" s="377" t="s">
        <v>31</v>
      </c>
      <c r="R3632" s="377" t="s">
        <v>31</v>
      </c>
      <c r="S3632" s="498" t="s">
        <v>8517</v>
      </c>
      <c r="T3632" s="283"/>
      <c r="U3632" s="283"/>
      <c r="V3632" s="270"/>
      <c r="W3632" s="270" t="s">
        <v>21</v>
      </c>
    </row>
    <row r="3633" s="253" customFormat="true" ht="67.5" hidden="true" spans="1:23">
      <c r="A3633" s="270">
        <f>MAX(A$3:A3632)+1</f>
        <v>3393</v>
      </c>
      <c r="B3633" s="270" t="s">
        <v>9363</v>
      </c>
      <c r="C3633" s="393" t="s">
        <v>9364</v>
      </c>
      <c r="D3633" s="410" t="s">
        <v>9365</v>
      </c>
      <c r="E3633" s="410" t="s">
        <v>9366</v>
      </c>
      <c r="F3633" s="474"/>
      <c r="G3633" s="270"/>
      <c r="H3633" s="283" t="s">
        <v>29</v>
      </c>
      <c r="I3633" s="283" t="s">
        <v>40</v>
      </c>
      <c r="J3633" s="490" t="s">
        <v>31</v>
      </c>
      <c r="K3633" s="490" t="s">
        <v>31</v>
      </c>
      <c r="L3633" s="490" t="s">
        <v>31</v>
      </c>
      <c r="M3633" s="490" t="s">
        <v>31</v>
      </c>
      <c r="N3633" s="490" t="s">
        <v>31</v>
      </c>
      <c r="O3633" s="490" t="s">
        <v>31</v>
      </c>
      <c r="P3633" s="377" t="s">
        <v>31</v>
      </c>
      <c r="Q3633" s="377" t="s">
        <v>31</v>
      </c>
      <c r="R3633" s="377" t="s">
        <v>31</v>
      </c>
      <c r="S3633" s="430" t="s">
        <v>9364</v>
      </c>
      <c r="T3633" s="283"/>
      <c r="U3633" s="283"/>
      <c r="V3633" s="270"/>
      <c r="W3633" s="270" t="s">
        <v>21</v>
      </c>
    </row>
    <row r="3634" s="253" customFormat="true" ht="51" hidden="true" spans="1:23">
      <c r="A3634" s="270">
        <f>MAX(A$3:A3633)+1</f>
        <v>3394</v>
      </c>
      <c r="B3634" s="270">
        <v>330408002</v>
      </c>
      <c r="C3634" s="503" t="s">
        <v>9367</v>
      </c>
      <c r="D3634" s="410" t="s">
        <v>9368</v>
      </c>
      <c r="E3634" s="410" t="s">
        <v>9367</v>
      </c>
      <c r="F3634" s="474" t="s">
        <v>9369</v>
      </c>
      <c r="G3634" s="270" t="s">
        <v>3233</v>
      </c>
      <c r="H3634" s="283" t="s">
        <v>4442</v>
      </c>
      <c r="I3634" s="283" t="s">
        <v>9362</v>
      </c>
      <c r="J3634" s="490" t="s">
        <v>31</v>
      </c>
      <c r="K3634" s="490" t="s">
        <v>31</v>
      </c>
      <c r="L3634" s="490" t="s">
        <v>31</v>
      </c>
      <c r="M3634" s="490" t="s">
        <v>31</v>
      </c>
      <c r="N3634" s="490" t="s">
        <v>31</v>
      </c>
      <c r="O3634" s="490" t="s">
        <v>31</v>
      </c>
      <c r="P3634" s="377" t="s">
        <v>31</v>
      </c>
      <c r="Q3634" s="377" t="s">
        <v>31</v>
      </c>
      <c r="R3634" s="377" t="s">
        <v>31</v>
      </c>
      <c r="S3634" s="498" t="s">
        <v>8517</v>
      </c>
      <c r="T3634" s="283"/>
      <c r="U3634" s="283"/>
      <c r="V3634" s="270"/>
      <c r="W3634" s="270" t="s">
        <v>21</v>
      </c>
    </row>
    <row r="3635" s="253" customFormat="true" ht="94.5" hidden="true" spans="1:23">
      <c r="A3635" s="270">
        <f>MAX(A$3:A3634)+1</f>
        <v>3395</v>
      </c>
      <c r="B3635" s="270" t="s">
        <v>9370</v>
      </c>
      <c r="C3635" s="393" t="s">
        <v>9371</v>
      </c>
      <c r="D3635" s="410" t="s">
        <v>9372</v>
      </c>
      <c r="E3635" s="410" t="s">
        <v>9373</v>
      </c>
      <c r="F3635" s="474"/>
      <c r="G3635" s="270"/>
      <c r="H3635" s="283" t="s">
        <v>29</v>
      </c>
      <c r="I3635" s="283" t="s">
        <v>40</v>
      </c>
      <c r="J3635" s="490" t="s">
        <v>31</v>
      </c>
      <c r="K3635" s="490" t="s">
        <v>31</v>
      </c>
      <c r="L3635" s="490" t="s">
        <v>31</v>
      </c>
      <c r="M3635" s="490" t="s">
        <v>31</v>
      </c>
      <c r="N3635" s="490" t="s">
        <v>31</v>
      </c>
      <c r="O3635" s="490" t="s">
        <v>31</v>
      </c>
      <c r="P3635" s="377" t="s">
        <v>31</v>
      </c>
      <c r="Q3635" s="377" t="s">
        <v>31</v>
      </c>
      <c r="R3635" s="377" t="s">
        <v>31</v>
      </c>
      <c r="S3635" s="430" t="s">
        <v>9371</v>
      </c>
      <c r="T3635" s="283"/>
      <c r="U3635" s="283"/>
      <c r="V3635" s="270"/>
      <c r="W3635" s="270" t="s">
        <v>21</v>
      </c>
    </row>
    <row r="3636" s="253" customFormat="true" ht="38.25" hidden="true" spans="1:23">
      <c r="A3636" s="270">
        <f>MAX(A$3:A3635)+1</f>
        <v>3396</v>
      </c>
      <c r="B3636" s="270">
        <v>330408003</v>
      </c>
      <c r="C3636" s="503" t="s">
        <v>9374</v>
      </c>
      <c r="D3636" s="410" t="s">
        <v>9375</v>
      </c>
      <c r="E3636" s="410" t="s">
        <v>9374</v>
      </c>
      <c r="F3636" s="474" t="s">
        <v>9376</v>
      </c>
      <c r="G3636" s="270" t="s">
        <v>3233</v>
      </c>
      <c r="H3636" s="283" t="s">
        <v>39</v>
      </c>
      <c r="I3636" s="283" t="s">
        <v>40</v>
      </c>
      <c r="J3636" s="490" t="s">
        <v>31</v>
      </c>
      <c r="K3636" s="490" t="s">
        <v>31</v>
      </c>
      <c r="L3636" s="490" t="s">
        <v>31</v>
      </c>
      <c r="M3636" s="490" t="s">
        <v>31</v>
      </c>
      <c r="N3636" s="490" t="s">
        <v>31</v>
      </c>
      <c r="O3636" s="490" t="s">
        <v>31</v>
      </c>
      <c r="P3636" s="377" t="s">
        <v>31</v>
      </c>
      <c r="Q3636" s="377" t="s">
        <v>31</v>
      </c>
      <c r="R3636" s="377" t="s">
        <v>31</v>
      </c>
      <c r="S3636" s="270"/>
      <c r="T3636" s="283"/>
      <c r="U3636" s="283"/>
      <c r="V3636" s="270"/>
      <c r="W3636" s="270" t="s">
        <v>21</v>
      </c>
    </row>
    <row r="3637" s="253" customFormat="true" ht="38.25" hidden="true" spans="1:23">
      <c r="A3637" s="270">
        <f>MAX(A$3:A3636)+1</f>
        <v>3397</v>
      </c>
      <c r="B3637" s="270" t="s">
        <v>9377</v>
      </c>
      <c r="C3637" s="430" t="s">
        <v>9378</v>
      </c>
      <c r="D3637" s="410" t="s">
        <v>9379</v>
      </c>
      <c r="E3637" s="410" t="s">
        <v>9380</v>
      </c>
      <c r="F3637" s="474"/>
      <c r="G3637" s="270"/>
      <c r="H3637" s="283" t="s">
        <v>39</v>
      </c>
      <c r="I3637" s="283" t="s">
        <v>40</v>
      </c>
      <c r="J3637" s="490" t="s">
        <v>31</v>
      </c>
      <c r="K3637" s="490" t="s">
        <v>31</v>
      </c>
      <c r="L3637" s="490" t="s">
        <v>31</v>
      </c>
      <c r="M3637" s="490" t="s">
        <v>31</v>
      </c>
      <c r="N3637" s="490" t="s">
        <v>31</v>
      </c>
      <c r="O3637" s="490" t="s">
        <v>31</v>
      </c>
      <c r="P3637" s="377" t="s">
        <v>31</v>
      </c>
      <c r="Q3637" s="377" t="s">
        <v>31</v>
      </c>
      <c r="R3637" s="377" t="s">
        <v>31</v>
      </c>
      <c r="S3637" s="430" t="s">
        <v>9378</v>
      </c>
      <c r="T3637" s="283"/>
      <c r="U3637" s="283"/>
      <c r="V3637" s="270"/>
      <c r="W3637" s="270" t="s">
        <v>21</v>
      </c>
    </row>
    <row r="3638" s="253" customFormat="true" ht="38.25" hidden="true" spans="1:23">
      <c r="A3638" s="270">
        <f>MAX(A$3:A3637)+1</f>
        <v>3398</v>
      </c>
      <c r="B3638" s="270">
        <v>330408004</v>
      </c>
      <c r="C3638" s="503" t="s">
        <v>9381</v>
      </c>
      <c r="D3638" s="410" t="s">
        <v>9382</v>
      </c>
      <c r="E3638" s="410" t="s">
        <v>9381</v>
      </c>
      <c r="F3638" s="270"/>
      <c r="G3638" s="270" t="s">
        <v>3233</v>
      </c>
      <c r="H3638" s="283" t="s">
        <v>39</v>
      </c>
      <c r="I3638" s="283" t="s">
        <v>40</v>
      </c>
      <c r="J3638" s="490" t="s">
        <v>31</v>
      </c>
      <c r="K3638" s="490" t="s">
        <v>31</v>
      </c>
      <c r="L3638" s="490" t="s">
        <v>31</v>
      </c>
      <c r="M3638" s="490" t="s">
        <v>31</v>
      </c>
      <c r="N3638" s="490" t="s">
        <v>31</v>
      </c>
      <c r="O3638" s="490" t="s">
        <v>31</v>
      </c>
      <c r="P3638" s="377" t="s">
        <v>31</v>
      </c>
      <c r="Q3638" s="377" t="s">
        <v>31</v>
      </c>
      <c r="R3638" s="377" t="s">
        <v>31</v>
      </c>
      <c r="S3638" s="270"/>
      <c r="T3638" s="283"/>
      <c r="U3638" s="283"/>
      <c r="V3638" s="270"/>
      <c r="W3638" s="270" t="s">
        <v>21</v>
      </c>
    </row>
    <row r="3639" s="252" customFormat="true" ht="25.5" hidden="true" spans="1:23">
      <c r="A3639" s="270"/>
      <c r="B3639" s="270">
        <v>330409</v>
      </c>
      <c r="C3639" s="270" t="s">
        <v>9383</v>
      </c>
      <c r="D3639" s="410"/>
      <c r="E3639" s="410"/>
      <c r="F3639" s="270"/>
      <c r="G3639" s="270"/>
      <c r="H3639" s="283"/>
      <c r="I3639" s="283"/>
      <c r="J3639" s="490"/>
      <c r="K3639" s="490"/>
      <c r="L3639" s="490"/>
      <c r="M3639" s="490"/>
      <c r="N3639" s="490"/>
      <c r="O3639" s="490"/>
      <c r="P3639" s="377"/>
      <c r="Q3639" s="377"/>
      <c r="R3639" s="377"/>
      <c r="S3639" s="270"/>
      <c r="T3639" s="283"/>
      <c r="U3639" s="283"/>
      <c r="V3639" s="270"/>
      <c r="W3639" s="270" t="s">
        <v>21</v>
      </c>
    </row>
    <row r="3640" s="253" customFormat="true" ht="38.25" hidden="true" spans="1:23">
      <c r="A3640" s="270">
        <f>MAX(A$3:A3639)+1</f>
        <v>3399</v>
      </c>
      <c r="B3640" s="270">
        <v>330409001</v>
      </c>
      <c r="C3640" s="503" t="s">
        <v>9384</v>
      </c>
      <c r="D3640" s="410" t="s">
        <v>9385</v>
      </c>
      <c r="E3640" s="410" t="s">
        <v>9384</v>
      </c>
      <c r="F3640" s="270"/>
      <c r="G3640" s="270"/>
      <c r="H3640" s="283" t="s">
        <v>39</v>
      </c>
      <c r="I3640" s="283" t="s">
        <v>40</v>
      </c>
      <c r="J3640" s="490" t="s">
        <v>31</v>
      </c>
      <c r="K3640" s="490" t="s">
        <v>31</v>
      </c>
      <c r="L3640" s="490" t="s">
        <v>31</v>
      </c>
      <c r="M3640" s="490" t="s">
        <v>31</v>
      </c>
      <c r="N3640" s="490" t="s">
        <v>31</v>
      </c>
      <c r="O3640" s="490" t="s">
        <v>31</v>
      </c>
      <c r="P3640" s="377" t="s">
        <v>31</v>
      </c>
      <c r="Q3640" s="377" t="s">
        <v>31</v>
      </c>
      <c r="R3640" s="377" t="s">
        <v>31</v>
      </c>
      <c r="S3640" s="270"/>
      <c r="T3640" s="283"/>
      <c r="U3640" s="283"/>
      <c r="V3640" s="270"/>
      <c r="W3640" s="270" t="s">
        <v>21</v>
      </c>
    </row>
    <row r="3641" s="253" customFormat="true" ht="38.25" hidden="true" spans="1:23">
      <c r="A3641" s="270">
        <f>MAX(A$3:A3640)+1</f>
        <v>3400</v>
      </c>
      <c r="B3641" s="270">
        <v>330409002</v>
      </c>
      <c r="C3641" s="503" t="s">
        <v>9386</v>
      </c>
      <c r="D3641" s="410" t="s">
        <v>9387</v>
      </c>
      <c r="E3641" s="410" t="s">
        <v>9386</v>
      </c>
      <c r="F3641" s="270"/>
      <c r="G3641" s="270"/>
      <c r="H3641" s="283" t="s">
        <v>39</v>
      </c>
      <c r="I3641" s="283" t="s">
        <v>40</v>
      </c>
      <c r="J3641" s="490" t="s">
        <v>31</v>
      </c>
      <c r="K3641" s="490" t="s">
        <v>31</v>
      </c>
      <c r="L3641" s="490" t="s">
        <v>31</v>
      </c>
      <c r="M3641" s="490" t="s">
        <v>31</v>
      </c>
      <c r="N3641" s="490" t="s">
        <v>31</v>
      </c>
      <c r="O3641" s="490" t="s">
        <v>31</v>
      </c>
      <c r="P3641" s="377" t="s">
        <v>31</v>
      </c>
      <c r="Q3641" s="377" t="s">
        <v>31</v>
      </c>
      <c r="R3641" s="377" t="s">
        <v>31</v>
      </c>
      <c r="S3641" s="270"/>
      <c r="T3641" s="283"/>
      <c r="U3641" s="283"/>
      <c r="V3641" s="270"/>
      <c r="W3641" s="270" t="s">
        <v>21</v>
      </c>
    </row>
    <row r="3642" s="253" customFormat="true" ht="38.25" hidden="true" spans="1:23">
      <c r="A3642" s="270">
        <f>MAX(A$3:A3641)+1</f>
        <v>3401</v>
      </c>
      <c r="B3642" s="270">
        <v>330409003</v>
      </c>
      <c r="C3642" s="503" t="s">
        <v>9388</v>
      </c>
      <c r="D3642" s="410" t="s">
        <v>9389</v>
      </c>
      <c r="E3642" s="410" t="s">
        <v>9388</v>
      </c>
      <c r="F3642" s="270"/>
      <c r="G3642" s="270"/>
      <c r="H3642" s="283" t="s">
        <v>39</v>
      </c>
      <c r="I3642" s="283" t="s">
        <v>40</v>
      </c>
      <c r="J3642" s="490" t="s">
        <v>31</v>
      </c>
      <c r="K3642" s="490" t="s">
        <v>31</v>
      </c>
      <c r="L3642" s="490" t="s">
        <v>31</v>
      </c>
      <c r="M3642" s="490" t="s">
        <v>31</v>
      </c>
      <c r="N3642" s="490" t="s">
        <v>31</v>
      </c>
      <c r="O3642" s="490" t="s">
        <v>31</v>
      </c>
      <c r="P3642" s="377" t="s">
        <v>31</v>
      </c>
      <c r="Q3642" s="377" t="s">
        <v>31</v>
      </c>
      <c r="R3642" s="377" t="s">
        <v>31</v>
      </c>
      <c r="S3642" s="270"/>
      <c r="T3642" s="283"/>
      <c r="U3642" s="283"/>
      <c r="V3642" s="270"/>
      <c r="W3642" s="270" t="s">
        <v>21</v>
      </c>
    </row>
    <row r="3643" s="253" customFormat="true" ht="38.25" hidden="true" spans="1:23">
      <c r="A3643" s="270">
        <f>MAX(A$3:A3642)+1</f>
        <v>3402</v>
      </c>
      <c r="B3643" s="270">
        <v>330409004</v>
      </c>
      <c r="C3643" s="503" t="s">
        <v>9390</v>
      </c>
      <c r="D3643" s="410" t="s">
        <v>9391</v>
      </c>
      <c r="E3643" s="410" t="s">
        <v>9390</v>
      </c>
      <c r="F3643" s="270"/>
      <c r="G3643" s="270"/>
      <c r="H3643" s="283" t="s">
        <v>39</v>
      </c>
      <c r="I3643" s="283" t="s">
        <v>40</v>
      </c>
      <c r="J3643" s="490" t="s">
        <v>31</v>
      </c>
      <c r="K3643" s="490" t="s">
        <v>31</v>
      </c>
      <c r="L3643" s="490" t="s">
        <v>31</v>
      </c>
      <c r="M3643" s="490" t="s">
        <v>31</v>
      </c>
      <c r="N3643" s="490" t="s">
        <v>31</v>
      </c>
      <c r="O3643" s="490" t="s">
        <v>31</v>
      </c>
      <c r="P3643" s="377" t="s">
        <v>31</v>
      </c>
      <c r="Q3643" s="377" t="s">
        <v>31</v>
      </c>
      <c r="R3643" s="377" t="s">
        <v>31</v>
      </c>
      <c r="S3643" s="270"/>
      <c r="T3643" s="283"/>
      <c r="U3643" s="283"/>
      <c r="V3643" s="270"/>
      <c r="W3643" s="270" t="s">
        <v>21</v>
      </c>
    </row>
    <row r="3644" s="253" customFormat="true" ht="38.25" hidden="true" spans="1:23">
      <c r="A3644" s="270">
        <f>MAX(A$3:A3643)+1</f>
        <v>3403</v>
      </c>
      <c r="B3644" s="270">
        <v>330409005</v>
      </c>
      <c r="C3644" s="503" t="s">
        <v>9392</v>
      </c>
      <c r="D3644" s="410" t="s">
        <v>9393</v>
      </c>
      <c r="E3644" s="410" t="s">
        <v>9392</v>
      </c>
      <c r="F3644" s="270" t="s">
        <v>9394</v>
      </c>
      <c r="G3644" s="270"/>
      <c r="H3644" s="283" t="s">
        <v>39</v>
      </c>
      <c r="I3644" s="283" t="s">
        <v>40</v>
      </c>
      <c r="J3644" s="490" t="s">
        <v>31</v>
      </c>
      <c r="K3644" s="490" t="s">
        <v>31</v>
      </c>
      <c r="L3644" s="490" t="s">
        <v>31</v>
      </c>
      <c r="M3644" s="490" t="s">
        <v>31</v>
      </c>
      <c r="N3644" s="490" t="s">
        <v>31</v>
      </c>
      <c r="O3644" s="490" t="s">
        <v>31</v>
      </c>
      <c r="P3644" s="377" t="s">
        <v>31</v>
      </c>
      <c r="Q3644" s="377" t="s">
        <v>31</v>
      </c>
      <c r="R3644" s="377" t="s">
        <v>31</v>
      </c>
      <c r="S3644" s="270"/>
      <c r="T3644" s="283"/>
      <c r="U3644" s="283"/>
      <c r="V3644" s="270"/>
      <c r="W3644" s="270" t="s">
        <v>21</v>
      </c>
    </row>
    <row r="3645" s="253" customFormat="true" ht="38.25" hidden="true" spans="1:23">
      <c r="A3645" s="270">
        <f>MAX(A$3:A3644)+1</f>
        <v>3404</v>
      </c>
      <c r="B3645" s="270">
        <v>330409006</v>
      </c>
      <c r="C3645" s="503" t="s">
        <v>9395</v>
      </c>
      <c r="D3645" s="410" t="s">
        <v>9396</v>
      </c>
      <c r="E3645" s="410" t="s">
        <v>9395</v>
      </c>
      <c r="F3645" s="270"/>
      <c r="G3645" s="270"/>
      <c r="H3645" s="283" t="s">
        <v>39</v>
      </c>
      <c r="I3645" s="283" t="s">
        <v>40</v>
      </c>
      <c r="J3645" s="490" t="s">
        <v>31</v>
      </c>
      <c r="K3645" s="490" t="s">
        <v>31</v>
      </c>
      <c r="L3645" s="490" t="s">
        <v>31</v>
      </c>
      <c r="M3645" s="490" t="s">
        <v>31</v>
      </c>
      <c r="N3645" s="490" t="s">
        <v>31</v>
      </c>
      <c r="O3645" s="490" t="s">
        <v>31</v>
      </c>
      <c r="P3645" s="377" t="s">
        <v>31</v>
      </c>
      <c r="Q3645" s="377" t="s">
        <v>31</v>
      </c>
      <c r="R3645" s="377" t="s">
        <v>31</v>
      </c>
      <c r="S3645" s="270"/>
      <c r="T3645" s="283"/>
      <c r="U3645" s="283"/>
      <c r="V3645" s="270"/>
      <c r="W3645" s="270" t="s">
        <v>21</v>
      </c>
    </row>
    <row r="3646" s="253" customFormat="true" ht="38.25" hidden="true" spans="1:23">
      <c r="A3646" s="270">
        <f>MAX(A$3:A3645)+1</f>
        <v>3405</v>
      </c>
      <c r="B3646" s="270">
        <v>330409007</v>
      </c>
      <c r="C3646" s="503" t="s">
        <v>9397</v>
      </c>
      <c r="D3646" s="410" t="s">
        <v>9398</v>
      </c>
      <c r="E3646" s="410" t="s">
        <v>9397</v>
      </c>
      <c r="F3646" s="270"/>
      <c r="G3646" s="270" t="s">
        <v>9399</v>
      </c>
      <c r="H3646" s="283" t="s">
        <v>39</v>
      </c>
      <c r="I3646" s="283" t="s">
        <v>40</v>
      </c>
      <c r="J3646" s="490" t="s">
        <v>31</v>
      </c>
      <c r="K3646" s="490" t="s">
        <v>31</v>
      </c>
      <c r="L3646" s="490" t="s">
        <v>31</v>
      </c>
      <c r="M3646" s="490" t="s">
        <v>31</v>
      </c>
      <c r="N3646" s="490" t="s">
        <v>31</v>
      </c>
      <c r="O3646" s="490" t="s">
        <v>31</v>
      </c>
      <c r="P3646" s="377" t="s">
        <v>31</v>
      </c>
      <c r="Q3646" s="377" t="s">
        <v>31</v>
      </c>
      <c r="R3646" s="377" t="s">
        <v>31</v>
      </c>
      <c r="S3646" s="270"/>
      <c r="T3646" s="283"/>
      <c r="U3646" s="283"/>
      <c r="V3646" s="270"/>
      <c r="W3646" s="270" t="s">
        <v>21</v>
      </c>
    </row>
    <row r="3647" s="253" customFormat="true" ht="38.25" hidden="true" spans="1:23">
      <c r="A3647" s="270">
        <f>MAX(A$3:A3646)+1</f>
        <v>3406</v>
      </c>
      <c r="B3647" s="270">
        <v>330409008</v>
      </c>
      <c r="C3647" s="503" t="s">
        <v>9400</v>
      </c>
      <c r="D3647" s="410" t="s">
        <v>9401</v>
      </c>
      <c r="E3647" s="410" t="s">
        <v>9400</v>
      </c>
      <c r="F3647" s="270"/>
      <c r="G3647" s="270"/>
      <c r="H3647" s="283" t="s">
        <v>39</v>
      </c>
      <c r="I3647" s="283" t="s">
        <v>40</v>
      </c>
      <c r="J3647" s="490" t="s">
        <v>31</v>
      </c>
      <c r="K3647" s="490" t="s">
        <v>31</v>
      </c>
      <c r="L3647" s="490" t="s">
        <v>31</v>
      </c>
      <c r="M3647" s="490" t="s">
        <v>31</v>
      </c>
      <c r="N3647" s="490" t="s">
        <v>31</v>
      </c>
      <c r="O3647" s="490" t="s">
        <v>31</v>
      </c>
      <c r="P3647" s="377" t="s">
        <v>31</v>
      </c>
      <c r="Q3647" s="377" t="s">
        <v>31</v>
      </c>
      <c r="R3647" s="377" t="s">
        <v>31</v>
      </c>
      <c r="S3647" s="270"/>
      <c r="T3647" s="283"/>
      <c r="U3647" s="283"/>
      <c r="V3647" s="270"/>
      <c r="W3647" s="270" t="s">
        <v>21</v>
      </c>
    </row>
    <row r="3648" s="253" customFormat="true" ht="38.25" hidden="true" spans="1:23">
      <c r="A3648" s="270">
        <f>MAX(A$3:A3647)+1</f>
        <v>3407</v>
      </c>
      <c r="B3648" s="270">
        <v>330409009</v>
      </c>
      <c r="C3648" s="503" t="s">
        <v>9402</v>
      </c>
      <c r="D3648" s="410" t="s">
        <v>9403</v>
      </c>
      <c r="E3648" s="410" t="s">
        <v>9402</v>
      </c>
      <c r="F3648" s="270" t="s">
        <v>9404</v>
      </c>
      <c r="G3648" s="270" t="s">
        <v>9399</v>
      </c>
      <c r="H3648" s="283" t="s">
        <v>29</v>
      </c>
      <c r="I3648" s="283" t="s">
        <v>40</v>
      </c>
      <c r="J3648" s="490" t="s">
        <v>31</v>
      </c>
      <c r="K3648" s="490" t="s">
        <v>31</v>
      </c>
      <c r="L3648" s="490" t="s">
        <v>31</v>
      </c>
      <c r="M3648" s="490" t="s">
        <v>31</v>
      </c>
      <c r="N3648" s="490" t="s">
        <v>31</v>
      </c>
      <c r="O3648" s="490" t="s">
        <v>31</v>
      </c>
      <c r="P3648" s="377" t="s">
        <v>31</v>
      </c>
      <c r="Q3648" s="377" t="s">
        <v>31</v>
      </c>
      <c r="R3648" s="377" t="s">
        <v>31</v>
      </c>
      <c r="S3648" s="270"/>
      <c r="T3648" s="283"/>
      <c r="U3648" s="283"/>
      <c r="V3648" s="270"/>
      <c r="W3648" s="270" t="s">
        <v>21</v>
      </c>
    </row>
    <row r="3649" s="253" customFormat="true" ht="38.25" hidden="true" spans="1:23">
      <c r="A3649" s="270">
        <f>MAX(A$3:A3648)+1</f>
        <v>3408</v>
      </c>
      <c r="B3649" s="270">
        <v>330409010</v>
      </c>
      <c r="C3649" s="503" t="s">
        <v>9405</v>
      </c>
      <c r="D3649" s="410" t="s">
        <v>9406</v>
      </c>
      <c r="E3649" s="410" t="s">
        <v>9405</v>
      </c>
      <c r="F3649" s="270"/>
      <c r="G3649" s="270"/>
      <c r="H3649" s="283" t="s">
        <v>29</v>
      </c>
      <c r="I3649" s="283" t="s">
        <v>40</v>
      </c>
      <c r="J3649" s="490" t="s">
        <v>31</v>
      </c>
      <c r="K3649" s="490" t="s">
        <v>31</v>
      </c>
      <c r="L3649" s="490" t="s">
        <v>31</v>
      </c>
      <c r="M3649" s="490" t="s">
        <v>31</v>
      </c>
      <c r="N3649" s="490" t="s">
        <v>31</v>
      </c>
      <c r="O3649" s="490" t="s">
        <v>31</v>
      </c>
      <c r="P3649" s="377" t="s">
        <v>31</v>
      </c>
      <c r="Q3649" s="377" t="s">
        <v>31</v>
      </c>
      <c r="R3649" s="377" t="s">
        <v>31</v>
      </c>
      <c r="S3649" s="270"/>
      <c r="T3649" s="283"/>
      <c r="U3649" s="283"/>
      <c r="V3649" s="270"/>
      <c r="W3649" s="270" t="s">
        <v>21</v>
      </c>
    </row>
    <row r="3650" s="253" customFormat="true" ht="38.25" hidden="true" spans="1:23">
      <c r="A3650" s="270">
        <f>MAX(A$3:A3649)+1</f>
        <v>3409</v>
      </c>
      <c r="B3650" s="270">
        <v>330409011</v>
      </c>
      <c r="C3650" s="503" t="s">
        <v>9407</v>
      </c>
      <c r="D3650" s="410" t="s">
        <v>9408</v>
      </c>
      <c r="E3650" s="410" t="s">
        <v>9407</v>
      </c>
      <c r="F3650" s="270"/>
      <c r="G3650" s="270"/>
      <c r="H3650" s="283" t="s">
        <v>29</v>
      </c>
      <c r="I3650" s="283" t="s">
        <v>40</v>
      </c>
      <c r="J3650" s="490" t="s">
        <v>31</v>
      </c>
      <c r="K3650" s="490" t="s">
        <v>31</v>
      </c>
      <c r="L3650" s="490" t="s">
        <v>31</v>
      </c>
      <c r="M3650" s="490" t="s">
        <v>31</v>
      </c>
      <c r="N3650" s="490" t="s">
        <v>31</v>
      </c>
      <c r="O3650" s="490" t="s">
        <v>31</v>
      </c>
      <c r="P3650" s="377" t="s">
        <v>31</v>
      </c>
      <c r="Q3650" s="377" t="s">
        <v>31</v>
      </c>
      <c r="R3650" s="377" t="s">
        <v>31</v>
      </c>
      <c r="S3650" s="270"/>
      <c r="T3650" s="283"/>
      <c r="U3650" s="283"/>
      <c r="V3650" s="270"/>
      <c r="W3650" s="270" t="s">
        <v>21</v>
      </c>
    </row>
    <row r="3651" s="253" customFormat="true" ht="38.25" hidden="true" spans="1:23">
      <c r="A3651" s="270">
        <f>MAX(A$3:A3650)+1</f>
        <v>3410</v>
      </c>
      <c r="B3651" s="270">
        <v>330409012</v>
      </c>
      <c r="C3651" s="503" t="s">
        <v>9409</v>
      </c>
      <c r="D3651" s="410" t="s">
        <v>9410</v>
      </c>
      <c r="E3651" s="410" t="s">
        <v>9409</v>
      </c>
      <c r="F3651" s="270"/>
      <c r="G3651" s="270"/>
      <c r="H3651" s="283" t="s">
        <v>29</v>
      </c>
      <c r="I3651" s="283" t="s">
        <v>40</v>
      </c>
      <c r="J3651" s="490" t="s">
        <v>31</v>
      </c>
      <c r="K3651" s="490" t="s">
        <v>31</v>
      </c>
      <c r="L3651" s="490" t="s">
        <v>31</v>
      </c>
      <c r="M3651" s="490" t="s">
        <v>31</v>
      </c>
      <c r="N3651" s="490" t="s">
        <v>31</v>
      </c>
      <c r="O3651" s="490" t="s">
        <v>31</v>
      </c>
      <c r="P3651" s="377" t="s">
        <v>31</v>
      </c>
      <c r="Q3651" s="377" t="s">
        <v>31</v>
      </c>
      <c r="R3651" s="377" t="s">
        <v>31</v>
      </c>
      <c r="S3651" s="270"/>
      <c r="T3651" s="283"/>
      <c r="U3651" s="283"/>
      <c r="V3651" s="270"/>
      <c r="W3651" s="270" t="s">
        <v>21</v>
      </c>
    </row>
    <row r="3652" s="253" customFormat="true" ht="38.25" hidden="true" spans="1:23">
      <c r="A3652" s="270">
        <f>MAX(A$3:A3651)+1</f>
        <v>3411</v>
      </c>
      <c r="B3652" s="270">
        <v>330409013</v>
      </c>
      <c r="C3652" s="503" t="s">
        <v>9411</v>
      </c>
      <c r="D3652" s="410" t="s">
        <v>9412</v>
      </c>
      <c r="E3652" s="410" t="s">
        <v>9411</v>
      </c>
      <c r="F3652" s="270"/>
      <c r="G3652" s="270"/>
      <c r="H3652" s="283" t="s">
        <v>39</v>
      </c>
      <c r="I3652" s="283" t="s">
        <v>842</v>
      </c>
      <c r="J3652" s="490" t="s">
        <v>31</v>
      </c>
      <c r="K3652" s="490" t="s">
        <v>31</v>
      </c>
      <c r="L3652" s="490" t="s">
        <v>31</v>
      </c>
      <c r="M3652" s="490" t="s">
        <v>31</v>
      </c>
      <c r="N3652" s="490" t="s">
        <v>31</v>
      </c>
      <c r="O3652" s="490" t="s">
        <v>31</v>
      </c>
      <c r="P3652" s="377" t="s">
        <v>31</v>
      </c>
      <c r="Q3652" s="377" t="s">
        <v>31</v>
      </c>
      <c r="R3652" s="377" t="s">
        <v>31</v>
      </c>
      <c r="S3652" s="270"/>
      <c r="T3652" s="283"/>
      <c r="U3652" s="283"/>
      <c r="V3652" s="270"/>
      <c r="W3652" s="270" t="s">
        <v>21</v>
      </c>
    </row>
    <row r="3653" s="253" customFormat="true" ht="38.25" hidden="true" spans="1:23">
      <c r="A3653" s="270">
        <f>MAX(A$3:A3652)+1</f>
        <v>3412</v>
      </c>
      <c r="B3653" s="270">
        <v>330409014</v>
      </c>
      <c r="C3653" s="505" t="s">
        <v>9413</v>
      </c>
      <c r="D3653" s="410" t="s">
        <v>9414</v>
      </c>
      <c r="E3653" s="410" t="s">
        <v>9413</v>
      </c>
      <c r="F3653" s="336" t="s">
        <v>9415</v>
      </c>
      <c r="G3653" s="336"/>
      <c r="H3653" s="283" t="s">
        <v>39</v>
      </c>
      <c r="I3653" s="377" t="s">
        <v>40</v>
      </c>
      <c r="J3653" s="490" t="s">
        <v>31</v>
      </c>
      <c r="K3653" s="490" t="s">
        <v>31</v>
      </c>
      <c r="L3653" s="490" t="s">
        <v>31</v>
      </c>
      <c r="M3653" s="490" t="s">
        <v>31</v>
      </c>
      <c r="N3653" s="490" t="s">
        <v>31</v>
      </c>
      <c r="O3653" s="490" t="s">
        <v>31</v>
      </c>
      <c r="P3653" s="377" t="s">
        <v>31</v>
      </c>
      <c r="Q3653" s="377" t="s">
        <v>31</v>
      </c>
      <c r="R3653" s="377" t="s">
        <v>31</v>
      </c>
      <c r="S3653" s="336"/>
      <c r="T3653" s="283"/>
      <c r="U3653" s="377"/>
      <c r="V3653" s="283"/>
      <c r="W3653" s="270" t="s">
        <v>1123</v>
      </c>
    </row>
    <row r="3654" s="253" customFormat="true" ht="38.25" hidden="true" spans="1:23">
      <c r="A3654" s="270">
        <f>MAX(A$3:A3653)+1</f>
        <v>3413</v>
      </c>
      <c r="B3654" s="270" t="s">
        <v>9416</v>
      </c>
      <c r="C3654" s="393" t="s">
        <v>9417</v>
      </c>
      <c r="D3654" s="410" t="s">
        <v>9418</v>
      </c>
      <c r="E3654" s="410" t="s">
        <v>9419</v>
      </c>
      <c r="F3654" s="270"/>
      <c r="G3654" s="270"/>
      <c r="H3654" s="283" t="s">
        <v>39</v>
      </c>
      <c r="I3654" s="283" t="s">
        <v>40</v>
      </c>
      <c r="J3654" s="490" t="s">
        <v>31</v>
      </c>
      <c r="K3654" s="490" t="s">
        <v>31</v>
      </c>
      <c r="L3654" s="490" t="s">
        <v>31</v>
      </c>
      <c r="M3654" s="490" t="s">
        <v>31</v>
      </c>
      <c r="N3654" s="490" t="s">
        <v>31</v>
      </c>
      <c r="O3654" s="490" t="s">
        <v>31</v>
      </c>
      <c r="P3654" s="377" t="s">
        <v>31</v>
      </c>
      <c r="Q3654" s="377" t="s">
        <v>31</v>
      </c>
      <c r="R3654" s="377" t="s">
        <v>31</v>
      </c>
      <c r="S3654" s="430" t="s">
        <v>9417</v>
      </c>
      <c r="T3654" s="283"/>
      <c r="U3654" s="283"/>
      <c r="V3654" s="270"/>
      <c r="W3654" s="270" t="s">
        <v>21</v>
      </c>
    </row>
    <row r="3655" s="253" customFormat="true" ht="38.25" hidden="true" spans="1:23">
      <c r="A3655" s="270">
        <f>MAX(A$3:A3654)+1</f>
        <v>3414</v>
      </c>
      <c r="B3655" s="270">
        <v>330409015</v>
      </c>
      <c r="C3655" s="503" t="s">
        <v>9420</v>
      </c>
      <c r="D3655" s="410" t="s">
        <v>9421</v>
      </c>
      <c r="E3655" s="410" t="s">
        <v>9420</v>
      </c>
      <c r="F3655" s="270" t="s">
        <v>8582</v>
      </c>
      <c r="G3655" s="270"/>
      <c r="H3655" s="283" t="s">
        <v>39</v>
      </c>
      <c r="I3655" s="283" t="s">
        <v>40</v>
      </c>
      <c r="J3655" s="490" t="s">
        <v>31</v>
      </c>
      <c r="K3655" s="490" t="s">
        <v>31</v>
      </c>
      <c r="L3655" s="490" t="s">
        <v>31</v>
      </c>
      <c r="M3655" s="490" t="s">
        <v>31</v>
      </c>
      <c r="N3655" s="490" t="s">
        <v>31</v>
      </c>
      <c r="O3655" s="490" t="s">
        <v>31</v>
      </c>
      <c r="P3655" s="377" t="s">
        <v>31</v>
      </c>
      <c r="Q3655" s="377" t="s">
        <v>31</v>
      </c>
      <c r="R3655" s="377" t="s">
        <v>31</v>
      </c>
      <c r="S3655" s="270"/>
      <c r="T3655" s="283"/>
      <c r="U3655" s="283"/>
      <c r="V3655" s="270"/>
      <c r="W3655" s="270" t="s">
        <v>21</v>
      </c>
    </row>
    <row r="3656" s="253" customFormat="true" ht="40.5" hidden="true" spans="1:23">
      <c r="A3656" s="270">
        <f>MAX(A$3:A3655)+1</f>
        <v>3415</v>
      </c>
      <c r="B3656" s="270">
        <v>330409016</v>
      </c>
      <c r="C3656" s="503" t="s">
        <v>9422</v>
      </c>
      <c r="D3656" s="410" t="s">
        <v>9423</v>
      </c>
      <c r="E3656" s="410" t="s">
        <v>9422</v>
      </c>
      <c r="F3656" s="270"/>
      <c r="G3656" s="270"/>
      <c r="H3656" s="283" t="s">
        <v>39</v>
      </c>
      <c r="I3656" s="283" t="s">
        <v>40</v>
      </c>
      <c r="J3656" s="490" t="s">
        <v>31</v>
      </c>
      <c r="K3656" s="490" t="s">
        <v>31</v>
      </c>
      <c r="L3656" s="490" t="s">
        <v>31</v>
      </c>
      <c r="M3656" s="490" t="s">
        <v>31</v>
      </c>
      <c r="N3656" s="490" t="s">
        <v>31</v>
      </c>
      <c r="O3656" s="490" t="s">
        <v>31</v>
      </c>
      <c r="P3656" s="377" t="s">
        <v>31</v>
      </c>
      <c r="Q3656" s="377" t="s">
        <v>31</v>
      </c>
      <c r="R3656" s="377" t="s">
        <v>31</v>
      </c>
      <c r="S3656" s="270"/>
      <c r="T3656" s="283"/>
      <c r="U3656" s="283"/>
      <c r="V3656" s="270"/>
      <c r="W3656" s="270" t="s">
        <v>21</v>
      </c>
    </row>
    <row r="3657" s="253" customFormat="true" ht="38.25" hidden="true" spans="1:23">
      <c r="A3657" s="270">
        <f>MAX(A$3:A3656)+1</f>
        <v>3416</v>
      </c>
      <c r="B3657" s="270">
        <v>330409017</v>
      </c>
      <c r="C3657" s="503" t="s">
        <v>9424</v>
      </c>
      <c r="D3657" s="410" t="s">
        <v>9425</v>
      </c>
      <c r="E3657" s="410" t="s">
        <v>9424</v>
      </c>
      <c r="F3657" s="270"/>
      <c r="G3657" s="270" t="s">
        <v>9399</v>
      </c>
      <c r="H3657" s="283" t="s">
        <v>29</v>
      </c>
      <c r="I3657" s="283" t="s">
        <v>40</v>
      </c>
      <c r="J3657" s="490" t="s">
        <v>31</v>
      </c>
      <c r="K3657" s="490" t="s">
        <v>31</v>
      </c>
      <c r="L3657" s="490" t="s">
        <v>31</v>
      </c>
      <c r="M3657" s="490" t="s">
        <v>31</v>
      </c>
      <c r="N3657" s="490" t="s">
        <v>31</v>
      </c>
      <c r="O3657" s="490" t="s">
        <v>31</v>
      </c>
      <c r="P3657" s="377" t="s">
        <v>31</v>
      </c>
      <c r="Q3657" s="377" t="s">
        <v>31</v>
      </c>
      <c r="R3657" s="377" t="s">
        <v>31</v>
      </c>
      <c r="S3657" s="270"/>
      <c r="T3657" s="283"/>
      <c r="U3657" s="283"/>
      <c r="V3657" s="270"/>
      <c r="W3657" s="270" t="s">
        <v>21</v>
      </c>
    </row>
    <row r="3658" s="253" customFormat="true" ht="38.25" hidden="true" spans="1:23">
      <c r="A3658" s="270">
        <f>MAX(A$3:A3657)+1</f>
        <v>3417</v>
      </c>
      <c r="B3658" s="270">
        <v>330409018</v>
      </c>
      <c r="C3658" s="503" t="s">
        <v>9426</v>
      </c>
      <c r="D3658" s="410" t="s">
        <v>9427</v>
      </c>
      <c r="E3658" s="410" t="s">
        <v>9426</v>
      </c>
      <c r="F3658" s="270"/>
      <c r="G3658" s="270" t="s">
        <v>9428</v>
      </c>
      <c r="H3658" s="283" t="s">
        <v>29</v>
      </c>
      <c r="I3658" s="283" t="s">
        <v>40</v>
      </c>
      <c r="J3658" s="490" t="s">
        <v>31</v>
      </c>
      <c r="K3658" s="490" t="s">
        <v>31</v>
      </c>
      <c r="L3658" s="490" t="s">
        <v>31</v>
      </c>
      <c r="M3658" s="490" t="s">
        <v>31</v>
      </c>
      <c r="N3658" s="490" t="s">
        <v>31</v>
      </c>
      <c r="O3658" s="490" t="s">
        <v>31</v>
      </c>
      <c r="P3658" s="377" t="s">
        <v>31</v>
      </c>
      <c r="Q3658" s="377" t="s">
        <v>31</v>
      </c>
      <c r="R3658" s="377" t="s">
        <v>31</v>
      </c>
      <c r="S3658" s="270"/>
      <c r="T3658" s="283"/>
      <c r="U3658" s="283"/>
      <c r="V3658" s="270"/>
      <c r="W3658" s="270" t="s">
        <v>21</v>
      </c>
    </row>
    <row r="3659" s="253" customFormat="true" ht="38.25" hidden="true" spans="1:23">
      <c r="A3659" s="270">
        <f>MAX(A$3:A3658)+1</f>
        <v>3418</v>
      </c>
      <c r="B3659" s="270">
        <v>330409019</v>
      </c>
      <c r="C3659" s="503" t="s">
        <v>9429</v>
      </c>
      <c r="D3659" s="410" t="s">
        <v>9430</v>
      </c>
      <c r="E3659" s="410" t="s">
        <v>9429</v>
      </c>
      <c r="F3659" s="270"/>
      <c r="G3659" s="270" t="s">
        <v>9431</v>
      </c>
      <c r="H3659" s="283" t="s">
        <v>39</v>
      </c>
      <c r="I3659" s="283" t="s">
        <v>40</v>
      </c>
      <c r="J3659" s="490" t="s">
        <v>31</v>
      </c>
      <c r="K3659" s="490" t="s">
        <v>31</v>
      </c>
      <c r="L3659" s="490" t="s">
        <v>31</v>
      </c>
      <c r="M3659" s="490" t="s">
        <v>31</v>
      </c>
      <c r="N3659" s="490" t="s">
        <v>31</v>
      </c>
      <c r="O3659" s="490" t="s">
        <v>31</v>
      </c>
      <c r="P3659" s="377" t="s">
        <v>31</v>
      </c>
      <c r="Q3659" s="377" t="s">
        <v>31</v>
      </c>
      <c r="R3659" s="377" t="s">
        <v>31</v>
      </c>
      <c r="S3659" s="270"/>
      <c r="T3659" s="283"/>
      <c r="U3659" s="283"/>
      <c r="V3659" s="270"/>
      <c r="W3659" s="270" t="s">
        <v>21</v>
      </c>
    </row>
    <row r="3660" s="253" customFormat="true" ht="38.25" hidden="true" spans="1:23">
      <c r="A3660" s="270">
        <f>MAX(A$3:A3659)+1</f>
        <v>3419</v>
      </c>
      <c r="B3660" s="270" t="s">
        <v>9432</v>
      </c>
      <c r="C3660" s="503" t="s">
        <v>9433</v>
      </c>
      <c r="D3660" s="410" t="s">
        <v>9434</v>
      </c>
      <c r="E3660" s="410" t="s">
        <v>9433</v>
      </c>
      <c r="F3660" s="270"/>
      <c r="G3660" s="270"/>
      <c r="H3660" s="283" t="s">
        <v>44</v>
      </c>
      <c r="I3660" s="283" t="s">
        <v>40</v>
      </c>
      <c r="J3660" s="490" t="s">
        <v>31</v>
      </c>
      <c r="K3660" s="490" t="s">
        <v>31</v>
      </c>
      <c r="L3660" s="490" t="s">
        <v>31</v>
      </c>
      <c r="M3660" s="490" t="s">
        <v>31</v>
      </c>
      <c r="N3660" s="490" t="s">
        <v>31</v>
      </c>
      <c r="O3660" s="490" t="s">
        <v>31</v>
      </c>
      <c r="P3660" s="377" t="s">
        <v>31</v>
      </c>
      <c r="Q3660" s="377" t="s">
        <v>31</v>
      </c>
      <c r="R3660" s="377" t="s">
        <v>31</v>
      </c>
      <c r="S3660" s="270"/>
      <c r="T3660" s="283"/>
      <c r="U3660" s="283"/>
      <c r="V3660" s="270"/>
      <c r="W3660" s="270" t="s">
        <v>21</v>
      </c>
    </row>
    <row r="3661" s="253" customFormat="true" ht="38.25" hidden="true" spans="1:23">
      <c r="A3661" s="270">
        <f>MAX(A$3:A3660)+1</f>
        <v>3420</v>
      </c>
      <c r="B3661" s="270">
        <v>330409020</v>
      </c>
      <c r="C3661" s="503" t="s">
        <v>9435</v>
      </c>
      <c r="D3661" s="410" t="s">
        <v>9436</v>
      </c>
      <c r="E3661" s="410" t="s">
        <v>9435</v>
      </c>
      <c r="F3661" s="270"/>
      <c r="G3661" s="270" t="s">
        <v>9437</v>
      </c>
      <c r="H3661" s="283" t="s">
        <v>39</v>
      </c>
      <c r="I3661" s="283" t="s">
        <v>40</v>
      </c>
      <c r="J3661" s="490" t="s">
        <v>31</v>
      </c>
      <c r="K3661" s="490" t="s">
        <v>31</v>
      </c>
      <c r="L3661" s="490" t="s">
        <v>31</v>
      </c>
      <c r="M3661" s="490" t="s">
        <v>31</v>
      </c>
      <c r="N3661" s="490" t="s">
        <v>31</v>
      </c>
      <c r="O3661" s="490" t="s">
        <v>31</v>
      </c>
      <c r="P3661" s="377" t="s">
        <v>31</v>
      </c>
      <c r="Q3661" s="377" t="s">
        <v>31</v>
      </c>
      <c r="R3661" s="377" t="s">
        <v>31</v>
      </c>
      <c r="S3661" s="270"/>
      <c r="T3661" s="283"/>
      <c r="U3661" s="283"/>
      <c r="V3661" s="270"/>
      <c r="W3661" s="270" t="s">
        <v>21</v>
      </c>
    </row>
    <row r="3662" s="253" customFormat="true" ht="38.25" hidden="true" spans="1:23">
      <c r="A3662" s="270">
        <f>MAX(A$3:A3661)+1</f>
        <v>3421</v>
      </c>
      <c r="B3662" s="270">
        <v>330409021</v>
      </c>
      <c r="C3662" s="503" t="s">
        <v>9438</v>
      </c>
      <c r="D3662" s="410" t="s">
        <v>9439</v>
      </c>
      <c r="E3662" s="410" t="s">
        <v>9438</v>
      </c>
      <c r="F3662" s="270"/>
      <c r="G3662" s="270"/>
      <c r="H3662" s="283" t="s">
        <v>39</v>
      </c>
      <c r="I3662" s="283" t="s">
        <v>40</v>
      </c>
      <c r="J3662" s="490" t="s">
        <v>31</v>
      </c>
      <c r="K3662" s="490" t="s">
        <v>31</v>
      </c>
      <c r="L3662" s="490" t="s">
        <v>31</v>
      </c>
      <c r="M3662" s="490" t="s">
        <v>31</v>
      </c>
      <c r="N3662" s="490" t="s">
        <v>31</v>
      </c>
      <c r="O3662" s="490" t="s">
        <v>31</v>
      </c>
      <c r="P3662" s="377" t="s">
        <v>31</v>
      </c>
      <c r="Q3662" s="377" t="s">
        <v>31</v>
      </c>
      <c r="R3662" s="377" t="s">
        <v>31</v>
      </c>
      <c r="S3662" s="270"/>
      <c r="T3662" s="283"/>
      <c r="U3662" s="283"/>
      <c r="V3662" s="270"/>
      <c r="W3662" s="270" t="s">
        <v>21</v>
      </c>
    </row>
    <row r="3663" s="253" customFormat="true" ht="38.25" hidden="true" spans="1:23">
      <c r="A3663" s="270">
        <f>MAX(A$3:A3662)+1</f>
        <v>3422</v>
      </c>
      <c r="B3663" s="270">
        <v>330409022</v>
      </c>
      <c r="C3663" s="503" t="s">
        <v>9440</v>
      </c>
      <c r="D3663" s="410" t="s">
        <v>9441</v>
      </c>
      <c r="E3663" s="410" t="s">
        <v>9440</v>
      </c>
      <c r="F3663" s="270"/>
      <c r="G3663" s="270"/>
      <c r="H3663" s="283" t="s">
        <v>39</v>
      </c>
      <c r="I3663" s="283" t="s">
        <v>5311</v>
      </c>
      <c r="J3663" s="490" t="s">
        <v>31</v>
      </c>
      <c r="K3663" s="490" t="s">
        <v>31</v>
      </c>
      <c r="L3663" s="490" t="s">
        <v>31</v>
      </c>
      <c r="M3663" s="490" t="s">
        <v>31</v>
      </c>
      <c r="N3663" s="490" t="s">
        <v>31</v>
      </c>
      <c r="O3663" s="490" t="s">
        <v>31</v>
      </c>
      <c r="P3663" s="377" t="s">
        <v>31</v>
      </c>
      <c r="Q3663" s="377" t="s">
        <v>31</v>
      </c>
      <c r="R3663" s="377" t="s">
        <v>31</v>
      </c>
      <c r="S3663" s="270"/>
      <c r="T3663" s="283"/>
      <c r="U3663" s="283"/>
      <c r="V3663" s="270"/>
      <c r="W3663" s="270" t="s">
        <v>21</v>
      </c>
    </row>
    <row r="3664" s="253" customFormat="true" ht="38.25" hidden="true" spans="1:23">
      <c r="A3664" s="270">
        <f>MAX(A$3:A3663)+1</f>
        <v>3423</v>
      </c>
      <c r="B3664" s="270">
        <v>330409023</v>
      </c>
      <c r="C3664" s="503" t="s">
        <v>9442</v>
      </c>
      <c r="D3664" s="410" t="s">
        <v>9443</v>
      </c>
      <c r="E3664" s="410" t="s">
        <v>9442</v>
      </c>
      <c r="F3664" s="270"/>
      <c r="G3664" s="270"/>
      <c r="H3664" s="283" t="s">
        <v>39</v>
      </c>
      <c r="I3664" s="283" t="s">
        <v>842</v>
      </c>
      <c r="J3664" s="490" t="s">
        <v>31</v>
      </c>
      <c r="K3664" s="490" t="s">
        <v>31</v>
      </c>
      <c r="L3664" s="490" t="s">
        <v>31</v>
      </c>
      <c r="M3664" s="490" t="s">
        <v>31</v>
      </c>
      <c r="N3664" s="490" t="s">
        <v>31</v>
      </c>
      <c r="O3664" s="490" t="s">
        <v>31</v>
      </c>
      <c r="P3664" s="377" t="s">
        <v>31</v>
      </c>
      <c r="Q3664" s="377" t="s">
        <v>31</v>
      </c>
      <c r="R3664" s="377" t="s">
        <v>31</v>
      </c>
      <c r="S3664" s="270"/>
      <c r="T3664" s="283"/>
      <c r="U3664" s="283"/>
      <c r="V3664" s="270"/>
      <c r="W3664" s="270" t="s">
        <v>21</v>
      </c>
    </row>
    <row r="3665" s="253" customFormat="true" ht="38.25" hidden="true" spans="1:23">
      <c r="A3665" s="270">
        <f>MAX(A$3:A3664)+1</f>
        <v>3424</v>
      </c>
      <c r="B3665" s="270">
        <v>330409024</v>
      </c>
      <c r="C3665" s="503" t="s">
        <v>9444</v>
      </c>
      <c r="D3665" s="410" t="s">
        <v>9445</v>
      </c>
      <c r="E3665" s="410" t="s">
        <v>9444</v>
      </c>
      <c r="F3665" s="270"/>
      <c r="G3665" s="270"/>
      <c r="H3665" s="283" t="s">
        <v>39</v>
      </c>
      <c r="I3665" s="283" t="s">
        <v>40</v>
      </c>
      <c r="J3665" s="490" t="s">
        <v>31</v>
      </c>
      <c r="K3665" s="490" t="s">
        <v>31</v>
      </c>
      <c r="L3665" s="490" t="s">
        <v>31</v>
      </c>
      <c r="M3665" s="490" t="s">
        <v>31</v>
      </c>
      <c r="N3665" s="490" t="s">
        <v>31</v>
      </c>
      <c r="O3665" s="490" t="s">
        <v>31</v>
      </c>
      <c r="P3665" s="377" t="s">
        <v>31</v>
      </c>
      <c r="Q3665" s="377" t="s">
        <v>31</v>
      </c>
      <c r="R3665" s="377" t="s">
        <v>31</v>
      </c>
      <c r="S3665" s="270"/>
      <c r="T3665" s="283"/>
      <c r="U3665" s="283"/>
      <c r="V3665" s="270"/>
      <c r="W3665" s="270" t="s">
        <v>21</v>
      </c>
    </row>
    <row r="3666" s="253" customFormat="true" ht="38.25" hidden="true" spans="1:23">
      <c r="A3666" s="270">
        <f>MAX(A$3:A3665)+1</f>
        <v>3425</v>
      </c>
      <c r="B3666" s="270">
        <v>330409025</v>
      </c>
      <c r="C3666" s="503" t="s">
        <v>9446</v>
      </c>
      <c r="D3666" s="410" t="s">
        <v>9447</v>
      </c>
      <c r="E3666" s="410" t="s">
        <v>9446</v>
      </c>
      <c r="F3666" s="270"/>
      <c r="G3666" s="270" t="s">
        <v>8756</v>
      </c>
      <c r="H3666" s="283" t="s">
        <v>4442</v>
      </c>
      <c r="I3666" s="283" t="s">
        <v>40</v>
      </c>
      <c r="J3666" s="490" t="s">
        <v>31</v>
      </c>
      <c r="K3666" s="490" t="s">
        <v>31</v>
      </c>
      <c r="L3666" s="490" t="s">
        <v>31</v>
      </c>
      <c r="M3666" s="490" t="s">
        <v>31</v>
      </c>
      <c r="N3666" s="490" t="s">
        <v>31</v>
      </c>
      <c r="O3666" s="490" t="s">
        <v>31</v>
      </c>
      <c r="P3666" s="377" t="s">
        <v>31</v>
      </c>
      <c r="Q3666" s="377" t="s">
        <v>31</v>
      </c>
      <c r="R3666" s="377" t="s">
        <v>31</v>
      </c>
      <c r="S3666" s="498" t="s">
        <v>8517</v>
      </c>
      <c r="T3666" s="283"/>
      <c r="U3666" s="283"/>
      <c r="V3666" s="270"/>
      <c r="W3666" s="270" t="s">
        <v>21</v>
      </c>
    </row>
    <row r="3667" s="253" customFormat="true" ht="38.25" hidden="true" spans="1:23">
      <c r="A3667" s="270">
        <f>MAX(A$3:A3666)+1</f>
        <v>3426</v>
      </c>
      <c r="B3667" s="270">
        <v>330409026</v>
      </c>
      <c r="C3667" s="503" t="s">
        <v>9448</v>
      </c>
      <c r="D3667" s="410" t="s">
        <v>9449</v>
      </c>
      <c r="E3667" s="410" t="s">
        <v>9448</v>
      </c>
      <c r="F3667" s="270"/>
      <c r="G3667" s="270"/>
      <c r="H3667" s="283" t="s">
        <v>29</v>
      </c>
      <c r="I3667" s="283" t="s">
        <v>9077</v>
      </c>
      <c r="J3667" s="490" t="s">
        <v>31</v>
      </c>
      <c r="K3667" s="490" t="s">
        <v>31</v>
      </c>
      <c r="L3667" s="490" t="s">
        <v>31</v>
      </c>
      <c r="M3667" s="490" t="s">
        <v>31</v>
      </c>
      <c r="N3667" s="490" t="s">
        <v>31</v>
      </c>
      <c r="O3667" s="490" t="s">
        <v>31</v>
      </c>
      <c r="P3667" s="377" t="s">
        <v>31</v>
      </c>
      <c r="Q3667" s="377" t="s">
        <v>31</v>
      </c>
      <c r="R3667" s="377" t="s">
        <v>31</v>
      </c>
      <c r="S3667" s="270"/>
      <c r="T3667" s="283"/>
      <c r="U3667" s="283"/>
      <c r="V3667" s="270"/>
      <c r="W3667" s="270" t="s">
        <v>21</v>
      </c>
    </row>
    <row r="3668" s="253" customFormat="true" ht="38.25" hidden="true" spans="1:23">
      <c r="A3668" s="270">
        <f>MAX(A$3:A3667)+1</f>
        <v>3427</v>
      </c>
      <c r="B3668" s="270">
        <v>330409027</v>
      </c>
      <c r="C3668" s="503" t="s">
        <v>9450</v>
      </c>
      <c r="D3668" s="410" t="s">
        <v>9451</v>
      </c>
      <c r="E3668" s="410" t="s">
        <v>9450</v>
      </c>
      <c r="F3668" s="270" t="s">
        <v>9452</v>
      </c>
      <c r="G3668" s="270"/>
      <c r="H3668" s="283" t="s">
        <v>29</v>
      </c>
      <c r="I3668" s="283" t="s">
        <v>40</v>
      </c>
      <c r="J3668" s="490" t="s">
        <v>31</v>
      </c>
      <c r="K3668" s="490" t="s">
        <v>31</v>
      </c>
      <c r="L3668" s="490" t="s">
        <v>31</v>
      </c>
      <c r="M3668" s="490" t="s">
        <v>31</v>
      </c>
      <c r="N3668" s="490" t="s">
        <v>31</v>
      </c>
      <c r="O3668" s="490" t="s">
        <v>31</v>
      </c>
      <c r="P3668" s="377" t="s">
        <v>31</v>
      </c>
      <c r="Q3668" s="377" t="s">
        <v>31</v>
      </c>
      <c r="R3668" s="377" t="s">
        <v>31</v>
      </c>
      <c r="S3668" s="270"/>
      <c r="T3668" s="283"/>
      <c r="U3668" s="283"/>
      <c r="V3668" s="270"/>
      <c r="W3668" s="270" t="s">
        <v>21</v>
      </c>
    </row>
    <row r="3669" s="253" customFormat="true" ht="38.25" hidden="true" spans="1:23">
      <c r="A3669" s="270">
        <f>MAX(A$3:A3668)+1</f>
        <v>3428</v>
      </c>
      <c r="B3669" s="270">
        <v>330409028</v>
      </c>
      <c r="C3669" s="503" t="s">
        <v>9453</v>
      </c>
      <c r="D3669" s="410" t="s">
        <v>9454</v>
      </c>
      <c r="E3669" s="410" t="s">
        <v>9453</v>
      </c>
      <c r="F3669" s="270" t="s">
        <v>9455</v>
      </c>
      <c r="G3669" s="270"/>
      <c r="H3669" s="283" t="s">
        <v>29</v>
      </c>
      <c r="I3669" s="283" t="s">
        <v>40</v>
      </c>
      <c r="J3669" s="490" t="s">
        <v>31</v>
      </c>
      <c r="K3669" s="490" t="s">
        <v>31</v>
      </c>
      <c r="L3669" s="490" t="s">
        <v>31</v>
      </c>
      <c r="M3669" s="490" t="s">
        <v>31</v>
      </c>
      <c r="N3669" s="490" t="s">
        <v>31</v>
      </c>
      <c r="O3669" s="490" t="s">
        <v>31</v>
      </c>
      <c r="P3669" s="377" t="s">
        <v>31</v>
      </c>
      <c r="Q3669" s="377" t="s">
        <v>31</v>
      </c>
      <c r="R3669" s="377" t="s">
        <v>31</v>
      </c>
      <c r="S3669" s="270"/>
      <c r="T3669" s="283"/>
      <c r="U3669" s="283"/>
      <c r="V3669" s="270"/>
      <c r="W3669" s="270" t="s">
        <v>21</v>
      </c>
    </row>
    <row r="3670" s="253" customFormat="true" ht="40.5" hidden="true" spans="1:23">
      <c r="A3670" s="270">
        <f>MAX(A$3:A3669)+1</f>
        <v>3429</v>
      </c>
      <c r="B3670" s="270" t="s">
        <v>9456</v>
      </c>
      <c r="C3670" s="393" t="s">
        <v>9457</v>
      </c>
      <c r="D3670" s="410" t="s">
        <v>9458</v>
      </c>
      <c r="E3670" s="410" t="s">
        <v>9459</v>
      </c>
      <c r="F3670" s="270"/>
      <c r="G3670" s="270"/>
      <c r="H3670" s="283" t="s">
        <v>29</v>
      </c>
      <c r="I3670" s="283" t="s">
        <v>40</v>
      </c>
      <c r="J3670" s="490" t="s">
        <v>31</v>
      </c>
      <c r="K3670" s="490" t="s">
        <v>31</v>
      </c>
      <c r="L3670" s="490" t="s">
        <v>31</v>
      </c>
      <c r="M3670" s="490" t="s">
        <v>31</v>
      </c>
      <c r="N3670" s="490" t="s">
        <v>31</v>
      </c>
      <c r="O3670" s="490" t="s">
        <v>31</v>
      </c>
      <c r="P3670" s="377" t="s">
        <v>31</v>
      </c>
      <c r="Q3670" s="377" t="s">
        <v>31</v>
      </c>
      <c r="R3670" s="377" t="s">
        <v>31</v>
      </c>
      <c r="S3670" s="430" t="s">
        <v>9457</v>
      </c>
      <c r="T3670" s="283"/>
      <c r="U3670" s="283"/>
      <c r="V3670" s="270"/>
      <c r="W3670" s="270" t="s">
        <v>21</v>
      </c>
    </row>
    <row r="3671" s="253" customFormat="true" ht="38.25" hidden="true" spans="1:23">
      <c r="A3671" s="272">
        <f>MAX(A$3:A3670)+1</f>
        <v>3430</v>
      </c>
      <c r="B3671" s="272">
        <v>330409029</v>
      </c>
      <c r="C3671" s="507" t="s">
        <v>9460</v>
      </c>
      <c r="D3671" s="410" t="s">
        <v>9461</v>
      </c>
      <c r="E3671" s="410" t="s">
        <v>9460</v>
      </c>
      <c r="F3671" s="270"/>
      <c r="G3671" s="270"/>
      <c r="H3671" s="285" t="s">
        <v>39</v>
      </c>
      <c r="I3671" s="285" t="s">
        <v>842</v>
      </c>
      <c r="J3671" s="490" t="s">
        <v>31</v>
      </c>
      <c r="K3671" s="490" t="s">
        <v>31</v>
      </c>
      <c r="L3671" s="490" t="s">
        <v>31</v>
      </c>
      <c r="M3671" s="490" t="s">
        <v>31</v>
      </c>
      <c r="N3671" s="490" t="s">
        <v>31</v>
      </c>
      <c r="O3671" s="490" t="s">
        <v>31</v>
      </c>
      <c r="P3671" s="377" t="s">
        <v>31</v>
      </c>
      <c r="Q3671" s="377" t="s">
        <v>31</v>
      </c>
      <c r="R3671" s="377" t="s">
        <v>31</v>
      </c>
      <c r="S3671" s="270"/>
      <c r="T3671" s="285"/>
      <c r="U3671" s="285"/>
      <c r="V3671" s="270"/>
      <c r="W3671" s="270" t="s">
        <v>21</v>
      </c>
    </row>
    <row r="3672" s="252" customFormat="true" ht="25.5" hidden="true" spans="1:23">
      <c r="A3672" s="270"/>
      <c r="B3672" s="270">
        <v>3305</v>
      </c>
      <c r="C3672" s="270" t="s">
        <v>9462</v>
      </c>
      <c r="D3672" s="410"/>
      <c r="E3672" s="410"/>
      <c r="F3672" s="270"/>
      <c r="G3672" s="270"/>
      <c r="H3672" s="283"/>
      <c r="I3672" s="283"/>
      <c r="J3672" s="490"/>
      <c r="K3672" s="490"/>
      <c r="L3672" s="490"/>
      <c r="M3672" s="490"/>
      <c r="N3672" s="490"/>
      <c r="O3672" s="490"/>
      <c r="P3672" s="377"/>
      <c r="Q3672" s="377"/>
      <c r="R3672" s="377"/>
      <c r="S3672" s="270"/>
      <c r="T3672" s="283"/>
      <c r="U3672" s="283"/>
      <c r="V3672" s="270"/>
      <c r="W3672" s="270" t="s">
        <v>21</v>
      </c>
    </row>
    <row r="3673" s="252" customFormat="true" ht="25.5" hidden="true" spans="1:23">
      <c r="A3673" s="270"/>
      <c r="B3673" s="270">
        <v>330501</v>
      </c>
      <c r="C3673" s="270" t="s">
        <v>9463</v>
      </c>
      <c r="D3673" s="410"/>
      <c r="E3673" s="410"/>
      <c r="F3673" s="270"/>
      <c r="G3673" s="270"/>
      <c r="H3673" s="283"/>
      <c r="I3673" s="283"/>
      <c r="J3673" s="490"/>
      <c r="K3673" s="490"/>
      <c r="L3673" s="490"/>
      <c r="M3673" s="490"/>
      <c r="N3673" s="490"/>
      <c r="O3673" s="490"/>
      <c r="P3673" s="377"/>
      <c r="Q3673" s="377"/>
      <c r="R3673" s="377"/>
      <c r="S3673" s="270"/>
      <c r="T3673" s="283"/>
      <c r="U3673" s="283"/>
      <c r="V3673" s="270"/>
      <c r="W3673" s="270" t="s">
        <v>21</v>
      </c>
    </row>
    <row r="3674" s="253" customFormat="true" ht="27" hidden="true" spans="1:23">
      <c r="A3674" s="270">
        <f>MAX(A$3:A3673)+1</f>
        <v>3431</v>
      </c>
      <c r="B3674" s="270">
        <v>330501001</v>
      </c>
      <c r="C3674" s="503" t="s">
        <v>9464</v>
      </c>
      <c r="D3674" s="410" t="s">
        <v>9465</v>
      </c>
      <c r="E3674" s="410" t="s">
        <v>9464</v>
      </c>
      <c r="F3674" s="270"/>
      <c r="G3674" s="270"/>
      <c r="H3674" s="283" t="s">
        <v>39</v>
      </c>
      <c r="I3674" s="283" t="s">
        <v>40</v>
      </c>
      <c r="J3674" s="500">
        <v>225</v>
      </c>
      <c r="K3674" s="501">
        <v>202.5</v>
      </c>
      <c r="L3674" s="501">
        <v>182.25</v>
      </c>
      <c r="M3674" s="501">
        <v>180</v>
      </c>
      <c r="N3674" s="501">
        <v>162</v>
      </c>
      <c r="O3674" s="501">
        <v>145.8</v>
      </c>
      <c r="P3674" s="377" t="s">
        <v>31</v>
      </c>
      <c r="Q3674" s="377" t="s">
        <v>31</v>
      </c>
      <c r="R3674" s="377" t="s">
        <v>31</v>
      </c>
      <c r="S3674" s="270"/>
      <c r="T3674" s="283"/>
      <c r="U3674" s="283"/>
      <c r="V3674" s="270"/>
      <c r="W3674" s="270" t="s">
        <v>21</v>
      </c>
    </row>
    <row r="3675" s="253" customFormat="true" ht="27" hidden="true" spans="1:23">
      <c r="A3675" s="270">
        <f>MAX(A$3:A3674)+1</f>
        <v>3432</v>
      </c>
      <c r="B3675" s="270">
        <v>330501002</v>
      </c>
      <c r="C3675" s="503" t="s">
        <v>9466</v>
      </c>
      <c r="D3675" s="410" t="s">
        <v>9467</v>
      </c>
      <c r="E3675" s="410" t="s">
        <v>9466</v>
      </c>
      <c r="F3675" s="270"/>
      <c r="G3675" s="270"/>
      <c r="H3675" s="283" t="s">
        <v>39</v>
      </c>
      <c r="I3675" s="283" t="s">
        <v>40</v>
      </c>
      <c r="J3675" s="500">
        <v>120</v>
      </c>
      <c r="K3675" s="501">
        <v>108</v>
      </c>
      <c r="L3675" s="501">
        <v>97.2</v>
      </c>
      <c r="M3675" s="501">
        <v>96</v>
      </c>
      <c r="N3675" s="501">
        <v>86.4</v>
      </c>
      <c r="O3675" s="501">
        <v>77.76</v>
      </c>
      <c r="P3675" s="377" t="s">
        <v>31</v>
      </c>
      <c r="Q3675" s="377" t="s">
        <v>31</v>
      </c>
      <c r="R3675" s="377" t="s">
        <v>31</v>
      </c>
      <c r="S3675" s="270"/>
      <c r="T3675" s="283"/>
      <c r="U3675" s="283"/>
      <c r="V3675" s="270"/>
      <c r="W3675" s="270" t="s">
        <v>21</v>
      </c>
    </row>
    <row r="3676" s="253" customFormat="true" ht="27" hidden="true" spans="1:23">
      <c r="A3676" s="270">
        <f>MAX(A$3:A3675)+1</f>
        <v>3433</v>
      </c>
      <c r="B3676" s="270">
        <v>330501003</v>
      </c>
      <c r="C3676" s="503" t="s">
        <v>9468</v>
      </c>
      <c r="D3676" s="410" t="s">
        <v>9469</v>
      </c>
      <c r="E3676" s="410" t="s">
        <v>9468</v>
      </c>
      <c r="F3676" s="270"/>
      <c r="G3676" s="270"/>
      <c r="H3676" s="283" t="s">
        <v>39</v>
      </c>
      <c r="I3676" s="283" t="s">
        <v>40</v>
      </c>
      <c r="J3676" s="500">
        <v>750</v>
      </c>
      <c r="K3676" s="501">
        <v>675</v>
      </c>
      <c r="L3676" s="501">
        <v>607.5</v>
      </c>
      <c r="M3676" s="501">
        <v>600</v>
      </c>
      <c r="N3676" s="501">
        <v>540</v>
      </c>
      <c r="O3676" s="501">
        <v>486</v>
      </c>
      <c r="P3676" s="377" t="s">
        <v>31</v>
      </c>
      <c r="Q3676" s="377" t="s">
        <v>31</v>
      </c>
      <c r="R3676" s="377" t="s">
        <v>31</v>
      </c>
      <c r="S3676" s="270"/>
      <c r="T3676" s="283"/>
      <c r="U3676" s="283"/>
      <c r="V3676" s="270"/>
      <c r="W3676" s="270" t="s">
        <v>21</v>
      </c>
    </row>
    <row r="3677" s="253" customFormat="true" ht="27" hidden="true" spans="1:23">
      <c r="A3677" s="270">
        <f>MAX(A$3:A3676)+1</f>
        <v>3434</v>
      </c>
      <c r="B3677" s="270">
        <v>330501004</v>
      </c>
      <c r="C3677" s="503" t="s">
        <v>9470</v>
      </c>
      <c r="D3677" s="410" t="s">
        <v>9471</v>
      </c>
      <c r="E3677" s="410" t="s">
        <v>9470</v>
      </c>
      <c r="F3677" s="270"/>
      <c r="G3677" s="270"/>
      <c r="H3677" s="283" t="s">
        <v>39</v>
      </c>
      <c r="I3677" s="283" t="s">
        <v>40</v>
      </c>
      <c r="J3677" s="500">
        <v>1050</v>
      </c>
      <c r="K3677" s="501">
        <v>945</v>
      </c>
      <c r="L3677" s="501">
        <v>850.5</v>
      </c>
      <c r="M3677" s="501">
        <v>840</v>
      </c>
      <c r="N3677" s="501">
        <v>756</v>
      </c>
      <c r="O3677" s="501">
        <v>680.4</v>
      </c>
      <c r="P3677" s="377" t="s">
        <v>31</v>
      </c>
      <c r="Q3677" s="377" t="s">
        <v>31</v>
      </c>
      <c r="R3677" s="377" t="s">
        <v>31</v>
      </c>
      <c r="S3677" s="270"/>
      <c r="T3677" s="283"/>
      <c r="U3677" s="283"/>
      <c r="V3677" s="270"/>
      <c r="W3677" s="270" t="s">
        <v>21</v>
      </c>
    </row>
    <row r="3678" s="253" customFormat="true" ht="25.5" hidden="true" spans="1:23">
      <c r="A3678" s="270">
        <f>MAX(A$3:A3677)+1</f>
        <v>3435</v>
      </c>
      <c r="B3678" s="270">
        <v>330501005</v>
      </c>
      <c r="C3678" s="503" t="s">
        <v>9472</v>
      </c>
      <c r="D3678" s="410" t="s">
        <v>9473</v>
      </c>
      <c r="E3678" s="410" t="s">
        <v>9472</v>
      </c>
      <c r="F3678" s="270"/>
      <c r="G3678" s="270"/>
      <c r="H3678" s="283" t="s">
        <v>39</v>
      </c>
      <c r="I3678" s="283" t="s">
        <v>40</v>
      </c>
      <c r="J3678" s="500">
        <v>300</v>
      </c>
      <c r="K3678" s="501">
        <v>270</v>
      </c>
      <c r="L3678" s="501">
        <v>243</v>
      </c>
      <c r="M3678" s="501">
        <v>240</v>
      </c>
      <c r="N3678" s="501">
        <v>216</v>
      </c>
      <c r="O3678" s="501">
        <v>194.4</v>
      </c>
      <c r="P3678" s="377" t="s">
        <v>31</v>
      </c>
      <c r="Q3678" s="377" t="s">
        <v>31</v>
      </c>
      <c r="R3678" s="377" t="s">
        <v>31</v>
      </c>
      <c r="S3678" s="270"/>
      <c r="T3678" s="283"/>
      <c r="U3678" s="283"/>
      <c r="V3678" s="270"/>
      <c r="W3678" s="270" t="s">
        <v>21</v>
      </c>
    </row>
    <row r="3679" s="253" customFormat="true" ht="27" hidden="true" spans="1:23">
      <c r="A3679" s="270">
        <f>MAX(A$3:A3678)+1</f>
        <v>3436</v>
      </c>
      <c r="B3679" s="270">
        <v>330501006</v>
      </c>
      <c r="C3679" s="503" t="s">
        <v>9474</v>
      </c>
      <c r="D3679" s="410" t="s">
        <v>9475</v>
      </c>
      <c r="E3679" s="410" t="s">
        <v>9474</v>
      </c>
      <c r="F3679" s="270"/>
      <c r="G3679" s="270"/>
      <c r="H3679" s="283" t="s">
        <v>39</v>
      </c>
      <c r="I3679" s="283" t="s">
        <v>40</v>
      </c>
      <c r="J3679" s="493">
        <v>830</v>
      </c>
      <c r="K3679" s="494">
        <v>830</v>
      </c>
      <c r="L3679" s="494">
        <v>830</v>
      </c>
      <c r="M3679" s="494">
        <v>664</v>
      </c>
      <c r="N3679" s="494">
        <v>664</v>
      </c>
      <c r="O3679" s="494">
        <v>664</v>
      </c>
      <c r="P3679" s="377" t="s">
        <v>31</v>
      </c>
      <c r="Q3679" s="377" t="s">
        <v>31</v>
      </c>
      <c r="R3679" s="377" t="s">
        <v>31</v>
      </c>
      <c r="S3679" s="270"/>
      <c r="T3679" s="377"/>
      <c r="U3679" s="377"/>
      <c r="V3679" s="270"/>
      <c r="W3679" s="270" t="s">
        <v>938</v>
      </c>
    </row>
    <row r="3680" s="253" customFormat="true" ht="27" hidden="true" spans="1:23">
      <c r="A3680" s="270">
        <f>MAX(A$3:A3679)+1</f>
        <v>3437</v>
      </c>
      <c r="B3680" s="270">
        <v>330501007</v>
      </c>
      <c r="C3680" s="503" t="s">
        <v>9476</v>
      </c>
      <c r="D3680" s="410" t="s">
        <v>9477</v>
      </c>
      <c r="E3680" s="410" t="s">
        <v>9476</v>
      </c>
      <c r="F3680" s="270" t="s">
        <v>9478</v>
      </c>
      <c r="G3680" s="270"/>
      <c r="H3680" s="283" t="s">
        <v>39</v>
      </c>
      <c r="I3680" s="283" t="s">
        <v>40</v>
      </c>
      <c r="J3680" s="500">
        <v>525</v>
      </c>
      <c r="K3680" s="501">
        <v>472.5</v>
      </c>
      <c r="L3680" s="501">
        <v>425.25</v>
      </c>
      <c r="M3680" s="501">
        <v>420</v>
      </c>
      <c r="N3680" s="501">
        <v>378</v>
      </c>
      <c r="O3680" s="501">
        <v>340.2</v>
      </c>
      <c r="P3680" s="377" t="s">
        <v>31</v>
      </c>
      <c r="Q3680" s="377" t="s">
        <v>31</v>
      </c>
      <c r="R3680" s="377" t="s">
        <v>31</v>
      </c>
      <c r="S3680" s="270"/>
      <c r="T3680" s="283"/>
      <c r="U3680" s="283"/>
      <c r="V3680" s="270"/>
      <c r="W3680" s="270" t="s">
        <v>21</v>
      </c>
    </row>
    <row r="3681" s="253" customFormat="true" ht="27" hidden="true" spans="1:23">
      <c r="A3681" s="270">
        <f>MAX(A$3:A3680)+1</f>
        <v>3438</v>
      </c>
      <c r="B3681" s="270">
        <v>330501008</v>
      </c>
      <c r="C3681" s="503" t="s">
        <v>9479</v>
      </c>
      <c r="D3681" s="410" t="s">
        <v>9480</v>
      </c>
      <c r="E3681" s="410" t="s">
        <v>9479</v>
      </c>
      <c r="F3681" s="270"/>
      <c r="G3681" s="270"/>
      <c r="H3681" s="283" t="s">
        <v>39</v>
      </c>
      <c r="I3681" s="283" t="s">
        <v>40</v>
      </c>
      <c r="J3681" s="500">
        <v>390</v>
      </c>
      <c r="K3681" s="501">
        <v>351</v>
      </c>
      <c r="L3681" s="501">
        <v>315.9</v>
      </c>
      <c r="M3681" s="501">
        <v>312</v>
      </c>
      <c r="N3681" s="501">
        <v>280.8</v>
      </c>
      <c r="O3681" s="501">
        <v>252.72</v>
      </c>
      <c r="P3681" s="377" t="s">
        <v>31</v>
      </c>
      <c r="Q3681" s="377" t="s">
        <v>31</v>
      </c>
      <c r="R3681" s="377" t="s">
        <v>31</v>
      </c>
      <c r="S3681" s="270"/>
      <c r="T3681" s="283"/>
      <c r="U3681" s="283"/>
      <c r="V3681" s="270"/>
      <c r="W3681" s="270" t="s">
        <v>21</v>
      </c>
    </row>
    <row r="3682" s="253" customFormat="true" ht="27" hidden="true" spans="1:23">
      <c r="A3682" s="270">
        <f>MAX(A$3:A3681)+1</f>
        <v>3439</v>
      </c>
      <c r="B3682" s="270">
        <v>330501009</v>
      </c>
      <c r="C3682" s="503" t="s">
        <v>9481</v>
      </c>
      <c r="D3682" s="410" t="s">
        <v>9482</v>
      </c>
      <c r="E3682" s="410" t="s">
        <v>9481</v>
      </c>
      <c r="F3682" s="270"/>
      <c r="G3682" s="270"/>
      <c r="H3682" s="283" t="s">
        <v>39</v>
      </c>
      <c r="I3682" s="283" t="s">
        <v>40</v>
      </c>
      <c r="J3682" s="500">
        <v>300</v>
      </c>
      <c r="K3682" s="501">
        <v>270</v>
      </c>
      <c r="L3682" s="501">
        <v>243</v>
      </c>
      <c r="M3682" s="501">
        <v>240</v>
      </c>
      <c r="N3682" s="501">
        <v>216</v>
      </c>
      <c r="O3682" s="501">
        <v>194.4</v>
      </c>
      <c r="P3682" s="377" t="s">
        <v>31</v>
      </c>
      <c r="Q3682" s="377" t="s">
        <v>31</v>
      </c>
      <c r="R3682" s="377" t="s">
        <v>31</v>
      </c>
      <c r="S3682" s="270"/>
      <c r="T3682" s="283"/>
      <c r="U3682" s="283"/>
      <c r="V3682" s="270"/>
      <c r="W3682" s="270" t="s">
        <v>21</v>
      </c>
    </row>
    <row r="3683" s="253" customFormat="true" ht="27" hidden="true" spans="1:23">
      <c r="A3683" s="270">
        <f>MAX(A$3:A3682)+1</f>
        <v>3440</v>
      </c>
      <c r="B3683" s="270">
        <v>330501010</v>
      </c>
      <c r="C3683" s="503" t="s">
        <v>9483</v>
      </c>
      <c r="D3683" s="410" t="s">
        <v>9484</v>
      </c>
      <c r="E3683" s="410" t="s">
        <v>9483</v>
      </c>
      <c r="F3683" s="270" t="s">
        <v>9485</v>
      </c>
      <c r="G3683" s="270"/>
      <c r="H3683" s="283" t="s">
        <v>39</v>
      </c>
      <c r="I3683" s="283" t="s">
        <v>40</v>
      </c>
      <c r="J3683" s="493">
        <v>1080</v>
      </c>
      <c r="K3683" s="494">
        <v>1080</v>
      </c>
      <c r="L3683" s="494">
        <v>1080</v>
      </c>
      <c r="M3683" s="494">
        <v>864</v>
      </c>
      <c r="N3683" s="494">
        <v>864</v>
      </c>
      <c r="O3683" s="494">
        <v>864</v>
      </c>
      <c r="P3683" s="377" t="s">
        <v>31</v>
      </c>
      <c r="Q3683" s="377" t="s">
        <v>31</v>
      </c>
      <c r="R3683" s="377" t="s">
        <v>31</v>
      </c>
      <c r="S3683" s="270"/>
      <c r="T3683" s="377"/>
      <c r="U3683" s="377"/>
      <c r="V3683" s="270"/>
      <c r="W3683" s="270" t="s">
        <v>938</v>
      </c>
    </row>
    <row r="3684" s="253" customFormat="true" ht="27" hidden="true" spans="1:23">
      <c r="A3684" s="270">
        <f>MAX(A$3:A3683)+1</f>
        <v>3441</v>
      </c>
      <c r="B3684" s="270">
        <v>330501011</v>
      </c>
      <c r="C3684" s="503" t="s">
        <v>9486</v>
      </c>
      <c r="D3684" s="410" t="s">
        <v>9487</v>
      </c>
      <c r="E3684" s="410" t="s">
        <v>9486</v>
      </c>
      <c r="F3684" s="270"/>
      <c r="G3684" s="270"/>
      <c r="H3684" s="283" t="s">
        <v>39</v>
      </c>
      <c r="I3684" s="283" t="s">
        <v>40</v>
      </c>
      <c r="J3684" s="500">
        <v>135</v>
      </c>
      <c r="K3684" s="501">
        <v>121.5</v>
      </c>
      <c r="L3684" s="501">
        <v>109.35</v>
      </c>
      <c r="M3684" s="501">
        <v>108</v>
      </c>
      <c r="N3684" s="501">
        <v>97.2</v>
      </c>
      <c r="O3684" s="501">
        <v>87.48</v>
      </c>
      <c r="P3684" s="377" t="s">
        <v>31</v>
      </c>
      <c r="Q3684" s="377" t="s">
        <v>31</v>
      </c>
      <c r="R3684" s="377" t="s">
        <v>31</v>
      </c>
      <c r="S3684" s="270"/>
      <c r="T3684" s="283"/>
      <c r="U3684" s="283"/>
      <c r="V3684" s="270"/>
      <c r="W3684" s="270" t="s">
        <v>21</v>
      </c>
    </row>
    <row r="3685" s="253" customFormat="true" ht="27" hidden="true" spans="1:23">
      <c r="A3685" s="270">
        <f>MAX(A$3:A3684)+1</f>
        <v>3442</v>
      </c>
      <c r="B3685" s="270">
        <v>330501012</v>
      </c>
      <c r="C3685" s="503" t="s">
        <v>9488</v>
      </c>
      <c r="D3685" s="410" t="s">
        <v>9489</v>
      </c>
      <c r="E3685" s="410" t="s">
        <v>9488</v>
      </c>
      <c r="F3685" s="270"/>
      <c r="G3685" s="270"/>
      <c r="H3685" s="283" t="s">
        <v>39</v>
      </c>
      <c r="I3685" s="283" t="s">
        <v>40</v>
      </c>
      <c r="J3685" s="500">
        <v>75</v>
      </c>
      <c r="K3685" s="501">
        <v>67.5</v>
      </c>
      <c r="L3685" s="501">
        <v>60.75</v>
      </c>
      <c r="M3685" s="501">
        <v>60</v>
      </c>
      <c r="N3685" s="501">
        <v>54</v>
      </c>
      <c r="O3685" s="501">
        <v>48.6</v>
      </c>
      <c r="P3685" s="377" t="s">
        <v>31</v>
      </c>
      <c r="Q3685" s="377" t="s">
        <v>31</v>
      </c>
      <c r="R3685" s="377" t="s">
        <v>31</v>
      </c>
      <c r="S3685" s="270"/>
      <c r="T3685" s="283"/>
      <c r="U3685" s="283"/>
      <c r="V3685" s="270"/>
      <c r="W3685" s="270" t="s">
        <v>21</v>
      </c>
    </row>
    <row r="3686" s="253" customFormat="true" ht="27" hidden="true" spans="1:23">
      <c r="A3686" s="270">
        <f>MAX(A$3:A3685)+1</f>
        <v>3443</v>
      </c>
      <c r="B3686" s="270">
        <v>330501013</v>
      </c>
      <c r="C3686" s="503" t="s">
        <v>9490</v>
      </c>
      <c r="D3686" s="410" t="s">
        <v>9491</v>
      </c>
      <c r="E3686" s="410" t="s">
        <v>9490</v>
      </c>
      <c r="F3686" s="270"/>
      <c r="G3686" s="270"/>
      <c r="H3686" s="283" t="s">
        <v>39</v>
      </c>
      <c r="I3686" s="283" t="s">
        <v>40</v>
      </c>
      <c r="J3686" s="500">
        <v>1050</v>
      </c>
      <c r="K3686" s="501">
        <v>945</v>
      </c>
      <c r="L3686" s="501">
        <v>850.5</v>
      </c>
      <c r="M3686" s="501">
        <v>840</v>
      </c>
      <c r="N3686" s="501">
        <v>756</v>
      </c>
      <c r="O3686" s="501">
        <v>680.4</v>
      </c>
      <c r="P3686" s="377" t="s">
        <v>31</v>
      </c>
      <c r="Q3686" s="377" t="s">
        <v>31</v>
      </c>
      <c r="R3686" s="377" t="s">
        <v>31</v>
      </c>
      <c r="S3686" s="270"/>
      <c r="T3686" s="283"/>
      <c r="U3686" s="283"/>
      <c r="V3686" s="270"/>
      <c r="W3686" s="270" t="s">
        <v>21</v>
      </c>
    </row>
    <row r="3687" s="253" customFormat="true" ht="27" hidden="true" spans="1:23">
      <c r="A3687" s="270">
        <f>MAX(A$3:A3686)+1</f>
        <v>3444</v>
      </c>
      <c r="B3687" s="270">
        <v>330501014</v>
      </c>
      <c r="C3687" s="503" t="s">
        <v>9492</v>
      </c>
      <c r="D3687" s="410" t="s">
        <v>9493</v>
      </c>
      <c r="E3687" s="410" t="s">
        <v>9492</v>
      </c>
      <c r="F3687" s="270"/>
      <c r="G3687" s="270"/>
      <c r="H3687" s="283" t="s">
        <v>39</v>
      </c>
      <c r="I3687" s="283" t="s">
        <v>40</v>
      </c>
      <c r="J3687" s="500">
        <v>1350</v>
      </c>
      <c r="K3687" s="501">
        <v>1215</v>
      </c>
      <c r="L3687" s="501">
        <v>1093.5</v>
      </c>
      <c r="M3687" s="501">
        <v>1080</v>
      </c>
      <c r="N3687" s="501">
        <v>972</v>
      </c>
      <c r="O3687" s="501">
        <v>874.8</v>
      </c>
      <c r="P3687" s="377" t="s">
        <v>31</v>
      </c>
      <c r="Q3687" s="377" t="s">
        <v>31</v>
      </c>
      <c r="R3687" s="377" t="s">
        <v>31</v>
      </c>
      <c r="S3687" s="270"/>
      <c r="T3687" s="283"/>
      <c r="U3687" s="283"/>
      <c r="V3687" s="270"/>
      <c r="W3687" s="270" t="s">
        <v>21</v>
      </c>
    </row>
    <row r="3688" s="253" customFormat="true" ht="27" hidden="true" spans="1:23">
      <c r="A3688" s="270">
        <f>MAX(A$3:A3687)+1</f>
        <v>3445</v>
      </c>
      <c r="B3688" s="270">
        <v>330501015</v>
      </c>
      <c r="C3688" s="503" t="s">
        <v>9494</v>
      </c>
      <c r="D3688" s="410" t="s">
        <v>9495</v>
      </c>
      <c r="E3688" s="410" t="s">
        <v>9494</v>
      </c>
      <c r="F3688" s="270"/>
      <c r="G3688" s="270"/>
      <c r="H3688" s="283" t="s">
        <v>39</v>
      </c>
      <c r="I3688" s="283" t="s">
        <v>40</v>
      </c>
      <c r="J3688" s="500">
        <v>1350</v>
      </c>
      <c r="K3688" s="501">
        <v>1215</v>
      </c>
      <c r="L3688" s="501">
        <v>1093.5</v>
      </c>
      <c r="M3688" s="501">
        <v>1080</v>
      </c>
      <c r="N3688" s="501">
        <v>972</v>
      </c>
      <c r="O3688" s="501">
        <v>874.8</v>
      </c>
      <c r="P3688" s="377" t="s">
        <v>31</v>
      </c>
      <c r="Q3688" s="377" t="s">
        <v>31</v>
      </c>
      <c r="R3688" s="377" t="s">
        <v>31</v>
      </c>
      <c r="S3688" s="270"/>
      <c r="T3688" s="283"/>
      <c r="U3688" s="283"/>
      <c r="V3688" s="270"/>
      <c r="W3688" s="270" t="s">
        <v>21</v>
      </c>
    </row>
    <row r="3689" s="253" customFormat="true" ht="27" hidden="true" spans="1:23">
      <c r="A3689" s="270">
        <f>MAX(A$3:A3688)+1</f>
        <v>3446</v>
      </c>
      <c r="B3689" s="270">
        <v>330501016</v>
      </c>
      <c r="C3689" s="503" t="s">
        <v>9496</v>
      </c>
      <c r="D3689" s="410" t="s">
        <v>9497</v>
      </c>
      <c r="E3689" s="410" t="s">
        <v>9496</v>
      </c>
      <c r="F3689" s="474" t="s">
        <v>9498</v>
      </c>
      <c r="G3689" s="270"/>
      <c r="H3689" s="283" t="s">
        <v>4442</v>
      </c>
      <c r="I3689" s="283" t="s">
        <v>40</v>
      </c>
      <c r="J3689" s="500">
        <v>1500</v>
      </c>
      <c r="K3689" s="501">
        <v>1350</v>
      </c>
      <c r="L3689" s="501">
        <v>1215</v>
      </c>
      <c r="M3689" s="501">
        <v>1200</v>
      </c>
      <c r="N3689" s="501">
        <v>1080</v>
      </c>
      <c r="O3689" s="501">
        <v>972</v>
      </c>
      <c r="P3689" s="377" t="s">
        <v>31</v>
      </c>
      <c r="Q3689" s="377" t="s">
        <v>31</v>
      </c>
      <c r="R3689" s="377" t="s">
        <v>31</v>
      </c>
      <c r="S3689" s="498" t="s">
        <v>8517</v>
      </c>
      <c r="T3689" s="283"/>
      <c r="U3689" s="283"/>
      <c r="V3689" s="270"/>
      <c r="W3689" s="270" t="s">
        <v>21</v>
      </c>
    </row>
    <row r="3690" s="253" customFormat="true" ht="27" hidden="true" spans="1:23">
      <c r="A3690" s="270">
        <f>MAX(A$3:A3689)+1</f>
        <v>3447</v>
      </c>
      <c r="B3690" s="270">
        <v>330501017</v>
      </c>
      <c r="C3690" s="503" t="s">
        <v>9499</v>
      </c>
      <c r="D3690" s="410" t="s">
        <v>9500</v>
      </c>
      <c r="E3690" s="410" t="s">
        <v>9499</v>
      </c>
      <c r="F3690" s="474" t="s">
        <v>9498</v>
      </c>
      <c r="G3690" s="270"/>
      <c r="H3690" s="283" t="s">
        <v>4442</v>
      </c>
      <c r="I3690" s="283" t="s">
        <v>40</v>
      </c>
      <c r="J3690" s="500">
        <v>1500</v>
      </c>
      <c r="K3690" s="501">
        <v>1350</v>
      </c>
      <c r="L3690" s="501">
        <v>1215</v>
      </c>
      <c r="M3690" s="501">
        <v>1200</v>
      </c>
      <c r="N3690" s="501">
        <v>1080</v>
      </c>
      <c r="O3690" s="501">
        <v>972</v>
      </c>
      <c r="P3690" s="377" t="s">
        <v>31</v>
      </c>
      <c r="Q3690" s="377" t="s">
        <v>31</v>
      </c>
      <c r="R3690" s="377" t="s">
        <v>31</v>
      </c>
      <c r="S3690" s="498" t="s">
        <v>8517</v>
      </c>
      <c r="T3690" s="283"/>
      <c r="U3690" s="283"/>
      <c r="V3690" s="270"/>
      <c r="W3690" s="270" t="s">
        <v>21</v>
      </c>
    </row>
    <row r="3691" s="253" customFormat="true" ht="25.5" hidden="true" spans="1:23">
      <c r="A3691" s="270">
        <f>MAX(A$3:A3690)+1</f>
        <v>3448</v>
      </c>
      <c r="B3691" s="270">
        <v>330501018</v>
      </c>
      <c r="C3691" s="503" t="s">
        <v>9501</v>
      </c>
      <c r="D3691" s="410" t="s">
        <v>9502</v>
      </c>
      <c r="E3691" s="410" t="s">
        <v>9501</v>
      </c>
      <c r="F3691" s="474" t="s">
        <v>9503</v>
      </c>
      <c r="G3691" s="270"/>
      <c r="H3691" s="283" t="s">
        <v>4442</v>
      </c>
      <c r="I3691" s="283" t="s">
        <v>40</v>
      </c>
      <c r="J3691" s="500">
        <v>1730</v>
      </c>
      <c r="K3691" s="501">
        <v>1557</v>
      </c>
      <c r="L3691" s="501">
        <v>1401.3</v>
      </c>
      <c r="M3691" s="501">
        <v>1384</v>
      </c>
      <c r="N3691" s="501">
        <v>1245.6</v>
      </c>
      <c r="O3691" s="501">
        <v>1121.04</v>
      </c>
      <c r="P3691" s="377" t="s">
        <v>31</v>
      </c>
      <c r="Q3691" s="377" t="s">
        <v>31</v>
      </c>
      <c r="R3691" s="377" t="s">
        <v>31</v>
      </c>
      <c r="S3691" s="498" t="s">
        <v>8517</v>
      </c>
      <c r="T3691" s="283"/>
      <c r="U3691" s="283"/>
      <c r="V3691" s="270"/>
      <c r="W3691" s="270" t="s">
        <v>21</v>
      </c>
    </row>
    <row r="3692" s="253" customFormat="true" ht="38.25" hidden="true" spans="1:23">
      <c r="A3692" s="270">
        <f>MAX(A$3:A3691)+1</f>
        <v>3449</v>
      </c>
      <c r="B3692" s="270">
        <v>330501019</v>
      </c>
      <c r="C3692" s="503" t="s">
        <v>9504</v>
      </c>
      <c r="D3692" s="410" t="s">
        <v>9505</v>
      </c>
      <c r="E3692" s="410" t="s">
        <v>9504</v>
      </c>
      <c r="F3692" s="474" t="s">
        <v>9506</v>
      </c>
      <c r="G3692" s="270" t="s">
        <v>9090</v>
      </c>
      <c r="H3692" s="283" t="s">
        <v>4442</v>
      </c>
      <c r="I3692" s="283" t="s">
        <v>40</v>
      </c>
      <c r="J3692" s="500">
        <v>1350</v>
      </c>
      <c r="K3692" s="501">
        <v>1215</v>
      </c>
      <c r="L3692" s="501">
        <v>1093.5</v>
      </c>
      <c r="M3692" s="501">
        <v>1080</v>
      </c>
      <c r="N3692" s="501">
        <v>972</v>
      </c>
      <c r="O3692" s="501">
        <v>874.8</v>
      </c>
      <c r="P3692" s="377" t="s">
        <v>31</v>
      </c>
      <c r="Q3692" s="377" t="s">
        <v>31</v>
      </c>
      <c r="R3692" s="377" t="s">
        <v>31</v>
      </c>
      <c r="S3692" s="498" t="s">
        <v>8517</v>
      </c>
      <c r="T3692" s="283"/>
      <c r="U3692" s="283"/>
      <c r="V3692" s="270"/>
      <c r="W3692" s="270" t="s">
        <v>21</v>
      </c>
    </row>
    <row r="3693" s="253" customFormat="true" ht="27" hidden="true" spans="1:23">
      <c r="A3693" s="270">
        <f>MAX(A$3:A3692)+1</f>
        <v>3450</v>
      </c>
      <c r="B3693" s="270">
        <v>330501020</v>
      </c>
      <c r="C3693" s="503" t="s">
        <v>9507</v>
      </c>
      <c r="D3693" s="410" t="s">
        <v>9508</v>
      </c>
      <c r="E3693" s="410" t="s">
        <v>9507</v>
      </c>
      <c r="F3693" s="474" t="s">
        <v>9509</v>
      </c>
      <c r="G3693" s="270"/>
      <c r="H3693" s="283" t="s">
        <v>39</v>
      </c>
      <c r="I3693" s="283" t="s">
        <v>40</v>
      </c>
      <c r="J3693" s="500">
        <v>300</v>
      </c>
      <c r="K3693" s="501">
        <v>270</v>
      </c>
      <c r="L3693" s="501">
        <v>243</v>
      </c>
      <c r="M3693" s="501">
        <v>240</v>
      </c>
      <c r="N3693" s="501">
        <v>216</v>
      </c>
      <c r="O3693" s="501">
        <v>194.4</v>
      </c>
      <c r="P3693" s="377" t="s">
        <v>31</v>
      </c>
      <c r="Q3693" s="377" t="s">
        <v>31</v>
      </c>
      <c r="R3693" s="377" t="s">
        <v>31</v>
      </c>
      <c r="S3693" s="270"/>
      <c r="T3693" s="283"/>
      <c r="U3693" s="283"/>
      <c r="V3693" s="270"/>
      <c r="W3693" s="270" t="s">
        <v>21</v>
      </c>
    </row>
    <row r="3694" s="253" customFormat="true" ht="25.5" hidden="true" spans="1:23">
      <c r="A3694" s="270">
        <f>MAX(A$3:A3693)+1</f>
        <v>3451</v>
      </c>
      <c r="B3694" s="270">
        <v>330501021</v>
      </c>
      <c r="C3694" s="503" t="s">
        <v>9510</v>
      </c>
      <c r="D3694" s="410" t="s">
        <v>9511</v>
      </c>
      <c r="E3694" s="410" t="s">
        <v>9510</v>
      </c>
      <c r="F3694" s="474" t="s">
        <v>9512</v>
      </c>
      <c r="G3694" s="270"/>
      <c r="H3694" s="283" t="s">
        <v>39</v>
      </c>
      <c r="I3694" s="283" t="s">
        <v>40</v>
      </c>
      <c r="J3694" s="500">
        <v>1730</v>
      </c>
      <c r="K3694" s="501">
        <v>1557</v>
      </c>
      <c r="L3694" s="501">
        <v>1401.3</v>
      </c>
      <c r="M3694" s="501">
        <v>1384</v>
      </c>
      <c r="N3694" s="501">
        <v>1245.6</v>
      </c>
      <c r="O3694" s="501">
        <v>1121.04</v>
      </c>
      <c r="P3694" s="377" t="s">
        <v>31</v>
      </c>
      <c r="Q3694" s="377" t="s">
        <v>31</v>
      </c>
      <c r="R3694" s="377" t="s">
        <v>31</v>
      </c>
      <c r="S3694" s="270"/>
      <c r="T3694" s="283"/>
      <c r="U3694" s="283"/>
      <c r="V3694" s="270"/>
      <c r="W3694" s="270" t="s">
        <v>21</v>
      </c>
    </row>
    <row r="3695" s="253" customFormat="true" ht="25.5" hidden="true" spans="1:23">
      <c r="A3695" s="270">
        <f>MAX(A$3:A3694)+1</f>
        <v>3452</v>
      </c>
      <c r="B3695" s="321">
        <v>330501022</v>
      </c>
      <c r="C3695" s="270" t="s">
        <v>9513</v>
      </c>
      <c r="D3695" s="410" t="s">
        <v>9505</v>
      </c>
      <c r="E3695" s="410" t="s">
        <v>9504</v>
      </c>
      <c r="F3695" s="325" t="s">
        <v>9514</v>
      </c>
      <c r="G3695" s="270"/>
      <c r="H3695" s="283" t="s">
        <v>29</v>
      </c>
      <c r="I3695" s="283" t="s">
        <v>1772</v>
      </c>
      <c r="J3695" s="289">
        <v>949</v>
      </c>
      <c r="K3695" s="290"/>
      <c r="L3695" s="291"/>
      <c r="M3695" s="289">
        <v>759</v>
      </c>
      <c r="N3695" s="290"/>
      <c r="O3695" s="291"/>
      <c r="P3695" s="298" t="s">
        <v>31</v>
      </c>
      <c r="Q3695" s="305"/>
      <c r="R3695" s="306"/>
      <c r="S3695" s="270"/>
      <c r="T3695" s="283"/>
      <c r="U3695" s="283"/>
      <c r="V3695" s="270"/>
      <c r="W3695" s="270" t="s">
        <v>310</v>
      </c>
    </row>
    <row r="3696" s="253" customFormat="true" ht="76.5" hidden="true" spans="1:23">
      <c r="A3696" s="270">
        <f>MAX(A$3:A3695)+1</f>
        <v>3453</v>
      </c>
      <c r="B3696" s="321">
        <v>330501023</v>
      </c>
      <c r="C3696" s="321" t="s">
        <v>9515</v>
      </c>
      <c r="D3696" s="410" t="s">
        <v>9465</v>
      </c>
      <c r="E3696" s="410" t="s">
        <v>9464</v>
      </c>
      <c r="F3696" s="270" t="s">
        <v>9516</v>
      </c>
      <c r="G3696" s="399"/>
      <c r="H3696" s="283" t="s">
        <v>29</v>
      </c>
      <c r="I3696" s="330" t="s">
        <v>842</v>
      </c>
      <c r="J3696" s="490" t="s">
        <v>70</v>
      </c>
      <c r="K3696" s="490" t="s">
        <v>70</v>
      </c>
      <c r="L3696" s="490" t="s">
        <v>70</v>
      </c>
      <c r="M3696" s="490" t="s">
        <v>70</v>
      </c>
      <c r="N3696" s="490" t="s">
        <v>70</v>
      </c>
      <c r="O3696" s="490" t="s">
        <v>70</v>
      </c>
      <c r="P3696" s="377" t="s">
        <v>70</v>
      </c>
      <c r="Q3696" s="377" t="s">
        <v>70</v>
      </c>
      <c r="R3696" s="377" t="s">
        <v>70</v>
      </c>
      <c r="S3696" s="270"/>
      <c r="T3696" s="283"/>
      <c r="U3696" s="283"/>
      <c r="V3696" s="312"/>
      <c r="W3696" s="266" t="s">
        <v>120</v>
      </c>
    </row>
    <row r="3697" s="252" customFormat="true" ht="25.5" hidden="true" spans="1:23">
      <c r="A3697" s="270"/>
      <c r="B3697" s="270">
        <v>330502</v>
      </c>
      <c r="C3697" s="270" t="s">
        <v>9517</v>
      </c>
      <c r="D3697" s="410"/>
      <c r="E3697" s="410"/>
      <c r="F3697" s="270"/>
      <c r="G3697" s="270"/>
      <c r="H3697" s="283"/>
      <c r="I3697" s="283"/>
      <c r="J3697" s="490"/>
      <c r="K3697" s="490"/>
      <c r="L3697" s="490"/>
      <c r="M3697" s="490"/>
      <c r="N3697" s="490"/>
      <c r="O3697" s="490"/>
      <c r="P3697" s="377"/>
      <c r="Q3697" s="377"/>
      <c r="R3697" s="377"/>
      <c r="S3697" s="270"/>
      <c r="T3697" s="283"/>
      <c r="U3697" s="283"/>
      <c r="V3697" s="270"/>
      <c r="W3697" s="270" t="s">
        <v>21</v>
      </c>
    </row>
    <row r="3698" s="253" customFormat="true" ht="25.5" hidden="true" spans="1:23">
      <c r="A3698" s="270">
        <f>MAX(A$3:A3697)+1</f>
        <v>3454</v>
      </c>
      <c r="B3698" s="270">
        <v>330502001</v>
      </c>
      <c r="C3698" s="503" t="s">
        <v>9518</v>
      </c>
      <c r="D3698" s="410" t="s">
        <v>9519</v>
      </c>
      <c r="E3698" s="410" t="s">
        <v>9518</v>
      </c>
      <c r="F3698" s="270"/>
      <c r="G3698" s="270" t="s">
        <v>9520</v>
      </c>
      <c r="H3698" s="283" t="s">
        <v>39</v>
      </c>
      <c r="I3698" s="283" t="s">
        <v>40</v>
      </c>
      <c r="J3698" s="500">
        <v>255</v>
      </c>
      <c r="K3698" s="501">
        <v>229.5</v>
      </c>
      <c r="L3698" s="501">
        <v>206.55</v>
      </c>
      <c r="M3698" s="501">
        <v>204</v>
      </c>
      <c r="N3698" s="501">
        <v>183.6</v>
      </c>
      <c r="O3698" s="501">
        <v>165.24</v>
      </c>
      <c r="P3698" s="377" t="s">
        <v>31</v>
      </c>
      <c r="Q3698" s="377" t="s">
        <v>31</v>
      </c>
      <c r="R3698" s="377" t="s">
        <v>31</v>
      </c>
      <c r="S3698" s="270"/>
      <c r="T3698" s="283"/>
      <c r="U3698" s="283"/>
      <c r="V3698" s="270"/>
      <c r="W3698" s="270" t="s">
        <v>21</v>
      </c>
    </row>
    <row r="3699" s="253" customFormat="true" ht="25.5" hidden="true" spans="1:23">
      <c r="A3699" s="270">
        <f>MAX(A$3:A3698)+1</f>
        <v>3455</v>
      </c>
      <c r="B3699" s="270">
        <v>330502002</v>
      </c>
      <c r="C3699" s="503" t="s">
        <v>9521</v>
      </c>
      <c r="D3699" s="410" t="s">
        <v>9522</v>
      </c>
      <c r="E3699" s="410" t="s">
        <v>9521</v>
      </c>
      <c r="F3699" s="270"/>
      <c r="G3699" s="270"/>
      <c r="H3699" s="283" t="s">
        <v>39</v>
      </c>
      <c r="I3699" s="283" t="s">
        <v>40</v>
      </c>
      <c r="J3699" s="500">
        <v>195</v>
      </c>
      <c r="K3699" s="501">
        <v>175.5</v>
      </c>
      <c r="L3699" s="501">
        <v>157.95</v>
      </c>
      <c r="M3699" s="501">
        <v>156</v>
      </c>
      <c r="N3699" s="501">
        <v>140.4</v>
      </c>
      <c r="O3699" s="501">
        <v>126.36</v>
      </c>
      <c r="P3699" s="377" t="s">
        <v>31</v>
      </c>
      <c r="Q3699" s="377" t="s">
        <v>31</v>
      </c>
      <c r="R3699" s="377" t="s">
        <v>31</v>
      </c>
      <c r="S3699" s="270"/>
      <c r="T3699" s="283"/>
      <c r="U3699" s="283"/>
      <c r="V3699" s="270"/>
      <c r="W3699" s="270" t="s">
        <v>21</v>
      </c>
    </row>
    <row r="3700" s="253" customFormat="true" ht="27" hidden="true" spans="1:23">
      <c r="A3700" s="270">
        <f>MAX(A$3:A3699)+1</f>
        <v>3456</v>
      </c>
      <c r="B3700" s="270">
        <v>330502003</v>
      </c>
      <c r="C3700" s="503" t="s">
        <v>9523</v>
      </c>
      <c r="D3700" s="410" t="s">
        <v>9524</v>
      </c>
      <c r="E3700" s="410" t="s">
        <v>9523</v>
      </c>
      <c r="F3700" s="270" t="s">
        <v>9525</v>
      </c>
      <c r="G3700" s="270"/>
      <c r="H3700" s="283" t="s">
        <v>44</v>
      </c>
      <c r="I3700" s="283" t="s">
        <v>40</v>
      </c>
      <c r="J3700" s="500">
        <v>675</v>
      </c>
      <c r="K3700" s="501">
        <v>607.5</v>
      </c>
      <c r="L3700" s="501">
        <v>546.75</v>
      </c>
      <c r="M3700" s="501">
        <v>540</v>
      </c>
      <c r="N3700" s="501">
        <v>486</v>
      </c>
      <c r="O3700" s="501">
        <v>437.4</v>
      </c>
      <c r="P3700" s="377" t="s">
        <v>31</v>
      </c>
      <c r="Q3700" s="377" t="s">
        <v>31</v>
      </c>
      <c r="R3700" s="377" t="s">
        <v>31</v>
      </c>
      <c r="S3700" s="270"/>
      <c r="T3700" s="283"/>
      <c r="U3700" s="283"/>
      <c r="V3700" s="270"/>
      <c r="W3700" s="270" t="s">
        <v>21</v>
      </c>
    </row>
    <row r="3701" s="253" customFormat="true" ht="27" hidden="true" spans="1:23">
      <c r="A3701" s="270">
        <f>MAX(A$3:A3700)+1</f>
        <v>3457</v>
      </c>
      <c r="B3701" s="270">
        <v>330502004</v>
      </c>
      <c r="C3701" s="503" t="s">
        <v>9526</v>
      </c>
      <c r="D3701" s="410" t="s">
        <v>9527</v>
      </c>
      <c r="E3701" s="410" t="s">
        <v>9526</v>
      </c>
      <c r="F3701" s="270" t="s">
        <v>9528</v>
      </c>
      <c r="G3701" s="270"/>
      <c r="H3701" s="283" t="s">
        <v>44</v>
      </c>
      <c r="I3701" s="283" t="s">
        <v>40</v>
      </c>
      <c r="J3701" s="500">
        <v>675</v>
      </c>
      <c r="K3701" s="501">
        <v>607.5</v>
      </c>
      <c r="L3701" s="501">
        <v>546.75</v>
      </c>
      <c r="M3701" s="501">
        <v>540</v>
      </c>
      <c r="N3701" s="501">
        <v>486</v>
      </c>
      <c r="O3701" s="501">
        <v>437.4</v>
      </c>
      <c r="P3701" s="377" t="s">
        <v>31</v>
      </c>
      <c r="Q3701" s="377" t="s">
        <v>31</v>
      </c>
      <c r="R3701" s="377" t="s">
        <v>31</v>
      </c>
      <c r="S3701" s="270"/>
      <c r="T3701" s="283"/>
      <c r="U3701" s="283"/>
      <c r="V3701" s="270"/>
      <c r="W3701" s="270" t="s">
        <v>21</v>
      </c>
    </row>
    <row r="3702" s="253" customFormat="true" ht="25.5" hidden="true" spans="1:23">
      <c r="A3702" s="270">
        <f>MAX(A$3:A3701)+1</f>
        <v>3458</v>
      </c>
      <c r="B3702" s="270">
        <v>330502005</v>
      </c>
      <c r="C3702" s="503" t="s">
        <v>9529</v>
      </c>
      <c r="D3702" s="410" t="s">
        <v>9530</v>
      </c>
      <c r="E3702" s="410" t="s">
        <v>9529</v>
      </c>
      <c r="F3702" s="270" t="s">
        <v>9531</v>
      </c>
      <c r="G3702" s="270"/>
      <c r="H3702" s="283" t="s">
        <v>39</v>
      </c>
      <c r="I3702" s="283" t="s">
        <v>40</v>
      </c>
      <c r="J3702" s="493">
        <v>1800</v>
      </c>
      <c r="K3702" s="494">
        <v>1800</v>
      </c>
      <c r="L3702" s="494">
        <v>1800</v>
      </c>
      <c r="M3702" s="494">
        <v>1440</v>
      </c>
      <c r="N3702" s="494">
        <v>1440</v>
      </c>
      <c r="O3702" s="494">
        <v>1440</v>
      </c>
      <c r="P3702" s="377" t="s">
        <v>31</v>
      </c>
      <c r="Q3702" s="377" t="s">
        <v>31</v>
      </c>
      <c r="R3702" s="377" t="s">
        <v>31</v>
      </c>
      <c r="S3702" s="270"/>
      <c r="T3702" s="377"/>
      <c r="U3702" s="377"/>
      <c r="V3702" s="270"/>
      <c r="W3702" s="270" t="s">
        <v>938</v>
      </c>
    </row>
    <row r="3703" s="253" customFormat="true" ht="27" hidden="true" spans="1:23">
      <c r="A3703" s="270">
        <f>MAX(A$3:A3702)+1</f>
        <v>3459</v>
      </c>
      <c r="B3703" s="270">
        <v>330502006</v>
      </c>
      <c r="C3703" s="503" t="s">
        <v>9532</v>
      </c>
      <c r="D3703" s="410" t="s">
        <v>9533</v>
      </c>
      <c r="E3703" s="410" t="s">
        <v>9532</v>
      </c>
      <c r="F3703" s="270"/>
      <c r="G3703" s="270"/>
      <c r="H3703" s="283" t="s">
        <v>39</v>
      </c>
      <c r="I3703" s="283" t="s">
        <v>40</v>
      </c>
      <c r="J3703" s="493">
        <v>1566</v>
      </c>
      <c r="K3703" s="494">
        <v>1566</v>
      </c>
      <c r="L3703" s="494">
        <v>1566</v>
      </c>
      <c r="M3703" s="494">
        <v>1253</v>
      </c>
      <c r="N3703" s="494">
        <v>1253</v>
      </c>
      <c r="O3703" s="494">
        <v>1253</v>
      </c>
      <c r="P3703" s="377" t="s">
        <v>31</v>
      </c>
      <c r="Q3703" s="377" t="s">
        <v>31</v>
      </c>
      <c r="R3703" s="377" t="s">
        <v>31</v>
      </c>
      <c r="S3703" s="270"/>
      <c r="T3703" s="377"/>
      <c r="U3703" s="377"/>
      <c r="V3703" s="270"/>
      <c r="W3703" s="270" t="s">
        <v>938</v>
      </c>
    </row>
    <row r="3704" s="253" customFormat="true" ht="40.5" hidden="true" spans="1:23">
      <c r="A3704" s="270">
        <f>MAX(A$3:A3703)+1</f>
        <v>3460</v>
      </c>
      <c r="B3704" s="270">
        <v>330502007</v>
      </c>
      <c r="C3704" s="503" t="s">
        <v>9534</v>
      </c>
      <c r="D3704" s="410" t="s">
        <v>9535</v>
      </c>
      <c r="E3704" s="410" t="s">
        <v>9534</v>
      </c>
      <c r="F3704" s="270"/>
      <c r="G3704" s="270"/>
      <c r="H3704" s="283" t="s">
        <v>39</v>
      </c>
      <c r="I3704" s="283" t="s">
        <v>40</v>
      </c>
      <c r="J3704" s="500">
        <v>750</v>
      </c>
      <c r="K3704" s="501">
        <v>675</v>
      </c>
      <c r="L3704" s="501">
        <v>607.5</v>
      </c>
      <c r="M3704" s="501">
        <v>600</v>
      </c>
      <c r="N3704" s="501">
        <v>540</v>
      </c>
      <c r="O3704" s="501">
        <v>486</v>
      </c>
      <c r="P3704" s="377" t="s">
        <v>31</v>
      </c>
      <c r="Q3704" s="377" t="s">
        <v>31</v>
      </c>
      <c r="R3704" s="377" t="s">
        <v>31</v>
      </c>
      <c r="S3704" s="270"/>
      <c r="T3704" s="283"/>
      <c r="U3704" s="283"/>
      <c r="V3704" s="270"/>
      <c r="W3704" s="270" t="s">
        <v>21</v>
      </c>
    </row>
    <row r="3705" s="253" customFormat="true" ht="25.5" hidden="true" spans="1:23">
      <c r="A3705" s="270">
        <f>MAX(A$3:A3704)+1</f>
        <v>3461</v>
      </c>
      <c r="B3705" s="270">
        <v>330502008</v>
      </c>
      <c r="C3705" s="503" t="s">
        <v>9536</v>
      </c>
      <c r="D3705" s="410" t="s">
        <v>9537</v>
      </c>
      <c r="E3705" s="410" t="s">
        <v>9536</v>
      </c>
      <c r="F3705" s="270"/>
      <c r="G3705" s="270"/>
      <c r="H3705" s="283" t="s">
        <v>39</v>
      </c>
      <c r="I3705" s="283" t="s">
        <v>40</v>
      </c>
      <c r="J3705" s="500">
        <v>390</v>
      </c>
      <c r="K3705" s="501">
        <v>351</v>
      </c>
      <c r="L3705" s="501">
        <v>315.9</v>
      </c>
      <c r="M3705" s="501">
        <v>312</v>
      </c>
      <c r="N3705" s="501">
        <v>280.8</v>
      </c>
      <c r="O3705" s="501">
        <v>252.72</v>
      </c>
      <c r="P3705" s="377" t="s">
        <v>31</v>
      </c>
      <c r="Q3705" s="377" t="s">
        <v>31</v>
      </c>
      <c r="R3705" s="377" t="s">
        <v>31</v>
      </c>
      <c r="S3705" s="270"/>
      <c r="T3705" s="283"/>
      <c r="U3705" s="283"/>
      <c r="V3705" s="270"/>
      <c r="W3705" s="270" t="s">
        <v>21</v>
      </c>
    </row>
    <row r="3706" s="253" customFormat="true" ht="38.25" hidden="true" spans="1:23">
      <c r="A3706" s="270">
        <f>MAX(A$3:A3705)+1</f>
        <v>3462</v>
      </c>
      <c r="B3706" s="270">
        <v>330502009</v>
      </c>
      <c r="C3706" s="503" t="s">
        <v>9538</v>
      </c>
      <c r="D3706" s="410" t="s">
        <v>9539</v>
      </c>
      <c r="E3706" s="410" t="s">
        <v>9538</v>
      </c>
      <c r="F3706" s="270" t="s">
        <v>9540</v>
      </c>
      <c r="G3706" s="270"/>
      <c r="H3706" s="283" t="s">
        <v>39</v>
      </c>
      <c r="I3706" s="283" t="s">
        <v>40</v>
      </c>
      <c r="J3706" s="490">
        <v>1800</v>
      </c>
      <c r="K3706" s="490">
        <v>1800</v>
      </c>
      <c r="L3706" s="490">
        <v>1800</v>
      </c>
      <c r="M3706" s="490">
        <v>1440</v>
      </c>
      <c r="N3706" s="490">
        <v>1440</v>
      </c>
      <c r="O3706" s="490">
        <v>1440</v>
      </c>
      <c r="P3706" s="377" t="s">
        <v>31</v>
      </c>
      <c r="Q3706" s="377" t="s">
        <v>31</v>
      </c>
      <c r="R3706" s="377" t="s">
        <v>31</v>
      </c>
      <c r="S3706" s="270"/>
      <c r="T3706" s="283"/>
      <c r="U3706" s="283"/>
      <c r="V3706" s="270"/>
      <c r="W3706" s="270" t="s">
        <v>21</v>
      </c>
    </row>
    <row r="3707" s="253" customFormat="true" ht="27" hidden="true" spans="1:23">
      <c r="A3707" s="270">
        <f>MAX(A$3:A3706)+1</f>
        <v>3463</v>
      </c>
      <c r="B3707" s="270">
        <v>330502010</v>
      </c>
      <c r="C3707" s="503" t="s">
        <v>9541</v>
      </c>
      <c r="D3707" s="410" t="s">
        <v>9542</v>
      </c>
      <c r="E3707" s="410" t="s">
        <v>9541</v>
      </c>
      <c r="F3707" s="270"/>
      <c r="G3707" s="270"/>
      <c r="H3707" s="283" t="s">
        <v>39</v>
      </c>
      <c r="I3707" s="283" t="s">
        <v>40</v>
      </c>
      <c r="J3707" s="490">
        <v>1890</v>
      </c>
      <c r="K3707" s="490">
        <v>1890</v>
      </c>
      <c r="L3707" s="490">
        <v>1890</v>
      </c>
      <c r="M3707" s="490">
        <v>1512</v>
      </c>
      <c r="N3707" s="490">
        <v>1512</v>
      </c>
      <c r="O3707" s="490">
        <v>1512</v>
      </c>
      <c r="P3707" s="377" t="s">
        <v>31</v>
      </c>
      <c r="Q3707" s="377" t="s">
        <v>31</v>
      </c>
      <c r="R3707" s="377" t="s">
        <v>31</v>
      </c>
      <c r="S3707" s="270"/>
      <c r="T3707" s="283"/>
      <c r="U3707" s="283"/>
      <c r="V3707" s="270"/>
      <c r="W3707" s="270" t="s">
        <v>21</v>
      </c>
    </row>
    <row r="3708" s="253" customFormat="true" ht="27" hidden="true" spans="1:23">
      <c r="A3708" s="270">
        <f>MAX(A$3:A3707)+1</f>
        <v>3464</v>
      </c>
      <c r="B3708" s="270">
        <v>330502011</v>
      </c>
      <c r="C3708" s="503" t="s">
        <v>9543</v>
      </c>
      <c r="D3708" s="410" t="s">
        <v>9544</v>
      </c>
      <c r="E3708" s="410" t="s">
        <v>9543</v>
      </c>
      <c r="F3708" s="474" t="s">
        <v>9545</v>
      </c>
      <c r="G3708" s="270"/>
      <c r="H3708" s="283" t="s">
        <v>44</v>
      </c>
      <c r="I3708" s="283" t="s">
        <v>40</v>
      </c>
      <c r="J3708" s="500">
        <v>675</v>
      </c>
      <c r="K3708" s="501">
        <v>607.5</v>
      </c>
      <c r="L3708" s="501">
        <v>546.75</v>
      </c>
      <c r="M3708" s="501">
        <v>540</v>
      </c>
      <c r="N3708" s="501">
        <v>486</v>
      </c>
      <c r="O3708" s="501">
        <v>437.4</v>
      </c>
      <c r="P3708" s="377" t="s">
        <v>31</v>
      </c>
      <c r="Q3708" s="377" t="s">
        <v>31</v>
      </c>
      <c r="R3708" s="377" t="s">
        <v>31</v>
      </c>
      <c r="S3708" s="270"/>
      <c r="T3708" s="283"/>
      <c r="U3708" s="283"/>
      <c r="V3708" s="270"/>
      <c r="W3708" s="270" t="s">
        <v>21</v>
      </c>
    </row>
    <row r="3709" s="253" customFormat="true" ht="25.5" hidden="true" spans="1:23">
      <c r="A3709" s="270">
        <f>MAX(A$3:A3708)+1</f>
        <v>3465</v>
      </c>
      <c r="B3709" s="270">
        <v>330502012</v>
      </c>
      <c r="C3709" s="503" t="s">
        <v>9546</v>
      </c>
      <c r="D3709" s="410" t="s">
        <v>9547</v>
      </c>
      <c r="E3709" s="410" t="s">
        <v>9546</v>
      </c>
      <c r="F3709" s="474"/>
      <c r="G3709" s="270"/>
      <c r="H3709" s="283" t="s">
        <v>39</v>
      </c>
      <c r="I3709" s="283" t="s">
        <v>40</v>
      </c>
      <c r="J3709" s="500">
        <v>375</v>
      </c>
      <c r="K3709" s="501">
        <v>337.5</v>
      </c>
      <c r="L3709" s="501">
        <v>303.75</v>
      </c>
      <c r="M3709" s="501">
        <v>300</v>
      </c>
      <c r="N3709" s="501">
        <v>270</v>
      </c>
      <c r="O3709" s="501">
        <v>243</v>
      </c>
      <c r="P3709" s="377" t="s">
        <v>31</v>
      </c>
      <c r="Q3709" s="377" t="s">
        <v>31</v>
      </c>
      <c r="R3709" s="377" t="s">
        <v>31</v>
      </c>
      <c r="S3709" s="270"/>
      <c r="T3709" s="283"/>
      <c r="U3709" s="283"/>
      <c r="V3709" s="270"/>
      <c r="W3709" s="270" t="s">
        <v>21</v>
      </c>
    </row>
    <row r="3710" s="253" customFormat="true" ht="25.5" hidden="true" spans="1:23">
      <c r="A3710" s="270">
        <f>MAX(A$3:A3709)+1</f>
        <v>3466</v>
      </c>
      <c r="B3710" s="270">
        <v>330502013</v>
      </c>
      <c r="C3710" s="503" t="s">
        <v>9548</v>
      </c>
      <c r="D3710" s="410" t="s">
        <v>9549</v>
      </c>
      <c r="E3710" s="410" t="s">
        <v>9548</v>
      </c>
      <c r="F3710" s="474" t="s">
        <v>9550</v>
      </c>
      <c r="G3710" s="270"/>
      <c r="H3710" s="283" t="s">
        <v>39</v>
      </c>
      <c r="I3710" s="283" t="s">
        <v>40</v>
      </c>
      <c r="J3710" s="493">
        <v>1470</v>
      </c>
      <c r="K3710" s="494">
        <v>1470</v>
      </c>
      <c r="L3710" s="494">
        <v>1470</v>
      </c>
      <c r="M3710" s="494">
        <v>1176</v>
      </c>
      <c r="N3710" s="494">
        <v>1176</v>
      </c>
      <c r="O3710" s="494">
        <v>1176</v>
      </c>
      <c r="P3710" s="377" t="s">
        <v>31</v>
      </c>
      <c r="Q3710" s="377" t="s">
        <v>31</v>
      </c>
      <c r="R3710" s="377" t="s">
        <v>31</v>
      </c>
      <c r="S3710" s="270"/>
      <c r="T3710" s="377"/>
      <c r="U3710" s="377"/>
      <c r="V3710" s="270"/>
      <c r="W3710" s="270" t="s">
        <v>938</v>
      </c>
    </row>
    <row r="3711" s="253" customFormat="true" ht="27" hidden="true" spans="1:23">
      <c r="A3711" s="270">
        <f>MAX(A$3:A3710)+1</f>
        <v>3467</v>
      </c>
      <c r="B3711" s="270">
        <v>330502014</v>
      </c>
      <c r="C3711" s="503" t="s">
        <v>9551</v>
      </c>
      <c r="D3711" s="410" t="s">
        <v>9552</v>
      </c>
      <c r="E3711" s="410" t="s">
        <v>9551</v>
      </c>
      <c r="F3711" s="474" t="s">
        <v>9553</v>
      </c>
      <c r="G3711" s="270"/>
      <c r="H3711" s="283" t="s">
        <v>39</v>
      </c>
      <c r="I3711" s="283" t="s">
        <v>40</v>
      </c>
      <c r="J3711" s="500">
        <v>750</v>
      </c>
      <c r="K3711" s="501">
        <v>675</v>
      </c>
      <c r="L3711" s="501">
        <v>607.5</v>
      </c>
      <c r="M3711" s="501">
        <v>600</v>
      </c>
      <c r="N3711" s="501">
        <v>540</v>
      </c>
      <c r="O3711" s="501">
        <v>486</v>
      </c>
      <c r="P3711" s="377" t="s">
        <v>31</v>
      </c>
      <c r="Q3711" s="377" t="s">
        <v>31</v>
      </c>
      <c r="R3711" s="377" t="s">
        <v>31</v>
      </c>
      <c r="S3711" s="270"/>
      <c r="T3711" s="283"/>
      <c r="U3711" s="283"/>
      <c r="V3711" s="270"/>
      <c r="W3711" s="270" t="s">
        <v>21</v>
      </c>
    </row>
    <row r="3712" s="253" customFormat="true" ht="27" hidden="true" spans="1:23">
      <c r="A3712" s="270">
        <f>MAX(A$3:A3711)+1</f>
        <v>3468</v>
      </c>
      <c r="B3712" s="270">
        <v>330502015</v>
      </c>
      <c r="C3712" s="503" t="s">
        <v>9554</v>
      </c>
      <c r="D3712" s="410" t="s">
        <v>9555</v>
      </c>
      <c r="E3712" s="410" t="s">
        <v>9554</v>
      </c>
      <c r="F3712" s="474" t="s">
        <v>9553</v>
      </c>
      <c r="G3712" s="270"/>
      <c r="H3712" s="283" t="s">
        <v>39</v>
      </c>
      <c r="I3712" s="283" t="s">
        <v>40</v>
      </c>
      <c r="J3712" s="500">
        <v>750</v>
      </c>
      <c r="K3712" s="501">
        <v>675</v>
      </c>
      <c r="L3712" s="501">
        <v>607.5</v>
      </c>
      <c r="M3712" s="501">
        <v>600</v>
      </c>
      <c r="N3712" s="501">
        <v>540</v>
      </c>
      <c r="O3712" s="501">
        <v>486</v>
      </c>
      <c r="P3712" s="377" t="s">
        <v>31</v>
      </c>
      <c r="Q3712" s="377" t="s">
        <v>31</v>
      </c>
      <c r="R3712" s="377" t="s">
        <v>31</v>
      </c>
      <c r="S3712" s="270"/>
      <c r="T3712" s="283"/>
      <c r="U3712" s="283"/>
      <c r="V3712" s="270"/>
      <c r="W3712" s="270" t="s">
        <v>21</v>
      </c>
    </row>
    <row r="3713" s="253" customFormat="true" ht="38.25" hidden="true" spans="1:23">
      <c r="A3713" s="270">
        <f>MAX(A$3:A3712)+1</f>
        <v>3469</v>
      </c>
      <c r="B3713" s="270">
        <v>330502016</v>
      </c>
      <c r="C3713" s="503" t="s">
        <v>9556</v>
      </c>
      <c r="D3713" s="410" t="s">
        <v>9557</v>
      </c>
      <c r="E3713" s="410" t="s">
        <v>9556</v>
      </c>
      <c r="F3713" s="474" t="s">
        <v>9558</v>
      </c>
      <c r="G3713" s="270"/>
      <c r="H3713" s="283" t="s">
        <v>39</v>
      </c>
      <c r="I3713" s="283" t="s">
        <v>40</v>
      </c>
      <c r="J3713" s="500">
        <v>750</v>
      </c>
      <c r="K3713" s="501">
        <v>675</v>
      </c>
      <c r="L3713" s="501">
        <v>607.5</v>
      </c>
      <c r="M3713" s="501">
        <v>600</v>
      </c>
      <c r="N3713" s="501">
        <v>540</v>
      </c>
      <c r="O3713" s="501">
        <v>486</v>
      </c>
      <c r="P3713" s="377" t="s">
        <v>31</v>
      </c>
      <c r="Q3713" s="377" t="s">
        <v>31</v>
      </c>
      <c r="R3713" s="377" t="s">
        <v>31</v>
      </c>
      <c r="S3713" s="270"/>
      <c r="T3713" s="283"/>
      <c r="U3713" s="283"/>
      <c r="V3713" s="270"/>
      <c r="W3713" s="270" t="s">
        <v>21</v>
      </c>
    </row>
    <row r="3714" s="253" customFormat="true" ht="38.25" hidden="true" spans="1:23">
      <c r="A3714" s="270">
        <f>MAX(A$3:A3713)+1</f>
        <v>3470</v>
      </c>
      <c r="B3714" s="270">
        <v>330502017</v>
      </c>
      <c r="C3714" s="503" t="s">
        <v>9559</v>
      </c>
      <c r="D3714" s="410" t="s">
        <v>9560</v>
      </c>
      <c r="E3714" s="410" t="s">
        <v>9559</v>
      </c>
      <c r="F3714" s="474" t="s">
        <v>9558</v>
      </c>
      <c r="G3714" s="270"/>
      <c r="H3714" s="283" t="s">
        <v>39</v>
      </c>
      <c r="I3714" s="283" t="s">
        <v>40</v>
      </c>
      <c r="J3714" s="500">
        <v>1310</v>
      </c>
      <c r="K3714" s="501">
        <v>1179</v>
      </c>
      <c r="L3714" s="501">
        <v>1061.1</v>
      </c>
      <c r="M3714" s="501">
        <v>1048</v>
      </c>
      <c r="N3714" s="501">
        <v>943.2</v>
      </c>
      <c r="O3714" s="501">
        <v>848.88</v>
      </c>
      <c r="P3714" s="377" t="s">
        <v>31</v>
      </c>
      <c r="Q3714" s="377" t="s">
        <v>31</v>
      </c>
      <c r="R3714" s="377" t="s">
        <v>31</v>
      </c>
      <c r="S3714" s="270"/>
      <c r="T3714" s="283"/>
      <c r="U3714" s="283"/>
      <c r="V3714" s="270"/>
      <c r="W3714" s="270" t="s">
        <v>21</v>
      </c>
    </row>
    <row r="3715" s="253" customFormat="true" ht="27" hidden="true" spans="1:23">
      <c r="A3715" s="270">
        <f>MAX(A$3:A3714)+1</f>
        <v>3471</v>
      </c>
      <c r="B3715" s="270">
        <v>330502018</v>
      </c>
      <c r="C3715" s="503" t="s">
        <v>9561</v>
      </c>
      <c r="D3715" s="410" t="s">
        <v>9562</v>
      </c>
      <c r="E3715" s="410" t="s">
        <v>9561</v>
      </c>
      <c r="F3715" s="474" t="s">
        <v>9563</v>
      </c>
      <c r="G3715" s="270"/>
      <c r="H3715" s="283" t="s">
        <v>39</v>
      </c>
      <c r="I3715" s="283" t="s">
        <v>40</v>
      </c>
      <c r="J3715" s="493">
        <v>1100</v>
      </c>
      <c r="K3715" s="494">
        <v>1100</v>
      </c>
      <c r="L3715" s="494">
        <v>1100</v>
      </c>
      <c r="M3715" s="494">
        <v>880</v>
      </c>
      <c r="N3715" s="494">
        <v>880</v>
      </c>
      <c r="O3715" s="494">
        <v>880</v>
      </c>
      <c r="P3715" s="377" t="s">
        <v>31</v>
      </c>
      <c r="Q3715" s="377" t="s">
        <v>31</v>
      </c>
      <c r="R3715" s="377" t="s">
        <v>31</v>
      </c>
      <c r="S3715" s="270"/>
      <c r="T3715" s="377"/>
      <c r="U3715" s="377"/>
      <c r="V3715" s="270"/>
      <c r="W3715" s="270" t="s">
        <v>938</v>
      </c>
    </row>
    <row r="3716" s="253" customFormat="true" ht="27" hidden="true" spans="1:23">
      <c r="A3716" s="270">
        <f>MAX(A$3:A3715)+1</f>
        <v>3472</v>
      </c>
      <c r="B3716" s="270">
        <v>330502019</v>
      </c>
      <c r="C3716" s="503" t="s">
        <v>9564</v>
      </c>
      <c r="D3716" s="410" t="s">
        <v>9565</v>
      </c>
      <c r="E3716" s="410" t="s">
        <v>9564</v>
      </c>
      <c r="F3716" s="474" t="s">
        <v>9566</v>
      </c>
      <c r="G3716" s="270"/>
      <c r="H3716" s="283" t="s">
        <v>39</v>
      </c>
      <c r="I3716" s="283" t="s">
        <v>40</v>
      </c>
      <c r="J3716" s="500">
        <v>1500</v>
      </c>
      <c r="K3716" s="501">
        <v>1350</v>
      </c>
      <c r="L3716" s="501">
        <v>1215</v>
      </c>
      <c r="M3716" s="501">
        <v>1200</v>
      </c>
      <c r="N3716" s="501">
        <v>1080</v>
      </c>
      <c r="O3716" s="501">
        <v>972</v>
      </c>
      <c r="P3716" s="377" t="s">
        <v>31</v>
      </c>
      <c r="Q3716" s="377" t="s">
        <v>31</v>
      </c>
      <c r="R3716" s="377" t="s">
        <v>31</v>
      </c>
      <c r="S3716" s="270"/>
      <c r="T3716" s="283"/>
      <c r="U3716" s="283"/>
      <c r="V3716" s="270"/>
      <c r="W3716" s="270" t="s">
        <v>21</v>
      </c>
    </row>
    <row r="3717" s="253" customFormat="true" ht="25.5" hidden="true" spans="1:23">
      <c r="A3717" s="270">
        <f>MAX(A$3:A3716)+1</f>
        <v>3473</v>
      </c>
      <c r="B3717" s="270">
        <v>330502020</v>
      </c>
      <c r="C3717" s="270" t="s">
        <v>9567</v>
      </c>
      <c r="D3717" s="410" t="s">
        <v>9568</v>
      </c>
      <c r="E3717" s="410" t="s">
        <v>9567</v>
      </c>
      <c r="F3717" s="270"/>
      <c r="G3717" s="270" t="s">
        <v>9569</v>
      </c>
      <c r="H3717" s="283" t="s">
        <v>44</v>
      </c>
      <c r="I3717" s="283" t="s">
        <v>40</v>
      </c>
      <c r="J3717" s="500">
        <v>1950</v>
      </c>
      <c r="K3717" s="501">
        <v>1755</v>
      </c>
      <c r="L3717" s="501">
        <v>1579.5</v>
      </c>
      <c r="M3717" s="501">
        <v>1560</v>
      </c>
      <c r="N3717" s="501">
        <v>1404</v>
      </c>
      <c r="O3717" s="501">
        <v>1263.6</v>
      </c>
      <c r="P3717" s="377" t="s">
        <v>31</v>
      </c>
      <c r="Q3717" s="377" t="s">
        <v>31</v>
      </c>
      <c r="R3717" s="377" t="s">
        <v>31</v>
      </c>
      <c r="S3717" s="498" t="s">
        <v>9570</v>
      </c>
      <c r="T3717" s="283"/>
      <c r="U3717" s="283"/>
      <c r="V3717" s="270"/>
      <c r="W3717" s="270" t="s">
        <v>21</v>
      </c>
    </row>
    <row r="3718" s="253" customFormat="true" ht="25.5" hidden="true" spans="1:23">
      <c r="A3718" s="270">
        <f>MAX(A$3:A3717)+1</f>
        <v>3474</v>
      </c>
      <c r="B3718" s="270">
        <v>330502021</v>
      </c>
      <c r="C3718" s="271" t="s">
        <v>9571</v>
      </c>
      <c r="D3718" s="336" t="s">
        <v>9572</v>
      </c>
      <c r="E3718" s="336" t="s">
        <v>9571</v>
      </c>
      <c r="F3718" s="270" t="s">
        <v>9573</v>
      </c>
      <c r="G3718" s="270"/>
      <c r="H3718" s="287" t="s">
        <v>29</v>
      </c>
      <c r="I3718" s="377" t="s">
        <v>842</v>
      </c>
      <c r="J3718" s="289" t="s">
        <v>70</v>
      </c>
      <c r="K3718" s="290"/>
      <c r="L3718" s="291"/>
      <c r="M3718" s="289" t="s">
        <v>70</v>
      </c>
      <c r="N3718" s="290"/>
      <c r="O3718" s="291"/>
      <c r="P3718" s="289" t="s">
        <v>70</v>
      </c>
      <c r="Q3718" s="290"/>
      <c r="R3718" s="291"/>
      <c r="S3718" s="508"/>
      <c r="T3718" s="283"/>
      <c r="U3718" s="283"/>
      <c r="V3718" s="270"/>
      <c r="W3718" s="270" t="s">
        <v>535</v>
      </c>
    </row>
    <row r="3719" s="252" customFormat="true" ht="25.5" hidden="true" spans="1:23">
      <c r="A3719" s="270"/>
      <c r="B3719" s="270">
        <v>330503</v>
      </c>
      <c r="C3719" s="270" t="s">
        <v>9574</v>
      </c>
      <c r="D3719" s="410"/>
      <c r="E3719" s="410"/>
      <c r="F3719" s="270"/>
      <c r="G3719" s="270"/>
      <c r="H3719" s="283"/>
      <c r="I3719" s="283"/>
      <c r="J3719" s="490"/>
      <c r="K3719" s="490"/>
      <c r="L3719" s="490"/>
      <c r="M3719" s="490"/>
      <c r="N3719" s="490"/>
      <c r="O3719" s="490"/>
      <c r="P3719" s="377"/>
      <c r="Q3719" s="377"/>
      <c r="R3719" s="377"/>
      <c r="S3719" s="270"/>
      <c r="T3719" s="283"/>
      <c r="U3719" s="283"/>
      <c r="V3719" s="270"/>
      <c r="W3719" s="270" t="s">
        <v>21</v>
      </c>
    </row>
    <row r="3720" s="253" customFormat="true" ht="25.5" hidden="true" spans="1:23">
      <c r="A3720" s="270">
        <f>MAX(A$3:A3719)+1</f>
        <v>3475</v>
      </c>
      <c r="B3720" s="270">
        <v>330503001</v>
      </c>
      <c r="C3720" s="503" t="s">
        <v>9575</v>
      </c>
      <c r="D3720" s="410" t="s">
        <v>9576</v>
      </c>
      <c r="E3720" s="410" t="s">
        <v>9575</v>
      </c>
      <c r="F3720" s="474" t="s">
        <v>9577</v>
      </c>
      <c r="G3720" s="270"/>
      <c r="H3720" s="283" t="s">
        <v>39</v>
      </c>
      <c r="I3720" s="283" t="s">
        <v>40</v>
      </c>
      <c r="J3720" s="500">
        <v>1200</v>
      </c>
      <c r="K3720" s="501">
        <v>1080</v>
      </c>
      <c r="L3720" s="501">
        <v>972</v>
      </c>
      <c r="M3720" s="501">
        <v>960</v>
      </c>
      <c r="N3720" s="501">
        <v>864</v>
      </c>
      <c r="O3720" s="501">
        <v>777.6</v>
      </c>
      <c r="P3720" s="377" t="s">
        <v>31</v>
      </c>
      <c r="Q3720" s="377" t="s">
        <v>31</v>
      </c>
      <c r="R3720" s="377" t="s">
        <v>31</v>
      </c>
      <c r="S3720" s="270"/>
      <c r="T3720" s="283"/>
      <c r="U3720" s="283"/>
      <c r="V3720" s="270"/>
      <c r="W3720" s="270" t="s">
        <v>21</v>
      </c>
    </row>
    <row r="3721" s="253" customFormat="true" ht="38.25" hidden="true" spans="1:23">
      <c r="A3721" s="270">
        <f>MAX(A$3:A3720)+1</f>
        <v>3476</v>
      </c>
      <c r="B3721" s="270">
        <v>330503002</v>
      </c>
      <c r="C3721" s="503" t="s">
        <v>9578</v>
      </c>
      <c r="D3721" s="410" t="s">
        <v>9579</v>
      </c>
      <c r="E3721" s="410" t="s">
        <v>9578</v>
      </c>
      <c r="F3721" s="474" t="s">
        <v>9580</v>
      </c>
      <c r="G3721" s="270"/>
      <c r="H3721" s="283" t="s">
        <v>39</v>
      </c>
      <c r="I3721" s="283" t="s">
        <v>40</v>
      </c>
      <c r="J3721" s="500">
        <v>1200</v>
      </c>
      <c r="K3721" s="501">
        <v>1080</v>
      </c>
      <c r="L3721" s="501">
        <v>972</v>
      </c>
      <c r="M3721" s="501">
        <v>960</v>
      </c>
      <c r="N3721" s="501">
        <v>864</v>
      </c>
      <c r="O3721" s="501">
        <v>777.6</v>
      </c>
      <c r="P3721" s="377" t="s">
        <v>31</v>
      </c>
      <c r="Q3721" s="377" t="s">
        <v>31</v>
      </c>
      <c r="R3721" s="377" t="s">
        <v>31</v>
      </c>
      <c r="S3721" s="270"/>
      <c r="T3721" s="283"/>
      <c r="U3721" s="283"/>
      <c r="V3721" s="270"/>
      <c r="W3721" s="270" t="s">
        <v>21</v>
      </c>
    </row>
    <row r="3722" s="253" customFormat="true" ht="27" hidden="true" spans="1:23">
      <c r="A3722" s="270">
        <f>MAX(A$3:A3721)+1</f>
        <v>3477</v>
      </c>
      <c r="B3722" s="270">
        <v>330503003</v>
      </c>
      <c r="C3722" s="503" t="s">
        <v>9581</v>
      </c>
      <c r="D3722" s="410" t="s">
        <v>9582</v>
      </c>
      <c r="E3722" s="410" t="s">
        <v>9581</v>
      </c>
      <c r="F3722" s="474"/>
      <c r="G3722" s="270"/>
      <c r="H3722" s="283" t="s">
        <v>39</v>
      </c>
      <c r="I3722" s="283" t="s">
        <v>40</v>
      </c>
      <c r="J3722" s="500">
        <v>1350</v>
      </c>
      <c r="K3722" s="501">
        <v>1215</v>
      </c>
      <c r="L3722" s="501">
        <v>1093.5</v>
      </c>
      <c r="M3722" s="501">
        <v>1080</v>
      </c>
      <c r="N3722" s="501">
        <v>972</v>
      </c>
      <c r="O3722" s="501">
        <v>874.8</v>
      </c>
      <c r="P3722" s="377" t="s">
        <v>31</v>
      </c>
      <c r="Q3722" s="377" t="s">
        <v>31</v>
      </c>
      <c r="R3722" s="377" t="s">
        <v>31</v>
      </c>
      <c r="S3722" s="270"/>
      <c r="T3722" s="283"/>
      <c r="U3722" s="283"/>
      <c r="V3722" s="270"/>
      <c r="W3722" s="270" t="s">
        <v>21</v>
      </c>
    </row>
    <row r="3723" s="253" customFormat="true" ht="27" hidden="true" spans="1:23">
      <c r="A3723" s="270">
        <f>MAX(A$3:A3722)+1</f>
        <v>3478</v>
      </c>
      <c r="B3723" s="270">
        <v>330503004</v>
      </c>
      <c r="C3723" s="503" t="s">
        <v>9583</v>
      </c>
      <c r="D3723" s="410" t="s">
        <v>9584</v>
      </c>
      <c r="E3723" s="410" t="s">
        <v>9583</v>
      </c>
      <c r="F3723" s="474"/>
      <c r="G3723" s="270"/>
      <c r="H3723" s="283" t="s">
        <v>39</v>
      </c>
      <c r="I3723" s="283" t="s">
        <v>40</v>
      </c>
      <c r="J3723" s="500">
        <v>1350</v>
      </c>
      <c r="K3723" s="501">
        <v>1215</v>
      </c>
      <c r="L3723" s="501">
        <v>1093.5</v>
      </c>
      <c r="M3723" s="501">
        <v>1080</v>
      </c>
      <c r="N3723" s="501">
        <v>972</v>
      </c>
      <c r="O3723" s="501">
        <v>874.8</v>
      </c>
      <c r="P3723" s="377" t="s">
        <v>31</v>
      </c>
      <c r="Q3723" s="377" t="s">
        <v>31</v>
      </c>
      <c r="R3723" s="377" t="s">
        <v>31</v>
      </c>
      <c r="S3723" s="270"/>
      <c r="T3723" s="283"/>
      <c r="U3723" s="283"/>
      <c r="V3723" s="270"/>
      <c r="W3723" s="270" t="s">
        <v>21</v>
      </c>
    </row>
    <row r="3724" s="253" customFormat="true" ht="27" hidden="true" spans="1:23">
      <c r="A3724" s="270">
        <f>MAX(A$3:A3723)+1</f>
        <v>3479</v>
      </c>
      <c r="B3724" s="270">
        <v>330503005</v>
      </c>
      <c r="C3724" s="503" t="s">
        <v>9585</v>
      </c>
      <c r="D3724" s="410" t="s">
        <v>9586</v>
      </c>
      <c r="E3724" s="410" t="s">
        <v>9585</v>
      </c>
      <c r="F3724" s="474"/>
      <c r="G3724" s="270"/>
      <c r="H3724" s="283" t="s">
        <v>39</v>
      </c>
      <c r="I3724" s="283" t="s">
        <v>40</v>
      </c>
      <c r="J3724" s="493">
        <v>1295</v>
      </c>
      <c r="K3724" s="494">
        <v>1295</v>
      </c>
      <c r="L3724" s="494">
        <v>1295</v>
      </c>
      <c r="M3724" s="494">
        <v>1036</v>
      </c>
      <c r="N3724" s="494">
        <v>1036</v>
      </c>
      <c r="O3724" s="494">
        <v>1036</v>
      </c>
      <c r="P3724" s="377" t="s">
        <v>31</v>
      </c>
      <c r="Q3724" s="377" t="s">
        <v>31</v>
      </c>
      <c r="R3724" s="377" t="s">
        <v>31</v>
      </c>
      <c r="S3724" s="270" t="s">
        <v>3233</v>
      </c>
      <c r="T3724" s="377"/>
      <c r="U3724" s="377"/>
      <c r="V3724" s="270"/>
      <c r="W3724" s="270" t="s">
        <v>938</v>
      </c>
    </row>
    <row r="3725" s="253" customFormat="true" ht="25.5" hidden="true" spans="1:23">
      <c r="A3725" s="270">
        <f>MAX(A$3:A3724)+1</f>
        <v>3480</v>
      </c>
      <c r="B3725" s="270">
        <v>330503006</v>
      </c>
      <c r="C3725" s="503" t="s">
        <v>9587</v>
      </c>
      <c r="D3725" s="410" t="s">
        <v>9588</v>
      </c>
      <c r="E3725" s="410" t="s">
        <v>9587</v>
      </c>
      <c r="F3725" s="474"/>
      <c r="G3725" s="270"/>
      <c r="H3725" s="283" t="s">
        <v>39</v>
      </c>
      <c r="I3725" s="283" t="s">
        <v>40</v>
      </c>
      <c r="J3725" s="500">
        <v>900</v>
      </c>
      <c r="K3725" s="501">
        <v>810</v>
      </c>
      <c r="L3725" s="501">
        <v>729</v>
      </c>
      <c r="M3725" s="501">
        <v>720</v>
      </c>
      <c r="N3725" s="501">
        <v>648</v>
      </c>
      <c r="O3725" s="501">
        <v>583.2</v>
      </c>
      <c r="P3725" s="377" t="s">
        <v>31</v>
      </c>
      <c r="Q3725" s="377" t="s">
        <v>31</v>
      </c>
      <c r="R3725" s="377" t="s">
        <v>31</v>
      </c>
      <c r="S3725" s="270"/>
      <c r="T3725" s="283"/>
      <c r="U3725" s="283"/>
      <c r="V3725" s="270"/>
      <c r="W3725" s="270" t="s">
        <v>21</v>
      </c>
    </row>
    <row r="3726" s="253" customFormat="true" ht="27" hidden="true" spans="1:23">
      <c r="A3726" s="270">
        <f>MAX(A$3:A3725)+1</f>
        <v>3481</v>
      </c>
      <c r="B3726" s="270">
        <v>330503007</v>
      </c>
      <c r="C3726" s="503" t="s">
        <v>9589</v>
      </c>
      <c r="D3726" s="410" t="s">
        <v>9590</v>
      </c>
      <c r="E3726" s="410" t="s">
        <v>9589</v>
      </c>
      <c r="F3726" s="474"/>
      <c r="G3726" s="270"/>
      <c r="H3726" s="283" t="s">
        <v>39</v>
      </c>
      <c r="I3726" s="283" t="s">
        <v>40</v>
      </c>
      <c r="J3726" s="500">
        <v>675</v>
      </c>
      <c r="K3726" s="501">
        <v>607.5</v>
      </c>
      <c r="L3726" s="501">
        <v>546.75</v>
      </c>
      <c r="M3726" s="501">
        <v>540</v>
      </c>
      <c r="N3726" s="501">
        <v>486</v>
      </c>
      <c r="O3726" s="501">
        <v>437.4</v>
      </c>
      <c r="P3726" s="377" t="s">
        <v>31</v>
      </c>
      <c r="Q3726" s="377" t="s">
        <v>31</v>
      </c>
      <c r="R3726" s="377" t="s">
        <v>31</v>
      </c>
      <c r="S3726" s="270"/>
      <c r="T3726" s="283"/>
      <c r="U3726" s="283"/>
      <c r="V3726" s="270"/>
      <c r="W3726" s="270" t="s">
        <v>21</v>
      </c>
    </row>
    <row r="3727" s="253" customFormat="true" ht="27" hidden="true" spans="1:23">
      <c r="A3727" s="270">
        <f>MAX(A$3:A3726)+1</f>
        <v>3482</v>
      </c>
      <c r="B3727" s="270">
        <v>330503008</v>
      </c>
      <c r="C3727" s="503" t="s">
        <v>9591</v>
      </c>
      <c r="D3727" s="410" t="s">
        <v>9592</v>
      </c>
      <c r="E3727" s="410" t="s">
        <v>9591</v>
      </c>
      <c r="F3727" s="474" t="s">
        <v>9593</v>
      </c>
      <c r="G3727" s="270"/>
      <c r="H3727" s="283" t="s">
        <v>39</v>
      </c>
      <c r="I3727" s="283" t="s">
        <v>40</v>
      </c>
      <c r="J3727" s="493">
        <v>4000</v>
      </c>
      <c r="K3727" s="494">
        <v>4000</v>
      </c>
      <c r="L3727" s="494">
        <v>4000</v>
      </c>
      <c r="M3727" s="494">
        <v>3200</v>
      </c>
      <c r="N3727" s="494">
        <v>3200</v>
      </c>
      <c r="O3727" s="494">
        <v>3200</v>
      </c>
      <c r="P3727" s="377" t="s">
        <v>31</v>
      </c>
      <c r="Q3727" s="377" t="s">
        <v>31</v>
      </c>
      <c r="R3727" s="377" t="s">
        <v>31</v>
      </c>
      <c r="S3727" s="270"/>
      <c r="T3727" s="377"/>
      <c r="U3727" s="377"/>
      <c r="V3727" s="270"/>
      <c r="W3727" s="270" t="s">
        <v>938</v>
      </c>
    </row>
    <row r="3728" s="253" customFormat="true" ht="27" hidden="true" spans="1:23">
      <c r="A3728" s="270">
        <f>MAX(A$3:A3727)+1</f>
        <v>3483</v>
      </c>
      <c r="B3728" s="270">
        <v>330503009</v>
      </c>
      <c r="C3728" s="503" t="s">
        <v>9594</v>
      </c>
      <c r="D3728" s="410" t="s">
        <v>9595</v>
      </c>
      <c r="E3728" s="410" t="s">
        <v>9594</v>
      </c>
      <c r="F3728" s="474" t="s">
        <v>9596</v>
      </c>
      <c r="G3728" s="270" t="s">
        <v>185</v>
      </c>
      <c r="H3728" s="283" t="s">
        <v>39</v>
      </c>
      <c r="I3728" s="283" t="s">
        <v>40</v>
      </c>
      <c r="J3728" s="500">
        <v>600</v>
      </c>
      <c r="K3728" s="501">
        <v>540</v>
      </c>
      <c r="L3728" s="501">
        <v>486</v>
      </c>
      <c r="M3728" s="501">
        <v>480</v>
      </c>
      <c r="N3728" s="501">
        <v>432</v>
      </c>
      <c r="O3728" s="501">
        <v>388.8</v>
      </c>
      <c r="P3728" s="377" t="s">
        <v>31</v>
      </c>
      <c r="Q3728" s="377" t="s">
        <v>31</v>
      </c>
      <c r="R3728" s="377" t="s">
        <v>31</v>
      </c>
      <c r="S3728" s="270"/>
      <c r="T3728" s="283"/>
      <c r="U3728" s="283"/>
      <c r="V3728" s="270"/>
      <c r="W3728" s="270" t="s">
        <v>21</v>
      </c>
    </row>
    <row r="3729" s="253" customFormat="true" ht="27" hidden="true" spans="1:23">
      <c r="A3729" s="270">
        <f>MAX(A$3:A3728)+1</f>
        <v>3484</v>
      </c>
      <c r="B3729" s="270">
        <v>330503010</v>
      </c>
      <c r="C3729" s="503" t="s">
        <v>9597</v>
      </c>
      <c r="D3729" s="410" t="s">
        <v>9598</v>
      </c>
      <c r="E3729" s="410" t="s">
        <v>9597</v>
      </c>
      <c r="F3729" s="474"/>
      <c r="G3729" s="270"/>
      <c r="H3729" s="283" t="s">
        <v>39</v>
      </c>
      <c r="I3729" s="283" t="s">
        <v>40</v>
      </c>
      <c r="J3729" s="500">
        <v>1650</v>
      </c>
      <c r="K3729" s="501">
        <v>1485</v>
      </c>
      <c r="L3729" s="501">
        <v>1336.5</v>
      </c>
      <c r="M3729" s="501">
        <v>1320</v>
      </c>
      <c r="N3729" s="501">
        <v>1188</v>
      </c>
      <c r="O3729" s="501">
        <v>1069.2</v>
      </c>
      <c r="P3729" s="377" t="s">
        <v>31</v>
      </c>
      <c r="Q3729" s="377" t="s">
        <v>31</v>
      </c>
      <c r="R3729" s="377" t="s">
        <v>31</v>
      </c>
      <c r="S3729" s="270"/>
      <c r="T3729" s="283"/>
      <c r="U3729" s="283"/>
      <c r="V3729" s="270"/>
      <c r="W3729" s="270" t="s">
        <v>21</v>
      </c>
    </row>
    <row r="3730" s="253" customFormat="true" ht="27" hidden="true" spans="1:23">
      <c r="A3730" s="270">
        <f>MAX(A$3:A3729)+1</f>
        <v>3485</v>
      </c>
      <c r="B3730" s="270">
        <v>330503011</v>
      </c>
      <c r="C3730" s="503" t="s">
        <v>9599</v>
      </c>
      <c r="D3730" s="410" t="s">
        <v>9600</v>
      </c>
      <c r="E3730" s="410" t="s">
        <v>9599</v>
      </c>
      <c r="F3730" s="474"/>
      <c r="G3730" s="270"/>
      <c r="H3730" s="283" t="s">
        <v>39</v>
      </c>
      <c r="I3730" s="283" t="s">
        <v>40</v>
      </c>
      <c r="J3730" s="493">
        <v>2200</v>
      </c>
      <c r="K3730" s="494">
        <v>2200</v>
      </c>
      <c r="L3730" s="494">
        <v>2200</v>
      </c>
      <c r="M3730" s="494">
        <v>1760</v>
      </c>
      <c r="N3730" s="494">
        <v>1760</v>
      </c>
      <c r="O3730" s="494">
        <v>1760</v>
      </c>
      <c r="P3730" s="377" t="s">
        <v>31</v>
      </c>
      <c r="Q3730" s="377" t="s">
        <v>31</v>
      </c>
      <c r="R3730" s="377" t="s">
        <v>31</v>
      </c>
      <c r="S3730" s="270"/>
      <c r="T3730" s="377"/>
      <c r="U3730" s="377"/>
      <c r="V3730" s="270"/>
      <c r="W3730" s="270" t="s">
        <v>938</v>
      </c>
    </row>
    <row r="3731" s="253" customFormat="true" ht="27" hidden="true" spans="1:23">
      <c r="A3731" s="270">
        <f>MAX(A$3:A3730)+1</f>
        <v>3486</v>
      </c>
      <c r="B3731" s="270">
        <v>330503012</v>
      </c>
      <c r="C3731" s="503" t="s">
        <v>9601</v>
      </c>
      <c r="D3731" s="410" t="s">
        <v>9602</v>
      </c>
      <c r="E3731" s="410" t="s">
        <v>9601</v>
      </c>
      <c r="F3731" s="474"/>
      <c r="G3731" s="270"/>
      <c r="H3731" s="283" t="s">
        <v>39</v>
      </c>
      <c r="I3731" s="283" t="s">
        <v>40</v>
      </c>
      <c r="J3731" s="500">
        <v>1500</v>
      </c>
      <c r="K3731" s="501">
        <v>1350</v>
      </c>
      <c r="L3731" s="501">
        <v>1215</v>
      </c>
      <c r="M3731" s="501">
        <v>1200</v>
      </c>
      <c r="N3731" s="501">
        <v>1080</v>
      </c>
      <c r="O3731" s="501">
        <v>972</v>
      </c>
      <c r="P3731" s="377" t="s">
        <v>31</v>
      </c>
      <c r="Q3731" s="377" t="s">
        <v>31</v>
      </c>
      <c r="R3731" s="377" t="s">
        <v>31</v>
      </c>
      <c r="S3731" s="270"/>
      <c r="T3731" s="283"/>
      <c r="U3731" s="283"/>
      <c r="V3731" s="270"/>
      <c r="W3731" s="270" t="s">
        <v>21</v>
      </c>
    </row>
    <row r="3732" s="253" customFormat="true" ht="27" hidden="true" spans="1:23">
      <c r="A3732" s="270">
        <f>MAX(A$3:A3731)+1</f>
        <v>3487</v>
      </c>
      <c r="B3732" s="270">
        <v>330503013</v>
      </c>
      <c r="C3732" s="503" t="s">
        <v>9603</v>
      </c>
      <c r="D3732" s="410" t="s">
        <v>9604</v>
      </c>
      <c r="E3732" s="410" t="s">
        <v>9603</v>
      </c>
      <c r="F3732" s="474"/>
      <c r="G3732" s="270"/>
      <c r="H3732" s="283" t="s">
        <v>39</v>
      </c>
      <c r="I3732" s="283" t="s">
        <v>40</v>
      </c>
      <c r="J3732" s="500">
        <v>1500</v>
      </c>
      <c r="K3732" s="501">
        <v>1350</v>
      </c>
      <c r="L3732" s="501">
        <v>1215</v>
      </c>
      <c r="M3732" s="501">
        <v>1200</v>
      </c>
      <c r="N3732" s="501">
        <v>1080</v>
      </c>
      <c r="O3732" s="501">
        <v>972</v>
      </c>
      <c r="P3732" s="377" t="s">
        <v>31</v>
      </c>
      <c r="Q3732" s="377" t="s">
        <v>31</v>
      </c>
      <c r="R3732" s="377" t="s">
        <v>31</v>
      </c>
      <c r="S3732" s="270"/>
      <c r="T3732" s="283"/>
      <c r="U3732" s="283"/>
      <c r="V3732" s="270"/>
      <c r="W3732" s="270" t="s">
        <v>21</v>
      </c>
    </row>
    <row r="3733" s="253" customFormat="true" ht="27" hidden="true" spans="1:23">
      <c r="A3733" s="270">
        <f>MAX(A$3:A3732)+1</f>
        <v>3488</v>
      </c>
      <c r="B3733" s="270">
        <v>330503014</v>
      </c>
      <c r="C3733" s="503" t="s">
        <v>9605</v>
      </c>
      <c r="D3733" s="410" t="s">
        <v>9606</v>
      </c>
      <c r="E3733" s="410" t="s">
        <v>9605</v>
      </c>
      <c r="F3733" s="474" t="s">
        <v>9607</v>
      </c>
      <c r="G3733" s="270"/>
      <c r="H3733" s="283" t="s">
        <v>39</v>
      </c>
      <c r="I3733" s="283" t="s">
        <v>40</v>
      </c>
      <c r="J3733" s="493">
        <v>4500</v>
      </c>
      <c r="K3733" s="494">
        <v>4500</v>
      </c>
      <c r="L3733" s="494">
        <v>4500</v>
      </c>
      <c r="M3733" s="494">
        <v>3600</v>
      </c>
      <c r="N3733" s="494">
        <v>3600</v>
      </c>
      <c r="O3733" s="494">
        <v>3600</v>
      </c>
      <c r="P3733" s="377" t="s">
        <v>31</v>
      </c>
      <c r="Q3733" s="377" t="s">
        <v>31</v>
      </c>
      <c r="R3733" s="377" t="s">
        <v>31</v>
      </c>
      <c r="S3733" s="270"/>
      <c r="T3733" s="377"/>
      <c r="U3733" s="377"/>
      <c r="V3733" s="270"/>
      <c r="W3733" s="270" t="s">
        <v>938</v>
      </c>
    </row>
    <row r="3734" s="253" customFormat="true" ht="27" hidden="true" spans="1:23">
      <c r="A3734" s="270">
        <f>MAX(A$3:A3733)+1</f>
        <v>3489</v>
      </c>
      <c r="B3734" s="270">
        <v>330503015</v>
      </c>
      <c r="C3734" s="503" t="s">
        <v>9608</v>
      </c>
      <c r="D3734" s="410" t="s">
        <v>9609</v>
      </c>
      <c r="E3734" s="410" t="s">
        <v>9608</v>
      </c>
      <c r="F3734" s="474" t="s">
        <v>9610</v>
      </c>
      <c r="G3734" s="270"/>
      <c r="H3734" s="283" t="s">
        <v>39</v>
      </c>
      <c r="I3734" s="283" t="s">
        <v>40</v>
      </c>
      <c r="J3734" s="493">
        <v>3646</v>
      </c>
      <c r="K3734" s="494">
        <v>3646</v>
      </c>
      <c r="L3734" s="494">
        <v>3646</v>
      </c>
      <c r="M3734" s="494">
        <v>2917</v>
      </c>
      <c r="N3734" s="494">
        <v>2917</v>
      </c>
      <c r="O3734" s="494">
        <v>2917</v>
      </c>
      <c r="P3734" s="377" t="s">
        <v>31</v>
      </c>
      <c r="Q3734" s="377" t="s">
        <v>31</v>
      </c>
      <c r="R3734" s="377" t="s">
        <v>31</v>
      </c>
      <c r="S3734" s="270"/>
      <c r="T3734" s="377"/>
      <c r="U3734" s="377"/>
      <c r="V3734" s="270"/>
      <c r="W3734" s="270" t="s">
        <v>938</v>
      </c>
    </row>
    <row r="3735" s="253" customFormat="true" ht="25.5" hidden="true" spans="1:23">
      <c r="A3735" s="270">
        <f>MAX(A$3:A3734)+1</f>
        <v>3490</v>
      </c>
      <c r="B3735" s="270">
        <v>330503016</v>
      </c>
      <c r="C3735" s="503" t="s">
        <v>9611</v>
      </c>
      <c r="D3735" s="410" t="s">
        <v>9612</v>
      </c>
      <c r="E3735" s="410" t="s">
        <v>9611</v>
      </c>
      <c r="F3735" s="474" t="s">
        <v>9613</v>
      </c>
      <c r="G3735" s="270"/>
      <c r="H3735" s="283" t="s">
        <v>39</v>
      </c>
      <c r="I3735" s="283" t="s">
        <v>40</v>
      </c>
      <c r="J3735" s="493">
        <v>4050</v>
      </c>
      <c r="K3735" s="494">
        <v>4050</v>
      </c>
      <c r="L3735" s="494">
        <v>4050</v>
      </c>
      <c r="M3735" s="494">
        <v>3240</v>
      </c>
      <c r="N3735" s="494">
        <v>3240</v>
      </c>
      <c r="O3735" s="494">
        <v>3240</v>
      </c>
      <c r="P3735" s="377" t="s">
        <v>31</v>
      </c>
      <c r="Q3735" s="377" t="s">
        <v>31</v>
      </c>
      <c r="R3735" s="377" t="s">
        <v>31</v>
      </c>
      <c r="S3735" s="270"/>
      <c r="T3735" s="377"/>
      <c r="U3735" s="377"/>
      <c r="V3735" s="270"/>
      <c r="W3735" s="270" t="s">
        <v>938</v>
      </c>
    </row>
    <row r="3736" s="253" customFormat="true" ht="27" hidden="true" spans="1:23">
      <c r="A3736" s="270">
        <f>MAX(A$3:A3735)+1</f>
        <v>3491</v>
      </c>
      <c r="B3736" s="270">
        <v>330503017</v>
      </c>
      <c r="C3736" s="503" t="s">
        <v>9614</v>
      </c>
      <c r="D3736" s="410" t="s">
        <v>9615</v>
      </c>
      <c r="E3736" s="410" t="s">
        <v>9614</v>
      </c>
      <c r="F3736" s="474"/>
      <c r="G3736" s="270"/>
      <c r="H3736" s="283" t="s">
        <v>39</v>
      </c>
      <c r="I3736" s="283" t="s">
        <v>40</v>
      </c>
      <c r="J3736" s="500">
        <v>225</v>
      </c>
      <c r="K3736" s="501">
        <v>202.5</v>
      </c>
      <c r="L3736" s="501">
        <v>182.25</v>
      </c>
      <c r="M3736" s="501">
        <v>180</v>
      </c>
      <c r="N3736" s="501">
        <v>162</v>
      </c>
      <c r="O3736" s="501">
        <v>145.8</v>
      </c>
      <c r="P3736" s="377" t="s">
        <v>31</v>
      </c>
      <c r="Q3736" s="377" t="s">
        <v>31</v>
      </c>
      <c r="R3736" s="377" t="s">
        <v>31</v>
      </c>
      <c r="S3736" s="270"/>
      <c r="T3736" s="283"/>
      <c r="U3736" s="283"/>
      <c r="V3736" s="270"/>
      <c r="W3736" s="270" t="s">
        <v>21</v>
      </c>
    </row>
    <row r="3737" s="253" customFormat="true" ht="38.25" hidden="true" spans="1:23">
      <c r="A3737" s="270">
        <f>MAX(A$3:A3736)+1</f>
        <v>3492</v>
      </c>
      <c r="B3737" s="270">
        <v>330503018</v>
      </c>
      <c r="C3737" s="503" t="s">
        <v>9616</v>
      </c>
      <c r="D3737" s="410" t="s">
        <v>9617</v>
      </c>
      <c r="E3737" s="410" t="s">
        <v>9616</v>
      </c>
      <c r="F3737" s="474" t="s">
        <v>9618</v>
      </c>
      <c r="G3737" s="270"/>
      <c r="H3737" s="283" t="s">
        <v>39</v>
      </c>
      <c r="I3737" s="283" t="s">
        <v>40</v>
      </c>
      <c r="J3737" s="493">
        <v>1931</v>
      </c>
      <c r="K3737" s="494">
        <v>1931</v>
      </c>
      <c r="L3737" s="494">
        <v>1931</v>
      </c>
      <c r="M3737" s="494">
        <v>1545</v>
      </c>
      <c r="N3737" s="494">
        <v>1545</v>
      </c>
      <c r="O3737" s="494">
        <v>1545</v>
      </c>
      <c r="P3737" s="377" t="s">
        <v>31</v>
      </c>
      <c r="Q3737" s="377" t="s">
        <v>31</v>
      </c>
      <c r="R3737" s="377" t="s">
        <v>31</v>
      </c>
      <c r="S3737" s="270"/>
      <c r="T3737" s="377"/>
      <c r="U3737" s="377"/>
      <c r="V3737" s="270"/>
      <c r="W3737" s="270" t="s">
        <v>938</v>
      </c>
    </row>
    <row r="3738" s="253" customFormat="true" ht="27" hidden="true" spans="1:23">
      <c r="A3738" s="270">
        <f>MAX(A$3:A3737)+1</f>
        <v>3493</v>
      </c>
      <c r="B3738" s="270">
        <v>330503019</v>
      </c>
      <c r="C3738" s="503" t="s">
        <v>9619</v>
      </c>
      <c r="D3738" s="410" t="s">
        <v>9620</v>
      </c>
      <c r="E3738" s="410" t="s">
        <v>9619</v>
      </c>
      <c r="F3738" s="474" t="s">
        <v>9621</v>
      </c>
      <c r="G3738" s="270"/>
      <c r="H3738" s="283" t="s">
        <v>39</v>
      </c>
      <c r="I3738" s="283" t="s">
        <v>40</v>
      </c>
      <c r="J3738" s="500">
        <v>1050</v>
      </c>
      <c r="K3738" s="501">
        <v>945</v>
      </c>
      <c r="L3738" s="501">
        <v>850.5</v>
      </c>
      <c r="M3738" s="501">
        <v>840</v>
      </c>
      <c r="N3738" s="501">
        <v>756</v>
      </c>
      <c r="O3738" s="501">
        <v>680.4</v>
      </c>
      <c r="P3738" s="377" t="s">
        <v>31</v>
      </c>
      <c r="Q3738" s="377" t="s">
        <v>31</v>
      </c>
      <c r="R3738" s="377" t="s">
        <v>31</v>
      </c>
      <c r="S3738" s="270"/>
      <c r="T3738" s="283"/>
      <c r="U3738" s="283"/>
      <c r="V3738" s="270"/>
      <c r="W3738" s="270" t="s">
        <v>21</v>
      </c>
    </row>
    <row r="3739" s="253" customFormat="true" ht="27" hidden="true" spans="1:23">
      <c r="A3739" s="270">
        <f>MAX(A$3:A3738)+1</f>
        <v>3494</v>
      </c>
      <c r="B3739" s="270">
        <v>330503020</v>
      </c>
      <c r="C3739" s="503" t="s">
        <v>9622</v>
      </c>
      <c r="D3739" s="410" t="s">
        <v>9484</v>
      </c>
      <c r="E3739" s="410" t="s">
        <v>9483</v>
      </c>
      <c r="F3739" s="270"/>
      <c r="G3739" s="270"/>
      <c r="H3739" s="283" t="s">
        <v>4442</v>
      </c>
      <c r="I3739" s="283" t="s">
        <v>1772</v>
      </c>
      <c r="J3739" s="490">
        <v>1060</v>
      </c>
      <c r="K3739" s="490">
        <v>1060</v>
      </c>
      <c r="L3739" s="490">
        <v>1060</v>
      </c>
      <c r="M3739" s="490">
        <v>848</v>
      </c>
      <c r="N3739" s="490">
        <v>848</v>
      </c>
      <c r="O3739" s="490">
        <v>848</v>
      </c>
      <c r="P3739" s="377" t="s">
        <v>31</v>
      </c>
      <c r="Q3739" s="377" t="s">
        <v>31</v>
      </c>
      <c r="R3739" s="377" t="s">
        <v>31</v>
      </c>
      <c r="S3739" s="498" t="s">
        <v>8517</v>
      </c>
      <c r="T3739" s="283"/>
      <c r="U3739" s="283"/>
      <c r="V3739" s="270"/>
      <c r="W3739" s="270" t="s">
        <v>21</v>
      </c>
    </row>
    <row r="3740" s="252" customFormat="true" ht="25.5" hidden="true" spans="1:23">
      <c r="A3740" s="270"/>
      <c r="B3740" s="270">
        <v>3306</v>
      </c>
      <c r="C3740" s="270" t="s">
        <v>9623</v>
      </c>
      <c r="D3740" s="410"/>
      <c r="E3740" s="410"/>
      <c r="F3740" s="270"/>
      <c r="G3740" s="270"/>
      <c r="H3740" s="283"/>
      <c r="I3740" s="283"/>
      <c r="J3740" s="490"/>
      <c r="K3740" s="490"/>
      <c r="L3740" s="490"/>
      <c r="M3740" s="490"/>
      <c r="N3740" s="490"/>
      <c r="O3740" s="490"/>
      <c r="P3740" s="377"/>
      <c r="Q3740" s="377"/>
      <c r="R3740" s="377"/>
      <c r="S3740" s="270"/>
      <c r="T3740" s="283"/>
      <c r="U3740" s="283"/>
      <c r="V3740" s="270"/>
      <c r="W3740" s="270" t="s">
        <v>21</v>
      </c>
    </row>
    <row r="3741" s="252" customFormat="true" ht="25.5" hidden="true" spans="1:23">
      <c r="A3741" s="270"/>
      <c r="B3741" s="270">
        <v>330601</v>
      </c>
      <c r="C3741" s="270" t="s">
        <v>9624</v>
      </c>
      <c r="D3741" s="410"/>
      <c r="E3741" s="410"/>
      <c r="F3741" s="270"/>
      <c r="G3741" s="270" t="s">
        <v>9625</v>
      </c>
      <c r="H3741" s="283"/>
      <c r="I3741" s="283"/>
      <c r="J3741" s="490"/>
      <c r="K3741" s="490"/>
      <c r="L3741" s="490"/>
      <c r="M3741" s="490"/>
      <c r="N3741" s="490"/>
      <c r="O3741" s="490"/>
      <c r="P3741" s="377"/>
      <c r="Q3741" s="377"/>
      <c r="R3741" s="377"/>
      <c r="S3741" s="270"/>
      <c r="T3741" s="283"/>
      <c r="U3741" s="283"/>
      <c r="V3741" s="270"/>
      <c r="W3741" s="270" t="s">
        <v>21</v>
      </c>
    </row>
    <row r="3742" s="253" customFormat="true" ht="27" hidden="true" spans="1:23">
      <c r="A3742" s="270">
        <f>MAX(A$3:A3741)+1</f>
        <v>3495</v>
      </c>
      <c r="B3742" s="270">
        <v>330601001</v>
      </c>
      <c r="C3742" s="503" t="s">
        <v>9626</v>
      </c>
      <c r="D3742" s="410" t="s">
        <v>9627</v>
      </c>
      <c r="E3742" s="410" t="s">
        <v>9626</v>
      </c>
      <c r="F3742" s="270"/>
      <c r="G3742" s="270"/>
      <c r="H3742" s="283" t="s">
        <v>39</v>
      </c>
      <c r="I3742" s="283" t="s">
        <v>40</v>
      </c>
      <c r="J3742" s="500">
        <v>300</v>
      </c>
      <c r="K3742" s="501">
        <v>270</v>
      </c>
      <c r="L3742" s="501">
        <v>243</v>
      </c>
      <c r="M3742" s="501">
        <v>240</v>
      </c>
      <c r="N3742" s="501">
        <v>216</v>
      </c>
      <c r="O3742" s="501">
        <v>194.4</v>
      </c>
      <c r="P3742" s="377" t="s">
        <v>31</v>
      </c>
      <c r="Q3742" s="377" t="s">
        <v>31</v>
      </c>
      <c r="R3742" s="377" t="s">
        <v>31</v>
      </c>
      <c r="S3742" s="270"/>
      <c r="T3742" s="283"/>
      <c r="U3742" s="283"/>
      <c r="V3742" s="270"/>
      <c r="W3742" s="270" t="s">
        <v>21</v>
      </c>
    </row>
    <row r="3743" s="253" customFormat="true" ht="27" hidden="true" spans="1:23">
      <c r="A3743" s="270">
        <f>MAX(A$3:A3742)+1</f>
        <v>3496</v>
      </c>
      <c r="B3743" s="270">
        <v>330601002</v>
      </c>
      <c r="C3743" s="503" t="s">
        <v>9628</v>
      </c>
      <c r="D3743" s="410" t="s">
        <v>9629</v>
      </c>
      <c r="E3743" s="410" t="s">
        <v>9628</v>
      </c>
      <c r="F3743" s="270"/>
      <c r="G3743" s="270"/>
      <c r="H3743" s="283" t="s">
        <v>39</v>
      </c>
      <c r="I3743" s="283" t="s">
        <v>40</v>
      </c>
      <c r="J3743" s="500">
        <v>300</v>
      </c>
      <c r="K3743" s="501">
        <v>270</v>
      </c>
      <c r="L3743" s="501">
        <v>243</v>
      </c>
      <c r="M3743" s="501">
        <v>240</v>
      </c>
      <c r="N3743" s="501">
        <v>216</v>
      </c>
      <c r="O3743" s="501">
        <v>194.4</v>
      </c>
      <c r="P3743" s="377" t="s">
        <v>31</v>
      </c>
      <c r="Q3743" s="377" t="s">
        <v>31</v>
      </c>
      <c r="R3743" s="377" t="s">
        <v>31</v>
      </c>
      <c r="S3743" s="270"/>
      <c r="T3743" s="283"/>
      <c r="U3743" s="283"/>
      <c r="V3743" s="270"/>
      <c r="W3743" s="270" t="s">
        <v>21</v>
      </c>
    </row>
    <row r="3744" s="253" customFormat="true" ht="27" hidden="true" spans="1:23">
      <c r="A3744" s="270">
        <f>MAX(A$3:A3743)+1</f>
        <v>3497</v>
      </c>
      <c r="B3744" s="270">
        <v>330601003</v>
      </c>
      <c r="C3744" s="503" t="s">
        <v>9630</v>
      </c>
      <c r="D3744" s="410" t="s">
        <v>9631</v>
      </c>
      <c r="E3744" s="410" t="s">
        <v>9630</v>
      </c>
      <c r="F3744" s="270" t="s">
        <v>9632</v>
      </c>
      <c r="G3744" s="270" t="s">
        <v>9633</v>
      </c>
      <c r="H3744" s="283" t="s">
        <v>4442</v>
      </c>
      <c r="I3744" s="283" t="s">
        <v>40</v>
      </c>
      <c r="J3744" s="493">
        <v>1440</v>
      </c>
      <c r="K3744" s="494">
        <v>1440</v>
      </c>
      <c r="L3744" s="494">
        <v>1440</v>
      </c>
      <c r="M3744" s="494">
        <v>1152</v>
      </c>
      <c r="N3744" s="494">
        <v>1152</v>
      </c>
      <c r="O3744" s="494">
        <v>1152</v>
      </c>
      <c r="P3744" s="377" t="s">
        <v>31</v>
      </c>
      <c r="Q3744" s="377" t="s">
        <v>31</v>
      </c>
      <c r="R3744" s="377" t="s">
        <v>31</v>
      </c>
      <c r="S3744" s="498" t="s">
        <v>8517</v>
      </c>
      <c r="T3744" s="377"/>
      <c r="U3744" s="377"/>
      <c r="V3744" s="270"/>
      <c r="W3744" s="270" t="s">
        <v>938</v>
      </c>
    </row>
    <row r="3745" s="253" customFormat="true" ht="27" hidden="true" spans="1:23">
      <c r="A3745" s="270">
        <f>MAX(A$3:A3744)+1</f>
        <v>3498</v>
      </c>
      <c r="B3745" s="270">
        <v>330601004</v>
      </c>
      <c r="C3745" s="503" t="s">
        <v>9634</v>
      </c>
      <c r="D3745" s="410" t="s">
        <v>9635</v>
      </c>
      <c r="E3745" s="410" t="s">
        <v>9634</v>
      </c>
      <c r="F3745" s="270" t="s">
        <v>9636</v>
      </c>
      <c r="G3745" s="270" t="s">
        <v>9090</v>
      </c>
      <c r="H3745" s="283" t="s">
        <v>4442</v>
      </c>
      <c r="I3745" s="283" t="s">
        <v>40</v>
      </c>
      <c r="J3745" s="500">
        <v>1050</v>
      </c>
      <c r="K3745" s="501">
        <v>945</v>
      </c>
      <c r="L3745" s="501">
        <v>850.5</v>
      </c>
      <c r="M3745" s="501">
        <v>840</v>
      </c>
      <c r="N3745" s="501">
        <v>756</v>
      </c>
      <c r="O3745" s="501">
        <v>680.4</v>
      </c>
      <c r="P3745" s="377" t="s">
        <v>31</v>
      </c>
      <c r="Q3745" s="377" t="s">
        <v>31</v>
      </c>
      <c r="R3745" s="377" t="s">
        <v>31</v>
      </c>
      <c r="S3745" s="498" t="s">
        <v>8517</v>
      </c>
      <c r="T3745" s="283"/>
      <c r="U3745" s="283"/>
      <c r="V3745" s="270"/>
      <c r="W3745" s="270" t="s">
        <v>21</v>
      </c>
    </row>
    <row r="3746" s="253" customFormat="true" ht="25.5" hidden="true" spans="1:23">
      <c r="A3746" s="270">
        <f>MAX(A$3:A3745)+1</f>
        <v>3499</v>
      </c>
      <c r="B3746" s="270">
        <v>330601005</v>
      </c>
      <c r="C3746" s="503" t="s">
        <v>9637</v>
      </c>
      <c r="D3746" s="410" t="s">
        <v>9638</v>
      </c>
      <c r="E3746" s="410" t="s">
        <v>9637</v>
      </c>
      <c r="F3746" s="270" t="s">
        <v>9632</v>
      </c>
      <c r="G3746" s="270"/>
      <c r="H3746" s="283" t="s">
        <v>4442</v>
      </c>
      <c r="I3746" s="283" t="s">
        <v>40</v>
      </c>
      <c r="J3746" s="500">
        <v>750</v>
      </c>
      <c r="K3746" s="501">
        <v>675</v>
      </c>
      <c r="L3746" s="501">
        <v>607.5</v>
      </c>
      <c r="M3746" s="501">
        <v>600</v>
      </c>
      <c r="N3746" s="501">
        <v>540</v>
      </c>
      <c r="O3746" s="501">
        <v>486</v>
      </c>
      <c r="P3746" s="377" t="s">
        <v>31</v>
      </c>
      <c r="Q3746" s="377" t="s">
        <v>31</v>
      </c>
      <c r="R3746" s="377" t="s">
        <v>31</v>
      </c>
      <c r="S3746" s="498" t="s">
        <v>8517</v>
      </c>
      <c r="T3746" s="283"/>
      <c r="U3746" s="283"/>
      <c r="V3746" s="270"/>
      <c r="W3746" s="270" t="s">
        <v>21</v>
      </c>
    </row>
    <row r="3747" s="253" customFormat="true" ht="27" hidden="true" spans="1:23">
      <c r="A3747" s="270">
        <f>MAX(A$3:A3746)+1</f>
        <v>3500</v>
      </c>
      <c r="B3747" s="270">
        <v>330601006</v>
      </c>
      <c r="C3747" s="503" t="s">
        <v>9639</v>
      </c>
      <c r="D3747" s="410" t="s">
        <v>9640</v>
      </c>
      <c r="E3747" s="410" t="s">
        <v>9639</v>
      </c>
      <c r="F3747" s="270" t="s">
        <v>9641</v>
      </c>
      <c r="G3747" s="270"/>
      <c r="H3747" s="283" t="s">
        <v>39</v>
      </c>
      <c r="I3747" s="283" t="s">
        <v>40</v>
      </c>
      <c r="J3747" s="500">
        <v>195</v>
      </c>
      <c r="K3747" s="501">
        <v>175.5</v>
      </c>
      <c r="L3747" s="501">
        <v>157.95</v>
      </c>
      <c r="M3747" s="501">
        <v>156</v>
      </c>
      <c r="N3747" s="501">
        <v>140.4</v>
      </c>
      <c r="O3747" s="501">
        <v>126.36</v>
      </c>
      <c r="P3747" s="377" t="s">
        <v>31</v>
      </c>
      <c r="Q3747" s="377" t="s">
        <v>31</v>
      </c>
      <c r="R3747" s="377" t="s">
        <v>31</v>
      </c>
      <c r="S3747" s="270"/>
      <c r="T3747" s="283"/>
      <c r="U3747" s="283"/>
      <c r="V3747" s="270"/>
      <c r="W3747" s="270" t="s">
        <v>21</v>
      </c>
    </row>
    <row r="3748" s="253" customFormat="true" ht="27" hidden="true" spans="1:23">
      <c r="A3748" s="270">
        <f>MAX(A$3:A3747)+1</f>
        <v>3501</v>
      </c>
      <c r="B3748" s="270">
        <v>330601007</v>
      </c>
      <c r="C3748" s="503" t="s">
        <v>9642</v>
      </c>
      <c r="D3748" s="410" t="s">
        <v>9643</v>
      </c>
      <c r="E3748" s="410" t="s">
        <v>9642</v>
      </c>
      <c r="F3748" s="270"/>
      <c r="G3748" s="270"/>
      <c r="H3748" s="283" t="s">
        <v>39</v>
      </c>
      <c r="I3748" s="283" t="s">
        <v>40</v>
      </c>
      <c r="J3748" s="500">
        <v>75</v>
      </c>
      <c r="K3748" s="501">
        <v>67.5</v>
      </c>
      <c r="L3748" s="501">
        <v>60.75</v>
      </c>
      <c r="M3748" s="501">
        <v>60</v>
      </c>
      <c r="N3748" s="501">
        <v>54</v>
      </c>
      <c r="O3748" s="501">
        <v>48.6</v>
      </c>
      <c r="P3748" s="377" t="s">
        <v>31</v>
      </c>
      <c r="Q3748" s="377" t="s">
        <v>31</v>
      </c>
      <c r="R3748" s="377" t="s">
        <v>31</v>
      </c>
      <c r="S3748" s="270"/>
      <c r="T3748" s="283"/>
      <c r="U3748" s="283"/>
      <c r="V3748" s="270"/>
      <c r="W3748" s="270" t="s">
        <v>21</v>
      </c>
    </row>
    <row r="3749" s="253" customFormat="true" ht="27" hidden="true" spans="1:23">
      <c r="A3749" s="270">
        <f>MAX(A$3:A3748)+1</f>
        <v>3502</v>
      </c>
      <c r="B3749" s="270">
        <v>330601008</v>
      </c>
      <c r="C3749" s="503" t="s">
        <v>9644</v>
      </c>
      <c r="D3749" s="410" t="s">
        <v>9645</v>
      </c>
      <c r="E3749" s="410" t="s">
        <v>9644</v>
      </c>
      <c r="F3749" s="270"/>
      <c r="G3749" s="270"/>
      <c r="H3749" s="283" t="s">
        <v>39</v>
      </c>
      <c r="I3749" s="283" t="s">
        <v>40</v>
      </c>
      <c r="J3749" s="493">
        <v>400</v>
      </c>
      <c r="K3749" s="494">
        <v>400</v>
      </c>
      <c r="L3749" s="494">
        <v>400</v>
      </c>
      <c r="M3749" s="494">
        <v>320</v>
      </c>
      <c r="N3749" s="494">
        <v>320</v>
      </c>
      <c r="O3749" s="494">
        <v>320</v>
      </c>
      <c r="P3749" s="377" t="s">
        <v>31</v>
      </c>
      <c r="Q3749" s="377" t="s">
        <v>31</v>
      </c>
      <c r="R3749" s="377" t="s">
        <v>31</v>
      </c>
      <c r="S3749" s="270"/>
      <c r="T3749" s="377"/>
      <c r="U3749" s="377"/>
      <c r="V3749" s="270"/>
      <c r="W3749" s="270" t="s">
        <v>938</v>
      </c>
    </row>
    <row r="3750" s="253" customFormat="true" ht="27" hidden="true" spans="1:23">
      <c r="A3750" s="270">
        <f>MAX(A$3:A3749)+1</f>
        <v>3503</v>
      </c>
      <c r="B3750" s="270">
        <v>330601009</v>
      </c>
      <c r="C3750" s="503" t="s">
        <v>9646</v>
      </c>
      <c r="D3750" s="410" t="s">
        <v>9647</v>
      </c>
      <c r="E3750" s="410" t="s">
        <v>9646</v>
      </c>
      <c r="F3750" s="270"/>
      <c r="G3750" s="270"/>
      <c r="H3750" s="283" t="s">
        <v>39</v>
      </c>
      <c r="I3750" s="283" t="s">
        <v>40</v>
      </c>
      <c r="J3750" s="500">
        <v>375</v>
      </c>
      <c r="K3750" s="501">
        <v>337.5</v>
      </c>
      <c r="L3750" s="501">
        <v>303.75</v>
      </c>
      <c r="M3750" s="501">
        <v>300</v>
      </c>
      <c r="N3750" s="501">
        <v>270</v>
      </c>
      <c r="O3750" s="501">
        <v>243</v>
      </c>
      <c r="P3750" s="377" t="s">
        <v>31</v>
      </c>
      <c r="Q3750" s="377" t="s">
        <v>31</v>
      </c>
      <c r="R3750" s="377" t="s">
        <v>31</v>
      </c>
      <c r="S3750" s="270"/>
      <c r="T3750" s="283"/>
      <c r="U3750" s="283"/>
      <c r="V3750" s="270"/>
      <c r="W3750" s="270" t="s">
        <v>21</v>
      </c>
    </row>
    <row r="3751" s="253" customFormat="true" ht="27" hidden="true" spans="1:23">
      <c r="A3751" s="270">
        <f>MAX(A$3:A3750)+1</f>
        <v>3504</v>
      </c>
      <c r="B3751" s="270">
        <v>330601010</v>
      </c>
      <c r="C3751" s="503" t="s">
        <v>9648</v>
      </c>
      <c r="D3751" s="410" t="s">
        <v>9649</v>
      </c>
      <c r="E3751" s="410" t="s">
        <v>9648</v>
      </c>
      <c r="F3751" s="270"/>
      <c r="G3751" s="270"/>
      <c r="H3751" s="283" t="s">
        <v>39</v>
      </c>
      <c r="I3751" s="283" t="s">
        <v>40</v>
      </c>
      <c r="J3751" s="500">
        <v>1050</v>
      </c>
      <c r="K3751" s="501">
        <v>945</v>
      </c>
      <c r="L3751" s="501">
        <v>850.5</v>
      </c>
      <c r="M3751" s="501">
        <v>840</v>
      </c>
      <c r="N3751" s="501">
        <v>756</v>
      </c>
      <c r="O3751" s="501">
        <v>680.4</v>
      </c>
      <c r="P3751" s="377" t="s">
        <v>31</v>
      </c>
      <c r="Q3751" s="377" t="s">
        <v>31</v>
      </c>
      <c r="R3751" s="377" t="s">
        <v>31</v>
      </c>
      <c r="S3751" s="270"/>
      <c r="T3751" s="283"/>
      <c r="U3751" s="283"/>
      <c r="V3751" s="270"/>
      <c r="W3751" s="270" t="s">
        <v>21</v>
      </c>
    </row>
    <row r="3752" s="253" customFormat="true" ht="27" hidden="true" spans="1:23">
      <c r="A3752" s="270">
        <f>MAX(A$3:A3751)+1</f>
        <v>3505</v>
      </c>
      <c r="B3752" s="270">
        <v>330601011</v>
      </c>
      <c r="C3752" s="503" t="s">
        <v>9650</v>
      </c>
      <c r="D3752" s="410" t="s">
        <v>9651</v>
      </c>
      <c r="E3752" s="410" t="s">
        <v>9650</v>
      </c>
      <c r="F3752" s="270"/>
      <c r="G3752" s="270"/>
      <c r="H3752" s="283" t="s">
        <v>39</v>
      </c>
      <c r="I3752" s="283" t="s">
        <v>40</v>
      </c>
      <c r="J3752" s="500">
        <v>675</v>
      </c>
      <c r="K3752" s="501">
        <v>607.5</v>
      </c>
      <c r="L3752" s="501">
        <v>546.75</v>
      </c>
      <c r="M3752" s="501">
        <v>540</v>
      </c>
      <c r="N3752" s="501">
        <v>486</v>
      </c>
      <c r="O3752" s="501">
        <v>437.4</v>
      </c>
      <c r="P3752" s="377" t="s">
        <v>31</v>
      </c>
      <c r="Q3752" s="377" t="s">
        <v>31</v>
      </c>
      <c r="R3752" s="377" t="s">
        <v>31</v>
      </c>
      <c r="S3752" s="270"/>
      <c r="T3752" s="283"/>
      <c r="U3752" s="283"/>
      <c r="V3752" s="270"/>
      <c r="W3752" s="270" t="s">
        <v>21</v>
      </c>
    </row>
    <row r="3753" s="253" customFormat="true" ht="25.5" hidden="true" spans="1:23">
      <c r="A3753" s="270">
        <f>MAX(A$3:A3752)+1</f>
        <v>3506</v>
      </c>
      <c r="B3753" s="270">
        <v>330601012</v>
      </c>
      <c r="C3753" s="503" t="s">
        <v>9652</v>
      </c>
      <c r="D3753" s="410" t="s">
        <v>9653</v>
      </c>
      <c r="E3753" s="410" t="s">
        <v>9652</v>
      </c>
      <c r="F3753" s="270"/>
      <c r="G3753" s="270"/>
      <c r="H3753" s="283" t="s">
        <v>39</v>
      </c>
      <c r="I3753" s="283" t="s">
        <v>40</v>
      </c>
      <c r="J3753" s="500">
        <v>450</v>
      </c>
      <c r="K3753" s="501">
        <v>405</v>
      </c>
      <c r="L3753" s="501">
        <v>364.5</v>
      </c>
      <c r="M3753" s="501">
        <v>360</v>
      </c>
      <c r="N3753" s="501">
        <v>324</v>
      </c>
      <c r="O3753" s="501">
        <v>291.6</v>
      </c>
      <c r="P3753" s="377" t="s">
        <v>31</v>
      </c>
      <c r="Q3753" s="377" t="s">
        <v>31</v>
      </c>
      <c r="R3753" s="377" t="s">
        <v>31</v>
      </c>
      <c r="S3753" s="270"/>
      <c r="T3753" s="283"/>
      <c r="U3753" s="283"/>
      <c r="V3753" s="270"/>
      <c r="W3753" s="270" t="s">
        <v>21</v>
      </c>
    </row>
    <row r="3754" s="253" customFormat="true" ht="27" hidden="true" spans="1:23">
      <c r="A3754" s="270">
        <f>MAX(A$3:A3753)+1</f>
        <v>3507</v>
      </c>
      <c r="B3754" s="270">
        <v>330601013</v>
      </c>
      <c r="C3754" s="503" t="s">
        <v>9654</v>
      </c>
      <c r="D3754" s="410" t="s">
        <v>9655</v>
      </c>
      <c r="E3754" s="410" t="s">
        <v>9654</v>
      </c>
      <c r="F3754" s="270" t="s">
        <v>9656</v>
      </c>
      <c r="G3754" s="270"/>
      <c r="H3754" s="283" t="s">
        <v>39</v>
      </c>
      <c r="I3754" s="283" t="s">
        <v>40</v>
      </c>
      <c r="J3754" s="500">
        <v>150</v>
      </c>
      <c r="K3754" s="501">
        <v>135</v>
      </c>
      <c r="L3754" s="501">
        <v>121.5</v>
      </c>
      <c r="M3754" s="501">
        <v>120</v>
      </c>
      <c r="N3754" s="501">
        <v>108</v>
      </c>
      <c r="O3754" s="501">
        <v>97.2</v>
      </c>
      <c r="P3754" s="377" t="s">
        <v>31</v>
      </c>
      <c r="Q3754" s="377" t="s">
        <v>31</v>
      </c>
      <c r="R3754" s="377" t="s">
        <v>31</v>
      </c>
      <c r="S3754" s="270"/>
      <c r="T3754" s="283"/>
      <c r="U3754" s="283"/>
      <c r="V3754" s="270"/>
      <c r="W3754" s="270" t="s">
        <v>21</v>
      </c>
    </row>
    <row r="3755" s="253" customFormat="true" ht="25.5" hidden="true" spans="1:23">
      <c r="A3755" s="270">
        <f>MAX(A$3:A3754)+1</f>
        <v>3508</v>
      </c>
      <c r="B3755" s="270">
        <v>330601014</v>
      </c>
      <c r="C3755" s="503" t="s">
        <v>9657</v>
      </c>
      <c r="D3755" s="410" t="s">
        <v>9658</v>
      </c>
      <c r="E3755" s="410" t="s">
        <v>9657</v>
      </c>
      <c r="F3755" s="270" t="s">
        <v>9659</v>
      </c>
      <c r="G3755" s="270"/>
      <c r="H3755" s="283" t="s">
        <v>39</v>
      </c>
      <c r="I3755" s="283" t="s">
        <v>40</v>
      </c>
      <c r="J3755" s="493">
        <v>673</v>
      </c>
      <c r="K3755" s="494">
        <v>673</v>
      </c>
      <c r="L3755" s="494">
        <v>673</v>
      </c>
      <c r="M3755" s="494">
        <v>538</v>
      </c>
      <c r="N3755" s="494">
        <v>538</v>
      </c>
      <c r="O3755" s="494">
        <v>538</v>
      </c>
      <c r="P3755" s="377" t="s">
        <v>31</v>
      </c>
      <c r="Q3755" s="377" t="s">
        <v>31</v>
      </c>
      <c r="R3755" s="377" t="s">
        <v>31</v>
      </c>
      <c r="S3755" s="270"/>
      <c r="T3755" s="377"/>
      <c r="U3755" s="377"/>
      <c r="V3755" s="270"/>
      <c r="W3755" s="270" t="s">
        <v>938</v>
      </c>
    </row>
    <row r="3756" s="253" customFormat="true" ht="38.25" hidden="true" spans="1:23">
      <c r="A3756" s="270">
        <f>MAX(A$3:A3755)+1</f>
        <v>3509</v>
      </c>
      <c r="B3756" s="270">
        <v>330601015</v>
      </c>
      <c r="C3756" s="503" t="s">
        <v>9660</v>
      </c>
      <c r="D3756" s="410" t="s">
        <v>9661</v>
      </c>
      <c r="E3756" s="410" t="s">
        <v>9660</v>
      </c>
      <c r="F3756" s="270" t="s">
        <v>9662</v>
      </c>
      <c r="G3756" s="270"/>
      <c r="H3756" s="283" t="s">
        <v>39</v>
      </c>
      <c r="I3756" s="283" t="s">
        <v>40</v>
      </c>
      <c r="J3756" s="493">
        <v>677</v>
      </c>
      <c r="K3756" s="494">
        <v>677</v>
      </c>
      <c r="L3756" s="494">
        <v>677</v>
      </c>
      <c r="M3756" s="494">
        <v>542</v>
      </c>
      <c r="N3756" s="494">
        <v>542</v>
      </c>
      <c r="O3756" s="494">
        <v>542</v>
      </c>
      <c r="P3756" s="377" t="s">
        <v>31</v>
      </c>
      <c r="Q3756" s="377" t="s">
        <v>31</v>
      </c>
      <c r="R3756" s="377" t="s">
        <v>31</v>
      </c>
      <c r="S3756" s="270"/>
      <c r="T3756" s="377"/>
      <c r="U3756" s="377"/>
      <c r="V3756" s="270"/>
      <c r="W3756" s="270" t="s">
        <v>938</v>
      </c>
    </row>
    <row r="3757" s="253" customFormat="true" ht="27" hidden="true" spans="1:23">
      <c r="A3757" s="270">
        <f>MAX(A$3:A3756)+1</f>
        <v>3510</v>
      </c>
      <c r="B3757" s="270">
        <v>330601016</v>
      </c>
      <c r="C3757" s="503" t="s">
        <v>9663</v>
      </c>
      <c r="D3757" s="410" t="s">
        <v>9664</v>
      </c>
      <c r="E3757" s="410" t="s">
        <v>9663</v>
      </c>
      <c r="F3757" s="270" t="s">
        <v>9665</v>
      </c>
      <c r="G3757" s="270"/>
      <c r="H3757" s="283" t="s">
        <v>39</v>
      </c>
      <c r="I3757" s="283" t="s">
        <v>40</v>
      </c>
      <c r="J3757" s="500">
        <v>600</v>
      </c>
      <c r="K3757" s="501">
        <v>540</v>
      </c>
      <c r="L3757" s="501">
        <v>486</v>
      </c>
      <c r="M3757" s="501">
        <v>480</v>
      </c>
      <c r="N3757" s="501">
        <v>432</v>
      </c>
      <c r="O3757" s="501">
        <v>388.8</v>
      </c>
      <c r="P3757" s="377" t="s">
        <v>31</v>
      </c>
      <c r="Q3757" s="377" t="s">
        <v>31</v>
      </c>
      <c r="R3757" s="377" t="s">
        <v>31</v>
      </c>
      <c r="S3757" s="270"/>
      <c r="T3757" s="283"/>
      <c r="U3757" s="283"/>
      <c r="V3757" s="270"/>
      <c r="W3757" s="270" t="s">
        <v>21</v>
      </c>
    </row>
    <row r="3758" s="253" customFormat="true" ht="27" hidden="true" spans="1:23">
      <c r="A3758" s="270">
        <f>MAX(A$3:A3757)+1</f>
        <v>3511</v>
      </c>
      <c r="B3758" s="270">
        <v>330601017</v>
      </c>
      <c r="C3758" s="503" t="s">
        <v>9666</v>
      </c>
      <c r="D3758" s="410" t="s">
        <v>9667</v>
      </c>
      <c r="E3758" s="410" t="s">
        <v>9666</v>
      </c>
      <c r="F3758" s="270" t="s">
        <v>9668</v>
      </c>
      <c r="G3758" s="270"/>
      <c r="H3758" s="283" t="s">
        <v>39</v>
      </c>
      <c r="I3758" s="283" t="s">
        <v>40</v>
      </c>
      <c r="J3758" s="500">
        <v>300</v>
      </c>
      <c r="K3758" s="501">
        <v>270</v>
      </c>
      <c r="L3758" s="501">
        <v>243</v>
      </c>
      <c r="M3758" s="501">
        <v>240</v>
      </c>
      <c r="N3758" s="501">
        <v>216</v>
      </c>
      <c r="O3758" s="501">
        <v>194.4</v>
      </c>
      <c r="P3758" s="377" t="s">
        <v>31</v>
      </c>
      <c r="Q3758" s="377" t="s">
        <v>31</v>
      </c>
      <c r="R3758" s="377" t="s">
        <v>31</v>
      </c>
      <c r="S3758" s="270"/>
      <c r="T3758" s="283"/>
      <c r="U3758" s="283"/>
      <c r="V3758" s="270"/>
      <c r="W3758" s="270" t="s">
        <v>21</v>
      </c>
    </row>
    <row r="3759" s="253" customFormat="true" ht="25.5" hidden="true" spans="1:23">
      <c r="A3759" s="270">
        <f>MAX(A$3:A3758)+1</f>
        <v>3512</v>
      </c>
      <c r="B3759" s="270">
        <v>330601018</v>
      </c>
      <c r="C3759" s="503" t="s">
        <v>9669</v>
      </c>
      <c r="D3759" s="410" t="s">
        <v>9670</v>
      </c>
      <c r="E3759" s="410" t="s">
        <v>9669</v>
      </c>
      <c r="F3759" s="270"/>
      <c r="G3759" s="270"/>
      <c r="H3759" s="283" t="s">
        <v>39</v>
      </c>
      <c r="I3759" s="283" t="s">
        <v>40</v>
      </c>
      <c r="J3759" s="500">
        <v>375</v>
      </c>
      <c r="K3759" s="501">
        <v>337.5</v>
      </c>
      <c r="L3759" s="501">
        <v>303.75</v>
      </c>
      <c r="M3759" s="501">
        <v>300</v>
      </c>
      <c r="N3759" s="501">
        <v>270</v>
      </c>
      <c r="O3759" s="501">
        <v>243</v>
      </c>
      <c r="P3759" s="377" t="s">
        <v>31</v>
      </c>
      <c r="Q3759" s="377" t="s">
        <v>31</v>
      </c>
      <c r="R3759" s="377" t="s">
        <v>31</v>
      </c>
      <c r="S3759" s="270"/>
      <c r="T3759" s="283"/>
      <c r="U3759" s="283"/>
      <c r="V3759" s="270"/>
      <c r="W3759" s="270" t="s">
        <v>21</v>
      </c>
    </row>
    <row r="3760" s="253" customFormat="true" ht="27" hidden="true" spans="1:23">
      <c r="A3760" s="270">
        <f>MAX(A$3:A3759)+1</f>
        <v>3513</v>
      </c>
      <c r="B3760" s="270">
        <v>330601019</v>
      </c>
      <c r="C3760" s="503" t="s">
        <v>9671</v>
      </c>
      <c r="D3760" s="410" t="s">
        <v>9672</v>
      </c>
      <c r="E3760" s="410" t="s">
        <v>9671</v>
      </c>
      <c r="F3760" s="270"/>
      <c r="G3760" s="270"/>
      <c r="H3760" s="283" t="s">
        <v>39</v>
      </c>
      <c r="I3760" s="283" t="s">
        <v>40</v>
      </c>
      <c r="J3760" s="500">
        <v>375</v>
      </c>
      <c r="K3760" s="501">
        <v>337.5</v>
      </c>
      <c r="L3760" s="501">
        <v>303.75</v>
      </c>
      <c r="M3760" s="501">
        <v>300</v>
      </c>
      <c r="N3760" s="501">
        <v>270</v>
      </c>
      <c r="O3760" s="501">
        <v>243</v>
      </c>
      <c r="P3760" s="377" t="s">
        <v>31</v>
      </c>
      <c r="Q3760" s="377" t="s">
        <v>31</v>
      </c>
      <c r="R3760" s="377" t="s">
        <v>31</v>
      </c>
      <c r="S3760" s="270"/>
      <c r="T3760" s="283"/>
      <c r="U3760" s="283"/>
      <c r="V3760" s="270"/>
      <c r="W3760" s="270" t="s">
        <v>21</v>
      </c>
    </row>
    <row r="3761" s="253" customFormat="true" ht="40.5" hidden="true" spans="1:23">
      <c r="A3761" s="270">
        <f>MAX(A$3:A3760)+1</f>
        <v>3514</v>
      </c>
      <c r="B3761" s="270">
        <v>330601020</v>
      </c>
      <c r="C3761" s="503" t="s">
        <v>9673</v>
      </c>
      <c r="D3761" s="410" t="s">
        <v>9674</v>
      </c>
      <c r="E3761" s="410" t="s">
        <v>9673</v>
      </c>
      <c r="F3761" s="270" t="s">
        <v>9632</v>
      </c>
      <c r="G3761" s="270"/>
      <c r="H3761" s="283" t="s">
        <v>39</v>
      </c>
      <c r="I3761" s="283" t="s">
        <v>40</v>
      </c>
      <c r="J3761" s="500">
        <v>1430</v>
      </c>
      <c r="K3761" s="501">
        <v>1287</v>
      </c>
      <c r="L3761" s="501">
        <v>1158.3</v>
      </c>
      <c r="M3761" s="501">
        <v>1144</v>
      </c>
      <c r="N3761" s="501">
        <v>1029.6</v>
      </c>
      <c r="O3761" s="501">
        <v>926.64</v>
      </c>
      <c r="P3761" s="377" t="s">
        <v>31</v>
      </c>
      <c r="Q3761" s="377" t="s">
        <v>31</v>
      </c>
      <c r="R3761" s="377" t="s">
        <v>31</v>
      </c>
      <c r="S3761" s="270"/>
      <c r="T3761" s="283"/>
      <c r="U3761" s="283"/>
      <c r="V3761" s="270"/>
      <c r="W3761" s="270" t="s">
        <v>21</v>
      </c>
    </row>
    <row r="3762" s="253" customFormat="true" ht="27" hidden="true" spans="1:23">
      <c r="A3762" s="270">
        <f>MAX(A$3:A3761)+1</f>
        <v>3515</v>
      </c>
      <c r="B3762" s="270">
        <v>330601021</v>
      </c>
      <c r="C3762" s="503" t="s">
        <v>9675</v>
      </c>
      <c r="D3762" s="410" t="s">
        <v>9676</v>
      </c>
      <c r="E3762" s="410" t="s">
        <v>9675</v>
      </c>
      <c r="F3762" s="270"/>
      <c r="G3762" s="270"/>
      <c r="H3762" s="283" t="s">
        <v>39</v>
      </c>
      <c r="I3762" s="283" t="s">
        <v>40</v>
      </c>
      <c r="J3762" s="490">
        <v>1561</v>
      </c>
      <c r="K3762" s="490">
        <v>1561</v>
      </c>
      <c r="L3762" s="490">
        <v>1561</v>
      </c>
      <c r="M3762" s="490">
        <v>1249</v>
      </c>
      <c r="N3762" s="490">
        <v>1249</v>
      </c>
      <c r="O3762" s="490">
        <v>1249</v>
      </c>
      <c r="P3762" s="377" t="s">
        <v>31</v>
      </c>
      <c r="Q3762" s="377" t="s">
        <v>31</v>
      </c>
      <c r="R3762" s="377" t="s">
        <v>31</v>
      </c>
      <c r="S3762" s="270"/>
      <c r="T3762" s="283"/>
      <c r="U3762" s="283"/>
      <c r="V3762" s="270"/>
      <c r="W3762" s="270" t="s">
        <v>21</v>
      </c>
    </row>
    <row r="3763" s="253" customFormat="true" ht="63.75" hidden="true" spans="1:23">
      <c r="A3763" s="270">
        <f>MAX(A$3:A3762)+1</f>
        <v>3516</v>
      </c>
      <c r="B3763" s="270">
        <v>330601022</v>
      </c>
      <c r="C3763" s="270" t="s">
        <v>9677</v>
      </c>
      <c r="D3763" s="410" t="s">
        <v>9678</v>
      </c>
      <c r="E3763" s="410" t="s">
        <v>9677</v>
      </c>
      <c r="F3763" s="270"/>
      <c r="G3763" s="270" t="s">
        <v>9679</v>
      </c>
      <c r="H3763" s="283" t="s">
        <v>29</v>
      </c>
      <c r="I3763" s="283" t="s">
        <v>40</v>
      </c>
      <c r="J3763" s="490" t="s">
        <v>70</v>
      </c>
      <c r="K3763" s="490" t="s">
        <v>70</v>
      </c>
      <c r="L3763" s="490" t="s">
        <v>70</v>
      </c>
      <c r="M3763" s="490" t="s">
        <v>70</v>
      </c>
      <c r="N3763" s="490" t="s">
        <v>70</v>
      </c>
      <c r="O3763" s="490" t="s">
        <v>70</v>
      </c>
      <c r="P3763" s="377" t="s">
        <v>70</v>
      </c>
      <c r="Q3763" s="377" t="s">
        <v>70</v>
      </c>
      <c r="R3763" s="377" t="s">
        <v>70</v>
      </c>
      <c r="S3763" s="270" t="s">
        <v>5353</v>
      </c>
      <c r="T3763" s="283"/>
      <c r="U3763" s="283"/>
      <c r="V3763" s="270"/>
      <c r="W3763" s="270" t="s">
        <v>21</v>
      </c>
    </row>
    <row r="3764" s="253" customFormat="true" ht="63.75" hidden="true" spans="1:23">
      <c r="A3764" s="270">
        <f>MAX(A$3:A3763)+1</f>
        <v>3517</v>
      </c>
      <c r="B3764" s="270">
        <v>330601023</v>
      </c>
      <c r="C3764" s="270" t="s">
        <v>9680</v>
      </c>
      <c r="D3764" s="410" t="s">
        <v>9681</v>
      </c>
      <c r="E3764" s="410" t="s">
        <v>9680</v>
      </c>
      <c r="F3764" s="270"/>
      <c r="G3764" s="270" t="s">
        <v>9679</v>
      </c>
      <c r="H3764" s="283" t="s">
        <v>29</v>
      </c>
      <c r="I3764" s="283" t="s">
        <v>40</v>
      </c>
      <c r="J3764" s="490" t="s">
        <v>70</v>
      </c>
      <c r="K3764" s="490" t="s">
        <v>70</v>
      </c>
      <c r="L3764" s="490" t="s">
        <v>70</v>
      </c>
      <c r="M3764" s="490" t="s">
        <v>70</v>
      </c>
      <c r="N3764" s="490" t="s">
        <v>70</v>
      </c>
      <c r="O3764" s="490" t="s">
        <v>70</v>
      </c>
      <c r="P3764" s="377" t="s">
        <v>70</v>
      </c>
      <c r="Q3764" s="377" t="s">
        <v>70</v>
      </c>
      <c r="R3764" s="377" t="s">
        <v>70</v>
      </c>
      <c r="S3764" s="270" t="s">
        <v>5353</v>
      </c>
      <c r="T3764" s="283"/>
      <c r="U3764" s="283"/>
      <c r="V3764" s="270"/>
      <c r="W3764" s="270" t="s">
        <v>21</v>
      </c>
    </row>
    <row r="3765" s="253" customFormat="true" ht="63.75" hidden="true" spans="1:23">
      <c r="A3765" s="270">
        <f>MAX(A$3:A3764)+1</f>
        <v>3518</v>
      </c>
      <c r="B3765" s="270">
        <v>330601024</v>
      </c>
      <c r="C3765" s="270" t="s">
        <v>9682</v>
      </c>
      <c r="D3765" s="410" t="s">
        <v>9683</v>
      </c>
      <c r="E3765" s="410" t="s">
        <v>9682</v>
      </c>
      <c r="F3765" s="270"/>
      <c r="G3765" s="270" t="s">
        <v>9633</v>
      </c>
      <c r="H3765" s="283" t="s">
        <v>29</v>
      </c>
      <c r="I3765" s="283" t="s">
        <v>40</v>
      </c>
      <c r="J3765" s="490" t="s">
        <v>70</v>
      </c>
      <c r="K3765" s="490" t="s">
        <v>70</v>
      </c>
      <c r="L3765" s="490" t="s">
        <v>70</v>
      </c>
      <c r="M3765" s="490" t="s">
        <v>70</v>
      </c>
      <c r="N3765" s="490" t="s">
        <v>70</v>
      </c>
      <c r="O3765" s="490" t="s">
        <v>70</v>
      </c>
      <c r="P3765" s="377" t="s">
        <v>70</v>
      </c>
      <c r="Q3765" s="377" t="s">
        <v>70</v>
      </c>
      <c r="R3765" s="377" t="s">
        <v>70</v>
      </c>
      <c r="S3765" s="270" t="s">
        <v>5353</v>
      </c>
      <c r="T3765" s="283"/>
      <c r="U3765" s="283"/>
      <c r="V3765" s="270"/>
      <c r="W3765" s="270" t="s">
        <v>21</v>
      </c>
    </row>
    <row r="3766" s="253" customFormat="true" ht="63.75" hidden="true" spans="1:23">
      <c r="A3766" s="270">
        <f>MAX(A$3:A3765)+1</f>
        <v>3519</v>
      </c>
      <c r="B3766" s="270">
        <v>330601025</v>
      </c>
      <c r="C3766" s="270" t="s">
        <v>9684</v>
      </c>
      <c r="D3766" s="410" t="s">
        <v>9685</v>
      </c>
      <c r="E3766" s="410" t="s">
        <v>9684</v>
      </c>
      <c r="F3766" s="270"/>
      <c r="G3766" s="270"/>
      <c r="H3766" s="283" t="s">
        <v>29</v>
      </c>
      <c r="I3766" s="283" t="s">
        <v>40</v>
      </c>
      <c r="J3766" s="490" t="s">
        <v>70</v>
      </c>
      <c r="K3766" s="490" t="s">
        <v>70</v>
      </c>
      <c r="L3766" s="490" t="s">
        <v>70</v>
      </c>
      <c r="M3766" s="490" t="s">
        <v>70</v>
      </c>
      <c r="N3766" s="490" t="s">
        <v>70</v>
      </c>
      <c r="O3766" s="490" t="s">
        <v>70</v>
      </c>
      <c r="P3766" s="377" t="s">
        <v>70</v>
      </c>
      <c r="Q3766" s="377" t="s">
        <v>70</v>
      </c>
      <c r="R3766" s="377" t="s">
        <v>70</v>
      </c>
      <c r="S3766" s="270" t="s">
        <v>5353</v>
      </c>
      <c r="T3766" s="283"/>
      <c r="U3766" s="283"/>
      <c r="V3766" s="270"/>
      <c r="W3766" s="270" t="s">
        <v>21</v>
      </c>
    </row>
    <row r="3767" s="253" customFormat="true" ht="63.75" hidden="true" spans="1:23">
      <c r="A3767" s="270">
        <f>MAX(A$3:A3766)+1</f>
        <v>3520</v>
      </c>
      <c r="B3767" s="270">
        <v>330601026</v>
      </c>
      <c r="C3767" s="270" t="s">
        <v>9686</v>
      </c>
      <c r="D3767" s="410" t="s">
        <v>9687</v>
      </c>
      <c r="E3767" s="410" t="s">
        <v>9686</v>
      </c>
      <c r="F3767" s="270"/>
      <c r="G3767" s="270" t="s">
        <v>9633</v>
      </c>
      <c r="H3767" s="283" t="s">
        <v>4442</v>
      </c>
      <c r="I3767" s="283" t="s">
        <v>40</v>
      </c>
      <c r="J3767" s="490" t="s">
        <v>70</v>
      </c>
      <c r="K3767" s="490" t="s">
        <v>70</v>
      </c>
      <c r="L3767" s="490" t="s">
        <v>70</v>
      </c>
      <c r="M3767" s="490" t="s">
        <v>70</v>
      </c>
      <c r="N3767" s="490" t="s">
        <v>70</v>
      </c>
      <c r="O3767" s="490" t="s">
        <v>70</v>
      </c>
      <c r="P3767" s="377" t="s">
        <v>70</v>
      </c>
      <c r="Q3767" s="377" t="s">
        <v>70</v>
      </c>
      <c r="R3767" s="377" t="s">
        <v>70</v>
      </c>
      <c r="S3767" s="270" t="s">
        <v>9078</v>
      </c>
      <c r="T3767" s="283"/>
      <c r="U3767" s="283"/>
      <c r="V3767" s="270"/>
      <c r="W3767" s="270" t="s">
        <v>21</v>
      </c>
    </row>
    <row r="3768" s="253" customFormat="true" ht="25.5" hidden="true" spans="1:23">
      <c r="A3768" s="270">
        <f>MAX(A$3:A3767)+1</f>
        <v>3521</v>
      </c>
      <c r="B3768" s="270">
        <v>330601027</v>
      </c>
      <c r="C3768" s="270" t="s">
        <v>9688</v>
      </c>
      <c r="D3768" s="410" t="s">
        <v>9689</v>
      </c>
      <c r="E3768" s="410" t="s">
        <v>9688</v>
      </c>
      <c r="F3768" s="270" t="s">
        <v>9690</v>
      </c>
      <c r="G3768" s="270"/>
      <c r="H3768" s="283" t="s">
        <v>39</v>
      </c>
      <c r="I3768" s="283" t="s">
        <v>40</v>
      </c>
      <c r="J3768" s="500">
        <v>1130</v>
      </c>
      <c r="K3768" s="501">
        <v>1017</v>
      </c>
      <c r="L3768" s="501">
        <v>915.3</v>
      </c>
      <c r="M3768" s="501">
        <v>904</v>
      </c>
      <c r="N3768" s="501">
        <v>813.6</v>
      </c>
      <c r="O3768" s="501">
        <v>732.24</v>
      </c>
      <c r="P3768" s="377" t="s">
        <v>31</v>
      </c>
      <c r="Q3768" s="377" t="s">
        <v>31</v>
      </c>
      <c r="R3768" s="377" t="s">
        <v>31</v>
      </c>
      <c r="S3768" s="270"/>
      <c r="T3768" s="283"/>
      <c r="U3768" s="283"/>
      <c r="V3768" s="270"/>
      <c r="W3768" s="270" t="s">
        <v>21</v>
      </c>
    </row>
    <row r="3769" s="253" customFormat="true" ht="25.5" hidden="true" spans="1:23">
      <c r="A3769" s="270">
        <f>MAX(A$3:A3768)+1</f>
        <v>3522</v>
      </c>
      <c r="B3769" s="270">
        <v>330601028</v>
      </c>
      <c r="C3769" s="270" t="s">
        <v>9691</v>
      </c>
      <c r="D3769" s="410" t="s">
        <v>9692</v>
      </c>
      <c r="E3769" s="410" t="s">
        <v>9691</v>
      </c>
      <c r="F3769" s="270"/>
      <c r="G3769" s="270"/>
      <c r="H3769" s="283" t="s">
        <v>39</v>
      </c>
      <c r="I3769" s="283" t="s">
        <v>40</v>
      </c>
      <c r="J3769" s="500">
        <v>1350</v>
      </c>
      <c r="K3769" s="501">
        <v>1215</v>
      </c>
      <c r="L3769" s="501">
        <v>1093.5</v>
      </c>
      <c r="M3769" s="501">
        <v>1080</v>
      </c>
      <c r="N3769" s="501">
        <v>972</v>
      </c>
      <c r="O3769" s="501">
        <v>874.8</v>
      </c>
      <c r="P3769" s="377" t="s">
        <v>31</v>
      </c>
      <c r="Q3769" s="377" t="s">
        <v>31</v>
      </c>
      <c r="R3769" s="377" t="s">
        <v>31</v>
      </c>
      <c r="S3769" s="270"/>
      <c r="T3769" s="283"/>
      <c r="U3769" s="283"/>
      <c r="V3769" s="270"/>
      <c r="W3769" s="270" t="s">
        <v>21</v>
      </c>
    </row>
    <row r="3770" s="253" customFormat="true" ht="25.5" hidden="true" spans="1:23">
      <c r="A3770" s="270">
        <f>MAX(A$3:A3769)+1</f>
        <v>3523</v>
      </c>
      <c r="B3770" s="270">
        <v>330601029</v>
      </c>
      <c r="C3770" s="270" t="s">
        <v>9693</v>
      </c>
      <c r="D3770" s="410" t="s">
        <v>9694</v>
      </c>
      <c r="E3770" s="410" t="s">
        <v>9693</v>
      </c>
      <c r="F3770" s="270"/>
      <c r="G3770" s="270"/>
      <c r="H3770" s="283" t="s">
        <v>39</v>
      </c>
      <c r="I3770" s="283" t="s">
        <v>40</v>
      </c>
      <c r="J3770" s="493">
        <v>1106</v>
      </c>
      <c r="K3770" s="494">
        <v>1106</v>
      </c>
      <c r="L3770" s="494">
        <v>1106</v>
      </c>
      <c r="M3770" s="494">
        <v>885</v>
      </c>
      <c r="N3770" s="494">
        <v>885</v>
      </c>
      <c r="O3770" s="494">
        <v>885</v>
      </c>
      <c r="P3770" s="377" t="s">
        <v>31</v>
      </c>
      <c r="Q3770" s="377" t="s">
        <v>31</v>
      </c>
      <c r="R3770" s="377" t="s">
        <v>31</v>
      </c>
      <c r="S3770" s="270"/>
      <c r="T3770" s="377"/>
      <c r="U3770" s="377"/>
      <c r="V3770" s="270"/>
      <c r="W3770" s="270" t="s">
        <v>938</v>
      </c>
    </row>
    <row r="3771" s="252" customFormat="true" ht="25.5" hidden="true" spans="1:23">
      <c r="A3771" s="270"/>
      <c r="B3771" s="270">
        <v>330602</v>
      </c>
      <c r="C3771" s="270" t="s">
        <v>9695</v>
      </c>
      <c r="D3771" s="410"/>
      <c r="E3771" s="410"/>
      <c r="F3771" s="270"/>
      <c r="G3771" s="270" t="s">
        <v>9625</v>
      </c>
      <c r="H3771" s="283"/>
      <c r="I3771" s="283"/>
      <c r="J3771" s="490"/>
      <c r="K3771" s="490"/>
      <c r="L3771" s="490"/>
      <c r="M3771" s="490"/>
      <c r="N3771" s="490"/>
      <c r="O3771" s="490"/>
      <c r="P3771" s="377"/>
      <c r="Q3771" s="377"/>
      <c r="R3771" s="377"/>
      <c r="S3771" s="270"/>
      <c r="T3771" s="283"/>
      <c r="U3771" s="283"/>
      <c r="V3771" s="270"/>
      <c r="W3771" s="270" t="s">
        <v>21</v>
      </c>
    </row>
    <row r="3772" s="253" customFormat="true" ht="38.25" hidden="true" spans="1:23">
      <c r="A3772" s="270">
        <f>MAX(A$3:A3771)+1</f>
        <v>3524</v>
      </c>
      <c r="B3772" s="270">
        <v>330602001</v>
      </c>
      <c r="C3772" s="505" t="s">
        <v>9696</v>
      </c>
      <c r="D3772" s="410" t="s">
        <v>9697</v>
      </c>
      <c r="E3772" s="410" t="s">
        <v>9696</v>
      </c>
      <c r="F3772" s="336" t="s">
        <v>9698</v>
      </c>
      <c r="G3772" s="336"/>
      <c r="H3772" s="283" t="s">
        <v>39</v>
      </c>
      <c r="I3772" s="377" t="s">
        <v>40</v>
      </c>
      <c r="J3772" s="493">
        <v>650</v>
      </c>
      <c r="K3772" s="494">
        <v>650</v>
      </c>
      <c r="L3772" s="494">
        <v>650</v>
      </c>
      <c r="M3772" s="494">
        <v>520</v>
      </c>
      <c r="N3772" s="494">
        <v>520</v>
      </c>
      <c r="O3772" s="494">
        <v>520</v>
      </c>
      <c r="P3772" s="377" t="s">
        <v>31</v>
      </c>
      <c r="Q3772" s="377" t="s">
        <v>31</v>
      </c>
      <c r="R3772" s="377" t="s">
        <v>31</v>
      </c>
      <c r="S3772" s="336"/>
      <c r="T3772" s="283"/>
      <c r="U3772" s="377"/>
      <c r="V3772" s="283"/>
      <c r="W3772" s="270" t="s">
        <v>1806</v>
      </c>
    </row>
    <row r="3773" s="253" customFormat="true" ht="27" hidden="true" spans="1:23">
      <c r="A3773" s="270">
        <f>MAX(A$3:A3772)+1</f>
        <v>3525</v>
      </c>
      <c r="B3773" s="270">
        <v>330602002</v>
      </c>
      <c r="C3773" s="503" t="s">
        <v>9699</v>
      </c>
      <c r="D3773" s="410" t="s">
        <v>9700</v>
      </c>
      <c r="E3773" s="410" t="s">
        <v>9699</v>
      </c>
      <c r="F3773" s="270" t="s">
        <v>9701</v>
      </c>
      <c r="G3773" s="270"/>
      <c r="H3773" s="283" t="s">
        <v>39</v>
      </c>
      <c r="I3773" s="283" t="s">
        <v>40</v>
      </c>
      <c r="J3773" s="500">
        <v>750</v>
      </c>
      <c r="K3773" s="501">
        <v>675</v>
      </c>
      <c r="L3773" s="501">
        <v>607.5</v>
      </c>
      <c r="M3773" s="501">
        <v>600</v>
      </c>
      <c r="N3773" s="501">
        <v>540</v>
      </c>
      <c r="O3773" s="501">
        <v>486</v>
      </c>
      <c r="P3773" s="377"/>
      <c r="Q3773" s="377"/>
      <c r="R3773" s="377"/>
      <c r="S3773" s="270"/>
      <c r="T3773" s="283"/>
      <c r="U3773" s="283"/>
      <c r="V3773" s="270"/>
      <c r="W3773" s="270" t="s">
        <v>21</v>
      </c>
    </row>
    <row r="3774" s="253" customFormat="true" ht="27" hidden="true" spans="1:23">
      <c r="A3774" s="270">
        <f>MAX(A$3:A3773)+1</f>
        <v>3526</v>
      </c>
      <c r="B3774" s="270">
        <v>330602003</v>
      </c>
      <c r="C3774" s="503" t="s">
        <v>9702</v>
      </c>
      <c r="D3774" s="410" t="s">
        <v>9703</v>
      </c>
      <c r="E3774" s="410" t="s">
        <v>9702</v>
      </c>
      <c r="F3774" s="270"/>
      <c r="G3774" s="270"/>
      <c r="H3774" s="283" t="s">
        <v>39</v>
      </c>
      <c r="I3774" s="283" t="s">
        <v>40</v>
      </c>
      <c r="J3774" s="500">
        <v>750</v>
      </c>
      <c r="K3774" s="501">
        <v>675</v>
      </c>
      <c r="L3774" s="501">
        <v>607.5</v>
      </c>
      <c r="M3774" s="501">
        <v>600</v>
      </c>
      <c r="N3774" s="501">
        <v>540</v>
      </c>
      <c r="O3774" s="501">
        <v>486</v>
      </c>
      <c r="P3774" s="377"/>
      <c r="Q3774" s="377"/>
      <c r="R3774" s="377"/>
      <c r="S3774" s="270"/>
      <c r="T3774" s="283"/>
      <c r="U3774" s="283"/>
      <c r="V3774" s="270"/>
      <c r="W3774" s="270" t="s">
        <v>21</v>
      </c>
    </row>
    <row r="3775" s="253" customFormat="true" ht="27" hidden="true" spans="1:23">
      <c r="A3775" s="270">
        <f>MAX(A$3:A3774)+1</f>
        <v>3527</v>
      </c>
      <c r="B3775" s="270">
        <v>330602004</v>
      </c>
      <c r="C3775" s="503" t="s">
        <v>9704</v>
      </c>
      <c r="D3775" s="410" t="s">
        <v>9705</v>
      </c>
      <c r="E3775" s="410" t="s">
        <v>9704</v>
      </c>
      <c r="F3775" s="270"/>
      <c r="G3775" s="270"/>
      <c r="H3775" s="283" t="s">
        <v>39</v>
      </c>
      <c r="I3775" s="283" t="s">
        <v>40</v>
      </c>
      <c r="J3775" s="493">
        <v>1082</v>
      </c>
      <c r="K3775" s="494">
        <v>1082</v>
      </c>
      <c r="L3775" s="494">
        <v>1082</v>
      </c>
      <c r="M3775" s="494">
        <v>866</v>
      </c>
      <c r="N3775" s="494">
        <v>866</v>
      </c>
      <c r="O3775" s="494">
        <v>866</v>
      </c>
      <c r="P3775" s="377" t="s">
        <v>31</v>
      </c>
      <c r="Q3775" s="377" t="s">
        <v>31</v>
      </c>
      <c r="R3775" s="377" t="s">
        <v>31</v>
      </c>
      <c r="S3775" s="270"/>
      <c r="T3775" s="377"/>
      <c r="U3775" s="377"/>
      <c r="V3775" s="270"/>
      <c r="W3775" s="270" t="s">
        <v>938</v>
      </c>
    </row>
    <row r="3776" s="253" customFormat="true" ht="27" hidden="true" spans="1:23">
      <c r="A3776" s="270">
        <f>MAX(A$3:A3775)+1</f>
        <v>3528</v>
      </c>
      <c r="B3776" s="270">
        <v>330602005</v>
      </c>
      <c r="C3776" s="503" t="s">
        <v>9706</v>
      </c>
      <c r="D3776" s="410" t="s">
        <v>9707</v>
      </c>
      <c r="E3776" s="410" t="s">
        <v>9706</v>
      </c>
      <c r="F3776" s="270"/>
      <c r="G3776" s="270"/>
      <c r="H3776" s="283" t="s">
        <v>39</v>
      </c>
      <c r="I3776" s="283" t="s">
        <v>40</v>
      </c>
      <c r="J3776" s="500">
        <v>900</v>
      </c>
      <c r="K3776" s="501">
        <v>810</v>
      </c>
      <c r="L3776" s="501">
        <v>729</v>
      </c>
      <c r="M3776" s="501">
        <v>720</v>
      </c>
      <c r="N3776" s="501">
        <v>648</v>
      </c>
      <c r="O3776" s="501">
        <v>583.2</v>
      </c>
      <c r="P3776" s="377"/>
      <c r="Q3776" s="377"/>
      <c r="R3776" s="377"/>
      <c r="S3776" s="270"/>
      <c r="T3776" s="283"/>
      <c r="U3776" s="283"/>
      <c r="V3776" s="270"/>
      <c r="W3776" s="270" t="s">
        <v>21</v>
      </c>
    </row>
    <row r="3777" s="253" customFormat="true" ht="25.5" hidden="true" spans="1:23">
      <c r="A3777" s="270">
        <f>MAX(A$3:A3776)+1</f>
        <v>3529</v>
      </c>
      <c r="B3777" s="270">
        <v>330602006</v>
      </c>
      <c r="C3777" s="503" t="s">
        <v>9708</v>
      </c>
      <c r="D3777" s="410" t="s">
        <v>9709</v>
      </c>
      <c r="E3777" s="410" t="s">
        <v>9708</v>
      </c>
      <c r="F3777" s="270"/>
      <c r="G3777" s="270"/>
      <c r="H3777" s="283" t="s">
        <v>39</v>
      </c>
      <c r="I3777" s="283" t="s">
        <v>40</v>
      </c>
      <c r="J3777" s="500">
        <v>600</v>
      </c>
      <c r="K3777" s="501">
        <v>540</v>
      </c>
      <c r="L3777" s="501">
        <v>486</v>
      </c>
      <c r="M3777" s="501">
        <v>480</v>
      </c>
      <c r="N3777" s="501">
        <v>432</v>
      </c>
      <c r="O3777" s="501">
        <v>388.8</v>
      </c>
      <c r="P3777" s="377"/>
      <c r="Q3777" s="377"/>
      <c r="R3777" s="377"/>
      <c r="S3777" s="270"/>
      <c r="T3777" s="283"/>
      <c r="U3777" s="283"/>
      <c r="V3777" s="270"/>
      <c r="W3777" s="270" t="s">
        <v>21</v>
      </c>
    </row>
    <row r="3778" s="253" customFormat="true" ht="27" hidden="true" spans="1:23">
      <c r="A3778" s="270">
        <f>MAX(A$3:A3777)+1</f>
        <v>3530</v>
      </c>
      <c r="B3778" s="270">
        <v>330602007</v>
      </c>
      <c r="C3778" s="503" t="s">
        <v>9710</v>
      </c>
      <c r="D3778" s="410" t="s">
        <v>9711</v>
      </c>
      <c r="E3778" s="410" t="s">
        <v>9710</v>
      </c>
      <c r="F3778" s="270"/>
      <c r="G3778" s="270"/>
      <c r="H3778" s="283" t="s">
        <v>39</v>
      </c>
      <c r="I3778" s="283" t="s">
        <v>40</v>
      </c>
      <c r="J3778" s="500">
        <v>750</v>
      </c>
      <c r="K3778" s="501">
        <v>675</v>
      </c>
      <c r="L3778" s="501">
        <v>607.5</v>
      </c>
      <c r="M3778" s="501">
        <v>600</v>
      </c>
      <c r="N3778" s="501">
        <v>540</v>
      </c>
      <c r="O3778" s="501">
        <v>486</v>
      </c>
      <c r="P3778" s="377"/>
      <c r="Q3778" s="377"/>
      <c r="R3778" s="377"/>
      <c r="S3778" s="270"/>
      <c r="T3778" s="283"/>
      <c r="U3778" s="283"/>
      <c r="V3778" s="270"/>
      <c r="W3778" s="270" t="s">
        <v>21</v>
      </c>
    </row>
    <row r="3779" s="253" customFormat="true" ht="27" hidden="true" spans="1:23">
      <c r="A3779" s="270">
        <f>MAX(A$3:A3778)+1</f>
        <v>3531</v>
      </c>
      <c r="B3779" s="270">
        <v>330602008</v>
      </c>
      <c r="C3779" s="503" t="s">
        <v>9712</v>
      </c>
      <c r="D3779" s="410" t="s">
        <v>9713</v>
      </c>
      <c r="E3779" s="410" t="s">
        <v>9712</v>
      </c>
      <c r="F3779" s="270"/>
      <c r="G3779" s="270"/>
      <c r="H3779" s="283" t="s">
        <v>39</v>
      </c>
      <c r="I3779" s="283" t="s">
        <v>40</v>
      </c>
      <c r="J3779" s="490">
        <v>833</v>
      </c>
      <c r="K3779" s="490">
        <v>833</v>
      </c>
      <c r="L3779" s="490">
        <v>833</v>
      </c>
      <c r="M3779" s="490">
        <v>666</v>
      </c>
      <c r="N3779" s="490">
        <v>666</v>
      </c>
      <c r="O3779" s="490">
        <v>666</v>
      </c>
      <c r="P3779" s="377" t="s">
        <v>31</v>
      </c>
      <c r="Q3779" s="377" t="s">
        <v>31</v>
      </c>
      <c r="R3779" s="377" t="s">
        <v>31</v>
      </c>
      <c r="S3779" s="270"/>
      <c r="T3779" s="283"/>
      <c r="U3779" s="283"/>
      <c r="V3779" s="270"/>
      <c r="W3779" s="270" t="s">
        <v>21</v>
      </c>
    </row>
    <row r="3780" s="253" customFormat="true" ht="27" hidden="true" spans="1:23">
      <c r="A3780" s="270">
        <f>MAX(A$3:A3779)+1</f>
        <v>3532</v>
      </c>
      <c r="B3780" s="270">
        <v>330602009</v>
      </c>
      <c r="C3780" s="503" t="s">
        <v>9714</v>
      </c>
      <c r="D3780" s="410" t="s">
        <v>9715</v>
      </c>
      <c r="E3780" s="410" t="s">
        <v>9714</v>
      </c>
      <c r="F3780" s="270"/>
      <c r="G3780" s="270"/>
      <c r="H3780" s="283" t="s">
        <v>39</v>
      </c>
      <c r="I3780" s="283" t="s">
        <v>40</v>
      </c>
      <c r="J3780" s="500">
        <v>600</v>
      </c>
      <c r="K3780" s="501">
        <v>540</v>
      </c>
      <c r="L3780" s="501">
        <v>486</v>
      </c>
      <c r="M3780" s="501">
        <v>480</v>
      </c>
      <c r="N3780" s="501">
        <v>432</v>
      </c>
      <c r="O3780" s="501">
        <v>388.8</v>
      </c>
      <c r="P3780" s="377"/>
      <c r="Q3780" s="377"/>
      <c r="R3780" s="377"/>
      <c r="S3780" s="270"/>
      <c r="T3780" s="283"/>
      <c r="U3780" s="283"/>
      <c r="V3780" s="270"/>
      <c r="W3780" s="270" t="s">
        <v>21</v>
      </c>
    </row>
    <row r="3781" s="253" customFormat="true" ht="27" hidden="true" spans="1:23">
      <c r="A3781" s="270">
        <f>MAX(A$3:A3780)+1</f>
        <v>3533</v>
      </c>
      <c r="B3781" s="270">
        <v>330602010</v>
      </c>
      <c r="C3781" s="503" t="s">
        <v>9716</v>
      </c>
      <c r="D3781" s="410" t="s">
        <v>9717</v>
      </c>
      <c r="E3781" s="410" t="s">
        <v>9716</v>
      </c>
      <c r="F3781" s="270"/>
      <c r="G3781" s="270"/>
      <c r="H3781" s="283" t="s">
        <v>39</v>
      </c>
      <c r="I3781" s="283" t="s">
        <v>40</v>
      </c>
      <c r="J3781" s="500">
        <v>600</v>
      </c>
      <c r="K3781" s="501">
        <v>540</v>
      </c>
      <c r="L3781" s="501">
        <v>486</v>
      </c>
      <c r="M3781" s="501">
        <v>480</v>
      </c>
      <c r="N3781" s="501">
        <v>432</v>
      </c>
      <c r="O3781" s="501">
        <v>388.8</v>
      </c>
      <c r="P3781" s="377"/>
      <c r="Q3781" s="377"/>
      <c r="R3781" s="377"/>
      <c r="S3781" s="270"/>
      <c r="T3781" s="283"/>
      <c r="U3781" s="283"/>
      <c r="V3781" s="270"/>
      <c r="W3781" s="270" t="s">
        <v>21</v>
      </c>
    </row>
    <row r="3782" s="253" customFormat="true" ht="27" hidden="true" spans="1:23">
      <c r="A3782" s="270">
        <f>MAX(A$3:A3781)+1</f>
        <v>3534</v>
      </c>
      <c r="B3782" s="270">
        <v>330602011</v>
      </c>
      <c r="C3782" s="503" t="s">
        <v>9718</v>
      </c>
      <c r="D3782" s="410" t="s">
        <v>9719</v>
      </c>
      <c r="E3782" s="410" t="s">
        <v>9718</v>
      </c>
      <c r="F3782" s="270"/>
      <c r="G3782" s="270"/>
      <c r="H3782" s="283" t="s">
        <v>39</v>
      </c>
      <c r="I3782" s="283" t="s">
        <v>40</v>
      </c>
      <c r="J3782" s="500">
        <v>900</v>
      </c>
      <c r="K3782" s="501">
        <v>810</v>
      </c>
      <c r="L3782" s="501">
        <v>729</v>
      </c>
      <c r="M3782" s="501">
        <v>720</v>
      </c>
      <c r="N3782" s="501">
        <v>648</v>
      </c>
      <c r="O3782" s="501">
        <v>583.2</v>
      </c>
      <c r="P3782" s="377"/>
      <c r="Q3782" s="377"/>
      <c r="R3782" s="377"/>
      <c r="S3782" s="270"/>
      <c r="T3782" s="283"/>
      <c r="U3782" s="283"/>
      <c r="V3782" s="270"/>
      <c r="W3782" s="270" t="s">
        <v>21</v>
      </c>
    </row>
    <row r="3783" s="253" customFormat="true" ht="27" hidden="true" spans="1:23">
      <c r="A3783" s="270">
        <f>MAX(A$3:A3782)+1</f>
        <v>3535</v>
      </c>
      <c r="B3783" s="270">
        <v>330602012</v>
      </c>
      <c r="C3783" s="503" t="s">
        <v>9720</v>
      </c>
      <c r="D3783" s="410" t="s">
        <v>9721</v>
      </c>
      <c r="E3783" s="410" t="s">
        <v>9720</v>
      </c>
      <c r="F3783" s="270"/>
      <c r="G3783" s="270"/>
      <c r="H3783" s="283" t="s">
        <v>39</v>
      </c>
      <c r="I3783" s="283" t="s">
        <v>40</v>
      </c>
      <c r="J3783" s="500">
        <v>900</v>
      </c>
      <c r="K3783" s="501">
        <v>810</v>
      </c>
      <c r="L3783" s="501">
        <v>729</v>
      </c>
      <c r="M3783" s="501">
        <v>720</v>
      </c>
      <c r="N3783" s="501">
        <v>648</v>
      </c>
      <c r="O3783" s="501">
        <v>583.2</v>
      </c>
      <c r="P3783" s="377"/>
      <c r="Q3783" s="377"/>
      <c r="R3783" s="377"/>
      <c r="S3783" s="270"/>
      <c r="T3783" s="283"/>
      <c r="U3783" s="283"/>
      <c r="V3783" s="270"/>
      <c r="W3783" s="270" t="s">
        <v>21</v>
      </c>
    </row>
    <row r="3784" s="253" customFormat="true" ht="27" hidden="true" spans="1:23">
      <c r="A3784" s="270">
        <f>MAX(A$3:A3783)+1</f>
        <v>3536</v>
      </c>
      <c r="B3784" s="270">
        <v>330602013</v>
      </c>
      <c r="C3784" s="503" t="s">
        <v>9722</v>
      </c>
      <c r="D3784" s="410" t="s">
        <v>9723</v>
      </c>
      <c r="E3784" s="410" t="s">
        <v>9722</v>
      </c>
      <c r="F3784" s="270" t="s">
        <v>9724</v>
      </c>
      <c r="G3784" s="270"/>
      <c r="H3784" s="283" t="s">
        <v>44</v>
      </c>
      <c r="I3784" s="283" t="s">
        <v>40</v>
      </c>
      <c r="J3784" s="493">
        <v>1688</v>
      </c>
      <c r="K3784" s="494">
        <v>1688</v>
      </c>
      <c r="L3784" s="494">
        <v>1688</v>
      </c>
      <c r="M3784" s="494">
        <v>1350</v>
      </c>
      <c r="N3784" s="494">
        <v>1350</v>
      </c>
      <c r="O3784" s="494">
        <v>1350</v>
      </c>
      <c r="P3784" s="377" t="s">
        <v>31</v>
      </c>
      <c r="Q3784" s="377" t="s">
        <v>31</v>
      </c>
      <c r="R3784" s="377" t="s">
        <v>31</v>
      </c>
      <c r="S3784" s="270"/>
      <c r="T3784" s="377"/>
      <c r="U3784" s="377"/>
      <c r="V3784" s="270"/>
      <c r="W3784" s="270" t="s">
        <v>938</v>
      </c>
    </row>
    <row r="3785" s="253" customFormat="true" ht="25.5" hidden="true" spans="1:23">
      <c r="A3785" s="270">
        <f>MAX(A$3:A3784)+1</f>
        <v>3537</v>
      </c>
      <c r="B3785" s="270" t="s">
        <v>9725</v>
      </c>
      <c r="C3785" s="393" t="s">
        <v>9726</v>
      </c>
      <c r="D3785" s="410" t="s">
        <v>9727</v>
      </c>
      <c r="E3785" s="410" t="s">
        <v>9728</v>
      </c>
      <c r="F3785" s="270"/>
      <c r="G3785" s="270"/>
      <c r="H3785" s="283" t="s">
        <v>44</v>
      </c>
      <c r="I3785" s="283" t="s">
        <v>40</v>
      </c>
      <c r="J3785" s="490">
        <v>225</v>
      </c>
      <c r="K3785" s="490">
        <v>225</v>
      </c>
      <c r="L3785" s="490">
        <v>225</v>
      </c>
      <c r="M3785" s="490">
        <v>225</v>
      </c>
      <c r="N3785" s="490">
        <v>225</v>
      </c>
      <c r="O3785" s="490">
        <v>225</v>
      </c>
      <c r="P3785" s="377" t="s">
        <v>31</v>
      </c>
      <c r="Q3785" s="377" t="s">
        <v>31</v>
      </c>
      <c r="R3785" s="377" t="s">
        <v>31</v>
      </c>
      <c r="S3785" s="503" t="s">
        <v>9726</v>
      </c>
      <c r="T3785" s="283"/>
      <c r="U3785" s="283"/>
      <c r="V3785" s="270"/>
      <c r="W3785" s="270" t="s">
        <v>21</v>
      </c>
    </row>
    <row r="3786" s="253" customFormat="true" ht="25.5" hidden="true" spans="1:23">
      <c r="A3786" s="270">
        <f>MAX(A$3:A3785)+1</f>
        <v>3538</v>
      </c>
      <c r="B3786" s="270">
        <v>330602014</v>
      </c>
      <c r="C3786" s="503" t="s">
        <v>9729</v>
      </c>
      <c r="D3786" s="410" t="s">
        <v>9730</v>
      </c>
      <c r="E3786" s="410" t="s">
        <v>9729</v>
      </c>
      <c r="F3786" s="270"/>
      <c r="G3786" s="270"/>
      <c r="H3786" s="283" t="s">
        <v>39</v>
      </c>
      <c r="I3786" s="283" t="s">
        <v>40</v>
      </c>
      <c r="J3786" s="500">
        <v>1130</v>
      </c>
      <c r="K3786" s="501">
        <v>1017</v>
      </c>
      <c r="L3786" s="501">
        <v>915.3</v>
      </c>
      <c r="M3786" s="501">
        <v>904</v>
      </c>
      <c r="N3786" s="501">
        <v>813.6</v>
      </c>
      <c r="O3786" s="501">
        <v>732.24</v>
      </c>
      <c r="P3786" s="377"/>
      <c r="Q3786" s="377"/>
      <c r="R3786" s="377"/>
      <c r="S3786" s="270"/>
      <c r="T3786" s="283"/>
      <c r="U3786" s="283"/>
      <c r="V3786" s="270"/>
      <c r="W3786" s="270" t="s">
        <v>21</v>
      </c>
    </row>
    <row r="3787" s="252" customFormat="true" ht="25.5" hidden="true" spans="1:23">
      <c r="A3787" s="270"/>
      <c r="B3787" s="270">
        <v>330603</v>
      </c>
      <c r="C3787" s="270" t="s">
        <v>9731</v>
      </c>
      <c r="D3787" s="410"/>
      <c r="E3787" s="410"/>
      <c r="F3787" s="270"/>
      <c r="G3787" s="270" t="s">
        <v>9625</v>
      </c>
      <c r="H3787" s="283"/>
      <c r="I3787" s="283"/>
      <c r="J3787" s="490"/>
      <c r="K3787" s="490"/>
      <c r="L3787" s="490"/>
      <c r="M3787" s="490"/>
      <c r="N3787" s="490"/>
      <c r="O3787" s="490"/>
      <c r="P3787" s="377"/>
      <c r="Q3787" s="377"/>
      <c r="R3787" s="377"/>
      <c r="S3787" s="270"/>
      <c r="T3787" s="283"/>
      <c r="U3787" s="283"/>
      <c r="V3787" s="270"/>
      <c r="W3787" s="270" t="s">
        <v>21</v>
      </c>
    </row>
    <row r="3788" s="253" customFormat="true" ht="27" hidden="true" spans="1:23">
      <c r="A3788" s="270">
        <f>MAX(A$3:A3787)+1</f>
        <v>3539</v>
      </c>
      <c r="B3788" s="270">
        <v>330603001</v>
      </c>
      <c r="C3788" s="503" t="s">
        <v>9732</v>
      </c>
      <c r="D3788" s="410" t="s">
        <v>9733</v>
      </c>
      <c r="E3788" s="410" t="s">
        <v>9732</v>
      </c>
      <c r="F3788" s="270"/>
      <c r="G3788" s="270"/>
      <c r="H3788" s="283" t="s">
        <v>39</v>
      </c>
      <c r="I3788" s="283" t="s">
        <v>40</v>
      </c>
      <c r="J3788" s="493">
        <v>2430</v>
      </c>
      <c r="K3788" s="494">
        <v>2430</v>
      </c>
      <c r="L3788" s="494">
        <v>2430</v>
      </c>
      <c r="M3788" s="494">
        <v>1944</v>
      </c>
      <c r="N3788" s="494">
        <v>1944</v>
      </c>
      <c r="O3788" s="494">
        <v>1944</v>
      </c>
      <c r="P3788" s="377" t="s">
        <v>31</v>
      </c>
      <c r="Q3788" s="377" t="s">
        <v>31</v>
      </c>
      <c r="R3788" s="377" t="s">
        <v>31</v>
      </c>
      <c r="S3788" s="270"/>
      <c r="T3788" s="377"/>
      <c r="U3788" s="377"/>
      <c r="V3788" s="270"/>
      <c r="W3788" s="270" t="s">
        <v>938</v>
      </c>
    </row>
    <row r="3789" s="253" customFormat="true" ht="27" hidden="true" spans="1:23">
      <c r="A3789" s="270">
        <f>MAX(A$3:A3788)+1</f>
        <v>3540</v>
      </c>
      <c r="B3789" s="270">
        <v>330603002</v>
      </c>
      <c r="C3789" s="503" t="s">
        <v>9734</v>
      </c>
      <c r="D3789" s="410" t="s">
        <v>9735</v>
      </c>
      <c r="E3789" s="410" t="s">
        <v>9734</v>
      </c>
      <c r="F3789" s="270"/>
      <c r="G3789" s="270"/>
      <c r="H3789" s="283" t="s">
        <v>39</v>
      </c>
      <c r="I3789" s="283" t="s">
        <v>40</v>
      </c>
      <c r="J3789" s="493">
        <v>2849</v>
      </c>
      <c r="K3789" s="494">
        <v>2849</v>
      </c>
      <c r="L3789" s="494">
        <v>2849</v>
      </c>
      <c r="M3789" s="494">
        <v>2279</v>
      </c>
      <c r="N3789" s="494">
        <v>2279</v>
      </c>
      <c r="O3789" s="494">
        <v>2279</v>
      </c>
      <c r="P3789" s="377" t="s">
        <v>31</v>
      </c>
      <c r="Q3789" s="377" t="s">
        <v>31</v>
      </c>
      <c r="R3789" s="377" t="s">
        <v>31</v>
      </c>
      <c r="S3789" s="270"/>
      <c r="T3789" s="377"/>
      <c r="U3789" s="377"/>
      <c r="V3789" s="270"/>
      <c r="W3789" s="270" t="s">
        <v>938</v>
      </c>
    </row>
    <row r="3790" s="253" customFormat="true" ht="38.25" hidden="true" spans="1:23">
      <c r="A3790" s="270">
        <f>MAX(A$3:A3789)+1</f>
        <v>3541</v>
      </c>
      <c r="B3790" s="270">
        <v>330603003</v>
      </c>
      <c r="C3790" s="503" t="s">
        <v>9736</v>
      </c>
      <c r="D3790" s="410" t="s">
        <v>9737</v>
      </c>
      <c r="E3790" s="410" t="s">
        <v>9736</v>
      </c>
      <c r="F3790" s="474" t="s">
        <v>9738</v>
      </c>
      <c r="G3790" s="270"/>
      <c r="H3790" s="283" t="s">
        <v>39</v>
      </c>
      <c r="I3790" s="283" t="s">
        <v>40</v>
      </c>
      <c r="J3790" s="493">
        <v>4300</v>
      </c>
      <c r="K3790" s="494">
        <v>4300</v>
      </c>
      <c r="L3790" s="494">
        <v>4300</v>
      </c>
      <c r="M3790" s="494">
        <v>3440</v>
      </c>
      <c r="N3790" s="494">
        <v>3440</v>
      </c>
      <c r="O3790" s="494">
        <v>3440</v>
      </c>
      <c r="P3790" s="377" t="s">
        <v>31</v>
      </c>
      <c r="Q3790" s="377" t="s">
        <v>31</v>
      </c>
      <c r="R3790" s="377" t="s">
        <v>31</v>
      </c>
      <c r="S3790" s="270"/>
      <c r="T3790" s="377"/>
      <c r="U3790" s="377"/>
      <c r="V3790" s="270"/>
      <c r="W3790" s="270" t="s">
        <v>938</v>
      </c>
    </row>
    <row r="3791" s="253" customFormat="true" ht="27" hidden="true" spans="1:23">
      <c r="A3791" s="270">
        <f>MAX(A$3:A3790)+1</f>
        <v>3542</v>
      </c>
      <c r="B3791" s="270">
        <v>330603004</v>
      </c>
      <c r="C3791" s="503" t="s">
        <v>9739</v>
      </c>
      <c r="D3791" s="410" t="s">
        <v>9740</v>
      </c>
      <c r="E3791" s="410" t="s">
        <v>9739</v>
      </c>
      <c r="F3791" s="474"/>
      <c r="G3791" s="270"/>
      <c r="H3791" s="283" t="s">
        <v>39</v>
      </c>
      <c r="I3791" s="283" t="s">
        <v>40</v>
      </c>
      <c r="J3791" s="500">
        <v>1800</v>
      </c>
      <c r="K3791" s="501">
        <v>1620</v>
      </c>
      <c r="L3791" s="501">
        <v>1458</v>
      </c>
      <c r="M3791" s="501">
        <v>1440</v>
      </c>
      <c r="N3791" s="501">
        <v>1296</v>
      </c>
      <c r="O3791" s="501">
        <v>1166.4</v>
      </c>
      <c r="P3791" s="377"/>
      <c r="Q3791" s="377"/>
      <c r="R3791" s="377"/>
      <c r="S3791" s="270"/>
      <c r="T3791" s="283"/>
      <c r="U3791" s="283"/>
      <c r="V3791" s="270"/>
      <c r="W3791" s="270" t="s">
        <v>21</v>
      </c>
    </row>
    <row r="3792" s="253" customFormat="true" ht="27" hidden="true" spans="1:23">
      <c r="A3792" s="270">
        <f>MAX(A$3:A3791)+1</f>
        <v>3543</v>
      </c>
      <c r="B3792" s="270">
        <v>330603005</v>
      </c>
      <c r="C3792" s="503" t="s">
        <v>9741</v>
      </c>
      <c r="D3792" s="410" t="s">
        <v>9742</v>
      </c>
      <c r="E3792" s="410" t="s">
        <v>9741</v>
      </c>
      <c r="F3792" s="474"/>
      <c r="G3792" s="270"/>
      <c r="H3792" s="283" t="s">
        <v>39</v>
      </c>
      <c r="I3792" s="283" t="s">
        <v>40</v>
      </c>
      <c r="J3792" s="493">
        <v>1800</v>
      </c>
      <c r="K3792" s="494">
        <v>1800</v>
      </c>
      <c r="L3792" s="494">
        <v>1800</v>
      </c>
      <c r="M3792" s="494">
        <v>1440</v>
      </c>
      <c r="N3792" s="494">
        <v>1440</v>
      </c>
      <c r="O3792" s="494">
        <v>1440</v>
      </c>
      <c r="P3792" s="377" t="s">
        <v>31</v>
      </c>
      <c r="Q3792" s="377" t="s">
        <v>31</v>
      </c>
      <c r="R3792" s="377" t="s">
        <v>31</v>
      </c>
      <c r="S3792" s="270"/>
      <c r="T3792" s="377"/>
      <c r="U3792" s="377"/>
      <c r="V3792" s="270"/>
      <c r="W3792" s="270" t="s">
        <v>938</v>
      </c>
    </row>
    <row r="3793" s="253" customFormat="true" ht="27" hidden="true" spans="1:23">
      <c r="A3793" s="270">
        <f>MAX(A$3:A3792)+1</f>
        <v>3544</v>
      </c>
      <c r="B3793" s="270">
        <v>330603006</v>
      </c>
      <c r="C3793" s="503" t="s">
        <v>9743</v>
      </c>
      <c r="D3793" s="410" t="s">
        <v>9744</v>
      </c>
      <c r="E3793" s="410" t="s">
        <v>9743</v>
      </c>
      <c r="F3793" s="474"/>
      <c r="G3793" s="270"/>
      <c r="H3793" s="283" t="s">
        <v>44</v>
      </c>
      <c r="I3793" s="283" t="s">
        <v>40</v>
      </c>
      <c r="J3793" s="500">
        <v>1130</v>
      </c>
      <c r="K3793" s="501">
        <v>1017</v>
      </c>
      <c r="L3793" s="501">
        <v>915.3</v>
      </c>
      <c r="M3793" s="501">
        <v>904</v>
      </c>
      <c r="N3793" s="501">
        <v>813.6</v>
      </c>
      <c r="O3793" s="501">
        <v>732.24</v>
      </c>
      <c r="P3793" s="377"/>
      <c r="Q3793" s="377"/>
      <c r="R3793" s="377"/>
      <c r="S3793" s="270"/>
      <c r="T3793" s="283"/>
      <c r="U3793" s="283"/>
      <c r="V3793" s="270"/>
      <c r="W3793" s="270" t="s">
        <v>21</v>
      </c>
    </row>
    <row r="3794" s="253" customFormat="true" ht="27" hidden="true" spans="1:23">
      <c r="A3794" s="270">
        <f>MAX(A$3:A3793)+1</f>
        <v>3545</v>
      </c>
      <c r="B3794" s="270">
        <v>330603007</v>
      </c>
      <c r="C3794" s="503" t="s">
        <v>9745</v>
      </c>
      <c r="D3794" s="410" t="s">
        <v>9746</v>
      </c>
      <c r="E3794" s="410" t="s">
        <v>9745</v>
      </c>
      <c r="F3794" s="474"/>
      <c r="G3794" s="270"/>
      <c r="H3794" s="283" t="s">
        <v>44</v>
      </c>
      <c r="I3794" s="283" t="s">
        <v>40</v>
      </c>
      <c r="J3794" s="493">
        <v>2849</v>
      </c>
      <c r="K3794" s="494">
        <v>2849</v>
      </c>
      <c r="L3794" s="494">
        <v>2849</v>
      </c>
      <c r="M3794" s="494">
        <v>2279</v>
      </c>
      <c r="N3794" s="494">
        <v>2279</v>
      </c>
      <c r="O3794" s="494">
        <v>2279</v>
      </c>
      <c r="P3794" s="377" t="s">
        <v>31</v>
      </c>
      <c r="Q3794" s="377" t="s">
        <v>31</v>
      </c>
      <c r="R3794" s="377" t="s">
        <v>31</v>
      </c>
      <c r="S3794" s="270"/>
      <c r="T3794" s="377"/>
      <c r="U3794" s="377"/>
      <c r="V3794" s="270"/>
      <c r="W3794" s="270" t="s">
        <v>938</v>
      </c>
    </row>
    <row r="3795" s="253" customFormat="true" ht="89.25" hidden="true" spans="1:23">
      <c r="A3795" s="270">
        <f>MAX(A$3:A3794)+1</f>
        <v>3546</v>
      </c>
      <c r="B3795" s="270">
        <v>330603008</v>
      </c>
      <c r="C3795" s="333" t="s">
        <v>9747</v>
      </c>
      <c r="D3795" s="550" t="s">
        <v>9748</v>
      </c>
      <c r="E3795" s="410" t="s">
        <v>9747</v>
      </c>
      <c r="F3795" s="270" t="s">
        <v>9749</v>
      </c>
      <c r="G3795" s="270"/>
      <c r="H3795" s="283" t="s">
        <v>29</v>
      </c>
      <c r="I3795" s="283" t="s">
        <v>5552</v>
      </c>
      <c r="J3795" s="490" t="s">
        <v>70</v>
      </c>
      <c r="K3795" s="490" t="s">
        <v>70</v>
      </c>
      <c r="L3795" s="490" t="s">
        <v>70</v>
      </c>
      <c r="M3795" s="490" t="s">
        <v>70</v>
      </c>
      <c r="N3795" s="490" t="s">
        <v>70</v>
      </c>
      <c r="O3795" s="490" t="s">
        <v>70</v>
      </c>
      <c r="P3795" s="490" t="s">
        <v>70</v>
      </c>
      <c r="Q3795" s="490" t="s">
        <v>70</v>
      </c>
      <c r="R3795" s="490" t="s">
        <v>70</v>
      </c>
      <c r="S3795" s="430" t="s">
        <v>1008</v>
      </c>
      <c r="T3795" s="283"/>
      <c r="U3795" s="283"/>
      <c r="V3795" s="270"/>
      <c r="W3795" s="270" t="s">
        <v>21</v>
      </c>
    </row>
    <row r="3796" s="252" customFormat="true" ht="25.5" hidden="true" spans="1:23">
      <c r="A3796" s="270"/>
      <c r="B3796" s="270">
        <v>330604</v>
      </c>
      <c r="C3796" s="270" t="s">
        <v>9750</v>
      </c>
      <c r="D3796" s="410"/>
      <c r="E3796" s="410"/>
      <c r="F3796" s="270"/>
      <c r="G3796" s="270" t="s">
        <v>9751</v>
      </c>
      <c r="H3796" s="283"/>
      <c r="I3796" s="283"/>
      <c r="J3796" s="490"/>
      <c r="K3796" s="490"/>
      <c r="L3796" s="490"/>
      <c r="M3796" s="490"/>
      <c r="N3796" s="490"/>
      <c r="O3796" s="490"/>
      <c r="P3796" s="377"/>
      <c r="Q3796" s="377"/>
      <c r="R3796" s="377"/>
      <c r="S3796" s="270"/>
      <c r="T3796" s="283"/>
      <c r="U3796" s="283" t="s">
        <v>3233</v>
      </c>
      <c r="V3796" s="270"/>
      <c r="W3796" s="270" t="s">
        <v>21</v>
      </c>
    </row>
    <row r="3797" s="253" customFormat="true" ht="38.25" hidden="true" spans="1:23">
      <c r="A3797" s="270">
        <f>MAX(A$3:A3796)+1</f>
        <v>3547</v>
      </c>
      <c r="B3797" s="270">
        <v>330604001</v>
      </c>
      <c r="C3797" s="430" t="s">
        <v>9752</v>
      </c>
      <c r="D3797" s="410" t="s">
        <v>9753</v>
      </c>
      <c r="E3797" s="410" t="s">
        <v>9752</v>
      </c>
      <c r="F3797" s="396"/>
      <c r="G3797" s="270"/>
      <c r="H3797" s="283" t="s">
        <v>1113</v>
      </c>
      <c r="I3797" s="283" t="s">
        <v>5739</v>
      </c>
      <c r="J3797" s="490" t="s">
        <v>31</v>
      </c>
      <c r="K3797" s="490" t="s">
        <v>31</v>
      </c>
      <c r="L3797" s="490" t="s">
        <v>31</v>
      </c>
      <c r="M3797" s="490" t="s">
        <v>31</v>
      </c>
      <c r="N3797" s="490" t="s">
        <v>31</v>
      </c>
      <c r="O3797" s="490" t="s">
        <v>31</v>
      </c>
      <c r="P3797" s="377" t="s">
        <v>31</v>
      </c>
      <c r="Q3797" s="377" t="s">
        <v>31</v>
      </c>
      <c r="R3797" s="377" t="s">
        <v>31</v>
      </c>
      <c r="S3797" s="498" t="s">
        <v>9754</v>
      </c>
      <c r="T3797" s="283"/>
      <c r="U3797" s="283"/>
      <c r="V3797" s="270"/>
      <c r="W3797" s="270" t="s">
        <v>21</v>
      </c>
    </row>
    <row r="3798" s="253" customFormat="true" ht="38.25" hidden="true" spans="1:23">
      <c r="A3798" s="270">
        <f>MAX(A$3:A3797)+1</f>
        <v>3548</v>
      </c>
      <c r="B3798" s="270">
        <v>330604002</v>
      </c>
      <c r="C3798" s="430" t="s">
        <v>9755</v>
      </c>
      <c r="D3798" s="410" t="s">
        <v>9756</v>
      </c>
      <c r="E3798" s="410" t="s">
        <v>9755</v>
      </c>
      <c r="F3798" s="396" t="s">
        <v>9757</v>
      </c>
      <c r="G3798" s="270"/>
      <c r="H3798" s="283" t="s">
        <v>39</v>
      </c>
      <c r="I3798" s="283" t="s">
        <v>5739</v>
      </c>
      <c r="J3798" s="490" t="s">
        <v>31</v>
      </c>
      <c r="K3798" s="490" t="s">
        <v>31</v>
      </c>
      <c r="L3798" s="490" t="s">
        <v>31</v>
      </c>
      <c r="M3798" s="490" t="s">
        <v>31</v>
      </c>
      <c r="N3798" s="490" t="s">
        <v>31</v>
      </c>
      <c r="O3798" s="490" t="s">
        <v>31</v>
      </c>
      <c r="P3798" s="377" t="s">
        <v>31</v>
      </c>
      <c r="Q3798" s="377" t="s">
        <v>31</v>
      </c>
      <c r="R3798" s="377" t="s">
        <v>31</v>
      </c>
      <c r="S3798" s="270"/>
      <c r="T3798" s="283"/>
      <c r="U3798" s="283"/>
      <c r="V3798" s="270"/>
      <c r="W3798" s="270" t="s">
        <v>21</v>
      </c>
    </row>
    <row r="3799" s="253" customFormat="true" ht="38.25" hidden="true" spans="1:23">
      <c r="A3799" s="270">
        <f>MAX(A$3:A3798)+1</f>
        <v>3549</v>
      </c>
      <c r="B3799" s="270">
        <v>330604003</v>
      </c>
      <c r="C3799" s="430" t="s">
        <v>9758</v>
      </c>
      <c r="D3799" s="410" t="s">
        <v>9759</v>
      </c>
      <c r="E3799" s="410" t="s">
        <v>9758</v>
      </c>
      <c r="F3799" s="396" t="s">
        <v>9757</v>
      </c>
      <c r="G3799" s="270"/>
      <c r="H3799" s="283" t="s">
        <v>39</v>
      </c>
      <c r="I3799" s="283" t="s">
        <v>5739</v>
      </c>
      <c r="J3799" s="490" t="s">
        <v>31</v>
      </c>
      <c r="K3799" s="490" t="s">
        <v>31</v>
      </c>
      <c r="L3799" s="490" t="s">
        <v>31</v>
      </c>
      <c r="M3799" s="490" t="s">
        <v>31</v>
      </c>
      <c r="N3799" s="490" t="s">
        <v>31</v>
      </c>
      <c r="O3799" s="490" t="s">
        <v>31</v>
      </c>
      <c r="P3799" s="377" t="s">
        <v>31</v>
      </c>
      <c r="Q3799" s="377" t="s">
        <v>31</v>
      </c>
      <c r="R3799" s="377" t="s">
        <v>31</v>
      </c>
      <c r="S3799" s="270"/>
      <c r="T3799" s="283"/>
      <c r="U3799" s="283"/>
      <c r="V3799" s="270"/>
      <c r="W3799" s="270" t="s">
        <v>21</v>
      </c>
    </row>
    <row r="3800" s="253" customFormat="true" ht="38.25" hidden="true" spans="1:23">
      <c r="A3800" s="270">
        <f>MAX(A$3:A3799)+1</f>
        <v>3550</v>
      </c>
      <c r="B3800" s="270">
        <v>330604004</v>
      </c>
      <c r="C3800" s="430" t="s">
        <v>9760</v>
      </c>
      <c r="D3800" s="410" t="s">
        <v>9761</v>
      </c>
      <c r="E3800" s="410" t="s">
        <v>9760</v>
      </c>
      <c r="F3800" s="396" t="s">
        <v>9757</v>
      </c>
      <c r="G3800" s="270"/>
      <c r="H3800" s="283" t="s">
        <v>39</v>
      </c>
      <c r="I3800" s="283" t="s">
        <v>5739</v>
      </c>
      <c r="J3800" s="490" t="s">
        <v>31</v>
      </c>
      <c r="K3800" s="490" t="s">
        <v>31</v>
      </c>
      <c r="L3800" s="490" t="s">
        <v>31</v>
      </c>
      <c r="M3800" s="490" t="s">
        <v>31</v>
      </c>
      <c r="N3800" s="490" t="s">
        <v>31</v>
      </c>
      <c r="O3800" s="490" t="s">
        <v>31</v>
      </c>
      <c r="P3800" s="377" t="s">
        <v>31</v>
      </c>
      <c r="Q3800" s="377" t="s">
        <v>31</v>
      </c>
      <c r="R3800" s="377" t="s">
        <v>31</v>
      </c>
      <c r="S3800" s="270"/>
      <c r="T3800" s="283"/>
      <c r="U3800" s="283"/>
      <c r="V3800" s="270"/>
      <c r="W3800" s="270" t="s">
        <v>21</v>
      </c>
    </row>
    <row r="3801" s="253" customFormat="true" ht="38.25" hidden="true" spans="1:23">
      <c r="A3801" s="270">
        <f>MAX(A$3:A3800)+1</f>
        <v>3551</v>
      </c>
      <c r="B3801" s="270">
        <v>330604005</v>
      </c>
      <c r="C3801" s="270" t="s">
        <v>9762</v>
      </c>
      <c r="D3801" s="410" t="s">
        <v>9763</v>
      </c>
      <c r="E3801" s="410" t="s">
        <v>9762</v>
      </c>
      <c r="F3801" s="284" t="s">
        <v>9764</v>
      </c>
      <c r="G3801" s="284"/>
      <c r="H3801" s="283" t="s">
        <v>39</v>
      </c>
      <c r="I3801" s="283" t="s">
        <v>5739</v>
      </c>
      <c r="J3801" s="490" t="s">
        <v>31</v>
      </c>
      <c r="K3801" s="490" t="s">
        <v>31</v>
      </c>
      <c r="L3801" s="490" t="s">
        <v>31</v>
      </c>
      <c r="M3801" s="490" t="s">
        <v>31</v>
      </c>
      <c r="N3801" s="490" t="s">
        <v>31</v>
      </c>
      <c r="O3801" s="490" t="s">
        <v>31</v>
      </c>
      <c r="P3801" s="377" t="s">
        <v>31</v>
      </c>
      <c r="Q3801" s="377" t="s">
        <v>31</v>
      </c>
      <c r="R3801" s="377" t="s">
        <v>31</v>
      </c>
      <c r="S3801" s="284"/>
      <c r="T3801" s="283"/>
      <c r="U3801" s="283"/>
      <c r="V3801" s="270"/>
      <c r="W3801" s="270" t="s">
        <v>310</v>
      </c>
    </row>
    <row r="3802" s="253" customFormat="true" ht="38.25" hidden="true" spans="1:23">
      <c r="A3802" s="270">
        <f>MAX(A$3:A3801)+1</f>
        <v>3552</v>
      </c>
      <c r="B3802" s="270">
        <v>330604006</v>
      </c>
      <c r="C3802" s="430" t="s">
        <v>9765</v>
      </c>
      <c r="D3802" s="410" t="s">
        <v>9766</v>
      </c>
      <c r="E3802" s="410" t="s">
        <v>9765</v>
      </c>
      <c r="F3802" s="396" t="s">
        <v>9767</v>
      </c>
      <c r="G3802" s="270"/>
      <c r="H3802" s="283" t="s">
        <v>39</v>
      </c>
      <c r="I3802" s="283" t="s">
        <v>5739</v>
      </c>
      <c r="J3802" s="490" t="s">
        <v>31</v>
      </c>
      <c r="K3802" s="490" t="s">
        <v>31</v>
      </c>
      <c r="L3802" s="490" t="s">
        <v>31</v>
      </c>
      <c r="M3802" s="490" t="s">
        <v>31</v>
      </c>
      <c r="N3802" s="490" t="s">
        <v>31</v>
      </c>
      <c r="O3802" s="490" t="s">
        <v>31</v>
      </c>
      <c r="P3802" s="377" t="s">
        <v>31</v>
      </c>
      <c r="Q3802" s="377" t="s">
        <v>31</v>
      </c>
      <c r="R3802" s="377" t="s">
        <v>31</v>
      </c>
      <c r="S3802" s="270"/>
      <c r="T3802" s="283"/>
      <c r="U3802" s="283"/>
      <c r="V3802" s="270"/>
      <c r="W3802" s="270" t="s">
        <v>21</v>
      </c>
    </row>
    <row r="3803" s="253" customFormat="true" ht="38.25" hidden="true" spans="1:23">
      <c r="A3803" s="270">
        <f>MAX(A$3:A3802)+1</f>
        <v>3553</v>
      </c>
      <c r="B3803" s="270">
        <v>330604007</v>
      </c>
      <c r="C3803" s="430" t="s">
        <v>9768</v>
      </c>
      <c r="D3803" s="410" t="s">
        <v>9769</v>
      </c>
      <c r="E3803" s="410" t="s">
        <v>9768</v>
      </c>
      <c r="F3803" s="396" t="s">
        <v>9770</v>
      </c>
      <c r="G3803" s="270" t="s">
        <v>9134</v>
      </c>
      <c r="H3803" s="283" t="s">
        <v>39</v>
      </c>
      <c r="I3803" s="283" t="s">
        <v>5739</v>
      </c>
      <c r="J3803" s="490" t="s">
        <v>31</v>
      </c>
      <c r="K3803" s="490" t="s">
        <v>31</v>
      </c>
      <c r="L3803" s="490" t="s">
        <v>31</v>
      </c>
      <c r="M3803" s="490" t="s">
        <v>31</v>
      </c>
      <c r="N3803" s="490" t="s">
        <v>31</v>
      </c>
      <c r="O3803" s="490" t="s">
        <v>31</v>
      </c>
      <c r="P3803" s="377" t="s">
        <v>31</v>
      </c>
      <c r="Q3803" s="377" t="s">
        <v>31</v>
      </c>
      <c r="R3803" s="377" t="s">
        <v>31</v>
      </c>
      <c r="S3803" s="270"/>
      <c r="T3803" s="283"/>
      <c r="U3803" s="283"/>
      <c r="V3803" s="270"/>
      <c r="W3803" s="270" t="s">
        <v>21</v>
      </c>
    </row>
    <row r="3804" s="253" customFormat="true" ht="38.25" hidden="true" spans="1:23">
      <c r="A3804" s="270">
        <f>MAX(A$3:A3803)+1</f>
        <v>3554</v>
      </c>
      <c r="B3804" s="270">
        <v>330604008</v>
      </c>
      <c r="C3804" s="430" t="s">
        <v>9771</v>
      </c>
      <c r="D3804" s="410" t="s">
        <v>9772</v>
      </c>
      <c r="E3804" s="410" t="s">
        <v>9771</v>
      </c>
      <c r="F3804" s="396" t="s">
        <v>9773</v>
      </c>
      <c r="G3804" s="270" t="s">
        <v>9774</v>
      </c>
      <c r="H3804" s="283" t="s">
        <v>39</v>
      </c>
      <c r="I3804" s="283" t="s">
        <v>5739</v>
      </c>
      <c r="J3804" s="490" t="s">
        <v>31</v>
      </c>
      <c r="K3804" s="490" t="s">
        <v>31</v>
      </c>
      <c r="L3804" s="490" t="s">
        <v>31</v>
      </c>
      <c r="M3804" s="490" t="s">
        <v>31</v>
      </c>
      <c r="N3804" s="490" t="s">
        <v>31</v>
      </c>
      <c r="O3804" s="490" t="s">
        <v>31</v>
      </c>
      <c r="P3804" s="377" t="s">
        <v>31</v>
      </c>
      <c r="Q3804" s="377" t="s">
        <v>31</v>
      </c>
      <c r="R3804" s="377" t="s">
        <v>31</v>
      </c>
      <c r="S3804" s="270"/>
      <c r="T3804" s="283"/>
      <c r="U3804" s="283"/>
      <c r="V3804" s="270"/>
      <c r="W3804" s="270" t="s">
        <v>21</v>
      </c>
    </row>
    <row r="3805" s="253" customFormat="true" ht="89.25" hidden="true" spans="1:23">
      <c r="A3805" s="270">
        <f>MAX(A$3:A3804)+1</f>
        <v>3555</v>
      </c>
      <c r="B3805" s="270">
        <v>330604009</v>
      </c>
      <c r="C3805" s="430" t="s">
        <v>9775</v>
      </c>
      <c r="D3805" s="410" t="s">
        <v>9776</v>
      </c>
      <c r="E3805" s="410" t="s">
        <v>9775</v>
      </c>
      <c r="F3805" s="396" t="s">
        <v>9777</v>
      </c>
      <c r="G3805" s="270" t="s">
        <v>9774</v>
      </c>
      <c r="H3805" s="283" t="s">
        <v>29</v>
      </c>
      <c r="I3805" s="283" t="s">
        <v>5739</v>
      </c>
      <c r="J3805" s="490" t="s">
        <v>31</v>
      </c>
      <c r="K3805" s="490" t="s">
        <v>31</v>
      </c>
      <c r="L3805" s="490" t="s">
        <v>31</v>
      </c>
      <c r="M3805" s="490" t="s">
        <v>31</v>
      </c>
      <c r="N3805" s="490" t="s">
        <v>31</v>
      </c>
      <c r="O3805" s="490" t="s">
        <v>31</v>
      </c>
      <c r="P3805" s="377" t="s">
        <v>31</v>
      </c>
      <c r="Q3805" s="377" t="s">
        <v>31</v>
      </c>
      <c r="R3805" s="377" t="s">
        <v>31</v>
      </c>
      <c r="S3805" s="270"/>
      <c r="T3805" s="283"/>
      <c r="U3805" s="283"/>
      <c r="V3805" s="270"/>
      <c r="W3805" s="270" t="s">
        <v>21</v>
      </c>
    </row>
    <row r="3806" s="253" customFormat="true" ht="38.25" hidden="true" spans="1:23">
      <c r="A3806" s="270">
        <f>MAX(A$3:A3805)+1</f>
        <v>3556</v>
      </c>
      <c r="B3806" s="270">
        <v>330604010</v>
      </c>
      <c r="C3806" s="430" t="s">
        <v>9778</v>
      </c>
      <c r="D3806" s="410" t="s">
        <v>9779</v>
      </c>
      <c r="E3806" s="410" t="s">
        <v>9778</v>
      </c>
      <c r="F3806" s="396"/>
      <c r="G3806" s="270"/>
      <c r="H3806" s="283" t="s">
        <v>29</v>
      </c>
      <c r="I3806" s="283" t="s">
        <v>5739</v>
      </c>
      <c r="J3806" s="490" t="s">
        <v>31</v>
      </c>
      <c r="K3806" s="490" t="s">
        <v>31</v>
      </c>
      <c r="L3806" s="490" t="s">
        <v>31</v>
      </c>
      <c r="M3806" s="490" t="s">
        <v>31</v>
      </c>
      <c r="N3806" s="490" t="s">
        <v>31</v>
      </c>
      <c r="O3806" s="490" t="s">
        <v>31</v>
      </c>
      <c r="P3806" s="377" t="s">
        <v>31</v>
      </c>
      <c r="Q3806" s="377" t="s">
        <v>31</v>
      </c>
      <c r="R3806" s="377" t="s">
        <v>31</v>
      </c>
      <c r="S3806" s="270"/>
      <c r="T3806" s="283"/>
      <c r="U3806" s="283"/>
      <c r="V3806" s="270"/>
      <c r="W3806" s="270" t="s">
        <v>21</v>
      </c>
    </row>
    <row r="3807" s="253" customFormat="true" ht="38.25" hidden="true" spans="1:23">
      <c r="A3807" s="270">
        <f>MAX(A$3:A3806)+1</f>
        <v>3557</v>
      </c>
      <c r="B3807" s="270">
        <v>330604011</v>
      </c>
      <c r="C3807" s="430" t="s">
        <v>9780</v>
      </c>
      <c r="D3807" s="410" t="s">
        <v>9781</v>
      </c>
      <c r="E3807" s="410" t="s">
        <v>9780</v>
      </c>
      <c r="F3807" s="396" t="s">
        <v>9782</v>
      </c>
      <c r="G3807" s="270" t="s">
        <v>9783</v>
      </c>
      <c r="H3807" s="283" t="s">
        <v>29</v>
      </c>
      <c r="I3807" s="283" t="s">
        <v>5739</v>
      </c>
      <c r="J3807" s="490" t="s">
        <v>31</v>
      </c>
      <c r="K3807" s="490" t="s">
        <v>31</v>
      </c>
      <c r="L3807" s="490" t="s">
        <v>31</v>
      </c>
      <c r="M3807" s="490" t="s">
        <v>31</v>
      </c>
      <c r="N3807" s="490" t="s">
        <v>31</v>
      </c>
      <c r="O3807" s="490" t="s">
        <v>31</v>
      </c>
      <c r="P3807" s="377" t="s">
        <v>31</v>
      </c>
      <c r="Q3807" s="377" t="s">
        <v>31</v>
      </c>
      <c r="R3807" s="377" t="s">
        <v>31</v>
      </c>
      <c r="S3807" s="270"/>
      <c r="T3807" s="283"/>
      <c r="U3807" s="283"/>
      <c r="V3807" s="270"/>
      <c r="W3807" s="270" t="s">
        <v>21</v>
      </c>
    </row>
    <row r="3808" s="253" customFormat="true" ht="38.25" hidden="true" spans="1:23">
      <c r="A3808" s="270">
        <f>MAX(A$3:A3807)+1</f>
        <v>3558</v>
      </c>
      <c r="B3808" s="270">
        <v>330604012</v>
      </c>
      <c r="C3808" s="430" t="s">
        <v>9784</v>
      </c>
      <c r="D3808" s="410" t="s">
        <v>9785</v>
      </c>
      <c r="E3808" s="410" t="s">
        <v>9784</v>
      </c>
      <c r="F3808" s="396" t="s">
        <v>9786</v>
      </c>
      <c r="G3808" s="270"/>
      <c r="H3808" s="283" t="s">
        <v>29</v>
      </c>
      <c r="I3808" s="283" t="s">
        <v>40</v>
      </c>
      <c r="J3808" s="490" t="s">
        <v>31</v>
      </c>
      <c r="K3808" s="490" t="s">
        <v>31</v>
      </c>
      <c r="L3808" s="490" t="s">
        <v>31</v>
      </c>
      <c r="M3808" s="490" t="s">
        <v>31</v>
      </c>
      <c r="N3808" s="490" t="s">
        <v>31</v>
      </c>
      <c r="O3808" s="490" t="s">
        <v>31</v>
      </c>
      <c r="P3808" s="377" t="s">
        <v>31</v>
      </c>
      <c r="Q3808" s="377" t="s">
        <v>31</v>
      </c>
      <c r="R3808" s="377" t="s">
        <v>31</v>
      </c>
      <c r="S3808" s="270"/>
      <c r="T3808" s="283"/>
      <c r="U3808" s="283"/>
      <c r="V3808" s="270"/>
      <c r="W3808" s="270" t="s">
        <v>21</v>
      </c>
    </row>
    <row r="3809" s="253" customFormat="true" ht="38.25" hidden="true" spans="1:23">
      <c r="A3809" s="270">
        <f>MAX(A$3:A3808)+1</f>
        <v>3559</v>
      </c>
      <c r="B3809" s="270">
        <v>330604013</v>
      </c>
      <c r="C3809" s="430" t="s">
        <v>9787</v>
      </c>
      <c r="D3809" s="410" t="s">
        <v>9788</v>
      </c>
      <c r="E3809" s="410" t="s">
        <v>9787</v>
      </c>
      <c r="F3809" s="396" t="s">
        <v>9789</v>
      </c>
      <c r="G3809" s="270" t="s">
        <v>9790</v>
      </c>
      <c r="H3809" s="283" t="s">
        <v>29</v>
      </c>
      <c r="I3809" s="283" t="s">
        <v>40</v>
      </c>
      <c r="J3809" s="490" t="s">
        <v>31</v>
      </c>
      <c r="K3809" s="490" t="s">
        <v>31</v>
      </c>
      <c r="L3809" s="490" t="s">
        <v>31</v>
      </c>
      <c r="M3809" s="490" t="s">
        <v>31</v>
      </c>
      <c r="N3809" s="490" t="s">
        <v>31</v>
      </c>
      <c r="O3809" s="490" t="s">
        <v>31</v>
      </c>
      <c r="P3809" s="377" t="s">
        <v>31</v>
      </c>
      <c r="Q3809" s="377" t="s">
        <v>31</v>
      </c>
      <c r="R3809" s="377" t="s">
        <v>31</v>
      </c>
      <c r="S3809" s="270"/>
      <c r="T3809" s="283"/>
      <c r="U3809" s="283"/>
      <c r="V3809" s="270"/>
      <c r="W3809" s="270" t="s">
        <v>21</v>
      </c>
    </row>
    <row r="3810" s="253" customFormat="true" ht="38.25" hidden="true" spans="1:23">
      <c r="A3810" s="270">
        <f>MAX(A$3:A3809)+1</f>
        <v>3560</v>
      </c>
      <c r="B3810" s="270">
        <v>330604014</v>
      </c>
      <c r="C3810" s="430" t="s">
        <v>9791</v>
      </c>
      <c r="D3810" s="410" t="s">
        <v>9792</v>
      </c>
      <c r="E3810" s="410" t="s">
        <v>9791</v>
      </c>
      <c r="F3810" s="396" t="s">
        <v>9793</v>
      </c>
      <c r="G3810" s="270" t="s">
        <v>9794</v>
      </c>
      <c r="H3810" s="283" t="s">
        <v>39</v>
      </c>
      <c r="I3810" s="283" t="s">
        <v>40</v>
      </c>
      <c r="J3810" s="490" t="s">
        <v>31</v>
      </c>
      <c r="K3810" s="490" t="s">
        <v>31</v>
      </c>
      <c r="L3810" s="490" t="s">
        <v>31</v>
      </c>
      <c r="M3810" s="490" t="s">
        <v>31</v>
      </c>
      <c r="N3810" s="490" t="s">
        <v>31</v>
      </c>
      <c r="O3810" s="490" t="s">
        <v>31</v>
      </c>
      <c r="P3810" s="377" t="s">
        <v>31</v>
      </c>
      <c r="Q3810" s="377" t="s">
        <v>31</v>
      </c>
      <c r="R3810" s="377" t="s">
        <v>31</v>
      </c>
      <c r="S3810" s="270"/>
      <c r="T3810" s="283"/>
      <c r="U3810" s="283"/>
      <c r="V3810" s="270"/>
      <c r="W3810" s="270" t="s">
        <v>21</v>
      </c>
    </row>
    <row r="3811" s="253" customFormat="true" ht="38.25" hidden="true" spans="1:23">
      <c r="A3811" s="270">
        <f>MAX(A$3:A3810)+1</f>
        <v>3561</v>
      </c>
      <c r="B3811" s="270">
        <v>330604015</v>
      </c>
      <c r="C3811" s="430" t="s">
        <v>9795</v>
      </c>
      <c r="D3811" s="410" t="s">
        <v>9796</v>
      </c>
      <c r="E3811" s="410" t="s">
        <v>9795</v>
      </c>
      <c r="F3811" s="396" t="s">
        <v>9797</v>
      </c>
      <c r="G3811" s="270"/>
      <c r="H3811" s="283" t="s">
        <v>39</v>
      </c>
      <c r="I3811" s="283" t="s">
        <v>40</v>
      </c>
      <c r="J3811" s="490" t="s">
        <v>31</v>
      </c>
      <c r="K3811" s="490" t="s">
        <v>31</v>
      </c>
      <c r="L3811" s="490" t="s">
        <v>31</v>
      </c>
      <c r="M3811" s="490" t="s">
        <v>31</v>
      </c>
      <c r="N3811" s="490" t="s">
        <v>31</v>
      </c>
      <c r="O3811" s="490" t="s">
        <v>31</v>
      </c>
      <c r="P3811" s="377" t="s">
        <v>31</v>
      </c>
      <c r="Q3811" s="377" t="s">
        <v>31</v>
      </c>
      <c r="R3811" s="377" t="s">
        <v>31</v>
      </c>
      <c r="S3811" s="270"/>
      <c r="T3811" s="283"/>
      <c r="U3811" s="283"/>
      <c r="V3811" s="270"/>
      <c r="W3811" s="270" t="s">
        <v>21</v>
      </c>
    </row>
    <row r="3812" s="253" customFormat="true" ht="63.75" hidden="true" spans="1:23">
      <c r="A3812" s="270">
        <f>MAX(A$3:A3811)+1</f>
        <v>3562</v>
      </c>
      <c r="B3812" s="270">
        <v>330604016</v>
      </c>
      <c r="C3812" s="430" t="s">
        <v>9798</v>
      </c>
      <c r="D3812" s="410" t="s">
        <v>9799</v>
      </c>
      <c r="E3812" s="410" t="s">
        <v>9798</v>
      </c>
      <c r="F3812" s="396" t="s">
        <v>9800</v>
      </c>
      <c r="G3812" s="270" t="s">
        <v>9790</v>
      </c>
      <c r="H3812" s="283" t="s">
        <v>29</v>
      </c>
      <c r="I3812" s="283" t="s">
        <v>40</v>
      </c>
      <c r="J3812" s="490" t="s">
        <v>31</v>
      </c>
      <c r="K3812" s="490" t="s">
        <v>31</v>
      </c>
      <c r="L3812" s="490" t="s">
        <v>31</v>
      </c>
      <c r="M3812" s="490" t="s">
        <v>31</v>
      </c>
      <c r="N3812" s="490" t="s">
        <v>31</v>
      </c>
      <c r="O3812" s="490" t="s">
        <v>31</v>
      </c>
      <c r="P3812" s="377" t="s">
        <v>31</v>
      </c>
      <c r="Q3812" s="377" t="s">
        <v>31</v>
      </c>
      <c r="R3812" s="377" t="s">
        <v>31</v>
      </c>
      <c r="S3812" s="270"/>
      <c r="T3812" s="283"/>
      <c r="U3812" s="283"/>
      <c r="V3812" s="270"/>
      <c r="W3812" s="270" t="s">
        <v>21</v>
      </c>
    </row>
    <row r="3813" s="253" customFormat="true" ht="51" hidden="true" spans="1:23">
      <c r="A3813" s="270">
        <f>MAX(A$3:A3812)+1</f>
        <v>3563</v>
      </c>
      <c r="B3813" s="270">
        <v>330604017</v>
      </c>
      <c r="C3813" s="430" t="s">
        <v>9801</v>
      </c>
      <c r="D3813" s="410" t="s">
        <v>9802</v>
      </c>
      <c r="E3813" s="410" t="s">
        <v>9801</v>
      </c>
      <c r="F3813" s="396" t="s">
        <v>9803</v>
      </c>
      <c r="G3813" s="270" t="s">
        <v>9804</v>
      </c>
      <c r="H3813" s="283" t="s">
        <v>29</v>
      </c>
      <c r="I3813" s="283" t="s">
        <v>40</v>
      </c>
      <c r="J3813" s="490" t="s">
        <v>31</v>
      </c>
      <c r="K3813" s="490" t="s">
        <v>31</v>
      </c>
      <c r="L3813" s="490" t="s">
        <v>31</v>
      </c>
      <c r="M3813" s="490" t="s">
        <v>31</v>
      </c>
      <c r="N3813" s="490" t="s">
        <v>31</v>
      </c>
      <c r="O3813" s="490" t="s">
        <v>31</v>
      </c>
      <c r="P3813" s="377" t="s">
        <v>31</v>
      </c>
      <c r="Q3813" s="377" t="s">
        <v>31</v>
      </c>
      <c r="R3813" s="377" t="s">
        <v>31</v>
      </c>
      <c r="S3813" s="270"/>
      <c r="T3813" s="283"/>
      <c r="U3813" s="283"/>
      <c r="V3813" s="270"/>
      <c r="W3813" s="270" t="s">
        <v>21</v>
      </c>
    </row>
    <row r="3814" s="253" customFormat="true" ht="38.25" hidden="true" spans="1:23">
      <c r="A3814" s="270">
        <f>MAX(A$3:A3813)+1</f>
        <v>3564</v>
      </c>
      <c r="B3814" s="270">
        <v>330604018</v>
      </c>
      <c r="C3814" s="430" t="s">
        <v>9805</v>
      </c>
      <c r="D3814" s="410" t="s">
        <v>9806</v>
      </c>
      <c r="E3814" s="410" t="s">
        <v>9805</v>
      </c>
      <c r="F3814" s="396" t="s">
        <v>9807</v>
      </c>
      <c r="G3814" s="270"/>
      <c r="H3814" s="283" t="s">
        <v>39</v>
      </c>
      <c r="I3814" s="283" t="s">
        <v>5739</v>
      </c>
      <c r="J3814" s="490" t="s">
        <v>31</v>
      </c>
      <c r="K3814" s="490" t="s">
        <v>31</v>
      </c>
      <c r="L3814" s="490" t="s">
        <v>31</v>
      </c>
      <c r="M3814" s="490" t="s">
        <v>31</v>
      </c>
      <c r="N3814" s="490" t="s">
        <v>31</v>
      </c>
      <c r="O3814" s="490" t="s">
        <v>31</v>
      </c>
      <c r="P3814" s="377" t="s">
        <v>31</v>
      </c>
      <c r="Q3814" s="377" t="s">
        <v>31</v>
      </c>
      <c r="R3814" s="377" t="s">
        <v>31</v>
      </c>
      <c r="S3814" s="270"/>
      <c r="T3814" s="283"/>
      <c r="U3814" s="283"/>
      <c r="V3814" s="270"/>
      <c r="W3814" s="270" t="s">
        <v>21</v>
      </c>
    </row>
    <row r="3815" s="253" customFormat="true" ht="38.25" hidden="true" spans="1:23">
      <c r="A3815" s="270">
        <f>MAX(A$3:A3814)+1</f>
        <v>3565</v>
      </c>
      <c r="B3815" s="270">
        <v>330604019</v>
      </c>
      <c r="C3815" s="430" t="s">
        <v>9808</v>
      </c>
      <c r="D3815" s="410" t="s">
        <v>9809</v>
      </c>
      <c r="E3815" s="410" t="s">
        <v>9808</v>
      </c>
      <c r="F3815" s="396" t="s">
        <v>9810</v>
      </c>
      <c r="G3815" s="270" t="s">
        <v>9774</v>
      </c>
      <c r="H3815" s="283" t="s">
        <v>39</v>
      </c>
      <c r="I3815" s="283" t="s">
        <v>40</v>
      </c>
      <c r="J3815" s="490" t="s">
        <v>31</v>
      </c>
      <c r="K3815" s="490" t="s">
        <v>31</v>
      </c>
      <c r="L3815" s="490" t="s">
        <v>31</v>
      </c>
      <c r="M3815" s="490" t="s">
        <v>31</v>
      </c>
      <c r="N3815" s="490" t="s">
        <v>31</v>
      </c>
      <c r="O3815" s="490" t="s">
        <v>31</v>
      </c>
      <c r="P3815" s="377" t="s">
        <v>31</v>
      </c>
      <c r="Q3815" s="377" t="s">
        <v>31</v>
      </c>
      <c r="R3815" s="377" t="s">
        <v>31</v>
      </c>
      <c r="S3815" s="270"/>
      <c r="T3815" s="283"/>
      <c r="U3815" s="283"/>
      <c r="V3815" s="270"/>
      <c r="W3815" s="270" t="s">
        <v>21</v>
      </c>
    </row>
    <row r="3816" s="253" customFormat="true" ht="38.25" hidden="true" spans="1:23">
      <c r="A3816" s="270">
        <f>MAX(A$3:A3815)+1</f>
        <v>3566</v>
      </c>
      <c r="B3816" s="270">
        <v>330604020</v>
      </c>
      <c r="C3816" s="430" t="s">
        <v>9811</v>
      </c>
      <c r="D3816" s="410" t="s">
        <v>9812</v>
      </c>
      <c r="E3816" s="410" t="s">
        <v>9811</v>
      </c>
      <c r="F3816" s="270"/>
      <c r="G3816" s="270"/>
      <c r="H3816" s="283" t="s">
        <v>39</v>
      </c>
      <c r="I3816" s="283" t="s">
        <v>40</v>
      </c>
      <c r="J3816" s="490" t="s">
        <v>31</v>
      </c>
      <c r="K3816" s="490" t="s">
        <v>31</v>
      </c>
      <c r="L3816" s="490" t="s">
        <v>31</v>
      </c>
      <c r="M3816" s="490" t="s">
        <v>31</v>
      </c>
      <c r="N3816" s="490" t="s">
        <v>31</v>
      </c>
      <c r="O3816" s="490" t="s">
        <v>31</v>
      </c>
      <c r="P3816" s="377" t="s">
        <v>31</v>
      </c>
      <c r="Q3816" s="377" t="s">
        <v>31</v>
      </c>
      <c r="R3816" s="377" t="s">
        <v>31</v>
      </c>
      <c r="S3816" s="498" t="s">
        <v>9813</v>
      </c>
      <c r="T3816" s="283"/>
      <c r="U3816" s="283"/>
      <c r="V3816" s="270"/>
      <c r="W3816" s="270" t="s">
        <v>21</v>
      </c>
    </row>
    <row r="3817" s="253" customFormat="true" ht="38.25" hidden="true" spans="1:23">
      <c r="A3817" s="270">
        <f>MAX(A$3:A3816)+1</f>
        <v>3567</v>
      </c>
      <c r="B3817" s="270">
        <v>330604021</v>
      </c>
      <c r="C3817" s="430" t="s">
        <v>9814</v>
      </c>
      <c r="D3817" s="410" t="s">
        <v>9815</v>
      </c>
      <c r="E3817" s="410" t="s">
        <v>9814</v>
      </c>
      <c r="F3817" s="270"/>
      <c r="G3817" s="270"/>
      <c r="H3817" s="283" t="s">
        <v>39</v>
      </c>
      <c r="I3817" s="283" t="s">
        <v>40</v>
      </c>
      <c r="J3817" s="490" t="s">
        <v>31</v>
      </c>
      <c r="K3817" s="490" t="s">
        <v>31</v>
      </c>
      <c r="L3817" s="490" t="s">
        <v>31</v>
      </c>
      <c r="M3817" s="490" t="s">
        <v>31</v>
      </c>
      <c r="N3817" s="490" t="s">
        <v>31</v>
      </c>
      <c r="O3817" s="490" t="s">
        <v>31</v>
      </c>
      <c r="P3817" s="377" t="s">
        <v>31</v>
      </c>
      <c r="Q3817" s="377" t="s">
        <v>31</v>
      </c>
      <c r="R3817" s="377" t="s">
        <v>31</v>
      </c>
      <c r="S3817" s="270"/>
      <c r="T3817" s="283"/>
      <c r="U3817" s="283"/>
      <c r="V3817" s="270"/>
      <c r="W3817" s="270" t="s">
        <v>21</v>
      </c>
    </row>
    <row r="3818" s="253" customFormat="true" ht="38.25" hidden="true" spans="1:23">
      <c r="A3818" s="270">
        <f>MAX(A$3:A3817)+1</f>
        <v>3568</v>
      </c>
      <c r="B3818" s="270">
        <v>330604022</v>
      </c>
      <c r="C3818" s="430" t="s">
        <v>9816</v>
      </c>
      <c r="D3818" s="410" t="s">
        <v>9817</v>
      </c>
      <c r="E3818" s="410" t="s">
        <v>9816</v>
      </c>
      <c r="F3818" s="270" t="s">
        <v>9818</v>
      </c>
      <c r="G3818" s="270" t="s">
        <v>9819</v>
      </c>
      <c r="H3818" s="283" t="s">
        <v>39</v>
      </c>
      <c r="I3818" s="283" t="s">
        <v>5739</v>
      </c>
      <c r="J3818" s="490" t="s">
        <v>31</v>
      </c>
      <c r="K3818" s="490" t="s">
        <v>31</v>
      </c>
      <c r="L3818" s="490" t="s">
        <v>31</v>
      </c>
      <c r="M3818" s="490" t="s">
        <v>31</v>
      </c>
      <c r="N3818" s="490" t="s">
        <v>31</v>
      </c>
      <c r="O3818" s="490" t="s">
        <v>31</v>
      </c>
      <c r="P3818" s="377" t="s">
        <v>31</v>
      </c>
      <c r="Q3818" s="377" t="s">
        <v>31</v>
      </c>
      <c r="R3818" s="377" t="s">
        <v>31</v>
      </c>
      <c r="S3818" s="270"/>
      <c r="T3818" s="283"/>
      <c r="U3818" s="283"/>
      <c r="V3818" s="270"/>
      <c r="W3818" s="270" t="s">
        <v>21</v>
      </c>
    </row>
    <row r="3819" s="253" customFormat="true" ht="38.25" hidden="true" spans="1:23">
      <c r="A3819" s="270">
        <f>MAX(A$3:A3818)+1</f>
        <v>3569</v>
      </c>
      <c r="B3819" s="270">
        <v>330604023</v>
      </c>
      <c r="C3819" s="430" t="s">
        <v>9820</v>
      </c>
      <c r="D3819" s="410" t="s">
        <v>9821</v>
      </c>
      <c r="E3819" s="410" t="s">
        <v>9820</v>
      </c>
      <c r="F3819" s="270"/>
      <c r="G3819" s="270" t="s">
        <v>9134</v>
      </c>
      <c r="H3819" s="283" t="s">
        <v>1113</v>
      </c>
      <c r="I3819" s="283" t="s">
        <v>5739</v>
      </c>
      <c r="J3819" s="490" t="s">
        <v>31</v>
      </c>
      <c r="K3819" s="490" t="s">
        <v>31</v>
      </c>
      <c r="L3819" s="490" t="s">
        <v>31</v>
      </c>
      <c r="M3819" s="490" t="s">
        <v>31</v>
      </c>
      <c r="N3819" s="490" t="s">
        <v>31</v>
      </c>
      <c r="O3819" s="490" t="s">
        <v>31</v>
      </c>
      <c r="P3819" s="377" t="s">
        <v>31</v>
      </c>
      <c r="Q3819" s="377" t="s">
        <v>31</v>
      </c>
      <c r="R3819" s="377" t="s">
        <v>31</v>
      </c>
      <c r="S3819" s="498" t="s">
        <v>9754</v>
      </c>
      <c r="T3819" s="283"/>
      <c r="U3819" s="283"/>
      <c r="V3819" s="270"/>
      <c r="W3819" s="270" t="s">
        <v>21</v>
      </c>
    </row>
    <row r="3820" s="253" customFormat="true" ht="38.25" hidden="true" spans="1:23">
      <c r="A3820" s="270">
        <f>MAX(A$3:A3819)+1</f>
        <v>3570</v>
      </c>
      <c r="B3820" s="270">
        <v>330604024</v>
      </c>
      <c r="C3820" s="430" t="s">
        <v>9822</v>
      </c>
      <c r="D3820" s="410" t="s">
        <v>9823</v>
      </c>
      <c r="E3820" s="410" t="s">
        <v>9822</v>
      </c>
      <c r="F3820" s="270" t="s">
        <v>9824</v>
      </c>
      <c r="G3820" s="270"/>
      <c r="H3820" s="283" t="s">
        <v>39</v>
      </c>
      <c r="I3820" s="283" t="s">
        <v>40</v>
      </c>
      <c r="J3820" s="490" t="s">
        <v>31</v>
      </c>
      <c r="K3820" s="490" t="s">
        <v>31</v>
      </c>
      <c r="L3820" s="490" t="s">
        <v>31</v>
      </c>
      <c r="M3820" s="490" t="s">
        <v>31</v>
      </c>
      <c r="N3820" s="490" t="s">
        <v>31</v>
      </c>
      <c r="O3820" s="490" t="s">
        <v>31</v>
      </c>
      <c r="P3820" s="377" t="s">
        <v>31</v>
      </c>
      <c r="Q3820" s="377" t="s">
        <v>31</v>
      </c>
      <c r="R3820" s="377" t="s">
        <v>31</v>
      </c>
      <c r="S3820" s="270"/>
      <c r="T3820" s="283"/>
      <c r="U3820" s="283"/>
      <c r="V3820" s="270"/>
      <c r="W3820" s="270" t="s">
        <v>21</v>
      </c>
    </row>
    <row r="3821" s="253" customFormat="true" ht="38.25" hidden="true" spans="1:23">
      <c r="A3821" s="270">
        <f>MAX(A$3:A3820)+1</f>
        <v>3571</v>
      </c>
      <c r="B3821" s="270">
        <v>330604025</v>
      </c>
      <c r="C3821" s="430" t="s">
        <v>9825</v>
      </c>
      <c r="D3821" s="410" t="s">
        <v>9826</v>
      </c>
      <c r="E3821" s="410" t="s">
        <v>9825</v>
      </c>
      <c r="F3821" s="270"/>
      <c r="G3821" s="270" t="s">
        <v>9827</v>
      </c>
      <c r="H3821" s="283" t="s">
        <v>29</v>
      </c>
      <c r="I3821" s="283" t="s">
        <v>5739</v>
      </c>
      <c r="J3821" s="490" t="s">
        <v>31</v>
      </c>
      <c r="K3821" s="490" t="s">
        <v>31</v>
      </c>
      <c r="L3821" s="490" t="s">
        <v>31</v>
      </c>
      <c r="M3821" s="490" t="s">
        <v>31</v>
      </c>
      <c r="N3821" s="490" t="s">
        <v>31</v>
      </c>
      <c r="O3821" s="490" t="s">
        <v>31</v>
      </c>
      <c r="P3821" s="377" t="s">
        <v>31</v>
      </c>
      <c r="Q3821" s="377" t="s">
        <v>31</v>
      </c>
      <c r="R3821" s="377" t="s">
        <v>31</v>
      </c>
      <c r="S3821" s="270"/>
      <c r="T3821" s="283"/>
      <c r="U3821" s="283"/>
      <c r="V3821" s="270"/>
      <c r="W3821" s="270" t="s">
        <v>21</v>
      </c>
    </row>
    <row r="3822" s="253" customFormat="true" ht="51" hidden="true" spans="1:23">
      <c r="A3822" s="270">
        <f>MAX(A$3:A3821)+1</f>
        <v>3572</v>
      </c>
      <c r="B3822" s="270">
        <v>330604026</v>
      </c>
      <c r="C3822" s="430" t="s">
        <v>9828</v>
      </c>
      <c r="D3822" s="410" t="s">
        <v>9829</v>
      </c>
      <c r="E3822" s="410" t="s">
        <v>9828</v>
      </c>
      <c r="F3822" s="396" t="s">
        <v>9830</v>
      </c>
      <c r="G3822" s="270" t="s">
        <v>9819</v>
      </c>
      <c r="H3822" s="283" t="s">
        <v>39</v>
      </c>
      <c r="I3822" s="283" t="s">
        <v>5739</v>
      </c>
      <c r="J3822" s="490" t="s">
        <v>31</v>
      </c>
      <c r="K3822" s="490" t="s">
        <v>31</v>
      </c>
      <c r="L3822" s="490" t="s">
        <v>31</v>
      </c>
      <c r="M3822" s="490" t="s">
        <v>31</v>
      </c>
      <c r="N3822" s="490" t="s">
        <v>31</v>
      </c>
      <c r="O3822" s="490" t="s">
        <v>31</v>
      </c>
      <c r="P3822" s="377" t="s">
        <v>31</v>
      </c>
      <c r="Q3822" s="377" t="s">
        <v>31</v>
      </c>
      <c r="R3822" s="377" t="s">
        <v>31</v>
      </c>
      <c r="S3822" s="270"/>
      <c r="T3822" s="283"/>
      <c r="U3822" s="283"/>
      <c r="V3822" s="270"/>
      <c r="W3822" s="270" t="s">
        <v>21</v>
      </c>
    </row>
    <row r="3823" s="253" customFormat="true" ht="38.25" hidden="true" spans="1:23">
      <c r="A3823" s="270">
        <f>MAX(A$3:A3822)+1</f>
        <v>3573</v>
      </c>
      <c r="B3823" s="270">
        <v>330604027</v>
      </c>
      <c r="C3823" s="430" t="s">
        <v>9831</v>
      </c>
      <c r="D3823" s="410" t="s">
        <v>9832</v>
      </c>
      <c r="E3823" s="410" t="s">
        <v>9831</v>
      </c>
      <c r="F3823" s="396"/>
      <c r="G3823" s="270"/>
      <c r="H3823" s="283" t="s">
        <v>39</v>
      </c>
      <c r="I3823" s="283" t="s">
        <v>5739</v>
      </c>
      <c r="J3823" s="490" t="s">
        <v>31</v>
      </c>
      <c r="K3823" s="490" t="s">
        <v>31</v>
      </c>
      <c r="L3823" s="490" t="s">
        <v>31</v>
      </c>
      <c r="M3823" s="490" t="s">
        <v>31</v>
      </c>
      <c r="N3823" s="490" t="s">
        <v>31</v>
      </c>
      <c r="O3823" s="490" t="s">
        <v>31</v>
      </c>
      <c r="P3823" s="377" t="s">
        <v>31</v>
      </c>
      <c r="Q3823" s="377" t="s">
        <v>31</v>
      </c>
      <c r="R3823" s="377" t="s">
        <v>31</v>
      </c>
      <c r="S3823" s="270"/>
      <c r="T3823" s="283"/>
      <c r="U3823" s="283"/>
      <c r="V3823" s="270"/>
      <c r="W3823" s="270" t="s">
        <v>21</v>
      </c>
    </row>
    <row r="3824" s="253" customFormat="true" ht="51" hidden="true" spans="1:23">
      <c r="A3824" s="270">
        <f>MAX(A$3:A3823)+1</f>
        <v>3574</v>
      </c>
      <c r="B3824" s="270">
        <v>330604028</v>
      </c>
      <c r="C3824" s="430" t="s">
        <v>9833</v>
      </c>
      <c r="D3824" s="410" t="s">
        <v>9834</v>
      </c>
      <c r="E3824" s="410" t="s">
        <v>9833</v>
      </c>
      <c r="F3824" s="396" t="s">
        <v>9835</v>
      </c>
      <c r="G3824" s="270"/>
      <c r="H3824" s="283" t="s">
        <v>39</v>
      </c>
      <c r="I3824" s="283" t="s">
        <v>40</v>
      </c>
      <c r="J3824" s="490" t="s">
        <v>31</v>
      </c>
      <c r="K3824" s="490" t="s">
        <v>31</v>
      </c>
      <c r="L3824" s="490" t="s">
        <v>31</v>
      </c>
      <c r="M3824" s="490" t="s">
        <v>31</v>
      </c>
      <c r="N3824" s="490" t="s">
        <v>31</v>
      </c>
      <c r="O3824" s="490" t="s">
        <v>31</v>
      </c>
      <c r="P3824" s="377" t="s">
        <v>31</v>
      </c>
      <c r="Q3824" s="377" t="s">
        <v>31</v>
      </c>
      <c r="R3824" s="377" t="s">
        <v>31</v>
      </c>
      <c r="S3824" s="270"/>
      <c r="T3824" s="283"/>
      <c r="U3824" s="283"/>
      <c r="V3824" s="270"/>
      <c r="W3824" s="270" t="s">
        <v>21</v>
      </c>
    </row>
    <row r="3825" s="253" customFormat="true" ht="38.25" hidden="true" spans="1:23">
      <c r="A3825" s="270">
        <f>MAX(A$3:A3824)+1</f>
        <v>3575</v>
      </c>
      <c r="B3825" s="270">
        <v>330604029</v>
      </c>
      <c r="C3825" s="430" t="s">
        <v>9836</v>
      </c>
      <c r="D3825" s="410" t="s">
        <v>9837</v>
      </c>
      <c r="E3825" s="410" t="s">
        <v>9836</v>
      </c>
      <c r="F3825" s="396" t="s">
        <v>9838</v>
      </c>
      <c r="G3825" s="270" t="s">
        <v>9839</v>
      </c>
      <c r="H3825" s="283" t="s">
        <v>39</v>
      </c>
      <c r="I3825" s="283" t="s">
        <v>5739</v>
      </c>
      <c r="J3825" s="490" t="s">
        <v>31</v>
      </c>
      <c r="K3825" s="490" t="s">
        <v>31</v>
      </c>
      <c r="L3825" s="490" t="s">
        <v>31</v>
      </c>
      <c r="M3825" s="490" t="s">
        <v>31</v>
      </c>
      <c r="N3825" s="490" t="s">
        <v>31</v>
      </c>
      <c r="O3825" s="490" t="s">
        <v>31</v>
      </c>
      <c r="P3825" s="377" t="s">
        <v>31</v>
      </c>
      <c r="Q3825" s="377" t="s">
        <v>31</v>
      </c>
      <c r="R3825" s="377" t="s">
        <v>31</v>
      </c>
      <c r="S3825" s="270" t="s">
        <v>3233</v>
      </c>
      <c r="T3825" s="283"/>
      <c r="U3825" s="283"/>
      <c r="V3825" s="270"/>
      <c r="W3825" s="270" t="s">
        <v>21</v>
      </c>
    </row>
    <row r="3826" s="253" customFormat="true" ht="38.25" hidden="true" spans="1:23">
      <c r="A3826" s="270">
        <f>MAX(A$3:A3825)+1</f>
        <v>3576</v>
      </c>
      <c r="B3826" s="270">
        <v>330604030</v>
      </c>
      <c r="C3826" s="430" t="s">
        <v>9840</v>
      </c>
      <c r="D3826" s="410" t="s">
        <v>9841</v>
      </c>
      <c r="E3826" s="410" t="s">
        <v>9840</v>
      </c>
      <c r="F3826" s="396"/>
      <c r="G3826" s="270"/>
      <c r="H3826" s="283" t="s">
        <v>39</v>
      </c>
      <c r="I3826" s="283" t="s">
        <v>9842</v>
      </c>
      <c r="J3826" s="490" t="s">
        <v>31</v>
      </c>
      <c r="K3826" s="490" t="s">
        <v>31</v>
      </c>
      <c r="L3826" s="490" t="s">
        <v>31</v>
      </c>
      <c r="M3826" s="490" t="s">
        <v>31</v>
      </c>
      <c r="N3826" s="490" t="s">
        <v>31</v>
      </c>
      <c r="O3826" s="490" t="s">
        <v>31</v>
      </c>
      <c r="P3826" s="377" t="s">
        <v>31</v>
      </c>
      <c r="Q3826" s="377" t="s">
        <v>31</v>
      </c>
      <c r="R3826" s="377" t="s">
        <v>31</v>
      </c>
      <c r="S3826" s="270"/>
      <c r="T3826" s="283"/>
      <c r="U3826" s="283"/>
      <c r="V3826" s="270"/>
      <c r="W3826" s="270" t="s">
        <v>21</v>
      </c>
    </row>
    <row r="3827" s="253" customFormat="true" ht="38.25" hidden="true" spans="1:23">
      <c r="A3827" s="270">
        <f>MAX(A$3:A3826)+1</f>
        <v>3577</v>
      </c>
      <c r="B3827" s="270">
        <v>330604031</v>
      </c>
      <c r="C3827" s="430" t="s">
        <v>9843</v>
      </c>
      <c r="D3827" s="410" t="s">
        <v>9844</v>
      </c>
      <c r="E3827" s="410" t="s">
        <v>9843</v>
      </c>
      <c r="F3827" s="396" t="s">
        <v>9845</v>
      </c>
      <c r="G3827" s="270" t="s">
        <v>9839</v>
      </c>
      <c r="H3827" s="283" t="s">
        <v>39</v>
      </c>
      <c r="I3827" s="283" t="s">
        <v>5739</v>
      </c>
      <c r="J3827" s="490" t="s">
        <v>31</v>
      </c>
      <c r="K3827" s="490" t="s">
        <v>31</v>
      </c>
      <c r="L3827" s="490" t="s">
        <v>31</v>
      </c>
      <c r="M3827" s="490" t="s">
        <v>31</v>
      </c>
      <c r="N3827" s="490" t="s">
        <v>31</v>
      </c>
      <c r="O3827" s="490" t="s">
        <v>31</v>
      </c>
      <c r="P3827" s="377" t="s">
        <v>31</v>
      </c>
      <c r="Q3827" s="377" t="s">
        <v>31</v>
      </c>
      <c r="R3827" s="377" t="s">
        <v>31</v>
      </c>
      <c r="S3827" s="270"/>
      <c r="T3827" s="283"/>
      <c r="U3827" s="283"/>
      <c r="V3827" s="270"/>
      <c r="W3827" s="270" t="s">
        <v>21</v>
      </c>
    </row>
    <row r="3828" s="253" customFormat="true" ht="38.25" hidden="true" spans="1:23">
      <c r="A3828" s="270">
        <f>MAX(A$3:A3827)+1</f>
        <v>3578</v>
      </c>
      <c r="B3828" s="270">
        <v>330604032</v>
      </c>
      <c r="C3828" s="430" t="s">
        <v>9846</v>
      </c>
      <c r="D3828" s="410" t="s">
        <v>9847</v>
      </c>
      <c r="E3828" s="410" t="s">
        <v>9846</v>
      </c>
      <c r="F3828" s="396" t="s">
        <v>9848</v>
      </c>
      <c r="G3828" s="270"/>
      <c r="H3828" s="283" t="s">
        <v>44</v>
      </c>
      <c r="I3828" s="283" t="s">
        <v>5747</v>
      </c>
      <c r="J3828" s="490" t="s">
        <v>31</v>
      </c>
      <c r="K3828" s="490" t="s">
        <v>31</v>
      </c>
      <c r="L3828" s="490" t="s">
        <v>31</v>
      </c>
      <c r="M3828" s="490" t="s">
        <v>31</v>
      </c>
      <c r="N3828" s="490" t="s">
        <v>31</v>
      </c>
      <c r="O3828" s="490" t="s">
        <v>31</v>
      </c>
      <c r="P3828" s="377" t="s">
        <v>31</v>
      </c>
      <c r="Q3828" s="377" t="s">
        <v>31</v>
      </c>
      <c r="R3828" s="377" t="s">
        <v>31</v>
      </c>
      <c r="S3828" s="270"/>
      <c r="T3828" s="283"/>
      <c r="U3828" s="283"/>
      <c r="V3828" s="270"/>
      <c r="W3828" s="270" t="s">
        <v>21</v>
      </c>
    </row>
    <row r="3829" s="253" customFormat="true" ht="38.25" hidden="true" spans="1:23">
      <c r="A3829" s="270">
        <f>MAX(A$3:A3828)+1</f>
        <v>3579</v>
      </c>
      <c r="B3829" s="270">
        <v>330604033</v>
      </c>
      <c r="C3829" s="430" t="s">
        <v>9849</v>
      </c>
      <c r="D3829" s="410" t="s">
        <v>9850</v>
      </c>
      <c r="E3829" s="410" t="s">
        <v>9849</v>
      </c>
      <c r="F3829" s="396" t="s">
        <v>9851</v>
      </c>
      <c r="G3829" s="270"/>
      <c r="H3829" s="283" t="s">
        <v>29</v>
      </c>
      <c r="I3829" s="283" t="s">
        <v>5739</v>
      </c>
      <c r="J3829" s="490" t="s">
        <v>31</v>
      </c>
      <c r="K3829" s="490" t="s">
        <v>31</v>
      </c>
      <c r="L3829" s="490" t="s">
        <v>31</v>
      </c>
      <c r="M3829" s="490" t="s">
        <v>31</v>
      </c>
      <c r="N3829" s="490" t="s">
        <v>31</v>
      </c>
      <c r="O3829" s="490" t="s">
        <v>31</v>
      </c>
      <c r="P3829" s="377" t="s">
        <v>31</v>
      </c>
      <c r="Q3829" s="377" t="s">
        <v>31</v>
      </c>
      <c r="R3829" s="377" t="s">
        <v>31</v>
      </c>
      <c r="S3829" s="270"/>
      <c r="T3829" s="283"/>
      <c r="U3829" s="283"/>
      <c r="V3829" s="270"/>
      <c r="W3829" s="270" t="s">
        <v>21</v>
      </c>
    </row>
    <row r="3830" s="253" customFormat="true" ht="51" hidden="true" spans="1:23">
      <c r="A3830" s="270">
        <f>MAX(A$3:A3829)+1</f>
        <v>3580</v>
      </c>
      <c r="B3830" s="270">
        <v>330604034</v>
      </c>
      <c r="C3830" s="430" t="s">
        <v>9852</v>
      </c>
      <c r="D3830" s="410" t="s">
        <v>9853</v>
      </c>
      <c r="E3830" s="410" t="s">
        <v>9852</v>
      </c>
      <c r="F3830" s="396" t="s">
        <v>9854</v>
      </c>
      <c r="G3830" s="270"/>
      <c r="H3830" s="283" t="s">
        <v>29</v>
      </c>
      <c r="I3830" s="283" t="s">
        <v>5739</v>
      </c>
      <c r="J3830" s="490" t="s">
        <v>31</v>
      </c>
      <c r="K3830" s="490" t="s">
        <v>31</v>
      </c>
      <c r="L3830" s="490" t="s">
        <v>31</v>
      </c>
      <c r="M3830" s="490" t="s">
        <v>31</v>
      </c>
      <c r="N3830" s="490" t="s">
        <v>31</v>
      </c>
      <c r="O3830" s="490" t="s">
        <v>31</v>
      </c>
      <c r="P3830" s="377" t="s">
        <v>31</v>
      </c>
      <c r="Q3830" s="377" t="s">
        <v>31</v>
      </c>
      <c r="R3830" s="377" t="s">
        <v>31</v>
      </c>
      <c r="S3830" s="270"/>
      <c r="T3830" s="283"/>
      <c r="U3830" s="283"/>
      <c r="V3830" s="270"/>
      <c r="W3830" s="270" t="s">
        <v>21</v>
      </c>
    </row>
    <row r="3831" s="253" customFormat="true" ht="38.25" hidden="true" spans="1:23">
      <c r="A3831" s="270">
        <f>MAX(A$3:A3830)+1</f>
        <v>3581</v>
      </c>
      <c r="B3831" s="270">
        <v>330604035</v>
      </c>
      <c r="C3831" s="430" t="s">
        <v>9855</v>
      </c>
      <c r="D3831" s="410" t="s">
        <v>9856</v>
      </c>
      <c r="E3831" s="410" t="s">
        <v>9855</v>
      </c>
      <c r="F3831" s="396" t="s">
        <v>9857</v>
      </c>
      <c r="G3831" s="270" t="s">
        <v>9858</v>
      </c>
      <c r="H3831" s="283" t="s">
        <v>39</v>
      </c>
      <c r="I3831" s="283" t="s">
        <v>40</v>
      </c>
      <c r="J3831" s="490" t="s">
        <v>31</v>
      </c>
      <c r="K3831" s="490" t="s">
        <v>31</v>
      </c>
      <c r="L3831" s="490" t="s">
        <v>31</v>
      </c>
      <c r="M3831" s="490" t="s">
        <v>31</v>
      </c>
      <c r="N3831" s="490" t="s">
        <v>31</v>
      </c>
      <c r="O3831" s="490" t="s">
        <v>31</v>
      </c>
      <c r="P3831" s="377" t="s">
        <v>31</v>
      </c>
      <c r="Q3831" s="377" t="s">
        <v>31</v>
      </c>
      <c r="R3831" s="377" t="s">
        <v>31</v>
      </c>
      <c r="S3831" s="270"/>
      <c r="T3831" s="283"/>
      <c r="U3831" s="283"/>
      <c r="V3831" s="270"/>
      <c r="W3831" s="270" t="s">
        <v>21</v>
      </c>
    </row>
    <row r="3832" s="253" customFormat="true" ht="38.25" hidden="true" spans="1:23">
      <c r="A3832" s="270">
        <f>MAX(A$3:A3831)+1</f>
        <v>3582</v>
      </c>
      <c r="B3832" s="270">
        <v>330604036</v>
      </c>
      <c r="C3832" s="430" t="s">
        <v>9859</v>
      </c>
      <c r="D3832" s="410" t="s">
        <v>9860</v>
      </c>
      <c r="E3832" s="410" t="s">
        <v>9859</v>
      </c>
      <c r="F3832" s="396" t="s">
        <v>9861</v>
      </c>
      <c r="G3832" s="270" t="s">
        <v>9862</v>
      </c>
      <c r="H3832" s="283" t="s">
        <v>44</v>
      </c>
      <c r="I3832" s="283" t="s">
        <v>5739</v>
      </c>
      <c r="J3832" s="490" t="s">
        <v>31</v>
      </c>
      <c r="K3832" s="490" t="s">
        <v>31</v>
      </c>
      <c r="L3832" s="490" t="s">
        <v>31</v>
      </c>
      <c r="M3832" s="490" t="s">
        <v>31</v>
      </c>
      <c r="N3832" s="490" t="s">
        <v>31</v>
      </c>
      <c r="O3832" s="490" t="s">
        <v>31</v>
      </c>
      <c r="P3832" s="377" t="s">
        <v>31</v>
      </c>
      <c r="Q3832" s="377" t="s">
        <v>31</v>
      </c>
      <c r="R3832" s="377" t="s">
        <v>31</v>
      </c>
      <c r="S3832" s="270"/>
      <c r="T3832" s="283"/>
      <c r="U3832" s="283"/>
      <c r="V3832" s="270"/>
      <c r="W3832" s="270" t="s">
        <v>21</v>
      </c>
    </row>
    <row r="3833" s="253" customFormat="true" ht="38.25" hidden="true" spans="1:23">
      <c r="A3833" s="270">
        <f>MAX(A$3:A3832)+1</f>
        <v>3583</v>
      </c>
      <c r="B3833" s="270" t="s">
        <v>9863</v>
      </c>
      <c r="C3833" s="430" t="s">
        <v>9859</v>
      </c>
      <c r="D3833" s="410" t="s">
        <v>9860</v>
      </c>
      <c r="E3833" s="410" t="s">
        <v>9859</v>
      </c>
      <c r="F3833" s="396"/>
      <c r="G3833" s="270" t="s">
        <v>9864</v>
      </c>
      <c r="H3833" s="283" t="s">
        <v>44</v>
      </c>
      <c r="I3833" s="283" t="s">
        <v>5739</v>
      </c>
      <c r="J3833" s="490" t="s">
        <v>31</v>
      </c>
      <c r="K3833" s="490" t="s">
        <v>31</v>
      </c>
      <c r="L3833" s="490" t="s">
        <v>31</v>
      </c>
      <c r="M3833" s="490" t="s">
        <v>31</v>
      </c>
      <c r="N3833" s="490" t="s">
        <v>31</v>
      </c>
      <c r="O3833" s="490" t="s">
        <v>31</v>
      </c>
      <c r="P3833" s="377" t="s">
        <v>31</v>
      </c>
      <c r="Q3833" s="377" t="s">
        <v>31</v>
      </c>
      <c r="R3833" s="377" t="s">
        <v>31</v>
      </c>
      <c r="S3833" s="270" t="s">
        <v>9865</v>
      </c>
      <c r="T3833" s="283"/>
      <c r="U3833" s="283"/>
      <c r="V3833" s="270"/>
      <c r="W3833" s="270" t="s">
        <v>21</v>
      </c>
    </row>
    <row r="3834" s="253" customFormat="true" ht="63.75" hidden="true" spans="1:23">
      <c r="A3834" s="270">
        <f>MAX(A$3:A3833)+1</f>
        <v>3584</v>
      </c>
      <c r="B3834" s="270">
        <v>330604037</v>
      </c>
      <c r="C3834" s="430" t="s">
        <v>9866</v>
      </c>
      <c r="D3834" s="410" t="s">
        <v>9867</v>
      </c>
      <c r="E3834" s="410" t="s">
        <v>9866</v>
      </c>
      <c r="F3834" s="396" t="s">
        <v>9868</v>
      </c>
      <c r="G3834" s="270"/>
      <c r="H3834" s="283" t="s">
        <v>39</v>
      </c>
      <c r="I3834" s="283" t="s">
        <v>5739</v>
      </c>
      <c r="J3834" s="490" t="s">
        <v>31</v>
      </c>
      <c r="K3834" s="490" t="s">
        <v>31</v>
      </c>
      <c r="L3834" s="490" t="s">
        <v>31</v>
      </c>
      <c r="M3834" s="490" t="s">
        <v>31</v>
      </c>
      <c r="N3834" s="490" t="s">
        <v>31</v>
      </c>
      <c r="O3834" s="490" t="s">
        <v>31</v>
      </c>
      <c r="P3834" s="377" t="s">
        <v>31</v>
      </c>
      <c r="Q3834" s="377" t="s">
        <v>31</v>
      </c>
      <c r="R3834" s="377" t="s">
        <v>31</v>
      </c>
      <c r="S3834" s="270"/>
      <c r="T3834" s="283"/>
      <c r="U3834" s="283"/>
      <c r="V3834" s="270"/>
      <c r="W3834" s="270" t="s">
        <v>21</v>
      </c>
    </row>
    <row r="3835" s="253" customFormat="true" ht="63.75" hidden="true" spans="1:23">
      <c r="A3835" s="270">
        <f>MAX(A$3:A3834)+1</f>
        <v>3585</v>
      </c>
      <c r="B3835" s="270">
        <v>330604038</v>
      </c>
      <c r="C3835" s="430" t="s">
        <v>9869</v>
      </c>
      <c r="D3835" s="410" t="s">
        <v>9870</v>
      </c>
      <c r="E3835" s="410" t="s">
        <v>9869</v>
      </c>
      <c r="F3835" s="396" t="s">
        <v>9871</v>
      </c>
      <c r="G3835" s="270"/>
      <c r="H3835" s="283" t="s">
        <v>39</v>
      </c>
      <c r="I3835" s="283" t="s">
        <v>5739</v>
      </c>
      <c r="J3835" s="490" t="s">
        <v>31</v>
      </c>
      <c r="K3835" s="490" t="s">
        <v>31</v>
      </c>
      <c r="L3835" s="490" t="s">
        <v>31</v>
      </c>
      <c r="M3835" s="490" t="s">
        <v>31</v>
      </c>
      <c r="N3835" s="490" t="s">
        <v>31</v>
      </c>
      <c r="O3835" s="490" t="s">
        <v>31</v>
      </c>
      <c r="P3835" s="377" t="s">
        <v>31</v>
      </c>
      <c r="Q3835" s="377" t="s">
        <v>31</v>
      </c>
      <c r="R3835" s="377" t="s">
        <v>31</v>
      </c>
      <c r="S3835" s="270"/>
      <c r="T3835" s="283"/>
      <c r="U3835" s="283"/>
      <c r="V3835" s="270"/>
      <c r="W3835" s="270" t="s">
        <v>21</v>
      </c>
    </row>
    <row r="3836" s="253" customFormat="true" ht="89.25" hidden="true" spans="1:23">
      <c r="A3836" s="270">
        <f>MAX(A$3:A3835)+1</f>
        <v>3586</v>
      </c>
      <c r="B3836" s="270">
        <v>330604039</v>
      </c>
      <c r="C3836" s="430" t="s">
        <v>9872</v>
      </c>
      <c r="D3836" s="410" t="s">
        <v>9873</v>
      </c>
      <c r="E3836" s="410" t="s">
        <v>9872</v>
      </c>
      <c r="F3836" s="396" t="s">
        <v>9874</v>
      </c>
      <c r="G3836" s="270"/>
      <c r="H3836" s="283" t="s">
        <v>39</v>
      </c>
      <c r="I3836" s="283" t="s">
        <v>5739</v>
      </c>
      <c r="J3836" s="490" t="s">
        <v>31</v>
      </c>
      <c r="K3836" s="490" t="s">
        <v>31</v>
      </c>
      <c r="L3836" s="490" t="s">
        <v>31</v>
      </c>
      <c r="M3836" s="490" t="s">
        <v>31</v>
      </c>
      <c r="N3836" s="490" t="s">
        <v>31</v>
      </c>
      <c r="O3836" s="490" t="s">
        <v>31</v>
      </c>
      <c r="P3836" s="377" t="s">
        <v>31</v>
      </c>
      <c r="Q3836" s="377" t="s">
        <v>31</v>
      </c>
      <c r="R3836" s="377" t="s">
        <v>31</v>
      </c>
      <c r="S3836" s="270"/>
      <c r="T3836" s="283"/>
      <c r="U3836" s="283"/>
      <c r="V3836" s="270"/>
      <c r="W3836" s="270" t="s">
        <v>21</v>
      </c>
    </row>
    <row r="3837" s="253" customFormat="true" ht="63.75" hidden="true" spans="1:23">
      <c r="A3837" s="270">
        <f>MAX(A$3:A3836)+1</f>
        <v>3587</v>
      </c>
      <c r="B3837" s="270">
        <v>330604040</v>
      </c>
      <c r="C3837" s="430" t="s">
        <v>9875</v>
      </c>
      <c r="D3837" s="410" t="s">
        <v>9876</v>
      </c>
      <c r="E3837" s="410" t="s">
        <v>9875</v>
      </c>
      <c r="F3837" s="396" t="s">
        <v>9877</v>
      </c>
      <c r="G3837" s="270" t="s">
        <v>9878</v>
      </c>
      <c r="H3837" s="283" t="s">
        <v>44</v>
      </c>
      <c r="I3837" s="283" t="s">
        <v>5739</v>
      </c>
      <c r="J3837" s="490" t="s">
        <v>31</v>
      </c>
      <c r="K3837" s="490" t="s">
        <v>31</v>
      </c>
      <c r="L3837" s="490" t="s">
        <v>31</v>
      </c>
      <c r="M3837" s="490" t="s">
        <v>31</v>
      </c>
      <c r="N3837" s="490" t="s">
        <v>31</v>
      </c>
      <c r="O3837" s="490" t="s">
        <v>31</v>
      </c>
      <c r="P3837" s="377" t="s">
        <v>31</v>
      </c>
      <c r="Q3837" s="377" t="s">
        <v>31</v>
      </c>
      <c r="R3837" s="377" t="s">
        <v>31</v>
      </c>
      <c r="S3837" s="270"/>
      <c r="T3837" s="283"/>
      <c r="U3837" s="283"/>
      <c r="V3837" s="270"/>
      <c r="W3837" s="270" t="s">
        <v>21</v>
      </c>
    </row>
    <row r="3838" s="253" customFormat="true" ht="51" hidden="true" spans="1:23">
      <c r="A3838" s="270">
        <f>MAX(A$3:A3837)+1</f>
        <v>3588</v>
      </c>
      <c r="B3838" s="270">
        <v>330604041</v>
      </c>
      <c r="C3838" s="430" t="s">
        <v>9879</v>
      </c>
      <c r="D3838" s="410" t="s">
        <v>9880</v>
      </c>
      <c r="E3838" s="410" t="s">
        <v>9879</v>
      </c>
      <c r="F3838" s="396" t="s">
        <v>9881</v>
      </c>
      <c r="G3838" s="270" t="s">
        <v>8756</v>
      </c>
      <c r="H3838" s="283" t="s">
        <v>44</v>
      </c>
      <c r="I3838" s="283" t="s">
        <v>5739</v>
      </c>
      <c r="J3838" s="490" t="s">
        <v>31</v>
      </c>
      <c r="K3838" s="490" t="s">
        <v>31</v>
      </c>
      <c r="L3838" s="490" t="s">
        <v>31</v>
      </c>
      <c r="M3838" s="490" t="s">
        <v>31</v>
      </c>
      <c r="N3838" s="490" t="s">
        <v>31</v>
      </c>
      <c r="O3838" s="490" t="s">
        <v>31</v>
      </c>
      <c r="P3838" s="377" t="s">
        <v>31</v>
      </c>
      <c r="Q3838" s="377" t="s">
        <v>31</v>
      </c>
      <c r="R3838" s="377" t="s">
        <v>31</v>
      </c>
      <c r="S3838" s="270"/>
      <c r="T3838" s="283"/>
      <c r="U3838" s="283"/>
      <c r="V3838" s="270"/>
      <c r="W3838" s="270" t="s">
        <v>21</v>
      </c>
    </row>
    <row r="3839" s="253" customFormat="true" ht="165.75" hidden="true" spans="1:23">
      <c r="A3839" s="270">
        <f>MAX(A$3:A3838)+1</f>
        <v>3589</v>
      </c>
      <c r="B3839" s="270">
        <v>330604042</v>
      </c>
      <c r="C3839" s="430" t="s">
        <v>9882</v>
      </c>
      <c r="D3839" s="410" t="s">
        <v>9883</v>
      </c>
      <c r="E3839" s="410" t="s">
        <v>9882</v>
      </c>
      <c r="F3839" s="396" t="s">
        <v>9884</v>
      </c>
      <c r="G3839" s="270"/>
      <c r="H3839" s="283" t="s">
        <v>44</v>
      </c>
      <c r="I3839" s="283" t="s">
        <v>5739</v>
      </c>
      <c r="J3839" s="490" t="s">
        <v>31</v>
      </c>
      <c r="K3839" s="490" t="s">
        <v>31</v>
      </c>
      <c r="L3839" s="490" t="s">
        <v>31</v>
      </c>
      <c r="M3839" s="490" t="s">
        <v>31</v>
      </c>
      <c r="N3839" s="490" t="s">
        <v>31</v>
      </c>
      <c r="O3839" s="490" t="s">
        <v>31</v>
      </c>
      <c r="P3839" s="377" t="s">
        <v>31</v>
      </c>
      <c r="Q3839" s="377" t="s">
        <v>31</v>
      </c>
      <c r="R3839" s="377" t="s">
        <v>31</v>
      </c>
      <c r="S3839" s="270"/>
      <c r="T3839" s="283"/>
      <c r="U3839" s="283"/>
      <c r="V3839" s="270"/>
      <c r="W3839" s="270" t="s">
        <v>21</v>
      </c>
    </row>
    <row r="3840" s="253" customFormat="true" ht="38.25" hidden="true" spans="1:23">
      <c r="A3840" s="270">
        <f>MAX(A$3:A3839)+1</f>
        <v>3590</v>
      </c>
      <c r="B3840" s="270">
        <v>330604043</v>
      </c>
      <c r="C3840" s="430" t="s">
        <v>9885</v>
      </c>
      <c r="D3840" s="410" t="s">
        <v>9886</v>
      </c>
      <c r="E3840" s="410" t="s">
        <v>9885</v>
      </c>
      <c r="F3840" s="396" t="s">
        <v>9887</v>
      </c>
      <c r="G3840" s="270" t="s">
        <v>9888</v>
      </c>
      <c r="H3840" s="283" t="s">
        <v>29</v>
      </c>
      <c r="I3840" s="283" t="s">
        <v>5739</v>
      </c>
      <c r="J3840" s="490" t="s">
        <v>31</v>
      </c>
      <c r="K3840" s="490" t="s">
        <v>31</v>
      </c>
      <c r="L3840" s="490" t="s">
        <v>31</v>
      </c>
      <c r="M3840" s="490" t="s">
        <v>31</v>
      </c>
      <c r="N3840" s="490" t="s">
        <v>31</v>
      </c>
      <c r="O3840" s="490" t="s">
        <v>31</v>
      </c>
      <c r="P3840" s="377" t="s">
        <v>31</v>
      </c>
      <c r="Q3840" s="377" t="s">
        <v>31</v>
      </c>
      <c r="R3840" s="377" t="s">
        <v>31</v>
      </c>
      <c r="S3840" s="270"/>
      <c r="T3840" s="283"/>
      <c r="U3840" s="283"/>
      <c r="V3840" s="270"/>
      <c r="W3840" s="270" t="s">
        <v>21</v>
      </c>
    </row>
    <row r="3841" s="253" customFormat="true" ht="38.25" hidden="true" spans="1:23">
      <c r="A3841" s="270">
        <f>MAX(A$3:A3840)+1</f>
        <v>3591</v>
      </c>
      <c r="B3841" s="270">
        <v>330604044</v>
      </c>
      <c r="C3841" s="430" t="s">
        <v>9889</v>
      </c>
      <c r="D3841" s="410" t="s">
        <v>9890</v>
      </c>
      <c r="E3841" s="410" t="s">
        <v>9889</v>
      </c>
      <c r="F3841" s="396" t="s">
        <v>9891</v>
      </c>
      <c r="G3841" s="270" t="s">
        <v>9864</v>
      </c>
      <c r="H3841" s="283" t="s">
        <v>44</v>
      </c>
      <c r="I3841" s="283" t="s">
        <v>5739</v>
      </c>
      <c r="J3841" s="490" t="s">
        <v>31</v>
      </c>
      <c r="K3841" s="490" t="s">
        <v>31</v>
      </c>
      <c r="L3841" s="490" t="s">
        <v>31</v>
      </c>
      <c r="M3841" s="490" t="s">
        <v>31</v>
      </c>
      <c r="N3841" s="490" t="s">
        <v>31</v>
      </c>
      <c r="O3841" s="490" t="s">
        <v>31</v>
      </c>
      <c r="P3841" s="377" t="s">
        <v>31</v>
      </c>
      <c r="Q3841" s="377" t="s">
        <v>31</v>
      </c>
      <c r="R3841" s="377" t="s">
        <v>31</v>
      </c>
      <c r="S3841" s="270"/>
      <c r="T3841" s="283"/>
      <c r="U3841" s="283"/>
      <c r="V3841" s="270"/>
      <c r="W3841" s="270" t="s">
        <v>21</v>
      </c>
    </row>
    <row r="3842" s="252" customFormat="true" ht="25.5" hidden="true" spans="1:23">
      <c r="A3842" s="270"/>
      <c r="B3842" s="270">
        <v>330605</v>
      </c>
      <c r="C3842" s="270" t="s">
        <v>9892</v>
      </c>
      <c r="D3842" s="410"/>
      <c r="E3842" s="410"/>
      <c r="F3842" s="270" t="s">
        <v>3233</v>
      </c>
      <c r="G3842" s="270" t="s">
        <v>9893</v>
      </c>
      <c r="H3842" s="283"/>
      <c r="I3842" s="283"/>
      <c r="J3842" s="490"/>
      <c r="K3842" s="490"/>
      <c r="L3842" s="490"/>
      <c r="M3842" s="490"/>
      <c r="N3842" s="490"/>
      <c r="O3842" s="490"/>
      <c r="P3842" s="377"/>
      <c r="Q3842" s="377"/>
      <c r="R3842" s="377"/>
      <c r="S3842" s="270"/>
      <c r="T3842" s="283"/>
      <c r="U3842" s="283"/>
      <c r="V3842" s="270"/>
      <c r="W3842" s="270" t="s">
        <v>21</v>
      </c>
    </row>
    <row r="3843" s="253" customFormat="true" ht="38.25" hidden="true" spans="1:23">
      <c r="A3843" s="270">
        <f>MAX(A$3:A3842)+1</f>
        <v>3592</v>
      </c>
      <c r="B3843" s="270">
        <v>330605001</v>
      </c>
      <c r="C3843" s="430" t="s">
        <v>9894</v>
      </c>
      <c r="D3843" s="410" t="s">
        <v>9895</v>
      </c>
      <c r="E3843" s="410" t="s">
        <v>9894</v>
      </c>
      <c r="F3843" s="396" t="s">
        <v>9896</v>
      </c>
      <c r="G3843" s="270"/>
      <c r="H3843" s="283" t="s">
        <v>39</v>
      </c>
      <c r="I3843" s="283" t="s">
        <v>40</v>
      </c>
      <c r="J3843" s="490" t="s">
        <v>31</v>
      </c>
      <c r="K3843" s="490" t="s">
        <v>31</v>
      </c>
      <c r="L3843" s="490" t="s">
        <v>31</v>
      </c>
      <c r="M3843" s="490" t="s">
        <v>31</v>
      </c>
      <c r="N3843" s="490" t="s">
        <v>31</v>
      </c>
      <c r="O3843" s="490" t="s">
        <v>31</v>
      </c>
      <c r="P3843" s="377" t="s">
        <v>31</v>
      </c>
      <c r="Q3843" s="377" t="s">
        <v>31</v>
      </c>
      <c r="R3843" s="377" t="s">
        <v>31</v>
      </c>
      <c r="S3843" s="270"/>
      <c r="T3843" s="283"/>
      <c r="U3843" s="283"/>
      <c r="V3843" s="270"/>
      <c r="W3843" s="270" t="s">
        <v>21</v>
      </c>
    </row>
    <row r="3844" s="253" customFormat="true" ht="40.5" hidden="true" spans="1:23">
      <c r="A3844" s="270">
        <f>MAX(A$3:A3843)+1</f>
        <v>3593</v>
      </c>
      <c r="B3844" s="270">
        <v>330605002</v>
      </c>
      <c r="C3844" s="430" t="s">
        <v>9897</v>
      </c>
      <c r="D3844" s="410" t="s">
        <v>9898</v>
      </c>
      <c r="E3844" s="410" t="s">
        <v>9897</v>
      </c>
      <c r="F3844" s="396" t="s">
        <v>9899</v>
      </c>
      <c r="G3844" s="270"/>
      <c r="H3844" s="283" t="s">
        <v>39</v>
      </c>
      <c r="I3844" s="283" t="s">
        <v>40</v>
      </c>
      <c r="J3844" s="490" t="s">
        <v>31</v>
      </c>
      <c r="K3844" s="490" t="s">
        <v>31</v>
      </c>
      <c r="L3844" s="490" t="s">
        <v>31</v>
      </c>
      <c r="M3844" s="490" t="s">
        <v>31</v>
      </c>
      <c r="N3844" s="490" t="s">
        <v>31</v>
      </c>
      <c r="O3844" s="490" t="s">
        <v>31</v>
      </c>
      <c r="P3844" s="377" t="s">
        <v>31</v>
      </c>
      <c r="Q3844" s="377" t="s">
        <v>31</v>
      </c>
      <c r="R3844" s="377" t="s">
        <v>31</v>
      </c>
      <c r="S3844" s="270"/>
      <c r="T3844" s="283"/>
      <c r="U3844" s="283"/>
      <c r="V3844" s="270"/>
      <c r="W3844" s="270" t="s">
        <v>21</v>
      </c>
    </row>
    <row r="3845" s="253" customFormat="true" ht="51" hidden="true" spans="1:23">
      <c r="A3845" s="270">
        <f>MAX(A$3:A3844)+1</f>
        <v>3594</v>
      </c>
      <c r="B3845" s="270">
        <v>330605003</v>
      </c>
      <c r="C3845" s="430" t="s">
        <v>9900</v>
      </c>
      <c r="D3845" s="410" t="s">
        <v>9901</v>
      </c>
      <c r="E3845" s="410" t="s">
        <v>9900</v>
      </c>
      <c r="F3845" s="396" t="s">
        <v>9902</v>
      </c>
      <c r="G3845" s="270"/>
      <c r="H3845" s="283" t="s">
        <v>44</v>
      </c>
      <c r="I3845" s="283" t="s">
        <v>40</v>
      </c>
      <c r="J3845" s="490" t="s">
        <v>31</v>
      </c>
      <c r="K3845" s="490" t="s">
        <v>31</v>
      </c>
      <c r="L3845" s="490" t="s">
        <v>31</v>
      </c>
      <c r="M3845" s="490" t="s">
        <v>31</v>
      </c>
      <c r="N3845" s="490" t="s">
        <v>31</v>
      </c>
      <c r="O3845" s="490" t="s">
        <v>31</v>
      </c>
      <c r="P3845" s="377" t="s">
        <v>31</v>
      </c>
      <c r="Q3845" s="377" t="s">
        <v>31</v>
      </c>
      <c r="R3845" s="377" t="s">
        <v>31</v>
      </c>
      <c r="S3845" s="270"/>
      <c r="T3845" s="283"/>
      <c r="U3845" s="283"/>
      <c r="V3845" s="270"/>
      <c r="W3845" s="270" t="s">
        <v>21</v>
      </c>
    </row>
    <row r="3846" s="253" customFormat="true" ht="38.25" hidden="true" spans="1:23">
      <c r="A3846" s="270">
        <f>MAX(A$3:A3845)+1</f>
        <v>3595</v>
      </c>
      <c r="B3846" s="270">
        <v>330605004</v>
      </c>
      <c r="C3846" s="430" t="s">
        <v>9903</v>
      </c>
      <c r="D3846" s="410" t="s">
        <v>9904</v>
      </c>
      <c r="E3846" s="410" t="s">
        <v>9903</v>
      </c>
      <c r="F3846" s="396" t="s">
        <v>9905</v>
      </c>
      <c r="G3846" s="270"/>
      <c r="H3846" s="283" t="s">
        <v>39</v>
      </c>
      <c r="I3846" s="283" t="s">
        <v>40</v>
      </c>
      <c r="J3846" s="490" t="s">
        <v>31</v>
      </c>
      <c r="K3846" s="490" t="s">
        <v>31</v>
      </c>
      <c r="L3846" s="490" t="s">
        <v>31</v>
      </c>
      <c r="M3846" s="490" t="s">
        <v>31</v>
      </c>
      <c r="N3846" s="490" t="s">
        <v>31</v>
      </c>
      <c r="O3846" s="490" t="s">
        <v>31</v>
      </c>
      <c r="P3846" s="377" t="s">
        <v>31</v>
      </c>
      <c r="Q3846" s="377" t="s">
        <v>31</v>
      </c>
      <c r="R3846" s="377" t="s">
        <v>31</v>
      </c>
      <c r="S3846" s="270"/>
      <c r="T3846" s="283"/>
      <c r="U3846" s="283"/>
      <c r="V3846" s="270"/>
      <c r="W3846" s="270" t="s">
        <v>21</v>
      </c>
    </row>
    <row r="3847" s="253" customFormat="true" ht="38.25" hidden="true" spans="1:23">
      <c r="A3847" s="270">
        <f>MAX(A$3:A3846)+1</f>
        <v>3596</v>
      </c>
      <c r="B3847" s="270">
        <v>330605005</v>
      </c>
      <c r="C3847" s="430" t="s">
        <v>9906</v>
      </c>
      <c r="D3847" s="410" t="s">
        <v>9907</v>
      </c>
      <c r="E3847" s="410" t="s">
        <v>9906</v>
      </c>
      <c r="F3847" s="396" t="s">
        <v>9908</v>
      </c>
      <c r="G3847" s="270" t="s">
        <v>5916</v>
      </c>
      <c r="H3847" s="283" t="s">
        <v>39</v>
      </c>
      <c r="I3847" s="283" t="s">
        <v>40</v>
      </c>
      <c r="J3847" s="490" t="s">
        <v>31</v>
      </c>
      <c r="K3847" s="490" t="s">
        <v>31</v>
      </c>
      <c r="L3847" s="490" t="s">
        <v>31</v>
      </c>
      <c r="M3847" s="490" t="s">
        <v>31</v>
      </c>
      <c r="N3847" s="490" t="s">
        <v>31</v>
      </c>
      <c r="O3847" s="490" t="s">
        <v>31</v>
      </c>
      <c r="P3847" s="377" t="s">
        <v>31</v>
      </c>
      <c r="Q3847" s="377" t="s">
        <v>31</v>
      </c>
      <c r="R3847" s="377" t="s">
        <v>31</v>
      </c>
      <c r="S3847" s="270"/>
      <c r="T3847" s="283"/>
      <c r="U3847" s="283"/>
      <c r="V3847" s="270"/>
      <c r="W3847" s="270" t="s">
        <v>21</v>
      </c>
    </row>
    <row r="3848" s="253" customFormat="true" ht="38.25" hidden="true" spans="1:23">
      <c r="A3848" s="270">
        <f>MAX(A$3:A3847)+1</f>
        <v>3597</v>
      </c>
      <c r="B3848" s="270">
        <v>330605006</v>
      </c>
      <c r="C3848" s="430" t="s">
        <v>9909</v>
      </c>
      <c r="D3848" s="410" t="s">
        <v>9910</v>
      </c>
      <c r="E3848" s="410" t="s">
        <v>9909</v>
      </c>
      <c r="F3848" s="396" t="s">
        <v>9911</v>
      </c>
      <c r="G3848" s="270" t="s">
        <v>9912</v>
      </c>
      <c r="H3848" s="283" t="s">
        <v>39</v>
      </c>
      <c r="I3848" s="283" t="s">
        <v>40</v>
      </c>
      <c r="J3848" s="490" t="s">
        <v>31</v>
      </c>
      <c r="K3848" s="490" t="s">
        <v>31</v>
      </c>
      <c r="L3848" s="490" t="s">
        <v>31</v>
      </c>
      <c r="M3848" s="490" t="s">
        <v>31</v>
      </c>
      <c r="N3848" s="490" t="s">
        <v>31</v>
      </c>
      <c r="O3848" s="490" t="s">
        <v>31</v>
      </c>
      <c r="P3848" s="377" t="s">
        <v>31</v>
      </c>
      <c r="Q3848" s="377" t="s">
        <v>31</v>
      </c>
      <c r="R3848" s="377" t="s">
        <v>31</v>
      </c>
      <c r="S3848" s="270"/>
      <c r="T3848" s="283"/>
      <c r="U3848" s="283"/>
      <c r="V3848" s="270"/>
      <c r="W3848" s="270" t="s">
        <v>21</v>
      </c>
    </row>
    <row r="3849" s="253" customFormat="true" ht="51" hidden="true" spans="1:23">
      <c r="A3849" s="270">
        <f>MAX(A$3:A3848)+1</f>
        <v>3598</v>
      </c>
      <c r="B3849" s="270">
        <v>330605007</v>
      </c>
      <c r="C3849" s="430" t="s">
        <v>9913</v>
      </c>
      <c r="D3849" s="410" t="s">
        <v>9914</v>
      </c>
      <c r="E3849" s="410" t="s">
        <v>9913</v>
      </c>
      <c r="F3849" s="396" t="s">
        <v>9915</v>
      </c>
      <c r="G3849" s="270" t="s">
        <v>9912</v>
      </c>
      <c r="H3849" s="283" t="s">
        <v>39</v>
      </c>
      <c r="I3849" s="283" t="s">
        <v>40</v>
      </c>
      <c r="J3849" s="490" t="s">
        <v>31</v>
      </c>
      <c r="K3849" s="490" t="s">
        <v>31</v>
      </c>
      <c r="L3849" s="490" t="s">
        <v>31</v>
      </c>
      <c r="M3849" s="490" t="s">
        <v>31</v>
      </c>
      <c r="N3849" s="490" t="s">
        <v>31</v>
      </c>
      <c r="O3849" s="490" t="s">
        <v>31</v>
      </c>
      <c r="P3849" s="377" t="s">
        <v>31</v>
      </c>
      <c r="Q3849" s="377" t="s">
        <v>31</v>
      </c>
      <c r="R3849" s="377" t="s">
        <v>31</v>
      </c>
      <c r="S3849" s="270"/>
      <c r="T3849" s="283"/>
      <c r="U3849" s="283"/>
      <c r="V3849" s="270"/>
      <c r="W3849" s="270" t="s">
        <v>21</v>
      </c>
    </row>
    <row r="3850" s="253" customFormat="true" ht="38.25" hidden="true" spans="1:23">
      <c r="A3850" s="270">
        <f>MAX(A$3:A3849)+1</f>
        <v>3599</v>
      </c>
      <c r="B3850" s="270">
        <v>330605008</v>
      </c>
      <c r="C3850" s="430" t="s">
        <v>9916</v>
      </c>
      <c r="D3850" s="410" t="s">
        <v>9917</v>
      </c>
      <c r="E3850" s="410" t="s">
        <v>9916</v>
      </c>
      <c r="F3850" s="396" t="s">
        <v>9918</v>
      </c>
      <c r="G3850" s="430" t="s">
        <v>5916</v>
      </c>
      <c r="H3850" s="283" t="s">
        <v>39</v>
      </c>
      <c r="I3850" s="283" t="s">
        <v>5552</v>
      </c>
      <c r="J3850" s="490" t="s">
        <v>31</v>
      </c>
      <c r="K3850" s="490" t="s">
        <v>31</v>
      </c>
      <c r="L3850" s="490" t="s">
        <v>31</v>
      </c>
      <c r="M3850" s="490" t="s">
        <v>31</v>
      </c>
      <c r="N3850" s="490" t="s">
        <v>31</v>
      </c>
      <c r="O3850" s="490" t="s">
        <v>31</v>
      </c>
      <c r="P3850" s="377" t="s">
        <v>31</v>
      </c>
      <c r="Q3850" s="377" t="s">
        <v>31</v>
      </c>
      <c r="R3850" s="377" t="s">
        <v>31</v>
      </c>
      <c r="S3850" s="270"/>
      <c r="T3850" s="283"/>
      <c r="U3850" s="283"/>
      <c r="V3850" s="270"/>
      <c r="W3850" s="270" t="s">
        <v>21</v>
      </c>
    </row>
    <row r="3851" s="253" customFormat="true" ht="38.25" hidden="true" spans="1:23">
      <c r="A3851" s="270">
        <f>MAX(A$3:A3850)+1</f>
        <v>3600</v>
      </c>
      <c r="B3851" s="270">
        <v>330605009</v>
      </c>
      <c r="C3851" s="430" t="s">
        <v>9919</v>
      </c>
      <c r="D3851" s="410" t="s">
        <v>9920</v>
      </c>
      <c r="E3851" s="410" t="s">
        <v>9919</v>
      </c>
      <c r="F3851" s="396" t="s">
        <v>9921</v>
      </c>
      <c r="G3851" s="270" t="s">
        <v>9922</v>
      </c>
      <c r="H3851" s="283" t="s">
        <v>39</v>
      </c>
      <c r="I3851" s="283" t="s">
        <v>5552</v>
      </c>
      <c r="J3851" s="490" t="s">
        <v>31</v>
      </c>
      <c r="K3851" s="490" t="s">
        <v>31</v>
      </c>
      <c r="L3851" s="490" t="s">
        <v>31</v>
      </c>
      <c r="M3851" s="490" t="s">
        <v>31</v>
      </c>
      <c r="N3851" s="490" t="s">
        <v>31</v>
      </c>
      <c r="O3851" s="490" t="s">
        <v>31</v>
      </c>
      <c r="P3851" s="377" t="s">
        <v>31</v>
      </c>
      <c r="Q3851" s="377" t="s">
        <v>31</v>
      </c>
      <c r="R3851" s="377" t="s">
        <v>31</v>
      </c>
      <c r="S3851" s="270"/>
      <c r="T3851" s="283"/>
      <c r="U3851" s="283"/>
      <c r="V3851" s="270"/>
      <c r="W3851" s="270" t="s">
        <v>21</v>
      </c>
    </row>
    <row r="3852" s="253" customFormat="true" ht="51" hidden="true" spans="1:23">
      <c r="A3852" s="270">
        <f>MAX(A$3:A3851)+1</f>
        <v>3601</v>
      </c>
      <c r="B3852" s="270">
        <v>330605010</v>
      </c>
      <c r="C3852" s="430" t="s">
        <v>9923</v>
      </c>
      <c r="D3852" s="410" t="s">
        <v>9924</v>
      </c>
      <c r="E3852" s="410" t="s">
        <v>9923</v>
      </c>
      <c r="F3852" s="396" t="s">
        <v>9925</v>
      </c>
      <c r="G3852" s="270" t="s">
        <v>9922</v>
      </c>
      <c r="H3852" s="283" t="s">
        <v>39</v>
      </c>
      <c r="I3852" s="283" t="s">
        <v>5552</v>
      </c>
      <c r="J3852" s="490" t="s">
        <v>31</v>
      </c>
      <c r="K3852" s="490" t="s">
        <v>31</v>
      </c>
      <c r="L3852" s="490" t="s">
        <v>31</v>
      </c>
      <c r="M3852" s="490" t="s">
        <v>31</v>
      </c>
      <c r="N3852" s="490" t="s">
        <v>31</v>
      </c>
      <c r="O3852" s="490" t="s">
        <v>31</v>
      </c>
      <c r="P3852" s="377" t="s">
        <v>31</v>
      </c>
      <c r="Q3852" s="377" t="s">
        <v>31</v>
      </c>
      <c r="R3852" s="377" t="s">
        <v>31</v>
      </c>
      <c r="S3852" s="270"/>
      <c r="T3852" s="283"/>
      <c r="U3852" s="283"/>
      <c r="V3852" s="270"/>
      <c r="W3852" s="270" t="s">
        <v>21</v>
      </c>
    </row>
    <row r="3853" s="253" customFormat="true" ht="38.25" hidden="true" spans="1:23">
      <c r="A3853" s="270">
        <f>MAX(A$3:A3852)+1</f>
        <v>3602</v>
      </c>
      <c r="B3853" s="270">
        <v>330605011</v>
      </c>
      <c r="C3853" s="430" t="s">
        <v>9926</v>
      </c>
      <c r="D3853" s="410" t="s">
        <v>9927</v>
      </c>
      <c r="E3853" s="410" t="s">
        <v>9926</v>
      </c>
      <c r="F3853" s="396" t="s">
        <v>9928</v>
      </c>
      <c r="G3853" s="270" t="s">
        <v>9922</v>
      </c>
      <c r="H3853" s="283" t="s">
        <v>39</v>
      </c>
      <c r="I3853" s="283" t="s">
        <v>40</v>
      </c>
      <c r="J3853" s="490" t="s">
        <v>31</v>
      </c>
      <c r="K3853" s="490" t="s">
        <v>31</v>
      </c>
      <c r="L3853" s="490" t="s">
        <v>31</v>
      </c>
      <c r="M3853" s="490" t="s">
        <v>31</v>
      </c>
      <c r="N3853" s="490" t="s">
        <v>31</v>
      </c>
      <c r="O3853" s="490" t="s">
        <v>31</v>
      </c>
      <c r="P3853" s="377" t="s">
        <v>31</v>
      </c>
      <c r="Q3853" s="377" t="s">
        <v>31</v>
      </c>
      <c r="R3853" s="377" t="s">
        <v>31</v>
      </c>
      <c r="S3853" s="270"/>
      <c r="T3853" s="283"/>
      <c r="U3853" s="283"/>
      <c r="V3853" s="270"/>
      <c r="W3853" s="270" t="s">
        <v>21</v>
      </c>
    </row>
    <row r="3854" s="253" customFormat="true" ht="51" hidden="true" spans="1:23">
      <c r="A3854" s="270">
        <f>MAX(A$3:A3853)+1</f>
        <v>3603</v>
      </c>
      <c r="B3854" s="270">
        <v>330605012</v>
      </c>
      <c r="C3854" s="430" t="s">
        <v>9929</v>
      </c>
      <c r="D3854" s="410" t="s">
        <v>9930</v>
      </c>
      <c r="E3854" s="410" t="s">
        <v>9929</v>
      </c>
      <c r="F3854" s="396" t="s">
        <v>9931</v>
      </c>
      <c r="G3854" s="270" t="s">
        <v>9922</v>
      </c>
      <c r="H3854" s="283" t="s">
        <v>39</v>
      </c>
      <c r="I3854" s="283" t="s">
        <v>40</v>
      </c>
      <c r="J3854" s="490" t="s">
        <v>31</v>
      </c>
      <c r="K3854" s="490" t="s">
        <v>31</v>
      </c>
      <c r="L3854" s="490" t="s">
        <v>31</v>
      </c>
      <c r="M3854" s="490" t="s">
        <v>31</v>
      </c>
      <c r="N3854" s="490" t="s">
        <v>31</v>
      </c>
      <c r="O3854" s="490" t="s">
        <v>31</v>
      </c>
      <c r="P3854" s="377" t="s">
        <v>31</v>
      </c>
      <c r="Q3854" s="377" t="s">
        <v>31</v>
      </c>
      <c r="R3854" s="377" t="s">
        <v>31</v>
      </c>
      <c r="S3854" s="270"/>
      <c r="T3854" s="283"/>
      <c r="U3854" s="283"/>
      <c r="V3854" s="270"/>
      <c r="W3854" s="270" t="s">
        <v>21</v>
      </c>
    </row>
    <row r="3855" s="253" customFormat="true" ht="76.5" hidden="true" spans="1:23">
      <c r="A3855" s="270">
        <f>MAX(A$3:A3854)+1</f>
        <v>3604</v>
      </c>
      <c r="B3855" s="270">
        <v>330605013</v>
      </c>
      <c r="C3855" s="430" t="s">
        <v>9932</v>
      </c>
      <c r="D3855" s="410" t="s">
        <v>9933</v>
      </c>
      <c r="E3855" s="410" t="s">
        <v>9932</v>
      </c>
      <c r="F3855" s="396" t="s">
        <v>9934</v>
      </c>
      <c r="G3855" s="270" t="s">
        <v>5916</v>
      </c>
      <c r="H3855" s="283" t="s">
        <v>39</v>
      </c>
      <c r="I3855" s="283" t="s">
        <v>40</v>
      </c>
      <c r="J3855" s="490" t="s">
        <v>31</v>
      </c>
      <c r="K3855" s="490" t="s">
        <v>31</v>
      </c>
      <c r="L3855" s="490" t="s">
        <v>31</v>
      </c>
      <c r="M3855" s="490" t="s">
        <v>31</v>
      </c>
      <c r="N3855" s="490" t="s">
        <v>31</v>
      </c>
      <c r="O3855" s="490" t="s">
        <v>31</v>
      </c>
      <c r="P3855" s="377" t="s">
        <v>31</v>
      </c>
      <c r="Q3855" s="377" t="s">
        <v>31</v>
      </c>
      <c r="R3855" s="377" t="s">
        <v>31</v>
      </c>
      <c r="S3855" s="270"/>
      <c r="T3855" s="283"/>
      <c r="U3855" s="283"/>
      <c r="V3855" s="270"/>
      <c r="W3855" s="270" t="s">
        <v>21</v>
      </c>
    </row>
    <row r="3856" s="253" customFormat="true" ht="38.25" hidden="true" spans="1:23">
      <c r="A3856" s="270">
        <f>MAX(A$3:A3855)+1</f>
        <v>3605</v>
      </c>
      <c r="B3856" s="270">
        <v>330605014</v>
      </c>
      <c r="C3856" s="430" t="s">
        <v>9935</v>
      </c>
      <c r="D3856" s="410" t="s">
        <v>9936</v>
      </c>
      <c r="E3856" s="410" t="s">
        <v>9935</v>
      </c>
      <c r="F3856" s="396" t="s">
        <v>9937</v>
      </c>
      <c r="G3856" s="270"/>
      <c r="H3856" s="283" t="s">
        <v>39</v>
      </c>
      <c r="I3856" s="283" t="s">
        <v>5552</v>
      </c>
      <c r="J3856" s="490" t="s">
        <v>31</v>
      </c>
      <c r="K3856" s="490" t="s">
        <v>31</v>
      </c>
      <c r="L3856" s="490" t="s">
        <v>31</v>
      </c>
      <c r="M3856" s="490" t="s">
        <v>31</v>
      </c>
      <c r="N3856" s="490" t="s">
        <v>31</v>
      </c>
      <c r="O3856" s="490" t="s">
        <v>31</v>
      </c>
      <c r="P3856" s="377" t="s">
        <v>31</v>
      </c>
      <c r="Q3856" s="377" t="s">
        <v>31</v>
      </c>
      <c r="R3856" s="377" t="s">
        <v>31</v>
      </c>
      <c r="S3856" s="270"/>
      <c r="T3856" s="283"/>
      <c r="U3856" s="283"/>
      <c r="V3856" s="270"/>
      <c r="W3856" s="270" t="s">
        <v>21</v>
      </c>
    </row>
    <row r="3857" s="253" customFormat="true" ht="51" hidden="true" spans="1:23">
      <c r="A3857" s="270">
        <f>MAX(A$3:A3856)+1</f>
        <v>3606</v>
      </c>
      <c r="B3857" s="270">
        <v>330605015</v>
      </c>
      <c r="C3857" s="430" t="s">
        <v>9938</v>
      </c>
      <c r="D3857" s="410" t="s">
        <v>9939</v>
      </c>
      <c r="E3857" s="410" t="s">
        <v>9938</v>
      </c>
      <c r="F3857" s="396" t="s">
        <v>9940</v>
      </c>
      <c r="G3857" s="270"/>
      <c r="H3857" s="283" t="s">
        <v>39</v>
      </c>
      <c r="I3857" s="283" t="s">
        <v>40</v>
      </c>
      <c r="J3857" s="490" t="s">
        <v>31</v>
      </c>
      <c r="K3857" s="490" t="s">
        <v>31</v>
      </c>
      <c r="L3857" s="490" t="s">
        <v>31</v>
      </c>
      <c r="M3857" s="490" t="s">
        <v>31</v>
      </c>
      <c r="N3857" s="490" t="s">
        <v>31</v>
      </c>
      <c r="O3857" s="490" t="s">
        <v>31</v>
      </c>
      <c r="P3857" s="377" t="s">
        <v>31</v>
      </c>
      <c r="Q3857" s="377" t="s">
        <v>31</v>
      </c>
      <c r="R3857" s="377" t="s">
        <v>31</v>
      </c>
      <c r="S3857" s="270"/>
      <c r="T3857" s="283"/>
      <c r="U3857" s="283"/>
      <c r="V3857" s="270"/>
      <c r="W3857" s="270" t="s">
        <v>21</v>
      </c>
    </row>
    <row r="3858" s="253" customFormat="true" ht="38.25" hidden="true" spans="1:23">
      <c r="A3858" s="270">
        <f>MAX(A$3:A3857)+1</f>
        <v>3607</v>
      </c>
      <c r="B3858" s="270">
        <v>330605016</v>
      </c>
      <c r="C3858" s="430" t="s">
        <v>9941</v>
      </c>
      <c r="D3858" s="410" t="s">
        <v>9942</v>
      </c>
      <c r="E3858" s="410" t="s">
        <v>9941</v>
      </c>
      <c r="F3858" s="396" t="s">
        <v>9943</v>
      </c>
      <c r="G3858" s="270"/>
      <c r="H3858" s="283" t="s">
        <v>39</v>
      </c>
      <c r="I3858" s="283" t="s">
        <v>40</v>
      </c>
      <c r="J3858" s="490" t="s">
        <v>31</v>
      </c>
      <c r="K3858" s="490" t="s">
        <v>31</v>
      </c>
      <c r="L3858" s="490" t="s">
        <v>31</v>
      </c>
      <c r="M3858" s="490" t="s">
        <v>31</v>
      </c>
      <c r="N3858" s="490" t="s">
        <v>31</v>
      </c>
      <c r="O3858" s="490" t="s">
        <v>31</v>
      </c>
      <c r="P3858" s="377" t="s">
        <v>31</v>
      </c>
      <c r="Q3858" s="377" t="s">
        <v>31</v>
      </c>
      <c r="R3858" s="377" t="s">
        <v>31</v>
      </c>
      <c r="S3858" s="270"/>
      <c r="T3858" s="283"/>
      <c r="U3858" s="283"/>
      <c r="V3858" s="270"/>
      <c r="W3858" s="270" t="s">
        <v>21</v>
      </c>
    </row>
    <row r="3859" s="253" customFormat="true" ht="51" hidden="true" spans="1:23">
      <c r="A3859" s="270">
        <f>MAX(A$3:A3858)+1</f>
        <v>3608</v>
      </c>
      <c r="B3859" s="270">
        <v>330605017</v>
      </c>
      <c r="C3859" s="430" t="s">
        <v>9944</v>
      </c>
      <c r="D3859" s="410" t="s">
        <v>9945</v>
      </c>
      <c r="E3859" s="410" t="s">
        <v>9944</v>
      </c>
      <c r="F3859" s="396" t="s">
        <v>9946</v>
      </c>
      <c r="G3859" s="270"/>
      <c r="H3859" s="283" t="s">
        <v>39</v>
      </c>
      <c r="I3859" s="283" t="s">
        <v>40</v>
      </c>
      <c r="J3859" s="490" t="s">
        <v>31</v>
      </c>
      <c r="K3859" s="490" t="s">
        <v>31</v>
      </c>
      <c r="L3859" s="490" t="s">
        <v>31</v>
      </c>
      <c r="M3859" s="490" t="s">
        <v>31</v>
      </c>
      <c r="N3859" s="490" t="s">
        <v>31</v>
      </c>
      <c r="O3859" s="490" t="s">
        <v>31</v>
      </c>
      <c r="P3859" s="377" t="s">
        <v>31</v>
      </c>
      <c r="Q3859" s="377" t="s">
        <v>31</v>
      </c>
      <c r="R3859" s="377" t="s">
        <v>31</v>
      </c>
      <c r="S3859" s="270"/>
      <c r="T3859" s="283"/>
      <c r="U3859" s="283"/>
      <c r="V3859" s="270"/>
      <c r="W3859" s="270" t="s">
        <v>21</v>
      </c>
    </row>
    <row r="3860" s="253" customFormat="true" ht="38.25" hidden="true" spans="1:23">
      <c r="A3860" s="270">
        <f>MAX(A$3:A3859)+1</f>
        <v>3609</v>
      </c>
      <c r="B3860" s="270">
        <v>330605018</v>
      </c>
      <c r="C3860" s="430" t="s">
        <v>9947</v>
      </c>
      <c r="D3860" s="410" t="s">
        <v>9948</v>
      </c>
      <c r="E3860" s="410" t="s">
        <v>9947</v>
      </c>
      <c r="F3860" s="396"/>
      <c r="G3860" s="270"/>
      <c r="H3860" s="283" t="s">
        <v>39</v>
      </c>
      <c r="I3860" s="283" t="s">
        <v>40</v>
      </c>
      <c r="J3860" s="490" t="s">
        <v>31</v>
      </c>
      <c r="K3860" s="490" t="s">
        <v>31</v>
      </c>
      <c r="L3860" s="490" t="s">
        <v>31</v>
      </c>
      <c r="M3860" s="490" t="s">
        <v>31</v>
      </c>
      <c r="N3860" s="490" t="s">
        <v>31</v>
      </c>
      <c r="O3860" s="490" t="s">
        <v>31</v>
      </c>
      <c r="P3860" s="377" t="s">
        <v>31</v>
      </c>
      <c r="Q3860" s="377" t="s">
        <v>31</v>
      </c>
      <c r="R3860" s="377" t="s">
        <v>31</v>
      </c>
      <c r="S3860" s="270"/>
      <c r="T3860" s="283"/>
      <c r="U3860" s="283"/>
      <c r="V3860" s="270"/>
      <c r="W3860" s="270" t="s">
        <v>21</v>
      </c>
    </row>
    <row r="3861" s="253" customFormat="true" ht="76.5" hidden="true" spans="1:23">
      <c r="A3861" s="270">
        <f>MAX(A$3:A3860)+1</f>
        <v>3610</v>
      </c>
      <c r="B3861" s="270">
        <v>330605019</v>
      </c>
      <c r="C3861" s="430" t="s">
        <v>9949</v>
      </c>
      <c r="D3861" s="410" t="s">
        <v>9950</v>
      </c>
      <c r="E3861" s="410" t="s">
        <v>9949</v>
      </c>
      <c r="F3861" s="396" t="s">
        <v>9951</v>
      </c>
      <c r="G3861" s="270"/>
      <c r="H3861" s="283" t="s">
        <v>39</v>
      </c>
      <c r="I3861" s="283" t="s">
        <v>40</v>
      </c>
      <c r="J3861" s="490" t="s">
        <v>31</v>
      </c>
      <c r="K3861" s="490" t="s">
        <v>31</v>
      </c>
      <c r="L3861" s="490" t="s">
        <v>31</v>
      </c>
      <c r="M3861" s="490" t="s">
        <v>31</v>
      </c>
      <c r="N3861" s="490" t="s">
        <v>31</v>
      </c>
      <c r="O3861" s="490" t="s">
        <v>31</v>
      </c>
      <c r="P3861" s="377" t="s">
        <v>31</v>
      </c>
      <c r="Q3861" s="377" t="s">
        <v>31</v>
      </c>
      <c r="R3861" s="377" t="s">
        <v>31</v>
      </c>
      <c r="S3861" s="270"/>
      <c r="T3861" s="283"/>
      <c r="U3861" s="283"/>
      <c r="V3861" s="270"/>
      <c r="W3861" s="270" t="s">
        <v>21</v>
      </c>
    </row>
    <row r="3862" s="253" customFormat="true" ht="40.5" hidden="true" spans="1:23">
      <c r="A3862" s="270">
        <f>MAX(A$3:A3861)+1</f>
        <v>3611</v>
      </c>
      <c r="B3862" s="270">
        <v>330605020</v>
      </c>
      <c r="C3862" s="430" t="s">
        <v>9952</v>
      </c>
      <c r="D3862" s="410" t="s">
        <v>9953</v>
      </c>
      <c r="E3862" s="410" t="s">
        <v>9952</v>
      </c>
      <c r="F3862" s="396" t="s">
        <v>9954</v>
      </c>
      <c r="G3862" s="270" t="s">
        <v>5916</v>
      </c>
      <c r="H3862" s="283" t="s">
        <v>39</v>
      </c>
      <c r="I3862" s="283" t="s">
        <v>40</v>
      </c>
      <c r="J3862" s="490" t="s">
        <v>31</v>
      </c>
      <c r="K3862" s="490" t="s">
        <v>31</v>
      </c>
      <c r="L3862" s="490" t="s">
        <v>31</v>
      </c>
      <c r="M3862" s="490" t="s">
        <v>31</v>
      </c>
      <c r="N3862" s="490" t="s">
        <v>31</v>
      </c>
      <c r="O3862" s="490" t="s">
        <v>31</v>
      </c>
      <c r="P3862" s="377" t="s">
        <v>31</v>
      </c>
      <c r="Q3862" s="377" t="s">
        <v>31</v>
      </c>
      <c r="R3862" s="377" t="s">
        <v>31</v>
      </c>
      <c r="S3862" s="270"/>
      <c r="T3862" s="283"/>
      <c r="U3862" s="283"/>
      <c r="V3862" s="270"/>
      <c r="W3862" s="270" t="s">
        <v>21</v>
      </c>
    </row>
    <row r="3863" s="253" customFormat="true" ht="38.25" hidden="true" spans="1:23">
      <c r="A3863" s="270">
        <f>MAX(A$3:A3862)+1</f>
        <v>3612</v>
      </c>
      <c r="B3863" s="270">
        <v>330605021</v>
      </c>
      <c r="C3863" s="430" t="s">
        <v>9955</v>
      </c>
      <c r="D3863" s="410" t="s">
        <v>9956</v>
      </c>
      <c r="E3863" s="410" t="s">
        <v>9955</v>
      </c>
      <c r="F3863" s="396" t="s">
        <v>9957</v>
      </c>
      <c r="G3863" s="270" t="s">
        <v>5916</v>
      </c>
      <c r="H3863" s="283" t="s">
        <v>39</v>
      </c>
      <c r="I3863" s="283" t="s">
        <v>40</v>
      </c>
      <c r="J3863" s="490" t="s">
        <v>31</v>
      </c>
      <c r="K3863" s="490" t="s">
        <v>31</v>
      </c>
      <c r="L3863" s="490" t="s">
        <v>31</v>
      </c>
      <c r="M3863" s="490" t="s">
        <v>31</v>
      </c>
      <c r="N3863" s="490" t="s">
        <v>31</v>
      </c>
      <c r="O3863" s="490" t="s">
        <v>31</v>
      </c>
      <c r="P3863" s="377" t="s">
        <v>31</v>
      </c>
      <c r="Q3863" s="377" t="s">
        <v>31</v>
      </c>
      <c r="R3863" s="377" t="s">
        <v>31</v>
      </c>
      <c r="S3863" s="270"/>
      <c r="T3863" s="283"/>
      <c r="U3863" s="283"/>
      <c r="V3863" s="270"/>
      <c r="W3863" s="270" t="s">
        <v>21</v>
      </c>
    </row>
    <row r="3864" s="253" customFormat="true" ht="51" hidden="true" spans="1:23">
      <c r="A3864" s="270">
        <f>MAX(A$3:A3863)+1</f>
        <v>3613</v>
      </c>
      <c r="B3864" s="270">
        <v>330605022</v>
      </c>
      <c r="C3864" s="430" t="s">
        <v>9958</v>
      </c>
      <c r="D3864" s="410" t="s">
        <v>9959</v>
      </c>
      <c r="E3864" s="410" t="s">
        <v>9958</v>
      </c>
      <c r="F3864" s="396" t="s">
        <v>9960</v>
      </c>
      <c r="G3864" s="270"/>
      <c r="H3864" s="283" t="s">
        <v>39</v>
      </c>
      <c r="I3864" s="283" t="s">
        <v>40</v>
      </c>
      <c r="J3864" s="490" t="s">
        <v>31</v>
      </c>
      <c r="K3864" s="490" t="s">
        <v>31</v>
      </c>
      <c r="L3864" s="490" t="s">
        <v>31</v>
      </c>
      <c r="M3864" s="490" t="s">
        <v>31</v>
      </c>
      <c r="N3864" s="490" t="s">
        <v>31</v>
      </c>
      <c r="O3864" s="490" t="s">
        <v>31</v>
      </c>
      <c r="P3864" s="377" t="s">
        <v>31</v>
      </c>
      <c r="Q3864" s="377" t="s">
        <v>31</v>
      </c>
      <c r="R3864" s="377" t="s">
        <v>31</v>
      </c>
      <c r="S3864" s="270"/>
      <c r="T3864" s="283"/>
      <c r="U3864" s="283"/>
      <c r="V3864" s="270"/>
      <c r="W3864" s="270" t="s">
        <v>21</v>
      </c>
    </row>
    <row r="3865" s="253" customFormat="true" ht="38.25" hidden="true" spans="1:23">
      <c r="A3865" s="270">
        <f>MAX(A$3:A3864)+1</f>
        <v>3614</v>
      </c>
      <c r="B3865" s="270">
        <v>330605023</v>
      </c>
      <c r="C3865" s="430" t="s">
        <v>9961</v>
      </c>
      <c r="D3865" s="410" t="s">
        <v>9962</v>
      </c>
      <c r="E3865" s="410" t="s">
        <v>9961</v>
      </c>
      <c r="F3865" s="396" t="s">
        <v>9963</v>
      </c>
      <c r="G3865" s="270"/>
      <c r="H3865" s="283" t="s">
        <v>39</v>
      </c>
      <c r="I3865" s="283" t="s">
        <v>5552</v>
      </c>
      <c r="J3865" s="490" t="s">
        <v>31</v>
      </c>
      <c r="K3865" s="490" t="s">
        <v>31</v>
      </c>
      <c r="L3865" s="490" t="s">
        <v>31</v>
      </c>
      <c r="M3865" s="490" t="s">
        <v>31</v>
      </c>
      <c r="N3865" s="490" t="s">
        <v>31</v>
      </c>
      <c r="O3865" s="490" t="s">
        <v>31</v>
      </c>
      <c r="P3865" s="377" t="s">
        <v>31</v>
      </c>
      <c r="Q3865" s="377" t="s">
        <v>31</v>
      </c>
      <c r="R3865" s="377" t="s">
        <v>31</v>
      </c>
      <c r="S3865" s="270"/>
      <c r="T3865" s="283"/>
      <c r="U3865" s="283"/>
      <c r="V3865" s="270"/>
      <c r="W3865" s="270" t="s">
        <v>21</v>
      </c>
    </row>
    <row r="3866" s="253" customFormat="true" ht="38.25" hidden="true" spans="1:23">
      <c r="A3866" s="270">
        <f>MAX(A$3:A3865)+1</f>
        <v>3615</v>
      </c>
      <c r="B3866" s="270">
        <v>330605024</v>
      </c>
      <c r="C3866" s="430" t="s">
        <v>9964</v>
      </c>
      <c r="D3866" s="410" t="s">
        <v>9965</v>
      </c>
      <c r="E3866" s="410" t="s">
        <v>9964</v>
      </c>
      <c r="F3866" s="396" t="s">
        <v>9966</v>
      </c>
      <c r="G3866" s="270" t="s">
        <v>5916</v>
      </c>
      <c r="H3866" s="283" t="s">
        <v>39</v>
      </c>
      <c r="I3866" s="283" t="s">
        <v>5552</v>
      </c>
      <c r="J3866" s="490" t="s">
        <v>31</v>
      </c>
      <c r="K3866" s="490" t="s">
        <v>31</v>
      </c>
      <c r="L3866" s="490" t="s">
        <v>31</v>
      </c>
      <c r="M3866" s="490" t="s">
        <v>31</v>
      </c>
      <c r="N3866" s="490" t="s">
        <v>31</v>
      </c>
      <c r="O3866" s="490" t="s">
        <v>31</v>
      </c>
      <c r="P3866" s="377" t="s">
        <v>31</v>
      </c>
      <c r="Q3866" s="377" t="s">
        <v>31</v>
      </c>
      <c r="R3866" s="377" t="s">
        <v>31</v>
      </c>
      <c r="S3866" s="270"/>
      <c r="T3866" s="283"/>
      <c r="U3866" s="283"/>
      <c r="V3866" s="270"/>
      <c r="W3866" s="270" t="s">
        <v>21</v>
      </c>
    </row>
    <row r="3867" s="253" customFormat="true" ht="51" hidden="true" spans="1:23">
      <c r="A3867" s="270">
        <f>MAX(A$3:A3866)+1</f>
        <v>3616</v>
      </c>
      <c r="B3867" s="270">
        <v>330605025</v>
      </c>
      <c r="C3867" s="430" t="s">
        <v>9967</v>
      </c>
      <c r="D3867" s="410" t="s">
        <v>9968</v>
      </c>
      <c r="E3867" s="410" t="s">
        <v>9967</v>
      </c>
      <c r="F3867" s="396" t="s">
        <v>9969</v>
      </c>
      <c r="G3867" s="270"/>
      <c r="H3867" s="283" t="s">
        <v>39</v>
      </c>
      <c r="I3867" s="283" t="s">
        <v>5552</v>
      </c>
      <c r="J3867" s="490" t="s">
        <v>31</v>
      </c>
      <c r="K3867" s="490" t="s">
        <v>31</v>
      </c>
      <c r="L3867" s="490" t="s">
        <v>31</v>
      </c>
      <c r="M3867" s="490" t="s">
        <v>31</v>
      </c>
      <c r="N3867" s="490" t="s">
        <v>31</v>
      </c>
      <c r="O3867" s="490" t="s">
        <v>31</v>
      </c>
      <c r="P3867" s="377" t="s">
        <v>31</v>
      </c>
      <c r="Q3867" s="377" t="s">
        <v>31</v>
      </c>
      <c r="R3867" s="377" t="s">
        <v>31</v>
      </c>
      <c r="S3867" s="270"/>
      <c r="T3867" s="283"/>
      <c r="U3867" s="283"/>
      <c r="V3867" s="270"/>
      <c r="W3867" s="270" t="s">
        <v>21</v>
      </c>
    </row>
    <row r="3868" s="253" customFormat="true" ht="51" hidden="true" spans="1:23">
      <c r="A3868" s="270">
        <f>MAX(A$3:A3867)+1</f>
        <v>3617</v>
      </c>
      <c r="B3868" s="270">
        <v>330605026</v>
      </c>
      <c r="C3868" s="430" t="s">
        <v>9970</v>
      </c>
      <c r="D3868" s="410" t="s">
        <v>9971</v>
      </c>
      <c r="E3868" s="410" t="s">
        <v>9970</v>
      </c>
      <c r="F3868" s="396" t="s">
        <v>9972</v>
      </c>
      <c r="G3868" s="270"/>
      <c r="H3868" s="283" t="s">
        <v>39</v>
      </c>
      <c r="I3868" s="283" t="s">
        <v>979</v>
      </c>
      <c r="J3868" s="490" t="s">
        <v>31</v>
      </c>
      <c r="K3868" s="490" t="s">
        <v>31</v>
      </c>
      <c r="L3868" s="490" t="s">
        <v>31</v>
      </c>
      <c r="M3868" s="490" t="s">
        <v>31</v>
      </c>
      <c r="N3868" s="490" t="s">
        <v>31</v>
      </c>
      <c r="O3868" s="490" t="s">
        <v>31</v>
      </c>
      <c r="P3868" s="377" t="s">
        <v>31</v>
      </c>
      <c r="Q3868" s="377" t="s">
        <v>31</v>
      </c>
      <c r="R3868" s="377" t="s">
        <v>31</v>
      </c>
      <c r="S3868" s="270"/>
      <c r="T3868" s="283"/>
      <c r="U3868" s="283"/>
      <c r="V3868" s="270"/>
      <c r="W3868" s="270" t="s">
        <v>21</v>
      </c>
    </row>
    <row r="3869" s="253" customFormat="true" ht="51" hidden="true" spans="1:23">
      <c r="A3869" s="270">
        <f>MAX(A$3:A3868)+1</f>
        <v>3618</v>
      </c>
      <c r="B3869" s="270">
        <v>330605027</v>
      </c>
      <c r="C3869" s="430" t="s">
        <v>9973</v>
      </c>
      <c r="D3869" s="410" t="s">
        <v>9974</v>
      </c>
      <c r="E3869" s="410" t="s">
        <v>9973</v>
      </c>
      <c r="F3869" s="396" t="s">
        <v>9975</v>
      </c>
      <c r="G3869" s="270"/>
      <c r="H3869" s="283" t="s">
        <v>39</v>
      </c>
      <c r="I3869" s="283" t="s">
        <v>5552</v>
      </c>
      <c r="J3869" s="490" t="s">
        <v>31</v>
      </c>
      <c r="K3869" s="490" t="s">
        <v>31</v>
      </c>
      <c r="L3869" s="490" t="s">
        <v>31</v>
      </c>
      <c r="M3869" s="490" t="s">
        <v>31</v>
      </c>
      <c r="N3869" s="490" t="s">
        <v>31</v>
      </c>
      <c r="O3869" s="490" t="s">
        <v>31</v>
      </c>
      <c r="P3869" s="377" t="s">
        <v>31</v>
      </c>
      <c r="Q3869" s="377" t="s">
        <v>31</v>
      </c>
      <c r="R3869" s="377" t="s">
        <v>31</v>
      </c>
      <c r="S3869" s="270"/>
      <c r="T3869" s="283"/>
      <c r="U3869" s="283"/>
      <c r="V3869" s="270"/>
      <c r="W3869" s="270" t="s">
        <v>21</v>
      </c>
    </row>
    <row r="3870" s="253" customFormat="true" ht="51" hidden="true" spans="1:23">
      <c r="A3870" s="270">
        <f>MAX(A$3:A3869)+1</f>
        <v>3619</v>
      </c>
      <c r="B3870" s="270">
        <v>330605028</v>
      </c>
      <c r="C3870" s="430" t="s">
        <v>9976</v>
      </c>
      <c r="D3870" s="410" t="s">
        <v>9977</v>
      </c>
      <c r="E3870" s="410" t="s">
        <v>9976</v>
      </c>
      <c r="F3870" s="396" t="s">
        <v>9978</v>
      </c>
      <c r="G3870" s="270"/>
      <c r="H3870" s="283" t="s">
        <v>39</v>
      </c>
      <c r="I3870" s="283" t="s">
        <v>5552</v>
      </c>
      <c r="J3870" s="490" t="s">
        <v>31</v>
      </c>
      <c r="K3870" s="490" t="s">
        <v>31</v>
      </c>
      <c r="L3870" s="490" t="s">
        <v>31</v>
      </c>
      <c r="M3870" s="490" t="s">
        <v>31</v>
      </c>
      <c r="N3870" s="490" t="s">
        <v>31</v>
      </c>
      <c r="O3870" s="490" t="s">
        <v>31</v>
      </c>
      <c r="P3870" s="377" t="s">
        <v>31</v>
      </c>
      <c r="Q3870" s="377" t="s">
        <v>31</v>
      </c>
      <c r="R3870" s="377" t="s">
        <v>31</v>
      </c>
      <c r="S3870" s="270"/>
      <c r="T3870" s="283"/>
      <c r="U3870" s="283"/>
      <c r="V3870" s="270"/>
      <c r="W3870" s="270" t="s">
        <v>21</v>
      </c>
    </row>
    <row r="3871" s="253" customFormat="true" ht="38.25" hidden="true" spans="1:23">
      <c r="A3871" s="270">
        <f>MAX(A$3:A3870)+1</f>
        <v>3620</v>
      </c>
      <c r="B3871" s="270" t="s">
        <v>9979</v>
      </c>
      <c r="C3871" s="393" t="s">
        <v>9980</v>
      </c>
      <c r="D3871" s="410" t="s">
        <v>9981</v>
      </c>
      <c r="E3871" s="410" t="s">
        <v>9982</v>
      </c>
      <c r="F3871" s="396"/>
      <c r="G3871" s="270"/>
      <c r="H3871" s="283" t="s">
        <v>39</v>
      </c>
      <c r="I3871" s="283" t="s">
        <v>40</v>
      </c>
      <c r="J3871" s="490" t="s">
        <v>31</v>
      </c>
      <c r="K3871" s="490" t="s">
        <v>31</v>
      </c>
      <c r="L3871" s="490" t="s">
        <v>31</v>
      </c>
      <c r="M3871" s="490" t="s">
        <v>31</v>
      </c>
      <c r="N3871" s="490" t="s">
        <v>31</v>
      </c>
      <c r="O3871" s="490" t="s">
        <v>31</v>
      </c>
      <c r="P3871" s="377" t="s">
        <v>31</v>
      </c>
      <c r="Q3871" s="377" t="s">
        <v>31</v>
      </c>
      <c r="R3871" s="377" t="s">
        <v>31</v>
      </c>
      <c r="S3871" s="430" t="s">
        <v>9980</v>
      </c>
      <c r="T3871" s="283"/>
      <c r="U3871" s="283"/>
      <c r="V3871" s="270"/>
      <c r="W3871" s="270" t="s">
        <v>21</v>
      </c>
    </row>
    <row r="3872" s="253" customFormat="true" ht="51" hidden="true" spans="1:23">
      <c r="A3872" s="270">
        <f>MAX(A$3:A3871)+1</f>
        <v>3621</v>
      </c>
      <c r="B3872" s="270">
        <v>330605029</v>
      </c>
      <c r="C3872" s="430" t="s">
        <v>9983</v>
      </c>
      <c r="D3872" s="410" t="s">
        <v>9984</v>
      </c>
      <c r="E3872" s="410" t="s">
        <v>9983</v>
      </c>
      <c r="F3872" s="396" t="s">
        <v>9978</v>
      </c>
      <c r="G3872" s="270"/>
      <c r="H3872" s="283" t="s">
        <v>39</v>
      </c>
      <c r="I3872" s="283" t="s">
        <v>5552</v>
      </c>
      <c r="J3872" s="490" t="s">
        <v>31</v>
      </c>
      <c r="K3872" s="490" t="s">
        <v>31</v>
      </c>
      <c r="L3872" s="490" t="s">
        <v>31</v>
      </c>
      <c r="M3872" s="490" t="s">
        <v>31</v>
      </c>
      <c r="N3872" s="490" t="s">
        <v>31</v>
      </c>
      <c r="O3872" s="490" t="s">
        <v>31</v>
      </c>
      <c r="P3872" s="377" t="s">
        <v>31</v>
      </c>
      <c r="Q3872" s="377" t="s">
        <v>31</v>
      </c>
      <c r="R3872" s="377" t="s">
        <v>31</v>
      </c>
      <c r="S3872" s="270"/>
      <c r="T3872" s="283"/>
      <c r="U3872" s="283"/>
      <c r="V3872" s="270"/>
      <c r="W3872" s="270" t="s">
        <v>21</v>
      </c>
    </row>
    <row r="3873" s="253" customFormat="true" ht="38.25" hidden="true" spans="1:23">
      <c r="A3873" s="270">
        <f>MAX(A$3:A3872)+1</f>
        <v>3622</v>
      </c>
      <c r="B3873" s="270">
        <v>330605030</v>
      </c>
      <c r="C3873" s="430" t="s">
        <v>9985</v>
      </c>
      <c r="D3873" s="410" t="s">
        <v>9986</v>
      </c>
      <c r="E3873" s="410" t="s">
        <v>9985</v>
      </c>
      <c r="F3873" s="396" t="s">
        <v>9987</v>
      </c>
      <c r="G3873" s="270"/>
      <c r="H3873" s="283" t="s">
        <v>39</v>
      </c>
      <c r="I3873" s="283" t="s">
        <v>1815</v>
      </c>
      <c r="J3873" s="490" t="s">
        <v>31</v>
      </c>
      <c r="K3873" s="490" t="s">
        <v>31</v>
      </c>
      <c r="L3873" s="490" t="s">
        <v>31</v>
      </c>
      <c r="M3873" s="490" t="s">
        <v>31</v>
      </c>
      <c r="N3873" s="490" t="s">
        <v>31</v>
      </c>
      <c r="O3873" s="490" t="s">
        <v>31</v>
      </c>
      <c r="P3873" s="377" t="s">
        <v>31</v>
      </c>
      <c r="Q3873" s="377" t="s">
        <v>31</v>
      </c>
      <c r="R3873" s="377" t="s">
        <v>31</v>
      </c>
      <c r="S3873" s="270"/>
      <c r="T3873" s="283"/>
      <c r="U3873" s="283"/>
      <c r="V3873" s="270"/>
      <c r="W3873" s="270" t="s">
        <v>21</v>
      </c>
    </row>
    <row r="3874" s="253" customFormat="true" ht="38.25" hidden="true" spans="1:23">
      <c r="A3874" s="270">
        <f>MAX(A$3:A3873)+1</f>
        <v>3623</v>
      </c>
      <c r="B3874" s="270">
        <v>330605031</v>
      </c>
      <c r="C3874" s="430" t="s">
        <v>9988</v>
      </c>
      <c r="D3874" s="410" t="s">
        <v>9989</v>
      </c>
      <c r="E3874" s="410" t="s">
        <v>9988</v>
      </c>
      <c r="F3874" s="396" t="s">
        <v>9990</v>
      </c>
      <c r="G3874" s="270"/>
      <c r="H3874" s="283" t="s">
        <v>39</v>
      </c>
      <c r="I3874" s="283" t="s">
        <v>40</v>
      </c>
      <c r="J3874" s="490" t="s">
        <v>31</v>
      </c>
      <c r="K3874" s="490" t="s">
        <v>31</v>
      </c>
      <c r="L3874" s="490" t="s">
        <v>31</v>
      </c>
      <c r="M3874" s="490" t="s">
        <v>31</v>
      </c>
      <c r="N3874" s="490" t="s">
        <v>31</v>
      </c>
      <c r="O3874" s="490" t="s">
        <v>31</v>
      </c>
      <c r="P3874" s="377" t="s">
        <v>31</v>
      </c>
      <c r="Q3874" s="377" t="s">
        <v>31</v>
      </c>
      <c r="R3874" s="377" t="s">
        <v>31</v>
      </c>
      <c r="S3874" s="270"/>
      <c r="T3874" s="283"/>
      <c r="U3874" s="283"/>
      <c r="V3874" s="270"/>
      <c r="W3874" s="270" t="s">
        <v>21</v>
      </c>
    </row>
    <row r="3875" s="253" customFormat="true" ht="38.25" hidden="true" spans="1:23">
      <c r="A3875" s="270">
        <f>MAX(A$3:A3874)+1</f>
        <v>3624</v>
      </c>
      <c r="B3875" s="270">
        <v>330605032</v>
      </c>
      <c r="C3875" s="430" t="s">
        <v>9991</v>
      </c>
      <c r="D3875" s="410" t="s">
        <v>9992</v>
      </c>
      <c r="E3875" s="410" t="s">
        <v>9991</v>
      </c>
      <c r="F3875" s="396" t="s">
        <v>9993</v>
      </c>
      <c r="G3875" s="270"/>
      <c r="H3875" s="283" t="s">
        <v>39</v>
      </c>
      <c r="I3875" s="283" t="s">
        <v>40</v>
      </c>
      <c r="J3875" s="490" t="s">
        <v>31</v>
      </c>
      <c r="K3875" s="490" t="s">
        <v>31</v>
      </c>
      <c r="L3875" s="490" t="s">
        <v>31</v>
      </c>
      <c r="M3875" s="490" t="s">
        <v>31</v>
      </c>
      <c r="N3875" s="490" t="s">
        <v>31</v>
      </c>
      <c r="O3875" s="490" t="s">
        <v>31</v>
      </c>
      <c r="P3875" s="377" t="s">
        <v>31</v>
      </c>
      <c r="Q3875" s="377" t="s">
        <v>31</v>
      </c>
      <c r="R3875" s="377" t="s">
        <v>31</v>
      </c>
      <c r="S3875" s="270"/>
      <c r="T3875" s="283"/>
      <c r="U3875" s="283"/>
      <c r="V3875" s="270"/>
      <c r="W3875" s="270" t="s">
        <v>21</v>
      </c>
    </row>
    <row r="3876" s="253" customFormat="true" ht="38.25" hidden="true" spans="1:23">
      <c r="A3876" s="270">
        <f>MAX(A$3:A3875)+1</f>
        <v>3625</v>
      </c>
      <c r="B3876" s="270">
        <v>330605033</v>
      </c>
      <c r="C3876" s="430" t="s">
        <v>9994</v>
      </c>
      <c r="D3876" s="410" t="s">
        <v>9995</v>
      </c>
      <c r="E3876" s="410" t="s">
        <v>9994</v>
      </c>
      <c r="F3876" s="396" t="s">
        <v>9996</v>
      </c>
      <c r="G3876" s="270" t="s">
        <v>5916</v>
      </c>
      <c r="H3876" s="283" t="s">
        <v>39</v>
      </c>
      <c r="I3876" s="283" t="s">
        <v>40</v>
      </c>
      <c r="J3876" s="490" t="s">
        <v>31</v>
      </c>
      <c r="K3876" s="490" t="s">
        <v>31</v>
      </c>
      <c r="L3876" s="490" t="s">
        <v>31</v>
      </c>
      <c r="M3876" s="490" t="s">
        <v>31</v>
      </c>
      <c r="N3876" s="490" t="s">
        <v>31</v>
      </c>
      <c r="O3876" s="490" t="s">
        <v>31</v>
      </c>
      <c r="P3876" s="377" t="s">
        <v>31</v>
      </c>
      <c r="Q3876" s="377" t="s">
        <v>31</v>
      </c>
      <c r="R3876" s="377" t="s">
        <v>31</v>
      </c>
      <c r="S3876" s="270"/>
      <c r="T3876" s="283"/>
      <c r="U3876" s="283"/>
      <c r="V3876" s="270"/>
      <c r="W3876" s="270" t="s">
        <v>21</v>
      </c>
    </row>
    <row r="3877" s="253" customFormat="true" ht="38.25" hidden="true" spans="1:23">
      <c r="A3877" s="270">
        <f>MAX(A$3:A3876)+1</f>
        <v>3626</v>
      </c>
      <c r="B3877" s="270">
        <v>330605034</v>
      </c>
      <c r="C3877" s="430" t="s">
        <v>9997</v>
      </c>
      <c r="D3877" s="410" t="s">
        <v>9998</v>
      </c>
      <c r="E3877" s="410" t="s">
        <v>9997</v>
      </c>
      <c r="F3877" s="396"/>
      <c r="G3877" s="270"/>
      <c r="H3877" s="283" t="s">
        <v>39</v>
      </c>
      <c r="I3877" s="283" t="s">
        <v>5552</v>
      </c>
      <c r="J3877" s="490" t="s">
        <v>31</v>
      </c>
      <c r="K3877" s="490" t="s">
        <v>31</v>
      </c>
      <c r="L3877" s="490" t="s">
        <v>31</v>
      </c>
      <c r="M3877" s="490" t="s">
        <v>31</v>
      </c>
      <c r="N3877" s="490" t="s">
        <v>31</v>
      </c>
      <c r="O3877" s="490" t="s">
        <v>31</v>
      </c>
      <c r="P3877" s="377" t="s">
        <v>31</v>
      </c>
      <c r="Q3877" s="377" t="s">
        <v>31</v>
      </c>
      <c r="R3877" s="377" t="s">
        <v>31</v>
      </c>
      <c r="S3877" s="270"/>
      <c r="T3877" s="283"/>
      <c r="U3877" s="283"/>
      <c r="V3877" s="270"/>
      <c r="W3877" s="270" t="s">
        <v>21</v>
      </c>
    </row>
    <row r="3878" s="253" customFormat="true" ht="38.25" hidden="true" spans="1:23">
      <c r="A3878" s="270">
        <f>MAX(A$3:A3877)+1</f>
        <v>3627</v>
      </c>
      <c r="B3878" s="270">
        <v>330605035</v>
      </c>
      <c r="C3878" s="430" t="s">
        <v>9999</v>
      </c>
      <c r="D3878" s="410" t="s">
        <v>10000</v>
      </c>
      <c r="E3878" s="410" t="s">
        <v>9999</v>
      </c>
      <c r="F3878" s="396"/>
      <c r="G3878" s="270" t="s">
        <v>9134</v>
      </c>
      <c r="H3878" s="283" t="s">
        <v>39</v>
      </c>
      <c r="I3878" s="283" t="s">
        <v>40</v>
      </c>
      <c r="J3878" s="490" t="s">
        <v>31</v>
      </c>
      <c r="K3878" s="490" t="s">
        <v>31</v>
      </c>
      <c r="L3878" s="490" t="s">
        <v>31</v>
      </c>
      <c r="M3878" s="490" t="s">
        <v>31</v>
      </c>
      <c r="N3878" s="490" t="s">
        <v>31</v>
      </c>
      <c r="O3878" s="490" t="s">
        <v>31</v>
      </c>
      <c r="P3878" s="377" t="s">
        <v>31</v>
      </c>
      <c r="Q3878" s="377" t="s">
        <v>31</v>
      </c>
      <c r="R3878" s="377" t="s">
        <v>31</v>
      </c>
      <c r="S3878" s="270"/>
      <c r="T3878" s="283"/>
      <c r="U3878" s="283"/>
      <c r="V3878" s="270"/>
      <c r="W3878" s="270" t="s">
        <v>21</v>
      </c>
    </row>
    <row r="3879" s="253" customFormat="true" ht="38.25" hidden="true" spans="1:23">
      <c r="A3879" s="270">
        <f>MAX(A$3:A3878)+1</f>
        <v>3628</v>
      </c>
      <c r="B3879" s="270">
        <v>330605036</v>
      </c>
      <c r="C3879" s="430" t="s">
        <v>10001</v>
      </c>
      <c r="D3879" s="410" t="s">
        <v>10002</v>
      </c>
      <c r="E3879" s="410" t="s">
        <v>10001</v>
      </c>
      <c r="F3879" s="396" t="s">
        <v>10003</v>
      </c>
      <c r="G3879" s="270"/>
      <c r="H3879" s="283" t="s">
        <v>39</v>
      </c>
      <c r="I3879" s="283" t="s">
        <v>5552</v>
      </c>
      <c r="J3879" s="490" t="s">
        <v>31</v>
      </c>
      <c r="K3879" s="490" t="s">
        <v>31</v>
      </c>
      <c r="L3879" s="490" t="s">
        <v>31</v>
      </c>
      <c r="M3879" s="490" t="s">
        <v>31</v>
      </c>
      <c r="N3879" s="490" t="s">
        <v>31</v>
      </c>
      <c r="O3879" s="490" t="s">
        <v>31</v>
      </c>
      <c r="P3879" s="377" t="s">
        <v>31</v>
      </c>
      <c r="Q3879" s="377" t="s">
        <v>31</v>
      </c>
      <c r="R3879" s="377" t="s">
        <v>31</v>
      </c>
      <c r="S3879" s="270"/>
      <c r="T3879" s="283"/>
      <c r="U3879" s="283"/>
      <c r="V3879" s="270"/>
      <c r="W3879" s="270" t="s">
        <v>21</v>
      </c>
    </row>
    <row r="3880" s="252" customFormat="true" ht="25.5" hidden="true" spans="1:23">
      <c r="A3880" s="270"/>
      <c r="B3880" s="270">
        <v>330606</v>
      </c>
      <c r="C3880" s="270" t="s">
        <v>10004</v>
      </c>
      <c r="D3880" s="410"/>
      <c r="E3880" s="410"/>
      <c r="F3880" s="270" t="s">
        <v>10005</v>
      </c>
      <c r="G3880" s="270" t="s">
        <v>10006</v>
      </c>
      <c r="H3880" s="283"/>
      <c r="I3880" s="283"/>
      <c r="J3880" s="490"/>
      <c r="K3880" s="490"/>
      <c r="L3880" s="490"/>
      <c r="M3880" s="490"/>
      <c r="N3880" s="490"/>
      <c r="O3880" s="490"/>
      <c r="P3880" s="377"/>
      <c r="Q3880" s="377"/>
      <c r="R3880" s="377"/>
      <c r="S3880" s="270"/>
      <c r="T3880" s="283"/>
      <c r="U3880" s="283"/>
      <c r="V3880" s="270"/>
      <c r="W3880" s="270" t="s">
        <v>21</v>
      </c>
    </row>
    <row r="3881" s="253" customFormat="true" ht="38.25" hidden="true" spans="1:23">
      <c r="A3881" s="270">
        <f>MAX(A$3:A3880)+1</f>
        <v>3629</v>
      </c>
      <c r="B3881" s="270">
        <v>330606001</v>
      </c>
      <c r="C3881" s="430" t="s">
        <v>10007</v>
      </c>
      <c r="D3881" s="410" t="s">
        <v>10008</v>
      </c>
      <c r="E3881" s="410" t="s">
        <v>10007</v>
      </c>
      <c r="F3881" s="396" t="s">
        <v>10009</v>
      </c>
      <c r="G3881" s="270"/>
      <c r="H3881" s="283" t="s">
        <v>4442</v>
      </c>
      <c r="I3881" s="283" t="s">
        <v>40</v>
      </c>
      <c r="J3881" s="490" t="s">
        <v>31</v>
      </c>
      <c r="K3881" s="490" t="s">
        <v>31</v>
      </c>
      <c r="L3881" s="490" t="s">
        <v>31</v>
      </c>
      <c r="M3881" s="490" t="s">
        <v>31</v>
      </c>
      <c r="N3881" s="490" t="s">
        <v>31</v>
      </c>
      <c r="O3881" s="490" t="s">
        <v>31</v>
      </c>
      <c r="P3881" s="377" t="s">
        <v>31</v>
      </c>
      <c r="Q3881" s="377" t="s">
        <v>31</v>
      </c>
      <c r="R3881" s="377" t="s">
        <v>31</v>
      </c>
      <c r="S3881" s="498" t="s">
        <v>8517</v>
      </c>
      <c r="T3881" s="283"/>
      <c r="U3881" s="283"/>
      <c r="V3881" s="270"/>
      <c r="W3881" s="270" t="s">
        <v>21</v>
      </c>
    </row>
    <row r="3882" s="253" customFormat="true" ht="38.25" hidden="true" spans="1:23">
      <c r="A3882" s="270">
        <f>MAX(A$3:A3881)+1</f>
        <v>3630</v>
      </c>
      <c r="B3882" s="270">
        <v>330606002</v>
      </c>
      <c r="C3882" s="430" t="s">
        <v>10010</v>
      </c>
      <c r="D3882" s="410" t="s">
        <v>10011</v>
      </c>
      <c r="E3882" s="410" t="s">
        <v>10010</v>
      </c>
      <c r="F3882" s="396"/>
      <c r="G3882" s="270"/>
      <c r="H3882" s="283" t="s">
        <v>29</v>
      </c>
      <c r="I3882" s="283" t="s">
        <v>40</v>
      </c>
      <c r="J3882" s="490" t="s">
        <v>31</v>
      </c>
      <c r="K3882" s="490" t="s">
        <v>31</v>
      </c>
      <c r="L3882" s="490" t="s">
        <v>31</v>
      </c>
      <c r="M3882" s="490" t="s">
        <v>31</v>
      </c>
      <c r="N3882" s="490" t="s">
        <v>31</v>
      </c>
      <c r="O3882" s="490" t="s">
        <v>31</v>
      </c>
      <c r="P3882" s="377" t="s">
        <v>31</v>
      </c>
      <c r="Q3882" s="377" t="s">
        <v>31</v>
      </c>
      <c r="R3882" s="377" t="s">
        <v>31</v>
      </c>
      <c r="S3882" s="270"/>
      <c r="T3882" s="283"/>
      <c r="U3882" s="283"/>
      <c r="V3882" s="270"/>
      <c r="W3882" s="270" t="s">
        <v>21</v>
      </c>
    </row>
    <row r="3883" s="253" customFormat="true" ht="38.25" hidden="true" spans="1:23">
      <c r="A3883" s="270">
        <f>MAX(A$3:A3882)+1</f>
        <v>3631</v>
      </c>
      <c r="B3883" s="270">
        <v>330606003</v>
      </c>
      <c r="C3883" s="430" t="s">
        <v>10012</v>
      </c>
      <c r="D3883" s="410" t="s">
        <v>10013</v>
      </c>
      <c r="E3883" s="410" t="s">
        <v>10012</v>
      </c>
      <c r="F3883" s="396"/>
      <c r="G3883" s="270"/>
      <c r="H3883" s="283" t="s">
        <v>29</v>
      </c>
      <c r="I3883" s="283" t="s">
        <v>40</v>
      </c>
      <c r="J3883" s="490" t="s">
        <v>31</v>
      </c>
      <c r="K3883" s="490" t="s">
        <v>31</v>
      </c>
      <c r="L3883" s="490" t="s">
        <v>31</v>
      </c>
      <c r="M3883" s="490" t="s">
        <v>31</v>
      </c>
      <c r="N3883" s="490" t="s">
        <v>31</v>
      </c>
      <c r="O3883" s="490" t="s">
        <v>31</v>
      </c>
      <c r="P3883" s="377" t="s">
        <v>31</v>
      </c>
      <c r="Q3883" s="377" t="s">
        <v>31</v>
      </c>
      <c r="R3883" s="377" t="s">
        <v>31</v>
      </c>
      <c r="S3883" s="270"/>
      <c r="T3883" s="283"/>
      <c r="U3883" s="283"/>
      <c r="V3883" s="270"/>
      <c r="W3883" s="270" t="s">
        <v>21</v>
      </c>
    </row>
    <row r="3884" s="253" customFormat="true" ht="38.25" hidden="true" spans="1:23">
      <c r="A3884" s="270">
        <f>MAX(A$3:A3883)+1</f>
        <v>3632</v>
      </c>
      <c r="B3884" s="270">
        <v>330606004</v>
      </c>
      <c r="C3884" s="430" t="s">
        <v>10014</v>
      </c>
      <c r="D3884" s="410" t="s">
        <v>10015</v>
      </c>
      <c r="E3884" s="410" t="s">
        <v>10014</v>
      </c>
      <c r="F3884" s="396" t="s">
        <v>10016</v>
      </c>
      <c r="G3884" s="270"/>
      <c r="H3884" s="283" t="s">
        <v>39</v>
      </c>
      <c r="I3884" s="283" t="s">
        <v>40</v>
      </c>
      <c r="J3884" s="490" t="s">
        <v>31</v>
      </c>
      <c r="K3884" s="490" t="s">
        <v>31</v>
      </c>
      <c r="L3884" s="490" t="s">
        <v>31</v>
      </c>
      <c r="M3884" s="490" t="s">
        <v>31</v>
      </c>
      <c r="N3884" s="490" t="s">
        <v>31</v>
      </c>
      <c r="O3884" s="490" t="s">
        <v>31</v>
      </c>
      <c r="P3884" s="377" t="s">
        <v>31</v>
      </c>
      <c r="Q3884" s="377" t="s">
        <v>31</v>
      </c>
      <c r="R3884" s="377" t="s">
        <v>31</v>
      </c>
      <c r="S3884" s="270"/>
      <c r="T3884" s="283"/>
      <c r="U3884" s="283"/>
      <c r="V3884" s="270"/>
      <c r="W3884" s="270" t="s">
        <v>21</v>
      </c>
    </row>
    <row r="3885" s="253" customFormat="true" ht="38.25" hidden="true" spans="1:23">
      <c r="A3885" s="270">
        <f>MAX(A$3:A3884)+1</f>
        <v>3633</v>
      </c>
      <c r="B3885" s="270">
        <v>330606005</v>
      </c>
      <c r="C3885" s="430" t="s">
        <v>10017</v>
      </c>
      <c r="D3885" s="410" t="s">
        <v>10018</v>
      </c>
      <c r="E3885" s="410" t="s">
        <v>10017</v>
      </c>
      <c r="F3885" s="396"/>
      <c r="G3885" s="270"/>
      <c r="H3885" s="283" t="s">
        <v>29</v>
      </c>
      <c r="I3885" s="283" t="s">
        <v>40</v>
      </c>
      <c r="J3885" s="490" t="s">
        <v>31</v>
      </c>
      <c r="K3885" s="490" t="s">
        <v>31</v>
      </c>
      <c r="L3885" s="490" t="s">
        <v>31</v>
      </c>
      <c r="M3885" s="490" t="s">
        <v>31</v>
      </c>
      <c r="N3885" s="490" t="s">
        <v>31</v>
      </c>
      <c r="O3885" s="490" t="s">
        <v>31</v>
      </c>
      <c r="P3885" s="377" t="s">
        <v>31</v>
      </c>
      <c r="Q3885" s="377" t="s">
        <v>31</v>
      </c>
      <c r="R3885" s="377" t="s">
        <v>31</v>
      </c>
      <c r="S3885" s="270"/>
      <c r="T3885" s="283"/>
      <c r="U3885" s="283"/>
      <c r="V3885" s="270"/>
      <c r="W3885" s="270" t="s">
        <v>21</v>
      </c>
    </row>
    <row r="3886" s="253" customFormat="true" ht="38.25" hidden="true" spans="1:23">
      <c r="A3886" s="270">
        <f>MAX(A$3:A3885)+1</f>
        <v>3634</v>
      </c>
      <c r="B3886" s="270">
        <v>330606006</v>
      </c>
      <c r="C3886" s="430" t="s">
        <v>10019</v>
      </c>
      <c r="D3886" s="410" t="s">
        <v>10020</v>
      </c>
      <c r="E3886" s="410" t="s">
        <v>10019</v>
      </c>
      <c r="F3886" s="396"/>
      <c r="G3886" s="270"/>
      <c r="H3886" s="283" t="s">
        <v>4442</v>
      </c>
      <c r="I3886" s="283" t="s">
        <v>40</v>
      </c>
      <c r="J3886" s="490" t="s">
        <v>31</v>
      </c>
      <c r="K3886" s="490" t="s">
        <v>31</v>
      </c>
      <c r="L3886" s="490" t="s">
        <v>31</v>
      </c>
      <c r="M3886" s="490" t="s">
        <v>31</v>
      </c>
      <c r="N3886" s="490" t="s">
        <v>31</v>
      </c>
      <c r="O3886" s="490" t="s">
        <v>31</v>
      </c>
      <c r="P3886" s="377" t="s">
        <v>31</v>
      </c>
      <c r="Q3886" s="377" t="s">
        <v>31</v>
      </c>
      <c r="R3886" s="377" t="s">
        <v>31</v>
      </c>
      <c r="S3886" s="498" t="s">
        <v>8517</v>
      </c>
      <c r="T3886" s="283"/>
      <c r="U3886" s="283"/>
      <c r="V3886" s="270"/>
      <c r="W3886" s="270" t="s">
        <v>21</v>
      </c>
    </row>
    <row r="3887" s="253" customFormat="true" ht="38.25" hidden="true" spans="1:23">
      <c r="A3887" s="270">
        <f>MAX(A$3:A3886)+1</f>
        <v>3635</v>
      </c>
      <c r="B3887" s="270">
        <v>330606007</v>
      </c>
      <c r="C3887" s="430" t="s">
        <v>10021</v>
      </c>
      <c r="D3887" s="410" t="s">
        <v>10022</v>
      </c>
      <c r="E3887" s="410" t="s">
        <v>10021</v>
      </c>
      <c r="F3887" s="396"/>
      <c r="G3887" s="270"/>
      <c r="H3887" s="283" t="s">
        <v>29</v>
      </c>
      <c r="I3887" s="283" t="s">
        <v>40</v>
      </c>
      <c r="J3887" s="490" t="s">
        <v>31</v>
      </c>
      <c r="K3887" s="490" t="s">
        <v>31</v>
      </c>
      <c r="L3887" s="490" t="s">
        <v>31</v>
      </c>
      <c r="M3887" s="490" t="s">
        <v>31</v>
      </c>
      <c r="N3887" s="490" t="s">
        <v>31</v>
      </c>
      <c r="O3887" s="490" t="s">
        <v>31</v>
      </c>
      <c r="P3887" s="377" t="s">
        <v>31</v>
      </c>
      <c r="Q3887" s="377" t="s">
        <v>31</v>
      </c>
      <c r="R3887" s="377" t="s">
        <v>31</v>
      </c>
      <c r="S3887" s="270"/>
      <c r="T3887" s="283"/>
      <c r="U3887" s="283"/>
      <c r="V3887" s="270"/>
      <c r="W3887" s="270" t="s">
        <v>21</v>
      </c>
    </row>
    <row r="3888" s="253" customFormat="true" ht="38.25" hidden="true" spans="1:23">
      <c r="A3888" s="270">
        <f>MAX(A$3:A3887)+1</f>
        <v>3636</v>
      </c>
      <c r="B3888" s="270">
        <v>330606008</v>
      </c>
      <c r="C3888" s="430" t="s">
        <v>10023</v>
      </c>
      <c r="D3888" s="410" t="s">
        <v>10024</v>
      </c>
      <c r="E3888" s="410" t="s">
        <v>10023</v>
      </c>
      <c r="F3888" s="396"/>
      <c r="G3888" s="270"/>
      <c r="H3888" s="283" t="s">
        <v>29</v>
      </c>
      <c r="I3888" s="283" t="s">
        <v>40</v>
      </c>
      <c r="J3888" s="490" t="s">
        <v>31</v>
      </c>
      <c r="K3888" s="490" t="s">
        <v>31</v>
      </c>
      <c r="L3888" s="490" t="s">
        <v>31</v>
      </c>
      <c r="M3888" s="490" t="s">
        <v>31</v>
      </c>
      <c r="N3888" s="490" t="s">
        <v>31</v>
      </c>
      <c r="O3888" s="490" t="s">
        <v>31</v>
      </c>
      <c r="P3888" s="377" t="s">
        <v>31</v>
      </c>
      <c r="Q3888" s="377" t="s">
        <v>31</v>
      </c>
      <c r="R3888" s="377" t="s">
        <v>31</v>
      </c>
      <c r="S3888" s="270"/>
      <c r="T3888" s="283"/>
      <c r="U3888" s="283"/>
      <c r="V3888" s="270"/>
      <c r="W3888" s="270" t="s">
        <v>21</v>
      </c>
    </row>
    <row r="3889" s="253" customFormat="true" ht="38.25" hidden="true" spans="1:23">
      <c r="A3889" s="270">
        <f>MAX(A$3:A3888)+1</f>
        <v>3637</v>
      </c>
      <c r="B3889" s="270" t="s">
        <v>10025</v>
      </c>
      <c r="C3889" s="393" t="s">
        <v>9130</v>
      </c>
      <c r="D3889" s="410" t="s">
        <v>10026</v>
      </c>
      <c r="E3889" s="410" t="s">
        <v>10027</v>
      </c>
      <c r="F3889" s="396"/>
      <c r="G3889" s="270"/>
      <c r="H3889" s="283" t="s">
        <v>29</v>
      </c>
      <c r="I3889" s="283" t="s">
        <v>40</v>
      </c>
      <c r="J3889" s="490" t="s">
        <v>31</v>
      </c>
      <c r="K3889" s="490" t="s">
        <v>31</v>
      </c>
      <c r="L3889" s="490" t="s">
        <v>31</v>
      </c>
      <c r="M3889" s="490" t="s">
        <v>31</v>
      </c>
      <c r="N3889" s="490" t="s">
        <v>31</v>
      </c>
      <c r="O3889" s="490" t="s">
        <v>31</v>
      </c>
      <c r="P3889" s="377" t="s">
        <v>31</v>
      </c>
      <c r="Q3889" s="377" t="s">
        <v>31</v>
      </c>
      <c r="R3889" s="377" t="s">
        <v>31</v>
      </c>
      <c r="S3889" s="430" t="s">
        <v>9130</v>
      </c>
      <c r="T3889" s="283"/>
      <c r="U3889" s="283"/>
      <c r="V3889" s="270"/>
      <c r="W3889" s="270" t="s">
        <v>21</v>
      </c>
    </row>
    <row r="3890" s="253" customFormat="true" ht="51" hidden="true" spans="1:23">
      <c r="A3890" s="270">
        <f>MAX(A$3:A3889)+1</f>
        <v>3638</v>
      </c>
      <c r="B3890" s="270">
        <v>330606009</v>
      </c>
      <c r="C3890" s="430" t="s">
        <v>10028</v>
      </c>
      <c r="D3890" s="410" t="s">
        <v>10029</v>
      </c>
      <c r="E3890" s="410" t="s">
        <v>10028</v>
      </c>
      <c r="F3890" s="396" t="s">
        <v>10030</v>
      </c>
      <c r="G3890" s="270" t="s">
        <v>9090</v>
      </c>
      <c r="H3890" s="283" t="s">
        <v>29</v>
      </c>
      <c r="I3890" s="283" t="s">
        <v>40</v>
      </c>
      <c r="J3890" s="490" t="s">
        <v>31</v>
      </c>
      <c r="K3890" s="490" t="s">
        <v>31</v>
      </c>
      <c r="L3890" s="490" t="s">
        <v>31</v>
      </c>
      <c r="M3890" s="490" t="s">
        <v>31</v>
      </c>
      <c r="N3890" s="490" t="s">
        <v>31</v>
      </c>
      <c r="O3890" s="490" t="s">
        <v>31</v>
      </c>
      <c r="P3890" s="377" t="s">
        <v>31</v>
      </c>
      <c r="Q3890" s="377" t="s">
        <v>31</v>
      </c>
      <c r="R3890" s="377" t="s">
        <v>31</v>
      </c>
      <c r="S3890" s="270"/>
      <c r="T3890" s="283"/>
      <c r="U3890" s="283"/>
      <c r="V3890" s="270"/>
      <c r="W3890" s="270" t="s">
        <v>21</v>
      </c>
    </row>
    <row r="3891" s="253" customFormat="true" ht="38.25" hidden="true" spans="1:23">
      <c r="A3891" s="270">
        <f>MAX(A$3:A3890)+1</f>
        <v>3639</v>
      </c>
      <c r="B3891" s="270">
        <v>330606010</v>
      </c>
      <c r="C3891" s="430" t="s">
        <v>10031</v>
      </c>
      <c r="D3891" s="410" t="s">
        <v>10032</v>
      </c>
      <c r="E3891" s="410" t="s">
        <v>10031</v>
      </c>
      <c r="F3891" s="396" t="s">
        <v>10033</v>
      </c>
      <c r="G3891" s="270"/>
      <c r="H3891" s="283" t="s">
        <v>29</v>
      </c>
      <c r="I3891" s="283" t="s">
        <v>40</v>
      </c>
      <c r="J3891" s="490" t="s">
        <v>31</v>
      </c>
      <c r="K3891" s="490" t="s">
        <v>31</v>
      </c>
      <c r="L3891" s="490" t="s">
        <v>31</v>
      </c>
      <c r="M3891" s="490" t="s">
        <v>31</v>
      </c>
      <c r="N3891" s="490" t="s">
        <v>31</v>
      </c>
      <c r="O3891" s="490" t="s">
        <v>31</v>
      </c>
      <c r="P3891" s="377" t="s">
        <v>31</v>
      </c>
      <c r="Q3891" s="377" t="s">
        <v>31</v>
      </c>
      <c r="R3891" s="377" t="s">
        <v>31</v>
      </c>
      <c r="S3891" s="270"/>
      <c r="T3891" s="283"/>
      <c r="U3891" s="283"/>
      <c r="V3891" s="270"/>
      <c r="W3891" s="270" t="s">
        <v>21</v>
      </c>
    </row>
    <row r="3892" s="253" customFormat="true" ht="51" hidden="true" spans="1:23">
      <c r="A3892" s="270">
        <f>MAX(A$3:A3891)+1</f>
        <v>3640</v>
      </c>
      <c r="B3892" s="270">
        <v>330606011</v>
      </c>
      <c r="C3892" s="430" t="s">
        <v>10034</v>
      </c>
      <c r="D3892" s="410" t="s">
        <v>10035</v>
      </c>
      <c r="E3892" s="410" t="s">
        <v>10034</v>
      </c>
      <c r="F3892" s="396" t="s">
        <v>10036</v>
      </c>
      <c r="G3892" s="270"/>
      <c r="H3892" s="283" t="s">
        <v>4442</v>
      </c>
      <c r="I3892" s="283" t="s">
        <v>40</v>
      </c>
      <c r="J3892" s="490" t="s">
        <v>31</v>
      </c>
      <c r="K3892" s="490" t="s">
        <v>31</v>
      </c>
      <c r="L3892" s="490" t="s">
        <v>31</v>
      </c>
      <c r="M3892" s="490" t="s">
        <v>31</v>
      </c>
      <c r="N3892" s="490" t="s">
        <v>31</v>
      </c>
      <c r="O3892" s="490" t="s">
        <v>31</v>
      </c>
      <c r="P3892" s="377" t="s">
        <v>31</v>
      </c>
      <c r="Q3892" s="377" t="s">
        <v>31</v>
      </c>
      <c r="R3892" s="377" t="s">
        <v>31</v>
      </c>
      <c r="S3892" s="498" t="s">
        <v>8517</v>
      </c>
      <c r="T3892" s="283"/>
      <c r="U3892" s="283"/>
      <c r="V3892" s="270"/>
      <c r="W3892" s="270" t="s">
        <v>21</v>
      </c>
    </row>
    <row r="3893" s="253" customFormat="true" ht="38.25" hidden="true" spans="1:23">
      <c r="A3893" s="270">
        <f>MAX(A$3:A3892)+1</f>
        <v>3641</v>
      </c>
      <c r="B3893" s="270" t="s">
        <v>10037</v>
      </c>
      <c r="C3893" s="393" t="s">
        <v>844</v>
      </c>
      <c r="D3893" s="410" t="s">
        <v>10038</v>
      </c>
      <c r="E3893" s="410" t="s">
        <v>10039</v>
      </c>
      <c r="F3893" s="396"/>
      <c r="G3893" s="270"/>
      <c r="H3893" s="283" t="s">
        <v>4442</v>
      </c>
      <c r="I3893" s="283" t="s">
        <v>40</v>
      </c>
      <c r="J3893" s="490" t="s">
        <v>31</v>
      </c>
      <c r="K3893" s="490" t="s">
        <v>31</v>
      </c>
      <c r="L3893" s="490" t="s">
        <v>31</v>
      </c>
      <c r="M3893" s="490" t="s">
        <v>31</v>
      </c>
      <c r="N3893" s="490" t="s">
        <v>31</v>
      </c>
      <c r="O3893" s="490" t="s">
        <v>31</v>
      </c>
      <c r="P3893" s="377" t="s">
        <v>31</v>
      </c>
      <c r="Q3893" s="377" t="s">
        <v>31</v>
      </c>
      <c r="R3893" s="377" t="s">
        <v>31</v>
      </c>
      <c r="S3893" s="498" t="s">
        <v>10040</v>
      </c>
      <c r="T3893" s="283"/>
      <c r="U3893" s="283"/>
      <c r="V3893" s="270"/>
      <c r="W3893" s="270" t="s">
        <v>21</v>
      </c>
    </row>
    <row r="3894" s="253" customFormat="true" ht="63.75" hidden="true" spans="1:23">
      <c r="A3894" s="270">
        <f>MAX(A$3:A3893)+1</f>
        <v>3642</v>
      </c>
      <c r="B3894" s="270">
        <v>330606012</v>
      </c>
      <c r="C3894" s="430" t="s">
        <v>10041</v>
      </c>
      <c r="D3894" s="410" t="s">
        <v>10042</v>
      </c>
      <c r="E3894" s="410" t="s">
        <v>10041</v>
      </c>
      <c r="F3894" s="396" t="s">
        <v>10043</v>
      </c>
      <c r="G3894" s="270"/>
      <c r="H3894" s="283" t="s">
        <v>4442</v>
      </c>
      <c r="I3894" s="283" t="s">
        <v>40</v>
      </c>
      <c r="J3894" s="490" t="s">
        <v>31</v>
      </c>
      <c r="K3894" s="490" t="s">
        <v>31</v>
      </c>
      <c r="L3894" s="490" t="s">
        <v>31</v>
      </c>
      <c r="M3894" s="490" t="s">
        <v>31</v>
      </c>
      <c r="N3894" s="490" t="s">
        <v>31</v>
      </c>
      <c r="O3894" s="490" t="s">
        <v>31</v>
      </c>
      <c r="P3894" s="377" t="s">
        <v>31</v>
      </c>
      <c r="Q3894" s="377" t="s">
        <v>31</v>
      </c>
      <c r="R3894" s="377" t="s">
        <v>31</v>
      </c>
      <c r="S3894" s="498" t="s">
        <v>8517</v>
      </c>
      <c r="T3894" s="283"/>
      <c r="U3894" s="283"/>
      <c r="V3894" s="270"/>
      <c r="W3894" s="270" t="s">
        <v>21</v>
      </c>
    </row>
    <row r="3895" s="253" customFormat="true" ht="38.25" hidden="true" spans="1:23">
      <c r="A3895" s="270">
        <f>MAX(A$3:A3894)+1</f>
        <v>3643</v>
      </c>
      <c r="B3895" s="270" t="s">
        <v>10044</v>
      </c>
      <c r="C3895" s="393" t="s">
        <v>844</v>
      </c>
      <c r="D3895" s="410" t="s">
        <v>10045</v>
      </c>
      <c r="E3895" s="410" t="s">
        <v>10046</v>
      </c>
      <c r="F3895" s="396"/>
      <c r="G3895" s="270"/>
      <c r="H3895" s="283" t="s">
        <v>4442</v>
      </c>
      <c r="I3895" s="283" t="s">
        <v>40</v>
      </c>
      <c r="J3895" s="490" t="s">
        <v>31</v>
      </c>
      <c r="K3895" s="490" t="s">
        <v>31</v>
      </c>
      <c r="L3895" s="490" t="s">
        <v>31</v>
      </c>
      <c r="M3895" s="490" t="s">
        <v>31</v>
      </c>
      <c r="N3895" s="490" t="s">
        <v>31</v>
      </c>
      <c r="O3895" s="490" t="s">
        <v>31</v>
      </c>
      <c r="P3895" s="377" t="s">
        <v>31</v>
      </c>
      <c r="Q3895" s="377" t="s">
        <v>31</v>
      </c>
      <c r="R3895" s="377" t="s">
        <v>31</v>
      </c>
      <c r="S3895" s="498" t="s">
        <v>10040</v>
      </c>
      <c r="T3895" s="283"/>
      <c r="U3895" s="283"/>
      <c r="V3895" s="270"/>
      <c r="W3895" s="270" t="s">
        <v>21</v>
      </c>
    </row>
    <row r="3896" s="253" customFormat="true" ht="38.25" hidden="true" spans="1:23">
      <c r="A3896" s="270">
        <f>MAX(A$3:A3895)+1</f>
        <v>3644</v>
      </c>
      <c r="B3896" s="270">
        <v>330606013</v>
      </c>
      <c r="C3896" s="430" t="s">
        <v>10047</v>
      </c>
      <c r="D3896" s="410" t="s">
        <v>10048</v>
      </c>
      <c r="E3896" s="410" t="s">
        <v>10047</v>
      </c>
      <c r="F3896" s="396" t="s">
        <v>10049</v>
      </c>
      <c r="G3896" s="270"/>
      <c r="H3896" s="283" t="s">
        <v>4442</v>
      </c>
      <c r="I3896" s="283" t="s">
        <v>40</v>
      </c>
      <c r="J3896" s="490" t="s">
        <v>31</v>
      </c>
      <c r="K3896" s="490" t="s">
        <v>31</v>
      </c>
      <c r="L3896" s="490" t="s">
        <v>31</v>
      </c>
      <c r="M3896" s="490" t="s">
        <v>31</v>
      </c>
      <c r="N3896" s="490" t="s">
        <v>31</v>
      </c>
      <c r="O3896" s="490" t="s">
        <v>31</v>
      </c>
      <c r="P3896" s="377" t="s">
        <v>31</v>
      </c>
      <c r="Q3896" s="377" t="s">
        <v>31</v>
      </c>
      <c r="R3896" s="377" t="s">
        <v>31</v>
      </c>
      <c r="S3896" s="498" t="s">
        <v>8517</v>
      </c>
      <c r="T3896" s="283"/>
      <c r="U3896" s="283"/>
      <c r="V3896" s="270"/>
      <c r="W3896" s="270" t="s">
        <v>21</v>
      </c>
    </row>
    <row r="3897" s="253" customFormat="true" ht="38.25" hidden="true" spans="1:23">
      <c r="A3897" s="270">
        <f>MAX(A$3:A3896)+1</f>
        <v>3645</v>
      </c>
      <c r="B3897" s="270">
        <v>330606014</v>
      </c>
      <c r="C3897" s="430" t="s">
        <v>10050</v>
      </c>
      <c r="D3897" s="410" t="s">
        <v>10051</v>
      </c>
      <c r="E3897" s="410" t="s">
        <v>10050</v>
      </c>
      <c r="F3897" s="396" t="s">
        <v>10052</v>
      </c>
      <c r="G3897" s="270"/>
      <c r="H3897" s="283" t="s">
        <v>4442</v>
      </c>
      <c r="I3897" s="283" t="s">
        <v>40</v>
      </c>
      <c r="J3897" s="490" t="s">
        <v>31</v>
      </c>
      <c r="K3897" s="490" t="s">
        <v>31</v>
      </c>
      <c r="L3897" s="490" t="s">
        <v>31</v>
      </c>
      <c r="M3897" s="490" t="s">
        <v>31</v>
      </c>
      <c r="N3897" s="490" t="s">
        <v>31</v>
      </c>
      <c r="O3897" s="490" t="s">
        <v>31</v>
      </c>
      <c r="P3897" s="377" t="s">
        <v>31</v>
      </c>
      <c r="Q3897" s="377" t="s">
        <v>31</v>
      </c>
      <c r="R3897" s="377" t="s">
        <v>31</v>
      </c>
      <c r="S3897" s="498" t="s">
        <v>8517</v>
      </c>
      <c r="T3897" s="283"/>
      <c r="U3897" s="283"/>
      <c r="V3897" s="270"/>
      <c r="W3897" s="270" t="s">
        <v>21</v>
      </c>
    </row>
    <row r="3898" s="253" customFormat="true" ht="38.25" hidden="true" spans="1:23">
      <c r="A3898" s="270">
        <f>MAX(A$3:A3897)+1</f>
        <v>3646</v>
      </c>
      <c r="B3898" s="270">
        <v>330606015</v>
      </c>
      <c r="C3898" s="430" t="s">
        <v>10053</v>
      </c>
      <c r="D3898" s="410" t="s">
        <v>10054</v>
      </c>
      <c r="E3898" s="410" t="s">
        <v>10055</v>
      </c>
      <c r="F3898" s="396" t="s">
        <v>10056</v>
      </c>
      <c r="G3898" s="270"/>
      <c r="H3898" s="283" t="s">
        <v>4442</v>
      </c>
      <c r="I3898" s="283" t="s">
        <v>40</v>
      </c>
      <c r="J3898" s="490" t="s">
        <v>31</v>
      </c>
      <c r="K3898" s="490" t="s">
        <v>31</v>
      </c>
      <c r="L3898" s="490" t="s">
        <v>31</v>
      </c>
      <c r="M3898" s="490" t="s">
        <v>31</v>
      </c>
      <c r="N3898" s="490" t="s">
        <v>31</v>
      </c>
      <c r="O3898" s="490" t="s">
        <v>31</v>
      </c>
      <c r="P3898" s="377" t="s">
        <v>31</v>
      </c>
      <c r="Q3898" s="377" t="s">
        <v>31</v>
      </c>
      <c r="R3898" s="377" t="s">
        <v>31</v>
      </c>
      <c r="S3898" s="498" t="s">
        <v>8517</v>
      </c>
      <c r="T3898" s="283"/>
      <c r="U3898" s="283"/>
      <c r="V3898" s="270"/>
      <c r="W3898" s="270" t="s">
        <v>21</v>
      </c>
    </row>
    <row r="3899" s="253" customFormat="true" ht="38.25" hidden="true" spans="1:23">
      <c r="A3899" s="270">
        <f>MAX(A$3:A3898)+1</f>
        <v>3647</v>
      </c>
      <c r="B3899" s="270">
        <v>330606016</v>
      </c>
      <c r="C3899" s="430" t="s">
        <v>10057</v>
      </c>
      <c r="D3899" s="410" t="s">
        <v>10058</v>
      </c>
      <c r="E3899" s="410" t="s">
        <v>10057</v>
      </c>
      <c r="F3899" s="396" t="s">
        <v>10059</v>
      </c>
      <c r="G3899" s="270"/>
      <c r="H3899" s="283" t="s">
        <v>4442</v>
      </c>
      <c r="I3899" s="283" t="s">
        <v>40</v>
      </c>
      <c r="J3899" s="490" t="s">
        <v>31</v>
      </c>
      <c r="K3899" s="490" t="s">
        <v>31</v>
      </c>
      <c r="L3899" s="490" t="s">
        <v>31</v>
      </c>
      <c r="M3899" s="490" t="s">
        <v>31</v>
      </c>
      <c r="N3899" s="490" t="s">
        <v>31</v>
      </c>
      <c r="O3899" s="490" t="s">
        <v>31</v>
      </c>
      <c r="P3899" s="377" t="s">
        <v>31</v>
      </c>
      <c r="Q3899" s="377" t="s">
        <v>31</v>
      </c>
      <c r="R3899" s="377" t="s">
        <v>31</v>
      </c>
      <c r="S3899" s="498" t="s">
        <v>8517</v>
      </c>
      <c r="T3899" s="283"/>
      <c r="U3899" s="283"/>
      <c r="V3899" s="270"/>
      <c r="W3899" s="270" t="s">
        <v>21</v>
      </c>
    </row>
    <row r="3900" s="253" customFormat="true" ht="38.25" hidden="true" spans="1:23">
      <c r="A3900" s="270">
        <f>MAX(A$3:A3899)+1</f>
        <v>3648</v>
      </c>
      <c r="B3900" s="270" t="s">
        <v>10060</v>
      </c>
      <c r="C3900" s="393" t="s">
        <v>10061</v>
      </c>
      <c r="D3900" s="410" t="s">
        <v>10062</v>
      </c>
      <c r="E3900" s="410" t="s">
        <v>10063</v>
      </c>
      <c r="F3900" s="396"/>
      <c r="G3900" s="270"/>
      <c r="H3900" s="283" t="s">
        <v>4442</v>
      </c>
      <c r="I3900" s="283" t="s">
        <v>40</v>
      </c>
      <c r="J3900" s="490" t="s">
        <v>31</v>
      </c>
      <c r="K3900" s="490" t="s">
        <v>31</v>
      </c>
      <c r="L3900" s="490" t="s">
        <v>31</v>
      </c>
      <c r="M3900" s="490" t="s">
        <v>31</v>
      </c>
      <c r="N3900" s="490" t="s">
        <v>31</v>
      </c>
      <c r="O3900" s="490" t="s">
        <v>31</v>
      </c>
      <c r="P3900" s="377" t="s">
        <v>31</v>
      </c>
      <c r="Q3900" s="377" t="s">
        <v>31</v>
      </c>
      <c r="R3900" s="377" t="s">
        <v>31</v>
      </c>
      <c r="S3900" s="498" t="s">
        <v>10064</v>
      </c>
      <c r="T3900" s="283"/>
      <c r="U3900" s="283"/>
      <c r="V3900" s="270"/>
      <c r="W3900" s="270" t="s">
        <v>21</v>
      </c>
    </row>
    <row r="3901" s="253" customFormat="true" ht="38.25" hidden="true" spans="1:23">
      <c r="A3901" s="270">
        <f>MAX(A$3:A3900)+1</f>
        <v>3649</v>
      </c>
      <c r="B3901" s="270">
        <v>330606017</v>
      </c>
      <c r="C3901" s="430" t="s">
        <v>10065</v>
      </c>
      <c r="D3901" s="410" t="s">
        <v>10066</v>
      </c>
      <c r="E3901" s="410" t="s">
        <v>10065</v>
      </c>
      <c r="F3901" s="396" t="s">
        <v>10067</v>
      </c>
      <c r="G3901" s="270"/>
      <c r="H3901" s="283" t="s">
        <v>4442</v>
      </c>
      <c r="I3901" s="283" t="s">
        <v>40</v>
      </c>
      <c r="J3901" s="490" t="s">
        <v>31</v>
      </c>
      <c r="K3901" s="490" t="s">
        <v>31</v>
      </c>
      <c r="L3901" s="490" t="s">
        <v>31</v>
      </c>
      <c r="M3901" s="490" t="s">
        <v>31</v>
      </c>
      <c r="N3901" s="490" t="s">
        <v>31</v>
      </c>
      <c r="O3901" s="490" t="s">
        <v>31</v>
      </c>
      <c r="P3901" s="377" t="s">
        <v>31</v>
      </c>
      <c r="Q3901" s="377" t="s">
        <v>31</v>
      </c>
      <c r="R3901" s="377" t="s">
        <v>31</v>
      </c>
      <c r="S3901" s="498" t="s">
        <v>8517</v>
      </c>
      <c r="T3901" s="283"/>
      <c r="U3901" s="283"/>
      <c r="V3901" s="270"/>
      <c r="W3901" s="270" t="s">
        <v>21</v>
      </c>
    </row>
    <row r="3902" s="253" customFormat="true" ht="38.25" hidden="true" spans="1:23">
      <c r="A3902" s="270">
        <f>MAX(A$3:A3901)+1</f>
        <v>3650</v>
      </c>
      <c r="B3902" s="270" t="s">
        <v>10068</v>
      </c>
      <c r="C3902" s="393" t="s">
        <v>10061</v>
      </c>
      <c r="D3902" s="410" t="s">
        <v>10069</v>
      </c>
      <c r="E3902" s="410" t="s">
        <v>10070</v>
      </c>
      <c r="F3902" s="396"/>
      <c r="G3902" s="270"/>
      <c r="H3902" s="283" t="s">
        <v>4442</v>
      </c>
      <c r="I3902" s="283" t="s">
        <v>40</v>
      </c>
      <c r="J3902" s="490" t="s">
        <v>31</v>
      </c>
      <c r="K3902" s="490" t="s">
        <v>31</v>
      </c>
      <c r="L3902" s="490" t="s">
        <v>31</v>
      </c>
      <c r="M3902" s="490" t="s">
        <v>31</v>
      </c>
      <c r="N3902" s="490" t="s">
        <v>31</v>
      </c>
      <c r="O3902" s="490" t="s">
        <v>31</v>
      </c>
      <c r="P3902" s="377" t="s">
        <v>31</v>
      </c>
      <c r="Q3902" s="377" t="s">
        <v>31</v>
      </c>
      <c r="R3902" s="377" t="s">
        <v>31</v>
      </c>
      <c r="S3902" s="498" t="s">
        <v>10064</v>
      </c>
      <c r="T3902" s="283"/>
      <c r="U3902" s="283"/>
      <c r="V3902" s="270"/>
      <c r="W3902" s="270" t="s">
        <v>21</v>
      </c>
    </row>
    <row r="3903" s="253" customFormat="true" ht="38.25" hidden="true" spans="1:23">
      <c r="A3903" s="270">
        <f>MAX(A$3:A3902)+1</f>
        <v>3651</v>
      </c>
      <c r="B3903" s="270">
        <v>330606018</v>
      </c>
      <c r="C3903" s="430" t="s">
        <v>10071</v>
      </c>
      <c r="D3903" s="410" t="s">
        <v>10072</v>
      </c>
      <c r="E3903" s="410" t="s">
        <v>10071</v>
      </c>
      <c r="F3903" s="396" t="s">
        <v>10073</v>
      </c>
      <c r="G3903" s="270"/>
      <c r="H3903" s="283" t="s">
        <v>4442</v>
      </c>
      <c r="I3903" s="283" t="s">
        <v>40</v>
      </c>
      <c r="J3903" s="490" t="s">
        <v>31</v>
      </c>
      <c r="K3903" s="490" t="s">
        <v>31</v>
      </c>
      <c r="L3903" s="490" t="s">
        <v>31</v>
      </c>
      <c r="M3903" s="490" t="s">
        <v>31</v>
      </c>
      <c r="N3903" s="490" t="s">
        <v>31</v>
      </c>
      <c r="O3903" s="490" t="s">
        <v>31</v>
      </c>
      <c r="P3903" s="377" t="s">
        <v>31</v>
      </c>
      <c r="Q3903" s="377" t="s">
        <v>31</v>
      </c>
      <c r="R3903" s="377" t="s">
        <v>31</v>
      </c>
      <c r="S3903" s="498" t="s">
        <v>8517</v>
      </c>
      <c r="T3903" s="283"/>
      <c r="U3903" s="283"/>
      <c r="V3903" s="270"/>
      <c r="W3903" s="270" t="s">
        <v>21</v>
      </c>
    </row>
    <row r="3904" s="253" customFormat="true" ht="38.25" hidden="true" spans="1:23">
      <c r="A3904" s="270">
        <f>MAX(A$3:A3903)+1</f>
        <v>3652</v>
      </c>
      <c r="B3904" s="270" t="s">
        <v>10074</v>
      </c>
      <c r="C3904" s="393" t="s">
        <v>10061</v>
      </c>
      <c r="D3904" s="410" t="s">
        <v>10075</v>
      </c>
      <c r="E3904" s="410" t="s">
        <v>10076</v>
      </c>
      <c r="F3904" s="396"/>
      <c r="G3904" s="270"/>
      <c r="H3904" s="283" t="s">
        <v>4442</v>
      </c>
      <c r="I3904" s="283" t="s">
        <v>40</v>
      </c>
      <c r="J3904" s="490" t="s">
        <v>31</v>
      </c>
      <c r="K3904" s="490" t="s">
        <v>31</v>
      </c>
      <c r="L3904" s="490" t="s">
        <v>31</v>
      </c>
      <c r="M3904" s="490" t="s">
        <v>31</v>
      </c>
      <c r="N3904" s="490" t="s">
        <v>31</v>
      </c>
      <c r="O3904" s="490" t="s">
        <v>31</v>
      </c>
      <c r="P3904" s="377" t="s">
        <v>31</v>
      </c>
      <c r="Q3904" s="377" t="s">
        <v>31</v>
      </c>
      <c r="R3904" s="377" t="s">
        <v>31</v>
      </c>
      <c r="S3904" s="498" t="s">
        <v>10064</v>
      </c>
      <c r="T3904" s="283"/>
      <c r="U3904" s="283"/>
      <c r="V3904" s="270"/>
      <c r="W3904" s="270" t="s">
        <v>21</v>
      </c>
    </row>
    <row r="3905" s="253" customFormat="true" ht="38.25" hidden="true" spans="1:23">
      <c r="A3905" s="270">
        <f>MAX(A$3:A3904)+1</f>
        <v>3653</v>
      </c>
      <c r="B3905" s="270">
        <v>330606019</v>
      </c>
      <c r="C3905" s="430" t="s">
        <v>10077</v>
      </c>
      <c r="D3905" s="410" t="s">
        <v>10078</v>
      </c>
      <c r="E3905" s="410" t="s">
        <v>10077</v>
      </c>
      <c r="F3905" s="396" t="s">
        <v>10079</v>
      </c>
      <c r="G3905" s="270"/>
      <c r="H3905" s="283" t="s">
        <v>4442</v>
      </c>
      <c r="I3905" s="283" t="s">
        <v>40</v>
      </c>
      <c r="J3905" s="490" t="s">
        <v>31</v>
      </c>
      <c r="K3905" s="490" t="s">
        <v>31</v>
      </c>
      <c r="L3905" s="490" t="s">
        <v>31</v>
      </c>
      <c r="M3905" s="490" t="s">
        <v>31</v>
      </c>
      <c r="N3905" s="490" t="s">
        <v>31</v>
      </c>
      <c r="O3905" s="490" t="s">
        <v>31</v>
      </c>
      <c r="P3905" s="377" t="s">
        <v>31</v>
      </c>
      <c r="Q3905" s="377" t="s">
        <v>31</v>
      </c>
      <c r="R3905" s="377" t="s">
        <v>31</v>
      </c>
      <c r="S3905" s="498" t="s">
        <v>8517</v>
      </c>
      <c r="T3905" s="283"/>
      <c r="U3905" s="283"/>
      <c r="V3905" s="270"/>
      <c r="W3905" s="270" t="s">
        <v>21</v>
      </c>
    </row>
    <row r="3906" s="253" customFormat="true" ht="38.25" hidden="true" spans="1:23">
      <c r="A3906" s="270">
        <f>MAX(A$3:A3905)+1</f>
        <v>3654</v>
      </c>
      <c r="B3906" s="270" t="s">
        <v>10080</v>
      </c>
      <c r="C3906" s="393" t="s">
        <v>10061</v>
      </c>
      <c r="D3906" s="410" t="s">
        <v>10081</v>
      </c>
      <c r="E3906" s="410" t="s">
        <v>10082</v>
      </c>
      <c r="F3906" s="396"/>
      <c r="G3906" s="270"/>
      <c r="H3906" s="283" t="s">
        <v>4442</v>
      </c>
      <c r="I3906" s="283" t="s">
        <v>40</v>
      </c>
      <c r="J3906" s="490" t="s">
        <v>31</v>
      </c>
      <c r="K3906" s="490" t="s">
        <v>31</v>
      </c>
      <c r="L3906" s="490" t="s">
        <v>31</v>
      </c>
      <c r="M3906" s="490" t="s">
        <v>31</v>
      </c>
      <c r="N3906" s="490" t="s">
        <v>31</v>
      </c>
      <c r="O3906" s="490" t="s">
        <v>31</v>
      </c>
      <c r="P3906" s="377" t="s">
        <v>31</v>
      </c>
      <c r="Q3906" s="377" t="s">
        <v>31</v>
      </c>
      <c r="R3906" s="377" t="s">
        <v>31</v>
      </c>
      <c r="S3906" s="498" t="s">
        <v>10064</v>
      </c>
      <c r="T3906" s="283"/>
      <c r="U3906" s="283"/>
      <c r="V3906" s="270"/>
      <c r="W3906" s="270" t="s">
        <v>21</v>
      </c>
    </row>
    <row r="3907" s="253" customFormat="true" ht="38.25" hidden="true" spans="1:23">
      <c r="A3907" s="270">
        <f>MAX(A$3:A3906)+1</f>
        <v>3655</v>
      </c>
      <c r="B3907" s="270">
        <v>330606020</v>
      </c>
      <c r="C3907" s="430" t="s">
        <v>10083</v>
      </c>
      <c r="D3907" s="410" t="s">
        <v>10084</v>
      </c>
      <c r="E3907" s="410" t="s">
        <v>10083</v>
      </c>
      <c r="F3907" s="396" t="s">
        <v>10085</v>
      </c>
      <c r="G3907" s="270"/>
      <c r="H3907" s="283" t="s">
        <v>29</v>
      </c>
      <c r="I3907" s="283" t="s">
        <v>40</v>
      </c>
      <c r="J3907" s="490" t="s">
        <v>31</v>
      </c>
      <c r="K3907" s="490" t="s">
        <v>31</v>
      </c>
      <c r="L3907" s="490" t="s">
        <v>31</v>
      </c>
      <c r="M3907" s="490" t="s">
        <v>31</v>
      </c>
      <c r="N3907" s="490" t="s">
        <v>31</v>
      </c>
      <c r="O3907" s="490" t="s">
        <v>31</v>
      </c>
      <c r="P3907" s="377" t="s">
        <v>31</v>
      </c>
      <c r="Q3907" s="377" t="s">
        <v>31</v>
      </c>
      <c r="R3907" s="377" t="s">
        <v>31</v>
      </c>
      <c r="S3907" s="270"/>
      <c r="T3907" s="283"/>
      <c r="U3907" s="283"/>
      <c r="V3907" s="270"/>
      <c r="W3907" s="270" t="s">
        <v>21</v>
      </c>
    </row>
    <row r="3908" s="253" customFormat="true" ht="38.25" hidden="true" spans="1:23">
      <c r="A3908" s="270">
        <f>MAX(A$3:A3907)+1</f>
        <v>3656</v>
      </c>
      <c r="B3908" s="270" t="s">
        <v>10086</v>
      </c>
      <c r="C3908" s="393" t="s">
        <v>10061</v>
      </c>
      <c r="D3908" s="410" t="s">
        <v>10087</v>
      </c>
      <c r="E3908" s="410" t="s">
        <v>10088</v>
      </c>
      <c r="F3908" s="396"/>
      <c r="G3908" s="270"/>
      <c r="H3908" s="283" t="s">
        <v>29</v>
      </c>
      <c r="I3908" s="283" t="s">
        <v>40</v>
      </c>
      <c r="J3908" s="490" t="s">
        <v>31</v>
      </c>
      <c r="K3908" s="490" t="s">
        <v>31</v>
      </c>
      <c r="L3908" s="490" t="s">
        <v>31</v>
      </c>
      <c r="M3908" s="490" t="s">
        <v>31</v>
      </c>
      <c r="N3908" s="490" t="s">
        <v>31</v>
      </c>
      <c r="O3908" s="490" t="s">
        <v>31</v>
      </c>
      <c r="P3908" s="377" t="s">
        <v>31</v>
      </c>
      <c r="Q3908" s="377" t="s">
        <v>31</v>
      </c>
      <c r="R3908" s="377" t="s">
        <v>31</v>
      </c>
      <c r="S3908" s="270" t="s">
        <v>10061</v>
      </c>
      <c r="T3908" s="283"/>
      <c r="U3908" s="283"/>
      <c r="V3908" s="270"/>
      <c r="W3908" s="270" t="s">
        <v>21</v>
      </c>
    </row>
    <row r="3909" s="253" customFormat="true" ht="38.25" hidden="true" spans="1:23">
      <c r="A3909" s="270">
        <f>MAX(A$3:A3908)+1</f>
        <v>3657</v>
      </c>
      <c r="B3909" s="270">
        <v>330606021</v>
      </c>
      <c r="C3909" s="430" t="s">
        <v>10089</v>
      </c>
      <c r="D3909" s="410" t="s">
        <v>10090</v>
      </c>
      <c r="E3909" s="410" t="s">
        <v>10089</v>
      </c>
      <c r="F3909" s="396" t="s">
        <v>10091</v>
      </c>
      <c r="G3909" s="270"/>
      <c r="H3909" s="283" t="s">
        <v>4442</v>
      </c>
      <c r="I3909" s="283" t="s">
        <v>40</v>
      </c>
      <c r="J3909" s="490" t="s">
        <v>31</v>
      </c>
      <c r="K3909" s="490" t="s">
        <v>31</v>
      </c>
      <c r="L3909" s="490" t="s">
        <v>31</v>
      </c>
      <c r="M3909" s="490" t="s">
        <v>31</v>
      </c>
      <c r="N3909" s="490" t="s">
        <v>31</v>
      </c>
      <c r="O3909" s="490" t="s">
        <v>31</v>
      </c>
      <c r="P3909" s="377" t="s">
        <v>31</v>
      </c>
      <c r="Q3909" s="377" t="s">
        <v>31</v>
      </c>
      <c r="R3909" s="377" t="s">
        <v>31</v>
      </c>
      <c r="S3909" s="498" t="s">
        <v>8517</v>
      </c>
      <c r="T3909" s="283"/>
      <c r="U3909" s="283"/>
      <c r="V3909" s="270"/>
      <c r="W3909" s="270" t="s">
        <v>21</v>
      </c>
    </row>
    <row r="3910" s="253" customFormat="true" ht="38.25" hidden="true" spans="1:23">
      <c r="A3910" s="270">
        <f>MAX(A$3:A3909)+1</f>
        <v>3658</v>
      </c>
      <c r="B3910" s="270">
        <v>330606022</v>
      </c>
      <c r="C3910" s="430" t="s">
        <v>10092</v>
      </c>
      <c r="D3910" s="410" t="s">
        <v>10093</v>
      </c>
      <c r="E3910" s="410" t="s">
        <v>10092</v>
      </c>
      <c r="F3910" s="396"/>
      <c r="G3910" s="270"/>
      <c r="H3910" s="283" t="s">
        <v>4442</v>
      </c>
      <c r="I3910" s="283" t="s">
        <v>40</v>
      </c>
      <c r="J3910" s="490" t="s">
        <v>31</v>
      </c>
      <c r="K3910" s="490" t="s">
        <v>31</v>
      </c>
      <c r="L3910" s="490" t="s">
        <v>31</v>
      </c>
      <c r="M3910" s="490" t="s">
        <v>31</v>
      </c>
      <c r="N3910" s="490" t="s">
        <v>31</v>
      </c>
      <c r="O3910" s="490" t="s">
        <v>31</v>
      </c>
      <c r="P3910" s="377" t="s">
        <v>31</v>
      </c>
      <c r="Q3910" s="377" t="s">
        <v>31</v>
      </c>
      <c r="R3910" s="377" t="s">
        <v>31</v>
      </c>
      <c r="S3910" s="498" t="s">
        <v>8517</v>
      </c>
      <c r="T3910" s="283"/>
      <c r="U3910" s="283"/>
      <c r="V3910" s="270"/>
      <c r="W3910" s="270" t="s">
        <v>21</v>
      </c>
    </row>
    <row r="3911" s="253" customFormat="true" ht="38.25" hidden="true" spans="1:23">
      <c r="A3911" s="270">
        <f>MAX(A$3:A3910)+1</f>
        <v>3659</v>
      </c>
      <c r="B3911" s="270">
        <v>330606023</v>
      </c>
      <c r="C3911" s="430" t="s">
        <v>10094</v>
      </c>
      <c r="D3911" s="410" t="s">
        <v>10095</v>
      </c>
      <c r="E3911" s="410" t="s">
        <v>10094</v>
      </c>
      <c r="F3911" s="396" t="s">
        <v>10096</v>
      </c>
      <c r="G3911" s="270"/>
      <c r="H3911" s="283" t="s">
        <v>4442</v>
      </c>
      <c r="I3911" s="283" t="s">
        <v>40</v>
      </c>
      <c r="J3911" s="490" t="s">
        <v>31</v>
      </c>
      <c r="K3911" s="490" t="s">
        <v>31</v>
      </c>
      <c r="L3911" s="490" t="s">
        <v>31</v>
      </c>
      <c r="M3911" s="490" t="s">
        <v>31</v>
      </c>
      <c r="N3911" s="490" t="s">
        <v>31</v>
      </c>
      <c r="O3911" s="490" t="s">
        <v>31</v>
      </c>
      <c r="P3911" s="377" t="s">
        <v>31</v>
      </c>
      <c r="Q3911" s="377" t="s">
        <v>31</v>
      </c>
      <c r="R3911" s="377" t="s">
        <v>31</v>
      </c>
      <c r="S3911" s="498" t="s">
        <v>8517</v>
      </c>
      <c r="T3911" s="283"/>
      <c r="U3911" s="283"/>
      <c r="V3911" s="270"/>
      <c r="W3911" s="270" t="s">
        <v>21</v>
      </c>
    </row>
    <row r="3912" s="253" customFormat="true" ht="38.25" hidden="true" spans="1:23">
      <c r="A3912" s="270">
        <f>MAX(A$3:A3911)+1</f>
        <v>3660</v>
      </c>
      <c r="B3912" s="270">
        <v>330606024</v>
      </c>
      <c r="C3912" s="430" t="s">
        <v>10097</v>
      </c>
      <c r="D3912" s="410" t="s">
        <v>10098</v>
      </c>
      <c r="E3912" s="410" t="s">
        <v>10097</v>
      </c>
      <c r="F3912" s="396" t="s">
        <v>10099</v>
      </c>
      <c r="G3912" s="270" t="s">
        <v>9090</v>
      </c>
      <c r="H3912" s="283" t="s">
        <v>4442</v>
      </c>
      <c r="I3912" s="283" t="s">
        <v>5552</v>
      </c>
      <c r="J3912" s="490" t="s">
        <v>31</v>
      </c>
      <c r="K3912" s="490" t="s">
        <v>31</v>
      </c>
      <c r="L3912" s="490" t="s">
        <v>31</v>
      </c>
      <c r="M3912" s="490" t="s">
        <v>31</v>
      </c>
      <c r="N3912" s="490" t="s">
        <v>31</v>
      </c>
      <c r="O3912" s="490" t="s">
        <v>31</v>
      </c>
      <c r="P3912" s="377" t="s">
        <v>31</v>
      </c>
      <c r="Q3912" s="377" t="s">
        <v>31</v>
      </c>
      <c r="R3912" s="377" t="s">
        <v>31</v>
      </c>
      <c r="S3912" s="498" t="s">
        <v>8517</v>
      </c>
      <c r="T3912" s="283"/>
      <c r="U3912" s="283"/>
      <c r="V3912" s="270"/>
      <c r="W3912" s="270" t="s">
        <v>21</v>
      </c>
    </row>
    <row r="3913" s="253" customFormat="true" ht="51" hidden="true" spans="1:23">
      <c r="A3913" s="270">
        <f>MAX(A$3:A3912)+1</f>
        <v>3661</v>
      </c>
      <c r="B3913" s="270">
        <v>330606025</v>
      </c>
      <c r="C3913" s="430" t="s">
        <v>10100</v>
      </c>
      <c r="D3913" s="410" t="s">
        <v>10101</v>
      </c>
      <c r="E3913" s="410" t="s">
        <v>10100</v>
      </c>
      <c r="F3913" s="396" t="s">
        <v>10102</v>
      </c>
      <c r="G3913" s="270" t="s">
        <v>10103</v>
      </c>
      <c r="H3913" s="283" t="s">
        <v>4442</v>
      </c>
      <c r="I3913" s="283" t="s">
        <v>40</v>
      </c>
      <c r="J3913" s="490" t="s">
        <v>31</v>
      </c>
      <c r="K3913" s="490" t="s">
        <v>31</v>
      </c>
      <c r="L3913" s="490" t="s">
        <v>31</v>
      </c>
      <c r="M3913" s="490" t="s">
        <v>31</v>
      </c>
      <c r="N3913" s="490" t="s">
        <v>31</v>
      </c>
      <c r="O3913" s="490" t="s">
        <v>31</v>
      </c>
      <c r="P3913" s="377" t="s">
        <v>31</v>
      </c>
      <c r="Q3913" s="377" t="s">
        <v>31</v>
      </c>
      <c r="R3913" s="377" t="s">
        <v>31</v>
      </c>
      <c r="S3913" s="498" t="s">
        <v>8517</v>
      </c>
      <c r="T3913" s="283"/>
      <c r="U3913" s="283"/>
      <c r="V3913" s="270"/>
      <c r="W3913" s="270" t="s">
        <v>21</v>
      </c>
    </row>
    <row r="3914" s="253" customFormat="true" ht="38.25" hidden="true" spans="1:23">
      <c r="A3914" s="270">
        <f>MAX(A$3:A3913)+1</f>
        <v>3662</v>
      </c>
      <c r="B3914" s="270">
        <v>330606026</v>
      </c>
      <c r="C3914" s="430" t="s">
        <v>10104</v>
      </c>
      <c r="D3914" s="410" t="s">
        <v>10105</v>
      </c>
      <c r="E3914" s="410" t="s">
        <v>10104</v>
      </c>
      <c r="F3914" s="396"/>
      <c r="G3914" s="270"/>
      <c r="H3914" s="283" t="s">
        <v>4442</v>
      </c>
      <c r="I3914" s="283" t="s">
        <v>40</v>
      </c>
      <c r="J3914" s="490" t="s">
        <v>31</v>
      </c>
      <c r="K3914" s="490" t="s">
        <v>31</v>
      </c>
      <c r="L3914" s="490" t="s">
        <v>31</v>
      </c>
      <c r="M3914" s="490" t="s">
        <v>31</v>
      </c>
      <c r="N3914" s="490" t="s">
        <v>31</v>
      </c>
      <c r="O3914" s="490" t="s">
        <v>31</v>
      </c>
      <c r="P3914" s="377" t="s">
        <v>31</v>
      </c>
      <c r="Q3914" s="377" t="s">
        <v>31</v>
      </c>
      <c r="R3914" s="377" t="s">
        <v>31</v>
      </c>
      <c r="S3914" s="498" t="s">
        <v>8517</v>
      </c>
      <c r="T3914" s="283"/>
      <c r="U3914" s="283"/>
      <c r="V3914" s="270"/>
      <c r="W3914" s="270" t="s">
        <v>21</v>
      </c>
    </row>
    <row r="3915" s="253" customFormat="true" ht="51" hidden="true" spans="1:23">
      <c r="A3915" s="270">
        <f>MAX(A$3:A3914)+1</f>
        <v>3663</v>
      </c>
      <c r="B3915" s="270">
        <v>330606027</v>
      </c>
      <c r="C3915" s="430" t="s">
        <v>10106</v>
      </c>
      <c r="D3915" s="410" t="s">
        <v>10107</v>
      </c>
      <c r="E3915" s="410" t="s">
        <v>10106</v>
      </c>
      <c r="F3915" s="396" t="s">
        <v>10108</v>
      </c>
      <c r="G3915" s="270"/>
      <c r="H3915" s="283" t="s">
        <v>4442</v>
      </c>
      <c r="I3915" s="283" t="s">
        <v>40</v>
      </c>
      <c r="J3915" s="490" t="s">
        <v>31</v>
      </c>
      <c r="K3915" s="490" t="s">
        <v>31</v>
      </c>
      <c r="L3915" s="490" t="s">
        <v>31</v>
      </c>
      <c r="M3915" s="490" t="s">
        <v>31</v>
      </c>
      <c r="N3915" s="490" t="s">
        <v>31</v>
      </c>
      <c r="O3915" s="490" t="s">
        <v>31</v>
      </c>
      <c r="P3915" s="377" t="s">
        <v>31</v>
      </c>
      <c r="Q3915" s="377" t="s">
        <v>31</v>
      </c>
      <c r="R3915" s="377" t="s">
        <v>31</v>
      </c>
      <c r="S3915" s="498" t="s">
        <v>8517</v>
      </c>
      <c r="T3915" s="283"/>
      <c r="U3915" s="283"/>
      <c r="V3915" s="270"/>
      <c r="W3915" s="270" t="s">
        <v>21</v>
      </c>
    </row>
    <row r="3916" s="253" customFormat="true" ht="63.75" hidden="true" spans="1:23">
      <c r="A3916" s="270">
        <f>MAX(A$3:A3915)+1</f>
        <v>3664</v>
      </c>
      <c r="B3916" s="270">
        <v>330606028</v>
      </c>
      <c r="C3916" s="430" t="s">
        <v>10109</v>
      </c>
      <c r="D3916" s="410" t="s">
        <v>10110</v>
      </c>
      <c r="E3916" s="410" t="s">
        <v>10109</v>
      </c>
      <c r="F3916" s="396" t="s">
        <v>10111</v>
      </c>
      <c r="G3916" s="270"/>
      <c r="H3916" s="283" t="s">
        <v>29</v>
      </c>
      <c r="I3916" s="283" t="s">
        <v>40</v>
      </c>
      <c r="J3916" s="490" t="s">
        <v>31</v>
      </c>
      <c r="K3916" s="490" t="s">
        <v>31</v>
      </c>
      <c r="L3916" s="490" t="s">
        <v>31</v>
      </c>
      <c r="M3916" s="490" t="s">
        <v>31</v>
      </c>
      <c r="N3916" s="490" t="s">
        <v>31</v>
      </c>
      <c r="O3916" s="490" t="s">
        <v>31</v>
      </c>
      <c r="P3916" s="377" t="s">
        <v>31</v>
      </c>
      <c r="Q3916" s="377" t="s">
        <v>31</v>
      </c>
      <c r="R3916" s="377" t="s">
        <v>31</v>
      </c>
      <c r="S3916" s="270"/>
      <c r="T3916" s="283"/>
      <c r="U3916" s="283"/>
      <c r="V3916" s="270"/>
      <c r="W3916" s="270" t="s">
        <v>21</v>
      </c>
    </row>
    <row r="3917" s="253" customFormat="true" ht="63.75" hidden="true" spans="1:23">
      <c r="A3917" s="270">
        <f>MAX(A$3:A3916)+1</f>
        <v>3665</v>
      </c>
      <c r="B3917" s="270">
        <v>330606029</v>
      </c>
      <c r="C3917" s="430" t="s">
        <v>10112</v>
      </c>
      <c r="D3917" s="410" t="s">
        <v>10113</v>
      </c>
      <c r="E3917" s="410" t="s">
        <v>10112</v>
      </c>
      <c r="F3917" s="396" t="s">
        <v>10114</v>
      </c>
      <c r="G3917" s="270"/>
      <c r="H3917" s="283" t="s">
        <v>44</v>
      </c>
      <c r="I3917" s="283" t="s">
        <v>40</v>
      </c>
      <c r="J3917" s="490" t="s">
        <v>31</v>
      </c>
      <c r="K3917" s="490" t="s">
        <v>31</v>
      </c>
      <c r="L3917" s="490" t="s">
        <v>31</v>
      </c>
      <c r="M3917" s="490" t="s">
        <v>31</v>
      </c>
      <c r="N3917" s="490" t="s">
        <v>31</v>
      </c>
      <c r="O3917" s="490" t="s">
        <v>31</v>
      </c>
      <c r="P3917" s="377" t="s">
        <v>31</v>
      </c>
      <c r="Q3917" s="377" t="s">
        <v>31</v>
      </c>
      <c r="R3917" s="377" t="s">
        <v>31</v>
      </c>
      <c r="S3917" s="498" t="s">
        <v>6041</v>
      </c>
      <c r="T3917" s="283"/>
      <c r="U3917" s="283"/>
      <c r="V3917" s="270"/>
      <c r="W3917" s="270" t="s">
        <v>21</v>
      </c>
    </row>
    <row r="3918" s="253" customFormat="true" ht="54" hidden="true" spans="1:23">
      <c r="A3918" s="270">
        <f>MAX(A$3:A3917)+1</f>
        <v>3666</v>
      </c>
      <c r="B3918" s="270">
        <v>330606030</v>
      </c>
      <c r="C3918" s="430" t="s">
        <v>10115</v>
      </c>
      <c r="D3918" s="410" t="s">
        <v>10116</v>
      </c>
      <c r="E3918" s="410" t="s">
        <v>10115</v>
      </c>
      <c r="F3918" s="396" t="s">
        <v>10117</v>
      </c>
      <c r="G3918" s="270" t="s">
        <v>8756</v>
      </c>
      <c r="H3918" s="283" t="s">
        <v>4442</v>
      </c>
      <c r="I3918" s="283" t="s">
        <v>40</v>
      </c>
      <c r="J3918" s="490" t="s">
        <v>31</v>
      </c>
      <c r="K3918" s="490" t="s">
        <v>31</v>
      </c>
      <c r="L3918" s="490" t="s">
        <v>31</v>
      </c>
      <c r="M3918" s="490" t="s">
        <v>31</v>
      </c>
      <c r="N3918" s="490" t="s">
        <v>31</v>
      </c>
      <c r="O3918" s="490" t="s">
        <v>31</v>
      </c>
      <c r="P3918" s="377" t="s">
        <v>31</v>
      </c>
      <c r="Q3918" s="377" t="s">
        <v>31</v>
      </c>
      <c r="R3918" s="377" t="s">
        <v>31</v>
      </c>
      <c r="S3918" s="498" t="s">
        <v>8517</v>
      </c>
      <c r="T3918" s="283"/>
      <c r="U3918" s="283"/>
      <c r="V3918" s="270"/>
      <c r="W3918" s="270" t="s">
        <v>21</v>
      </c>
    </row>
    <row r="3919" s="253" customFormat="true" ht="40.5" hidden="true" spans="1:23">
      <c r="A3919" s="270">
        <f>MAX(A$3:A3918)+1</f>
        <v>3667</v>
      </c>
      <c r="B3919" s="270">
        <v>330606031</v>
      </c>
      <c r="C3919" s="430" t="s">
        <v>10118</v>
      </c>
      <c r="D3919" s="410" t="s">
        <v>10119</v>
      </c>
      <c r="E3919" s="410" t="s">
        <v>10118</v>
      </c>
      <c r="F3919" s="396"/>
      <c r="G3919" s="270"/>
      <c r="H3919" s="283" t="s">
        <v>44</v>
      </c>
      <c r="I3919" s="283" t="s">
        <v>40</v>
      </c>
      <c r="J3919" s="490" t="s">
        <v>31</v>
      </c>
      <c r="K3919" s="490" t="s">
        <v>31</v>
      </c>
      <c r="L3919" s="490" t="s">
        <v>31</v>
      </c>
      <c r="M3919" s="490" t="s">
        <v>31</v>
      </c>
      <c r="N3919" s="490" t="s">
        <v>31</v>
      </c>
      <c r="O3919" s="490" t="s">
        <v>31</v>
      </c>
      <c r="P3919" s="377" t="s">
        <v>31</v>
      </c>
      <c r="Q3919" s="377" t="s">
        <v>31</v>
      </c>
      <c r="R3919" s="377" t="s">
        <v>31</v>
      </c>
      <c r="S3919" s="498" t="s">
        <v>6041</v>
      </c>
      <c r="T3919" s="283"/>
      <c r="U3919" s="283"/>
      <c r="V3919" s="270"/>
      <c r="W3919" s="270" t="s">
        <v>21</v>
      </c>
    </row>
    <row r="3920" s="253" customFormat="true" ht="54" hidden="true" spans="1:23">
      <c r="A3920" s="270">
        <f>MAX(A$3:A3919)+1</f>
        <v>3668</v>
      </c>
      <c r="B3920" s="270">
        <v>330606032</v>
      </c>
      <c r="C3920" s="430" t="s">
        <v>10120</v>
      </c>
      <c r="D3920" s="410" t="s">
        <v>10121</v>
      </c>
      <c r="E3920" s="410" t="s">
        <v>10120</v>
      </c>
      <c r="F3920" s="396" t="s">
        <v>10122</v>
      </c>
      <c r="G3920" s="270"/>
      <c r="H3920" s="283" t="s">
        <v>29</v>
      </c>
      <c r="I3920" s="283" t="s">
        <v>40</v>
      </c>
      <c r="J3920" s="490" t="s">
        <v>31</v>
      </c>
      <c r="K3920" s="490" t="s">
        <v>31</v>
      </c>
      <c r="L3920" s="490" t="s">
        <v>31</v>
      </c>
      <c r="M3920" s="490" t="s">
        <v>31</v>
      </c>
      <c r="N3920" s="490" t="s">
        <v>31</v>
      </c>
      <c r="O3920" s="490" t="s">
        <v>31</v>
      </c>
      <c r="P3920" s="377" t="s">
        <v>31</v>
      </c>
      <c r="Q3920" s="377" t="s">
        <v>31</v>
      </c>
      <c r="R3920" s="377" t="s">
        <v>31</v>
      </c>
      <c r="S3920" s="270"/>
      <c r="T3920" s="283"/>
      <c r="U3920" s="283"/>
      <c r="V3920" s="270"/>
      <c r="W3920" s="270" t="s">
        <v>21</v>
      </c>
    </row>
    <row r="3921" s="253" customFormat="true" ht="54" hidden="true" spans="1:23">
      <c r="A3921" s="270">
        <f>MAX(A$3:A3920)+1</f>
        <v>3669</v>
      </c>
      <c r="B3921" s="270">
        <v>330606033</v>
      </c>
      <c r="C3921" s="430" t="s">
        <v>10123</v>
      </c>
      <c r="D3921" s="410" t="s">
        <v>10124</v>
      </c>
      <c r="E3921" s="410" t="s">
        <v>10123</v>
      </c>
      <c r="F3921" s="396" t="s">
        <v>10125</v>
      </c>
      <c r="G3921" s="270"/>
      <c r="H3921" s="283" t="s">
        <v>29</v>
      </c>
      <c r="I3921" s="283" t="s">
        <v>40</v>
      </c>
      <c r="J3921" s="490" t="s">
        <v>31</v>
      </c>
      <c r="K3921" s="490" t="s">
        <v>31</v>
      </c>
      <c r="L3921" s="490" t="s">
        <v>31</v>
      </c>
      <c r="M3921" s="490" t="s">
        <v>31</v>
      </c>
      <c r="N3921" s="490" t="s">
        <v>31</v>
      </c>
      <c r="O3921" s="490" t="s">
        <v>31</v>
      </c>
      <c r="P3921" s="377" t="s">
        <v>31</v>
      </c>
      <c r="Q3921" s="377" t="s">
        <v>31</v>
      </c>
      <c r="R3921" s="377" t="s">
        <v>31</v>
      </c>
      <c r="S3921" s="270"/>
      <c r="T3921" s="283"/>
      <c r="U3921" s="283"/>
      <c r="V3921" s="270"/>
      <c r="W3921" s="270" t="s">
        <v>21</v>
      </c>
    </row>
    <row r="3922" s="253" customFormat="true" ht="40.5" hidden="true" spans="1:23">
      <c r="A3922" s="270">
        <f>MAX(A$3:A3921)+1</f>
        <v>3670</v>
      </c>
      <c r="B3922" s="270">
        <v>330606034</v>
      </c>
      <c r="C3922" s="430" t="s">
        <v>10126</v>
      </c>
      <c r="D3922" s="410" t="s">
        <v>10127</v>
      </c>
      <c r="E3922" s="410" t="s">
        <v>10126</v>
      </c>
      <c r="F3922" s="396"/>
      <c r="G3922" s="270" t="s">
        <v>10128</v>
      </c>
      <c r="H3922" s="283" t="s">
        <v>29</v>
      </c>
      <c r="I3922" s="283" t="s">
        <v>40</v>
      </c>
      <c r="J3922" s="490" t="s">
        <v>31</v>
      </c>
      <c r="K3922" s="490" t="s">
        <v>31</v>
      </c>
      <c r="L3922" s="490" t="s">
        <v>31</v>
      </c>
      <c r="M3922" s="490" t="s">
        <v>31</v>
      </c>
      <c r="N3922" s="490" t="s">
        <v>31</v>
      </c>
      <c r="O3922" s="490" t="s">
        <v>31</v>
      </c>
      <c r="P3922" s="377" t="s">
        <v>31</v>
      </c>
      <c r="Q3922" s="377" t="s">
        <v>31</v>
      </c>
      <c r="R3922" s="377" t="s">
        <v>31</v>
      </c>
      <c r="S3922" s="270"/>
      <c r="T3922" s="283"/>
      <c r="U3922" s="283"/>
      <c r="V3922" s="270"/>
      <c r="W3922" s="270" t="s">
        <v>21</v>
      </c>
    </row>
    <row r="3923" s="253" customFormat="true" ht="40.5" hidden="true" spans="1:23">
      <c r="A3923" s="270">
        <f>MAX(A$3:A3922)+1</f>
        <v>3671</v>
      </c>
      <c r="B3923" s="270">
        <v>330606035</v>
      </c>
      <c r="C3923" s="430" t="s">
        <v>10129</v>
      </c>
      <c r="D3923" s="410" t="s">
        <v>10130</v>
      </c>
      <c r="E3923" s="410" t="s">
        <v>10129</v>
      </c>
      <c r="F3923" s="396" t="s">
        <v>10131</v>
      </c>
      <c r="G3923" s="270"/>
      <c r="H3923" s="283" t="s">
        <v>29</v>
      </c>
      <c r="I3923" s="283" t="s">
        <v>40</v>
      </c>
      <c r="J3923" s="490" t="s">
        <v>31</v>
      </c>
      <c r="K3923" s="490" t="s">
        <v>31</v>
      </c>
      <c r="L3923" s="490" t="s">
        <v>31</v>
      </c>
      <c r="M3923" s="490" t="s">
        <v>31</v>
      </c>
      <c r="N3923" s="490" t="s">
        <v>31</v>
      </c>
      <c r="O3923" s="490" t="s">
        <v>31</v>
      </c>
      <c r="P3923" s="377" t="s">
        <v>31</v>
      </c>
      <c r="Q3923" s="377" t="s">
        <v>31</v>
      </c>
      <c r="R3923" s="377" t="s">
        <v>31</v>
      </c>
      <c r="S3923" s="270"/>
      <c r="T3923" s="283"/>
      <c r="U3923" s="283"/>
      <c r="V3923" s="270"/>
      <c r="W3923" s="270" t="s">
        <v>21</v>
      </c>
    </row>
    <row r="3924" s="253" customFormat="true" ht="40.5" hidden="true" spans="1:23">
      <c r="A3924" s="270">
        <f>MAX(A$3:A3923)+1</f>
        <v>3672</v>
      </c>
      <c r="B3924" s="270">
        <v>330606036</v>
      </c>
      <c r="C3924" s="430" t="s">
        <v>10132</v>
      </c>
      <c r="D3924" s="410" t="s">
        <v>10133</v>
      </c>
      <c r="E3924" s="410" t="s">
        <v>10132</v>
      </c>
      <c r="F3924" s="396" t="s">
        <v>10134</v>
      </c>
      <c r="G3924" s="270"/>
      <c r="H3924" s="283" t="s">
        <v>29</v>
      </c>
      <c r="I3924" s="283" t="s">
        <v>40</v>
      </c>
      <c r="J3924" s="490" t="s">
        <v>31</v>
      </c>
      <c r="K3924" s="490" t="s">
        <v>31</v>
      </c>
      <c r="L3924" s="490" t="s">
        <v>31</v>
      </c>
      <c r="M3924" s="490" t="s">
        <v>31</v>
      </c>
      <c r="N3924" s="490" t="s">
        <v>31</v>
      </c>
      <c r="O3924" s="490" t="s">
        <v>31</v>
      </c>
      <c r="P3924" s="377" t="s">
        <v>31</v>
      </c>
      <c r="Q3924" s="377" t="s">
        <v>31</v>
      </c>
      <c r="R3924" s="377" t="s">
        <v>31</v>
      </c>
      <c r="S3924" s="270"/>
      <c r="T3924" s="283"/>
      <c r="U3924" s="283"/>
      <c r="V3924" s="270"/>
      <c r="W3924" s="270" t="s">
        <v>21</v>
      </c>
    </row>
    <row r="3925" s="253" customFormat="true" ht="38.25" hidden="true" spans="1:23">
      <c r="A3925" s="270">
        <f>MAX(A$3:A3924)+1</f>
        <v>3673</v>
      </c>
      <c r="B3925" s="270">
        <v>330606037</v>
      </c>
      <c r="C3925" s="430" t="s">
        <v>10135</v>
      </c>
      <c r="D3925" s="410" t="s">
        <v>10136</v>
      </c>
      <c r="E3925" s="410" t="s">
        <v>10135</v>
      </c>
      <c r="F3925" s="396" t="s">
        <v>10137</v>
      </c>
      <c r="G3925" s="270"/>
      <c r="H3925" s="283" t="s">
        <v>29</v>
      </c>
      <c r="I3925" s="283" t="s">
        <v>40</v>
      </c>
      <c r="J3925" s="490" t="s">
        <v>31</v>
      </c>
      <c r="K3925" s="490" t="s">
        <v>31</v>
      </c>
      <c r="L3925" s="490" t="s">
        <v>31</v>
      </c>
      <c r="M3925" s="490" t="s">
        <v>31</v>
      </c>
      <c r="N3925" s="490" t="s">
        <v>31</v>
      </c>
      <c r="O3925" s="490" t="s">
        <v>31</v>
      </c>
      <c r="P3925" s="377" t="s">
        <v>31</v>
      </c>
      <c r="Q3925" s="377" t="s">
        <v>31</v>
      </c>
      <c r="R3925" s="377" t="s">
        <v>31</v>
      </c>
      <c r="S3925" s="270"/>
      <c r="T3925" s="283"/>
      <c r="U3925" s="283"/>
      <c r="V3925" s="270"/>
      <c r="W3925" s="270" t="s">
        <v>21</v>
      </c>
    </row>
    <row r="3926" s="253" customFormat="true" ht="38.25" hidden="true" spans="1:23">
      <c r="A3926" s="270">
        <f>MAX(A$3:A3925)+1</f>
        <v>3674</v>
      </c>
      <c r="B3926" s="270">
        <v>330606038</v>
      </c>
      <c r="C3926" s="430" t="s">
        <v>10138</v>
      </c>
      <c r="D3926" s="410" t="s">
        <v>10139</v>
      </c>
      <c r="E3926" s="410" t="s">
        <v>10138</v>
      </c>
      <c r="F3926" s="396" t="s">
        <v>10137</v>
      </c>
      <c r="G3926" s="270"/>
      <c r="H3926" s="283" t="s">
        <v>29</v>
      </c>
      <c r="I3926" s="283" t="s">
        <v>40</v>
      </c>
      <c r="J3926" s="490" t="s">
        <v>31</v>
      </c>
      <c r="K3926" s="490" t="s">
        <v>31</v>
      </c>
      <c r="L3926" s="490" t="s">
        <v>31</v>
      </c>
      <c r="M3926" s="490" t="s">
        <v>31</v>
      </c>
      <c r="N3926" s="490" t="s">
        <v>31</v>
      </c>
      <c r="O3926" s="490" t="s">
        <v>31</v>
      </c>
      <c r="P3926" s="377" t="s">
        <v>31</v>
      </c>
      <c r="Q3926" s="377" t="s">
        <v>31</v>
      </c>
      <c r="R3926" s="377" t="s">
        <v>31</v>
      </c>
      <c r="S3926" s="270"/>
      <c r="T3926" s="283"/>
      <c r="U3926" s="283"/>
      <c r="V3926" s="270"/>
      <c r="W3926" s="270" t="s">
        <v>21</v>
      </c>
    </row>
    <row r="3927" s="253" customFormat="true" ht="38.25" hidden="true" spans="1:23">
      <c r="A3927" s="270">
        <f>MAX(A$3:A3926)+1</f>
        <v>3675</v>
      </c>
      <c r="B3927" s="270">
        <v>330606039</v>
      </c>
      <c r="C3927" s="430" t="s">
        <v>10140</v>
      </c>
      <c r="D3927" s="410" t="s">
        <v>10141</v>
      </c>
      <c r="E3927" s="410" t="s">
        <v>10140</v>
      </c>
      <c r="F3927" s="396" t="s">
        <v>10142</v>
      </c>
      <c r="G3927" s="270" t="s">
        <v>10143</v>
      </c>
      <c r="H3927" s="283" t="s">
        <v>1113</v>
      </c>
      <c r="I3927" s="283" t="s">
        <v>40</v>
      </c>
      <c r="J3927" s="490" t="s">
        <v>31</v>
      </c>
      <c r="K3927" s="490" t="s">
        <v>31</v>
      </c>
      <c r="L3927" s="490" t="s">
        <v>31</v>
      </c>
      <c r="M3927" s="490" t="s">
        <v>31</v>
      </c>
      <c r="N3927" s="490" t="s">
        <v>31</v>
      </c>
      <c r="O3927" s="490" t="s">
        <v>31</v>
      </c>
      <c r="P3927" s="377" t="s">
        <v>31</v>
      </c>
      <c r="Q3927" s="377" t="s">
        <v>31</v>
      </c>
      <c r="R3927" s="377" t="s">
        <v>31</v>
      </c>
      <c r="S3927" s="498" t="s">
        <v>9754</v>
      </c>
      <c r="T3927" s="283"/>
      <c r="U3927" s="283"/>
      <c r="V3927" s="270"/>
      <c r="W3927" s="270" t="s">
        <v>21</v>
      </c>
    </row>
    <row r="3928" s="253" customFormat="true" ht="38.25" hidden="true" spans="1:23">
      <c r="A3928" s="270">
        <f>MAX(A$3:A3927)+1</f>
        <v>3676</v>
      </c>
      <c r="B3928" s="270">
        <v>330606040</v>
      </c>
      <c r="C3928" s="430" t="s">
        <v>10144</v>
      </c>
      <c r="D3928" s="410" t="s">
        <v>10145</v>
      </c>
      <c r="E3928" s="410" t="s">
        <v>10144</v>
      </c>
      <c r="F3928" s="396"/>
      <c r="G3928" s="270"/>
      <c r="H3928" s="283" t="s">
        <v>39</v>
      </c>
      <c r="I3928" s="283" t="s">
        <v>40</v>
      </c>
      <c r="J3928" s="490" t="s">
        <v>31</v>
      </c>
      <c r="K3928" s="490" t="s">
        <v>31</v>
      </c>
      <c r="L3928" s="490" t="s">
        <v>31</v>
      </c>
      <c r="M3928" s="490" t="s">
        <v>31</v>
      </c>
      <c r="N3928" s="490" t="s">
        <v>31</v>
      </c>
      <c r="O3928" s="490" t="s">
        <v>31</v>
      </c>
      <c r="P3928" s="377" t="s">
        <v>31</v>
      </c>
      <c r="Q3928" s="377" t="s">
        <v>31</v>
      </c>
      <c r="R3928" s="377" t="s">
        <v>31</v>
      </c>
      <c r="S3928" s="270"/>
      <c r="T3928" s="283"/>
      <c r="U3928" s="283"/>
      <c r="V3928" s="270"/>
      <c r="W3928" s="270" t="s">
        <v>21</v>
      </c>
    </row>
    <row r="3929" s="253" customFormat="true" ht="38.25" hidden="true" spans="1:23">
      <c r="A3929" s="270">
        <f>MAX(A$3:A3928)+1</f>
        <v>3677</v>
      </c>
      <c r="B3929" s="270">
        <v>330606041</v>
      </c>
      <c r="C3929" s="430" t="s">
        <v>10146</v>
      </c>
      <c r="D3929" s="410" t="s">
        <v>10147</v>
      </c>
      <c r="E3929" s="410" t="s">
        <v>10146</v>
      </c>
      <c r="F3929" s="396" t="s">
        <v>10148</v>
      </c>
      <c r="G3929" s="270"/>
      <c r="H3929" s="283" t="s">
        <v>39</v>
      </c>
      <c r="I3929" s="283" t="s">
        <v>40</v>
      </c>
      <c r="J3929" s="490" t="s">
        <v>31</v>
      </c>
      <c r="K3929" s="490" t="s">
        <v>31</v>
      </c>
      <c r="L3929" s="490" t="s">
        <v>31</v>
      </c>
      <c r="M3929" s="490" t="s">
        <v>31</v>
      </c>
      <c r="N3929" s="490" t="s">
        <v>31</v>
      </c>
      <c r="O3929" s="490" t="s">
        <v>31</v>
      </c>
      <c r="P3929" s="377" t="s">
        <v>31</v>
      </c>
      <c r="Q3929" s="377" t="s">
        <v>31</v>
      </c>
      <c r="R3929" s="377" t="s">
        <v>31</v>
      </c>
      <c r="S3929" s="270"/>
      <c r="T3929" s="283"/>
      <c r="U3929" s="283"/>
      <c r="V3929" s="270"/>
      <c r="W3929" s="270" t="s">
        <v>21</v>
      </c>
    </row>
    <row r="3930" s="253" customFormat="true" ht="51" hidden="true" spans="1:23">
      <c r="A3930" s="270">
        <f>MAX(A$3:A3929)+1</f>
        <v>3678</v>
      </c>
      <c r="B3930" s="270">
        <v>330606042</v>
      </c>
      <c r="C3930" s="430" t="s">
        <v>10149</v>
      </c>
      <c r="D3930" s="410" t="s">
        <v>10150</v>
      </c>
      <c r="E3930" s="410" t="s">
        <v>10149</v>
      </c>
      <c r="F3930" s="396" t="s">
        <v>10151</v>
      </c>
      <c r="G3930" s="270"/>
      <c r="H3930" s="283" t="s">
        <v>39</v>
      </c>
      <c r="I3930" s="283" t="s">
        <v>40</v>
      </c>
      <c r="J3930" s="490" t="s">
        <v>31</v>
      </c>
      <c r="K3930" s="490" t="s">
        <v>31</v>
      </c>
      <c r="L3930" s="490" t="s">
        <v>31</v>
      </c>
      <c r="M3930" s="490" t="s">
        <v>31</v>
      </c>
      <c r="N3930" s="490" t="s">
        <v>31</v>
      </c>
      <c r="O3930" s="490" t="s">
        <v>31</v>
      </c>
      <c r="P3930" s="377" t="s">
        <v>31</v>
      </c>
      <c r="Q3930" s="377" t="s">
        <v>31</v>
      </c>
      <c r="R3930" s="377" t="s">
        <v>31</v>
      </c>
      <c r="S3930" s="270"/>
      <c r="T3930" s="283"/>
      <c r="U3930" s="283"/>
      <c r="V3930" s="270"/>
      <c r="W3930" s="270" t="s">
        <v>21</v>
      </c>
    </row>
    <row r="3931" s="252" customFormat="true" ht="38.25" hidden="true" spans="1:23">
      <c r="A3931" s="270"/>
      <c r="B3931" s="270">
        <v>330607</v>
      </c>
      <c r="C3931" s="270" t="s">
        <v>10152</v>
      </c>
      <c r="D3931" s="410"/>
      <c r="E3931" s="410"/>
      <c r="F3931" s="270" t="s">
        <v>10153</v>
      </c>
      <c r="G3931" s="270"/>
      <c r="H3931" s="283"/>
      <c r="I3931" s="283"/>
      <c r="J3931" s="490" t="s">
        <v>31</v>
      </c>
      <c r="K3931" s="490" t="s">
        <v>31</v>
      </c>
      <c r="L3931" s="490" t="s">
        <v>31</v>
      </c>
      <c r="M3931" s="490" t="s">
        <v>31</v>
      </c>
      <c r="N3931" s="490" t="s">
        <v>31</v>
      </c>
      <c r="O3931" s="490" t="s">
        <v>31</v>
      </c>
      <c r="P3931" s="377" t="s">
        <v>31</v>
      </c>
      <c r="Q3931" s="377" t="s">
        <v>31</v>
      </c>
      <c r="R3931" s="377" t="s">
        <v>31</v>
      </c>
      <c r="S3931" s="270" t="s">
        <v>6041</v>
      </c>
      <c r="T3931" s="283"/>
      <c r="U3931" s="283"/>
      <c r="V3931" s="270"/>
      <c r="W3931" s="270" t="s">
        <v>21</v>
      </c>
    </row>
    <row r="3932" s="253" customFormat="true" ht="63.75" hidden="true" spans="1:23">
      <c r="A3932" s="270">
        <f>MAX(A$3:A3931)+1</f>
        <v>3679</v>
      </c>
      <c r="B3932" s="270">
        <v>330607001</v>
      </c>
      <c r="C3932" s="430" t="s">
        <v>10154</v>
      </c>
      <c r="D3932" s="410" t="s">
        <v>10155</v>
      </c>
      <c r="E3932" s="410" t="s">
        <v>10156</v>
      </c>
      <c r="F3932" s="396" t="s">
        <v>10157</v>
      </c>
      <c r="G3932" s="430" t="s">
        <v>5916</v>
      </c>
      <c r="H3932" s="283" t="s">
        <v>44</v>
      </c>
      <c r="I3932" s="283" t="s">
        <v>5720</v>
      </c>
      <c r="J3932" s="490" t="s">
        <v>31</v>
      </c>
      <c r="K3932" s="490" t="s">
        <v>31</v>
      </c>
      <c r="L3932" s="490" t="s">
        <v>31</v>
      </c>
      <c r="M3932" s="490" t="s">
        <v>31</v>
      </c>
      <c r="N3932" s="490" t="s">
        <v>31</v>
      </c>
      <c r="O3932" s="490" t="s">
        <v>31</v>
      </c>
      <c r="P3932" s="377" t="s">
        <v>31</v>
      </c>
      <c r="Q3932" s="377" t="s">
        <v>31</v>
      </c>
      <c r="R3932" s="377" t="s">
        <v>31</v>
      </c>
      <c r="S3932" s="498" t="s">
        <v>6041</v>
      </c>
      <c r="T3932" s="283"/>
      <c r="U3932" s="283"/>
      <c r="V3932" s="270"/>
      <c r="W3932" s="270" t="s">
        <v>21</v>
      </c>
    </row>
    <row r="3933" s="253" customFormat="true" ht="40.5" hidden="true" spans="1:23">
      <c r="A3933" s="270">
        <f>MAX(A$3:A3932)+1</f>
        <v>3680</v>
      </c>
      <c r="B3933" s="270" t="s">
        <v>10158</v>
      </c>
      <c r="C3933" s="393" t="s">
        <v>10159</v>
      </c>
      <c r="D3933" s="410" t="s">
        <v>10160</v>
      </c>
      <c r="E3933" s="410" t="s">
        <v>10161</v>
      </c>
      <c r="F3933" s="396"/>
      <c r="G3933" s="430"/>
      <c r="H3933" s="283" t="s">
        <v>44</v>
      </c>
      <c r="I3933" s="283" t="s">
        <v>5720</v>
      </c>
      <c r="J3933" s="490" t="s">
        <v>31</v>
      </c>
      <c r="K3933" s="490" t="s">
        <v>31</v>
      </c>
      <c r="L3933" s="490" t="s">
        <v>31</v>
      </c>
      <c r="M3933" s="490" t="s">
        <v>31</v>
      </c>
      <c r="N3933" s="490" t="s">
        <v>31</v>
      </c>
      <c r="O3933" s="490" t="s">
        <v>31</v>
      </c>
      <c r="P3933" s="377" t="s">
        <v>31</v>
      </c>
      <c r="Q3933" s="377" t="s">
        <v>31</v>
      </c>
      <c r="R3933" s="377" t="s">
        <v>31</v>
      </c>
      <c r="S3933" s="430" t="s">
        <v>10162</v>
      </c>
      <c r="T3933" s="283"/>
      <c r="U3933" s="283"/>
      <c r="V3933" s="270"/>
      <c r="W3933" s="270" t="s">
        <v>21</v>
      </c>
    </row>
    <row r="3934" s="253" customFormat="true" ht="40.5" hidden="true" spans="1:23">
      <c r="A3934" s="270">
        <f>MAX(A$3:A3933)+1</f>
        <v>3681</v>
      </c>
      <c r="B3934" s="270">
        <v>330607002</v>
      </c>
      <c r="C3934" s="430" t="s">
        <v>10163</v>
      </c>
      <c r="D3934" s="410" t="s">
        <v>10164</v>
      </c>
      <c r="E3934" s="410" t="s">
        <v>10165</v>
      </c>
      <c r="F3934" s="396" t="s">
        <v>10166</v>
      </c>
      <c r="G3934" s="430" t="s">
        <v>5916</v>
      </c>
      <c r="H3934" s="283" t="s">
        <v>44</v>
      </c>
      <c r="I3934" s="283" t="s">
        <v>5720</v>
      </c>
      <c r="J3934" s="490" t="s">
        <v>31</v>
      </c>
      <c r="K3934" s="490" t="s">
        <v>31</v>
      </c>
      <c r="L3934" s="490" t="s">
        <v>31</v>
      </c>
      <c r="M3934" s="490" t="s">
        <v>31</v>
      </c>
      <c r="N3934" s="490" t="s">
        <v>31</v>
      </c>
      <c r="O3934" s="490" t="s">
        <v>31</v>
      </c>
      <c r="P3934" s="377" t="s">
        <v>31</v>
      </c>
      <c r="Q3934" s="377" t="s">
        <v>31</v>
      </c>
      <c r="R3934" s="377" t="s">
        <v>31</v>
      </c>
      <c r="S3934" s="498" t="s">
        <v>6041</v>
      </c>
      <c r="T3934" s="283"/>
      <c r="U3934" s="283"/>
      <c r="V3934" s="270"/>
      <c r="W3934" s="270" t="s">
        <v>21</v>
      </c>
    </row>
    <row r="3935" s="253" customFormat="true" ht="40.5" hidden="true" spans="1:23">
      <c r="A3935" s="270">
        <f>MAX(A$3:A3934)+1</f>
        <v>3682</v>
      </c>
      <c r="B3935" s="270">
        <v>330607003</v>
      </c>
      <c r="C3935" s="430" t="s">
        <v>10167</v>
      </c>
      <c r="D3935" s="410" t="s">
        <v>10168</v>
      </c>
      <c r="E3935" s="410" t="s">
        <v>10169</v>
      </c>
      <c r="F3935" s="396" t="s">
        <v>10166</v>
      </c>
      <c r="G3935" s="430" t="s">
        <v>5916</v>
      </c>
      <c r="H3935" s="283" t="s">
        <v>44</v>
      </c>
      <c r="I3935" s="283" t="s">
        <v>5720</v>
      </c>
      <c r="J3935" s="490" t="s">
        <v>31</v>
      </c>
      <c r="K3935" s="490" t="s">
        <v>31</v>
      </c>
      <c r="L3935" s="490" t="s">
        <v>31</v>
      </c>
      <c r="M3935" s="490" t="s">
        <v>31</v>
      </c>
      <c r="N3935" s="490" t="s">
        <v>31</v>
      </c>
      <c r="O3935" s="490" t="s">
        <v>31</v>
      </c>
      <c r="P3935" s="377" t="s">
        <v>31</v>
      </c>
      <c r="Q3935" s="377" t="s">
        <v>31</v>
      </c>
      <c r="R3935" s="377" t="s">
        <v>31</v>
      </c>
      <c r="S3935" s="498" t="s">
        <v>6041</v>
      </c>
      <c r="T3935" s="283"/>
      <c r="U3935" s="283"/>
      <c r="V3935" s="270"/>
      <c r="W3935" s="270" t="s">
        <v>21</v>
      </c>
    </row>
    <row r="3936" s="253" customFormat="true" ht="51" hidden="true" spans="1:23">
      <c r="A3936" s="270">
        <f>MAX(A$3:A3935)+1</f>
        <v>3683</v>
      </c>
      <c r="B3936" s="270">
        <v>330607004</v>
      </c>
      <c r="C3936" s="430" t="s">
        <v>10170</v>
      </c>
      <c r="D3936" s="410" t="s">
        <v>10171</v>
      </c>
      <c r="E3936" s="410" t="s">
        <v>10170</v>
      </c>
      <c r="F3936" s="396" t="s">
        <v>10172</v>
      </c>
      <c r="G3936" s="430" t="s">
        <v>5916</v>
      </c>
      <c r="H3936" s="283" t="s">
        <v>29</v>
      </c>
      <c r="I3936" s="283" t="s">
        <v>5720</v>
      </c>
      <c r="J3936" s="490" t="s">
        <v>31</v>
      </c>
      <c r="K3936" s="490" t="s">
        <v>31</v>
      </c>
      <c r="L3936" s="490" t="s">
        <v>31</v>
      </c>
      <c r="M3936" s="490" t="s">
        <v>31</v>
      </c>
      <c r="N3936" s="490" t="s">
        <v>31</v>
      </c>
      <c r="O3936" s="490" t="s">
        <v>31</v>
      </c>
      <c r="P3936" s="377" t="s">
        <v>31</v>
      </c>
      <c r="Q3936" s="377" t="s">
        <v>31</v>
      </c>
      <c r="R3936" s="377" t="s">
        <v>31</v>
      </c>
      <c r="S3936" s="270"/>
      <c r="T3936" s="283"/>
      <c r="U3936" s="283"/>
      <c r="V3936" s="270"/>
      <c r="W3936" s="270" t="s">
        <v>21</v>
      </c>
    </row>
    <row r="3937" s="253" customFormat="true" ht="89.25" hidden="true" spans="1:23">
      <c r="A3937" s="270">
        <f>MAX(A$3:A3936)+1</f>
        <v>3684</v>
      </c>
      <c r="B3937" s="270">
        <v>330607005</v>
      </c>
      <c r="C3937" s="430" t="s">
        <v>10173</v>
      </c>
      <c r="D3937" s="410" t="s">
        <v>10174</v>
      </c>
      <c r="E3937" s="410" t="s">
        <v>10173</v>
      </c>
      <c r="F3937" s="396" t="s">
        <v>10175</v>
      </c>
      <c r="G3937" s="430" t="s">
        <v>5916</v>
      </c>
      <c r="H3937" s="283" t="s">
        <v>29</v>
      </c>
      <c r="I3937" s="283" t="s">
        <v>5552</v>
      </c>
      <c r="J3937" s="490" t="s">
        <v>31</v>
      </c>
      <c r="K3937" s="490" t="s">
        <v>31</v>
      </c>
      <c r="L3937" s="490" t="s">
        <v>31</v>
      </c>
      <c r="M3937" s="490" t="s">
        <v>31</v>
      </c>
      <c r="N3937" s="490" t="s">
        <v>31</v>
      </c>
      <c r="O3937" s="490" t="s">
        <v>31</v>
      </c>
      <c r="P3937" s="377" t="s">
        <v>31</v>
      </c>
      <c r="Q3937" s="377" t="s">
        <v>31</v>
      </c>
      <c r="R3937" s="377" t="s">
        <v>31</v>
      </c>
      <c r="S3937" s="270"/>
      <c r="T3937" s="283"/>
      <c r="U3937" s="283"/>
      <c r="V3937" s="270"/>
      <c r="W3937" s="270" t="s">
        <v>21</v>
      </c>
    </row>
    <row r="3938" s="253" customFormat="true" ht="51" hidden="true" spans="1:23">
      <c r="A3938" s="270">
        <f>MAX(A$3:A3937)+1</f>
        <v>3685</v>
      </c>
      <c r="B3938" s="270">
        <v>330607006</v>
      </c>
      <c r="C3938" s="430" t="s">
        <v>10176</v>
      </c>
      <c r="D3938" s="410" t="s">
        <v>10177</v>
      </c>
      <c r="E3938" s="410" t="s">
        <v>10176</v>
      </c>
      <c r="F3938" s="396" t="s">
        <v>10178</v>
      </c>
      <c r="G3938" s="430" t="s">
        <v>5916</v>
      </c>
      <c r="H3938" s="283" t="s">
        <v>29</v>
      </c>
      <c r="I3938" s="283" t="s">
        <v>40</v>
      </c>
      <c r="J3938" s="490" t="s">
        <v>31</v>
      </c>
      <c r="K3938" s="490" t="s">
        <v>31</v>
      </c>
      <c r="L3938" s="490" t="s">
        <v>31</v>
      </c>
      <c r="M3938" s="490" t="s">
        <v>31</v>
      </c>
      <c r="N3938" s="490" t="s">
        <v>31</v>
      </c>
      <c r="O3938" s="490" t="s">
        <v>31</v>
      </c>
      <c r="P3938" s="377" t="s">
        <v>31</v>
      </c>
      <c r="Q3938" s="377" t="s">
        <v>31</v>
      </c>
      <c r="R3938" s="377" t="s">
        <v>31</v>
      </c>
      <c r="S3938" s="270"/>
      <c r="T3938" s="283"/>
      <c r="U3938" s="283"/>
      <c r="V3938" s="270"/>
      <c r="W3938" s="270" t="s">
        <v>21</v>
      </c>
    </row>
    <row r="3939" s="253" customFormat="true" ht="51" hidden="true" spans="1:23">
      <c r="A3939" s="270">
        <f>MAX(A$3:A3938)+1</f>
        <v>3686</v>
      </c>
      <c r="B3939" s="270">
        <v>330607007</v>
      </c>
      <c r="C3939" s="430" t="s">
        <v>10179</v>
      </c>
      <c r="D3939" s="410" t="s">
        <v>10180</v>
      </c>
      <c r="E3939" s="410" t="s">
        <v>10179</v>
      </c>
      <c r="F3939" s="396" t="s">
        <v>10181</v>
      </c>
      <c r="G3939" s="430" t="s">
        <v>5916</v>
      </c>
      <c r="H3939" s="283" t="s">
        <v>29</v>
      </c>
      <c r="I3939" s="283" t="s">
        <v>40</v>
      </c>
      <c r="J3939" s="490" t="s">
        <v>31</v>
      </c>
      <c r="K3939" s="490" t="s">
        <v>31</v>
      </c>
      <c r="L3939" s="490" t="s">
        <v>31</v>
      </c>
      <c r="M3939" s="490" t="s">
        <v>31</v>
      </c>
      <c r="N3939" s="490" t="s">
        <v>31</v>
      </c>
      <c r="O3939" s="490" t="s">
        <v>31</v>
      </c>
      <c r="P3939" s="377" t="s">
        <v>31</v>
      </c>
      <c r="Q3939" s="377" t="s">
        <v>31</v>
      </c>
      <c r="R3939" s="377" t="s">
        <v>31</v>
      </c>
      <c r="S3939" s="270"/>
      <c r="T3939" s="283"/>
      <c r="U3939" s="283"/>
      <c r="V3939" s="270"/>
      <c r="W3939" s="270" t="s">
        <v>21</v>
      </c>
    </row>
    <row r="3940" s="253" customFormat="true" ht="38.25" hidden="true" spans="1:23">
      <c r="A3940" s="270">
        <f>MAX(A$3:A3939)+1</f>
        <v>3687</v>
      </c>
      <c r="B3940" s="270">
        <v>330607008</v>
      </c>
      <c r="C3940" s="430" t="s">
        <v>10182</v>
      </c>
      <c r="D3940" s="410" t="s">
        <v>10183</v>
      </c>
      <c r="E3940" s="410" t="s">
        <v>10182</v>
      </c>
      <c r="F3940" s="510" t="s">
        <v>10184</v>
      </c>
      <c r="G3940" s="430"/>
      <c r="H3940" s="283" t="s">
        <v>29</v>
      </c>
      <c r="I3940" s="283" t="s">
        <v>40</v>
      </c>
      <c r="J3940" s="490" t="s">
        <v>31</v>
      </c>
      <c r="K3940" s="490" t="s">
        <v>31</v>
      </c>
      <c r="L3940" s="490" t="s">
        <v>31</v>
      </c>
      <c r="M3940" s="490" t="s">
        <v>31</v>
      </c>
      <c r="N3940" s="490" t="s">
        <v>31</v>
      </c>
      <c r="O3940" s="490" t="s">
        <v>31</v>
      </c>
      <c r="P3940" s="377" t="s">
        <v>31</v>
      </c>
      <c r="Q3940" s="377" t="s">
        <v>31</v>
      </c>
      <c r="R3940" s="377" t="s">
        <v>31</v>
      </c>
      <c r="S3940" s="270"/>
      <c r="T3940" s="283"/>
      <c r="U3940" s="283"/>
      <c r="V3940" s="270"/>
      <c r="W3940" s="270" t="s">
        <v>21</v>
      </c>
    </row>
    <row r="3941" s="253" customFormat="true" ht="38.25" hidden="true" spans="1:23">
      <c r="A3941" s="270">
        <f>MAX(A$3:A3940)+1</f>
        <v>3688</v>
      </c>
      <c r="B3941" s="270">
        <v>330607009</v>
      </c>
      <c r="C3941" s="430" t="s">
        <v>10185</v>
      </c>
      <c r="D3941" s="410" t="s">
        <v>10186</v>
      </c>
      <c r="E3941" s="410" t="s">
        <v>10185</v>
      </c>
      <c r="F3941" s="396"/>
      <c r="G3941" s="430"/>
      <c r="H3941" s="283" t="s">
        <v>29</v>
      </c>
      <c r="I3941" s="283" t="s">
        <v>40</v>
      </c>
      <c r="J3941" s="490" t="s">
        <v>31</v>
      </c>
      <c r="K3941" s="490" t="s">
        <v>31</v>
      </c>
      <c r="L3941" s="490" t="s">
        <v>31</v>
      </c>
      <c r="M3941" s="490" t="s">
        <v>31</v>
      </c>
      <c r="N3941" s="490" t="s">
        <v>31</v>
      </c>
      <c r="O3941" s="490" t="s">
        <v>31</v>
      </c>
      <c r="P3941" s="377" t="s">
        <v>31</v>
      </c>
      <c r="Q3941" s="377" t="s">
        <v>31</v>
      </c>
      <c r="R3941" s="377" t="s">
        <v>31</v>
      </c>
      <c r="S3941" s="270"/>
      <c r="T3941" s="283"/>
      <c r="U3941" s="283"/>
      <c r="V3941" s="270"/>
      <c r="W3941" s="270" t="s">
        <v>21</v>
      </c>
    </row>
    <row r="3942" s="253" customFormat="true" ht="63.75" hidden="true" spans="1:23">
      <c r="A3942" s="270">
        <f>MAX(A$3:A3941)+1</f>
        <v>3689</v>
      </c>
      <c r="B3942" s="270">
        <v>330607010</v>
      </c>
      <c r="C3942" s="430" t="s">
        <v>10187</v>
      </c>
      <c r="D3942" s="410" t="s">
        <v>10188</v>
      </c>
      <c r="E3942" s="410" t="s">
        <v>10187</v>
      </c>
      <c r="F3942" s="396" t="s">
        <v>10189</v>
      </c>
      <c r="G3942" s="430"/>
      <c r="H3942" s="283" t="s">
        <v>29</v>
      </c>
      <c r="I3942" s="283" t="s">
        <v>842</v>
      </c>
      <c r="J3942" s="490" t="s">
        <v>31</v>
      </c>
      <c r="K3942" s="490" t="s">
        <v>31</v>
      </c>
      <c r="L3942" s="490" t="s">
        <v>31</v>
      </c>
      <c r="M3942" s="490" t="s">
        <v>31</v>
      </c>
      <c r="N3942" s="490" t="s">
        <v>31</v>
      </c>
      <c r="O3942" s="490" t="s">
        <v>31</v>
      </c>
      <c r="P3942" s="377" t="s">
        <v>31</v>
      </c>
      <c r="Q3942" s="377" t="s">
        <v>31</v>
      </c>
      <c r="R3942" s="377" t="s">
        <v>31</v>
      </c>
      <c r="S3942" s="270"/>
      <c r="T3942" s="283"/>
      <c r="U3942" s="283"/>
      <c r="V3942" s="270"/>
      <c r="W3942" s="270" t="s">
        <v>21</v>
      </c>
    </row>
    <row r="3943" s="253" customFormat="true" ht="51" hidden="true" spans="1:23">
      <c r="A3943" s="270">
        <f>MAX(A$3:A3942)+1</f>
        <v>3690</v>
      </c>
      <c r="B3943" s="270">
        <v>330607011</v>
      </c>
      <c r="C3943" s="430" t="s">
        <v>10190</v>
      </c>
      <c r="D3943" s="410" t="s">
        <v>10191</v>
      </c>
      <c r="E3943" s="410" t="s">
        <v>10190</v>
      </c>
      <c r="F3943" s="396" t="s">
        <v>10192</v>
      </c>
      <c r="G3943" s="430" t="s">
        <v>5916</v>
      </c>
      <c r="H3943" s="283" t="s">
        <v>29</v>
      </c>
      <c r="I3943" s="283" t="s">
        <v>40</v>
      </c>
      <c r="J3943" s="490" t="s">
        <v>31</v>
      </c>
      <c r="K3943" s="490" t="s">
        <v>31</v>
      </c>
      <c r="L3943" s="490" t="s">
        <v>31</v>
      </c>
      <c r="M3943" s="490" t="s">
        <v>31</v>
      </c>
      <c r="N3943" s="490" t="s">
        <v>31</v>
      </c>
      <c r="O3943" s="490" t="s">
        <v>31</v>
      </c>
      <c r="P3943" s="377" t="s">
        <v>31</v>
      </c>
      <c r="Q3943" s="377" t="s">
        <v>31</v>
      </c>
      <c r="R3943" s="377" t="s">
        <v>31</v>
      </c>
      <c r="S3943" s="270"/>
      <c r="T3943" s="283"/>
      <c r="U3943" s="283"/>
      <c r="V3943" s="270"/>
      <c r="W3943" s="270" t="s">
        <v>21</v>
      </c>
    </row>
    <row r="3944" s="253" customFormat="true" ht="89.25" hidden="true" spans="1:23">
      <c r="A3944" s="270">
        <f>MAX(A$3:A3943)+1</f>
        <v>3691</v>
      </c>
      <c r="B3944" s="270">
        <v>330607012</v>
      </c>
      <c r="C3944" s="430" t="s">
        <v>10193</v>
      </c>
      <c r="D3944" s="410" t="s">
        <v>10194</v>
      </c>
      <c r="E3944" s="410" t="s">
        <v>10193</v>
      </c>
      <c r="F3944" s="396" t="s">
        <v>10195</v>
      </c>
      <c r="G3944" s="430" t="s">
        <v>5916</v>
      </c>
      <c r="H3944" s="283" t="s">
        <v>29</v>
      </c>
      <c r="I3944" s="283" t="s">
        <v>40</v>
      </c>
      <c r="J3944" s="490" t="s">
        <v>31</v>
      </c>
      <c r="K3944" s="490" t="s">
        <v>31</v>
      </c>
      <c r="L3944" s="490" t="s">
        <v>31</v>
      </c>
      <c r="M3944" s="490" t="s">
        <v>31</v>
      </c>
      <c r="N3944" s="490" t="s">
        <v>31</v>
      </c>
      <c r="O3944" s="490" t="s">
        <v>31</v>
      </c>
      <c r="P3944" s="377" t="s">
        <v>31</v>
      </c>
      <c r="Q3944" s="377" t="s">
        <v>31</v>
      </c>
      <c r="R3944" s="377" t="s">
        <v>31</v>
      </c>
      <c r="S3944" s="270"/>
      <c r="T3944" s="283"/>
      <c r="U3944" s="283"/>
      <c r="V3944" s="270"/>
      <c r="W3944" s="270" t="s">
        <v>21</v>
      </c>
    </row>
    <row r="3945" s="253" customFormat="true" ht="38.25" hidden="true" spans="1:23">
      <c r="A3945" s="270">
        <f>MAX(A$3:A3944)+1</f>
        <v>3692</v>
      </c>
      <c r="B3945" s="270">
        <v>330607013</v>
      </c>
      <c r="C3945" s="430" t="s">
        <v>10196</v>
      </c>
      <c r="D3945" s="410" t="s">
        <v>10197</v>
      </c>
      <c r="E3945" s="410" t="s">
        <v>10196</v>
      </c>
      <c r="F3945" s="396" t="s">
        <v>10198</v>
      </c>
      <c r="G3945" s="430" t="s">
        <v>10199</v>
      </c>
      <c r="H3945" s="283" t="s">
        <v>29</v>
      </c>
      <c r="I3945" s="283" t="s">
        <v>765</v>
      </c>
      <c r="J3945" s="490" t="s">
        <v>31</v>
      </c>
      <c r="K3945" s="490" t="s">
        <v>31</v>
      </c>
      <c r="L3945" s="490" t="s">
        <v>31</v>
      </c>
      <c r="M3945" s="490" t="s">
        <v>31</v>
      </c>
      <c r="N3945" s="490" t="s">
        <v>31</v>
      </c>
      <c r="O3945" s="490" t="s">
        <v>31</v>
      </c>
      <c r="P3945" s="377" t="s">
        <v>31</v>
      </c>
      <c r="Q3945" s="377" t="s">
        <v>31</v>
      </c>
      <c r="R3945" s="377" t="s">
        <v>31</v>
      </c>
      <c r="S3945" s="270"/>
      <c r="T3945" s="283"/>
      <c r="U3945" s="283"/>
      <c r="V3945" s="270"/>
      <c r="W3945" s="270" t="s">
        <v>21</v>
      </c>
    </row>
    <row r="3946" s="253" customFormat="true" ht="38.25" hidden="true" spans="1:23">
      <c r="A3946" s="270">
        <f>MAX(A$3:A3945)+1</f>
        <v>3693</v>
      </c>
      <c r="B3946" s="270" t="s">
        <v>10200</v>
      </c>
      <c r="C3946" s="393" t="s">
        <v>10201</v>
      </c>
      <c r="D3946" s="410" t="s">
        <v>10202</v>
      </c>
      <c r="E3946" s="410" t="s">
        <v>10203</v>
      </c>
      <c r="F3946" s="396"/>
      <c r="G3946" s="430"/>
      <c r="H3946" s="283" t="s">
        <v>4442</v>
      </c>
      <c r="I3946" s="283" t="s">
        <v>40</v>
      </c>
      <c r="J3946" s="490" t="s">
        <v>31</v>
      </c>
      <c r="K3946" s="490" t="s">
        <v>31</v>
      </c>
      <c r="L3946" s="490" t="s">
        <v>31</v>
      </c>
      <c r="M3946" s="490" t="s">
        <v>31</v>
      </c>
      <c r="N3946" s="490" t="s">
        <v>31</v>
      </c>
      <c r="O3946" s="490" t="s">
        <v>31</v>
      </c>
      <c r="P3946" s="377" t="s">
        <v>31</v>
      </c>
      <c r="Q3946" s="377" t="s">
        <v>31</v>
      </c>
      <c r="R3946" s="377" t="s">
        <v>31</v>
      </c>
      <c r="S3946" s="498" t="s">
        <v>10204</v>
      </c>
      <c r="T3946" s="283"/>
      <c r="U3946" s="283"/>
      <c r="V3946" s="270"/>
      <c r="W3946" s="270" t="s">
        <v>21</v>
      </c>
    </row>
    <row r="3947" s="253" customFormat="true" ht="89.25" hidden="true" spans="1:23">
      <c r="A3947" s="270">
        <f>MAX(A$3:A3946)+1</f>
        <v>3694</v>
      </c>
      <c r="B3947" s="270">
        <v>330607014</v>
      </c>
      <c r="C3947" s="430" t="s">
        <v>10205</v>
      </c>
      <c r="D3947" s="410" t="s">
        <v>10206</v>
      </c>
      <c r="E3947" s="410" t="s">
        <v>10205</v>
      </c>
      <c r="F3947" s="510" t="s">
        <v>10207</v>
      </c>
      <c r="G3947" s="430" t="s">
        <v>5916</v>
      </c>
      <c r="H3947" s="283" t="s">
        <v>29</v>
      </c>
      <c r="I3947" s="283" t="s">
        <v>842</v>
      </c>
      <c r="J3947" s="490" t="s">
        <v>31</v>
      </c>
      <c r="K3947" s="490" t="s">
        <v>31</v>
      </c>
      <c r="L3947" s="490" t="s">
        <v>31</v>
      </c>
      <c r="M3947" s="490" t="s">
        <v>31</v>
      </c>
      <c r="N3947" s="490" t="s">
        <v>31</v>
      </c>
      <c r="O3947" s="490" t="s">
        <v>31</v>
      </c>
      <c r="P3947" s="377" t="s">
        <v>31</v>
      </c>
      <c r="Q3947" s="377" t="s">
        <v>31</v>
      </c>
      <c r="R3947" s="377" t="s">
        <v>31</v>
      </c>
      <c r="S3947" s="270"/>
      <c r="T3947" s="283"/>
      <c r="U3947" s="283"/>
      <c r="V3947" s="270"/>
      <c r="W3947" s="270" t="s">
        <v>21</v>
      </c>
    </row>
    <row r="3948" s="253" customFormat="true" ht="76.5" hidden="true" spans="1:23">
      <c r="A3948" s="270">
        <f>MAX(A$3:A3947)+1</f>
        <v>3695</v>
      </c>
      <c r="B3948" s="270">
        <v>330607015</v>
      </c>
      <c r="C3948" s="430" t="s">
        <v>10208</v>
      </c>
      <c r="D3948" s="410" t="s">
        <v>10209</v>
      </c>
      <c r="E3948" s="410" t="s">
        <v>10208</v>
      </c>
      <c r="F3948" s="396" t="s">
        <v>10210</v>
      </c>
      <c r="G3948" s="430" t="s">
        <v>10211</v>
      </c>
      <c r="H3948" s="283" t="s">
        <v>44</v>
      </c>
      <c r="I3948" s="283" t="s">
        <v>842</v>
      </c>
      <c r="J3948" s="490" t="s">
        <v>31</v>
      </c>
      <c r="K3948" s="490" t="s">
        <v>31</v>
      </c>
      <c r="L3948" s="490" t="s">
        <v>31</v>
      </c>
      <c r="M3948" s="490" t="s">
        <v>31</v>
      </c>
      <c r="N3948" s="490" t="s">
        <v>31</v>
      </c>
      <c r="O3948" s="490" t="s">
        <v>31</v>
      </c>
      <c r="P3948" s="377" t="s">
        <v>31</v>
      </c>
      <c r="Q3948" s="377" t="s">
        <v>31</v>
      </c>
      <c r="R3948" s="377" t="s">
        <v>31</v>
      </c>
      <c r="S3948" s="498" t="s">
        <v>6041</v>
      </c>
      <c r="T3948" s="283"/>
      <c r="U3948" s="283"/>
      <c r="V3948" s="270"/>
      <c r="W3948" s="270" t="s">
        <v>21</v>
      </c>
    </row>
    <row r="3949" s="253" customFormat="true" ht="38.25" hidden="true" spans="1:23">
      <c r="A3949" s="270">
        <f>MAX(A$3:A3948)+1</f>
        <v>3696</v>
      </c>
      <c r="B3949" s="270">
        <v>330607016</v>
      </c>
      <c r="C3949" s="430" t="s">
        <v>10212</v>
      </c>
      <c r="D3949" s="410" t="s">
        <v>10213</v>
      </c>
      <c r="E3949" s="410" t="s">
        <v>10212</v>
      </c>
      <c r="F3949" s="396" t="s">
        <v>10214</v>
      </c>
      <c r="G3949" s="430"/>
      <c r="H3949" s="283" t="s">
        <v>44</v>
      </c>
      <c r="I3949" s="283" t="s">
        <v>842</v>
      </c>
      <c r="J3949" s="490" t="s">
        <v>31</v>
      </c>
      <c r="K3949" s="490" t="s">
        <v>31</v>
      </c>
      <c r="L3949" s="490" t="s">
        <v>31</v>
      </c>
      <c r="M3949" s="490" t="s">
        <v>31</v>
      </c>
      <c r="N3949" s="490" t="s">
        <v>31</v>
      </c>
      <c r="O3949" s="490" t="s">
        <v>31</v>
      </c>
      <c r="P3949" s="377" t="s">
        <v>31</v>
      </c>
      <c r="Q3949" s="377" t="s">
        <v>31</v>
      </c>
      <c r="R3949" s="377" t="s">
        <v>31</v>
      </c>
      <c r="S3949" s="498" t="s">
        <v>6041</v>
      </c>
      <c r="T3949" s="283"/>
      <c r="U3949" s="283"/>
      <c r="V3949" s="270"/>
      <c r="W3949" s="270" t="s">
        <v>21</v>
      </c>
    </row>
    <row r="3950" s="253" customFormat="true" ht="63.75" hidden="true" spans="1:23">
      <c r="A3950" s="270">
        <f>MAX(A$3:A3949)+1</f>
        <v>3697</v>
      </c>
      <c r="B3950" s="270">
        <v>330607017</v>
      </c>
      <c r="C3950" s="509" t="s">
        <v>10215</v>
      </c>
      <c r="D3950" s="410" t="s">
        <v>10216</v>
      </c>
      <c r="E3950" s="410" t="s">
        <v>10215</v>
      </c>
      <c r="F3950" s="396" t="s">
        <v>10217</v>
      </c>
      <c r="G3950" s="509" t="s">
        <v>10218</v>
      </c>
      <c r="H3950" s="283" t="s">
        <v>44</v>
      </c>
      <c r="I3950" s="283" t="s">
        <v>842</v>
      </c>
      <c r="J3950" s="490" t="s">
        <v>31</v>
      </c>
      <c r="K3950" s="490" t="s">
        <v>31</v>
      </c>
      <c r="L3950" s="490" t="s">
        <v>31</v>
      </c>
      <c r="M3950" s="490" t="s">
        <v>31</v>
      </c>
      <c r="N3950" s="490" t="s">
        <v>31</v>
      </c>
      <c r="O3950" s="490" t="s">
        <v>31</v>
      </c>
      <c r="P3950" s="377" t="s">
        <v>31</v>
      </c>
      <c r="Q3950" s="377" t="s">
        <v>31</v>
      </c>
      <c r="R3950" s="377" t="s">
        <v>31</v>
      </c>
      <c r="S3950" s="498" t="s">
        <v>6041</v>
      </c>
      <c r="T3950" s="283"/>
      <c r="U3950" s="283"/>
      <c r="V3950" s="270"/>
      <c r="W3950" s="270" t="s">
        <v>21</v>
      </c>
    </row>
    <row r="3951" s="252" customFormat="true" ht="25.5" hidden="true" spans="1:23">
      <c r="A3951" s="270"/>
      <c r="B3951" s="270">
        <v>330608</v>
      </c>
      <c r="C3951" s="270" t="s">
        <v>10219</v>
      </c>
      <c r="D3951" s="410"/>
      <c r="E3951" s="410"/>
      <c r="F3951" s="270" t="s">
        <v>10220</v>
      </c>
      <c r="G3951" s="270"/>
      <c r="H3951" s="283"/>
      <c r="I3951" s="283"/>
      <c r="J3951" s="490"/>
      <c r="K3951" s="490"/>
      <c r="L3951" s="490"/>
      <c r="M3951" s="490"/>
      <c r="N3951" s="490"/>
      <c r="O3951" s="490"/>
      <c r="P3951" s="377"/>
      <c r="Q3951" s="377"/>
      <c r="R3951" s="377"/>
      <c r="S3951" s="270"/>
      <c r="T3951" s="283"/>
      <c r="U3951" s="283"/>
      <c r="V3951" s="270"/>
      <c r="W3951" s="270" t="s">
        <v>21</v>
      </c>
    </row>
    <row r="3952" s="253" customFormat="true" ht="140.25" hidden="true" spans="1:23">
      <c r="A3952" s="270">
        <f>MAX(A$3:A3951)+1</f>
        <v>3698</v>
      </c>
      <c r="B3952" s="270">
        <v>330608001</v>
      </c>
      <c r="C3952" s="430" t="s">
        <v>10221</v>
      </c>
      <c r="D3952" s="410" t="s">
        <v>10222</v>
      </c>
      <c r="E3952" s="410" t="s">
        <v>10221</v>
      </c>
      <c r="F3952" s="396" t="s">
        <v>10223</v>
      </c>
      <c r="G3952" s="270"/>
      <c r="H3952" s="283" t="s">
        <v>39</v>
      </c>
      <c r="I3952" s="283" t="s">
        <v>40</v>
      </c>
      <c r="J3952" s="490" t="s">
        <v>31</v>
      </c>
      <c r="K3952" s="490" t="s">
        <v>31</v>
      </c>
      <c r="L3952" s="490" t="s">
        <v>31</v>
      </c>
      <c r="M3952" s="490" t="s">
        <v>31</v>
      </c>
      <c r="N3952" s="490" t="s">
        <v>31</v>
      </c>
      <c r="O3952" s="490" t="s">
        <v>31</v>
      </c>
      <c r="P3952" s="377" t="s">
        <v>31</v>
      </c>
      <c r="Q3952" s="377" t="s">
        <v>31</v>
      </c>
      <c r="R3952" s="377" t="s">
        <v>31</v>
      </c>
      <c r="S3952" s="270"/>
      <c r="T3952" s="283"/>
      <c r="U3952" s="283"/>
      <c r="V3952" s="270"/>
      <c r="W3952" s="270" t="s">
        <v>21</v>
      </c>
    </row>
    <row r="3953" s="253" customFormat="true" ht="140.25" hidden="true" spans="1:23">
      <c r="A3953" s="270">
        <f>MAX(A$3:A3952)+1</f>
        <v>3699</v>
      </c>
      <c r="B3953" s="270">
        <v>330608002</v>
      </c>
      <c r="C3953" s="430" t="s">
        <v>10224</v>
      </c>
      <c r="D3953" s="410" t="s">
        <v>10225</v>
      </c>
      <c r="E3953" s="410" t="s">
        <v>10224</v>
      </c>
      <c r="F3953" s="396" t="s">
        <v>10226</v>
      </c>
      <c r="G3953" s="270"/>
      <c r="H3953" s="283" t="s">
        <v>39</v>
      </c>
      <c r="I3953" s="283" t="s">
        <v>40</v>
      </c>
      <c r="J3953" s="490" t="s">
        <v>31</v>
      </c>
      <c r="K3953" s="490" t="s">
        <v>31</v>
      </c>
      <c r="L3953" s="490" t="s">
        <v>31</v>
      </c>
      <c r="M3953" s="490" t="s">
        <v>31</v>
      </c>
      <c r="N3953" s="490" t="s">
        <v>31</v>
      </c>
      <c r="O3953" s="490" t="s">
        <v>31</v>
      </c>
      <c r="P3953" s="377" t="s">
        <v>31</v>
      </c>
      <c r="Q3953" s="377" t="s">
        <v>31</v>
      </c>
      <c r="R3953" s="377" t="s">
        <v>31</v>
      </c>
      <c r="S3953" s="270"/>
      <c r="T3953" s="283"/>
      <c r="U3953" s="283"/>
      <c r="V3953" s="270"/>
      <c r="W3953" s="270" t="s">
        <v>21</v>
      </c>
    </row>
    <row r="3954" s="253" customFormat="true" ht="127.5" hidden="true" spans="1:23">
      <c r="A3954" s="270">
        <f>MAX(A$3:A3953)+1</f>
        <v>3700</v>
      </c>
      <c r="B3954" s="270">
        <v>330608003</v>
      </c>
      <c r="C3954" s="430" t="s">
        <v>10227</v>
      </c>
      <c r="D3954" s="410" t="s">
        <v>10228</v>
      </c>
      <c r="E3954" s="410" t="s">
        <v>10227</v>
      </c>
      <c r="F3954" s="396" t="s">
        <v>10229</v>
      </c>
      <c r="G3954" s="270"/>
      <c r="H3954" s="283" t="s">
        <v>39</v>
      </c>
      <c r="I3954" s="283" t="s">
        <v>40</v>
      </c>
      <c r="J3954" s="490" t="s">
        <v>31</v>
      </c>
      <c r="K3954" s="490" t="s">
        <v>31</v>
      </c>
      <c r="L3954" s="490" t="s">
        <v>31</v>
      </c>
      <c r="M3954" s="490" t="s">
        <v>31</v>
      </c>
      <c r="N3954" s="490" t="s">
        <v>31</v>
      </c>
      <c r="O3954" s="490" t="s">
        <v>31</v>
      </c>
      <c r="P3954" s="377" t="s">
        <v>31</v>
      </c>
      <c r="Q3954" s="377" t="s">
        <v>31</v>
      </c>
      <c r="R3954" s="377" t="s">
        <v>31</v>
      </c>
      <c r="S3954" s="270"/>
      <c r="T3954" s="283"/>
      <c r="U3954" s="283"/>
      <c r="V3954" s="270"/>
      <c r="W3954" s="270" t="s">
        <v>21</v>
      </c>
    </row>
    <row r="3955" s="253" customFormat="true" ht="40.5" hidden="true" spans="1:23">
      <c r="A3955" s="270">
        <f>MAX(A$3:A3954)+1</f>
        <v>3701</v>
      </c>
      <c r="B3955" s="270">
        <v>330608004</v>
      </c>
      <c r="C3955" s="430" t="s">
        <v>10230</v>
      </c>
      <c r="D3955" s="410" t="s">
        <v>10231</v>
      </c>
      <c r="E3955" s="410" t="s">
        <v>10230</v>
      </c>
      <c r="F3955" s="396" t="s">
        <v>10232</v>
      </c>
      <c r="G3955" s="430" t="s">
        <v>10233</v>
      </c>
      <c r="H3955" s="283" t="s">
        <v>39</v>
      </c>
      <c r="I3955" s="283" t="s">
        <v>5720</v>
      </c>
      <c r="J3955" s="490" t="s">
        <v>31</v>
      </c>
      <c r="K3955" s="490" t="s">
        <v>31</v>
      </c>
      <c r="L3955" s="490" t="s">
        <v>31</v>
      </c>
      <c r="M3955" s="490" t="s">
        <v>31</v>
      </c>
      <c r="N3955" s="490" t="s">
        <v>31</v>
      </c>
      <c r="O3955" s="490" t="s">
        <v>31</v>
      </c>
      <c r="P3955" s="377" t="s">
        <v>31</v>
      </c>
      <c r="Q3955" s="377" t="s">
        <v>31</v>
      </c>
      <c r="R3955" s="377" t="s">
        <v>31</v>
      </c>
      <c r="S3955" s="270"/>
      <c r="T3955" s="283"/>
      <c r="U3955" s="283"/>
      <c r="V3955" s="270"/>
      <c r="W3955" s="270" t="s">
        <v>21</v>
      </c>
    </row>
    <row r="3956" s="253" customFormat="true" ht="38.25" hidden="true" spans="1:23">
      <c r="A3956" s="270">
        <f>MAX(A$3:A3955)+1</f>
        <v>3702</v>
      </c>
      <c r="B3956" s="270">
        <v>330608005</v>
      </c>
      <c r="C3956" s="430" t="s">
        <v>10234</v>
      </c>
      <c r="D3956" s="410" t="s">
        <v>10235</v>
      </c>
      <c r="E3956" s="410" t="s">
        <v>10234</v>
      </c>
      <c r="F3956" s="396" t="s">
        <v>10232</v>
      </c>
      <c r="G3956" s="430" t="s">
        <v>10233</v>
      </c>
      <c r="H3956" s="283" t="s">
        <v>39</v>
      </c>
      <c r="I3956" s="283" t="s">
        <v>5720</v>
      </c>
      <c r="J3956" s="490" t="s">
        <v>31</v>
      </c>
      <c r="K3956" s="490" t="s">
        <v>31</v>
      </c>
      <c r="L3956" s="490" t="s">
        <v>31</v>
      </c>
      <c r="M3956" s="490" t="s">
        <v>31</v>
      </c>
      <c r="N3956" s="490" t="s">
        <v>31</v>
      </c>
      <c r="O3956" s="490" t="s">
        <v>31</v>
      </c>
      <c r="P3956" s="377" t="s">
        <v>31</v>
      </c>
      <c r="Q3956" s="377" t="s">
        <v>31</v>
      </c>
      <c r="R3956" s="377" t="s">
        <v>31</v>
      </c>
      <c r="S3956" s="270"/>
      <c r="T3956" s="283"/>
      <c r="U3956" s="283"/>
      <c r="V3956" s="270"/>
      <c r="W3956" s="270" t="s">
        <v>21</v>
      </c>
    </row>
    <row r="3957" s="253" customFormat="true" ht="38.25" hidden="true" spans="1:23">
      <c r="A3957" s="270">
        <f>MAX(A$3:A3956)+1</f>
        <v>3703</v>
      </c>
      <c r="B3957" s="270">
        <v>330608006</v>
      </c>
      <c r="C3957" s="430" t="s">
        <v>10236</v>
      </c>
      <c r="D3957" s="410" t="s">
        <v>10237</v>
      </c>
      <c r="E3957" s="410" t="s">
        <v>10236</v>
      </c>
      <c r="F3957" s="396" t="s">
        <v>10238</v>
      </c>
      <c r="G3957" s="430" t="s">
        <v>5916</v>
      </c>
      <c r="H3957" s="283" t="s">
        <v>39</v>
      </c>
      <c r="I3957" s="283" t="s">
        <v>5720</v>
      </c>
      <c r="J3957" s="490" t="s">
        <v>31</v>
      </c>
      <c r="K3957" s="490" t="s">
        <v>31</v>
      </c>
      <c r="L3957" s="490" t="s">
        <v>31</v>
      </c>
      <c r="M3957" s="490" t="s">
        <v>31</v>
      </c>
      <c r="N3957" s="490" t="s">
        <v>31</v>
      </c>
      <c r="O3957" s="490" t="s">
        <v>31</v>
      </c>
      <c r="P3957" s="377" t="s">
        <v>31</v>
      </c>
      <c r="Q3957" s="377" t="s">
        <v>31</v>
      </c>
      <c r="R3957" s="377" t="s">
        <v>31</v>
      </c>
      <c r="S3957" s="270"/>
      <c r="T3957" s="283"/>
      <c r="U3957" s="283"/>
      <c r="V3957" s="270"/>
      <c r="W3957" s="270" t="s">
        <v>21</v>
      </c>
    </row>
    <row r="3958" s="253" customFormat="true" ht="51" hidden="true" spans="1:23">
      <c r="A3958" s="270">
        <f>MAX(A$3:A3957)+1</f>
        <v>3704</v>
      </c>
      <c r="B3958" s="270">
        <v>330608007</v>
      </c>
      <c r="C3958" s="430" t="s">
        <v>10239</v>
      </c>
      <c r="D3958" s="410" t="s">
        <v>10240</v>
      </c>
      <c r="E3958" s="410" t="s">
        <v>10239</v>
      </c>
      <c r="F3958" s="396" t="s">
        <v>10241</v>
      </c>
      <c r="G3958" s="430" t="s">
        <v>10242</v>
      </c>
      <c r="H3958" s="283" t="s">
        <v>39</v>
      </c>
      <c r="I3958" s="283" t="s">
        <v>842</v>
      </c>
      <c r="J3958" s="490" t="s">
        <v>31</v>
      </c>
      <c r="K3958" s="490" t="s">
        <v>31</v>
      </c>
      <c r="L3958" s="490" t="s">
        <v>31</v>
      </c>
      <c r="M3958" s="490" t="s">
        <v>31</v>
      </c>
      <c r="N3958" s="490" t="s">
        <v>31</v>
      </c>
      <c r="O3958" s="490" t="s">
        <v>31</v>
      </c>
      <c r="P3958" s="377" t="s">
        <v>31</v>
      </c>
      <c r="Q3958" s="377" t="s">
        <v>31</v>
      </c>
      <c r="R3958" s="377" t="s">
        <v>31</v>
      </c>
      <c r="S3958" s="270"/>
      <c r="T3958" s="283"/>
      <c r="U3958" s="283"/>
      <c r="V3958" s="270"/>
      <c r="W3958" s="270" t="s">
        <v>21</v>
      </c>
    </row>
    <row r="3959" s="253" customFormat="true" ht="40.5" hidden="true" spans="1:23">
      <c r="A3959" s="270">
        <f>MAX(A$3:A3958)+1</f>
        <v>3705</v>
      </c>
      <c r="B3959" s="270">
        <v>330608008</v>
      </c>
      <c r="C3959" s="430" t="s">
        <v>10243</v>
      </c>
      <c r="D3959" s="410" t="s">
        <v>10244</v>
      </c>
      <c r="E3959" s="410" t="s">
        <v>10243</v>
      </c>
      <c r="F3959" s="396" t="s">
        <v>10245</v>
      </c>
      <c r="G3959" s="430" t="s">
        <v>5916</v>
      </c>
      <c r="H3959" s="283" t="s">
        <v>39</v>
      </c>
      <c r="I3959" s="283" t="s">
        <v>842</v>
      </c>
      <c r="J3959" s="490" t="s">
        <v>31</v>
      </c>
      <c r="K3959" s="490" t="s">
        <v>31</v>
      </c>
      <c r="L3959" s="490" t="s">
        <v>31</v>
      </c>
      <c r="M3959" s="490" t="s">
        <v>31</v>
      </c>
      <c r="N3959" s="490" t="s">
        <v>31</v>
      </c>
      <c r="O3959" s="490" t="s">
        <v>31</v>
      </c>
      <c r="P3959" s="377" t="s">
        <v>31</v>
      </c>
      <c r="Q3959" s="377" t="s">
        <v>31</v>
      </c>
      <c r="R3959" s="377" t="s">
        <v>31</v>
      </c>
      <c r="S3959" s="270"/>
      <c r="T3959" s="283"/>
      <c r="U3959" s="283"/>
      <c r="V3959" s="270"/>
      <c r="W3959" s="270" t="s">
        <v>21</v>
      </c>
    </row>
    <row r="3960" s="253" customFormat="true" ht="40.5" hidden="true" spans="1:23">
      <c r="A3960" s="270">
        <f>MAX(A$3:A3959)+1</f>
        <v>3706</v>
      </c>
      <c r="B3960" s="270">
        <v>330608009</v>
      </c>
      <c r="C3960" s="430" t="s">
        <v>10246</v>
      </c>
      <c r="D3960" s="410" t="s">
        <v>10247</v>
      </c>
      <c r="E3960" s="410" t="s">
        <v>10246</v>
      </c>
      <c r="F3960" s="396" t="s">
        <v>10248</v>
      </c>
      <c r="G3960" s="430" t="s">
        <v>5916</v>
      </c>
      <c r="H3960" s="283" t="s">
        <v>39</v>
      </c>
      <c r="I3960" s="283" t="s">
        <v>979</v>
      </c>
      <c r="J3960" s="490" t="s">
        <v>31</v>
      </c>
      <c r="K3960" s="490" t="s">
        <v>31</v>
      </c>
      <c r="L3960" s="490" t="s">
        <v>31</v>
      </c>
      <c r="M3960" s="490" t="s">
        <v>31</v>
      </c>
      <c r="N3960" s="490" t="s">
        <v>31</v>
      </c>
      <c r="O3960" s="490" t="s">
        <v>31</v>
      </c>
      <c r="P3960" s="377" t="s">
        <v>31</v>
      </c>
      <c r="Q3960" s="377" t="s">
        <v>31</v>
      </c>
      <c r="R3960" s="377" t="s">
        <v>31</v>
      </c>
      <c r="S3960" s="270"/>
      <c r="T3960" s="283"/>
      <c r="U3960" s="283"/>
      <c r="V3960" s="270"/>
      <c r="W3960" s="270" t="s">
        <v>21</v>
      </c>
    </row>
    <row r="3961" s="253" customFormat="true" ht="40.5" hidden="true" spans="1:23">
      <c r="A3961" s="270">
        <f>MAX(A$3:A3960)+1</f>
        <v>3707</v>
      </c>
      <c r="B3961" s="270">
        <v>330608010</v>
      </c>
      <c r="C3961" s="430" t="s">
        <v>10249</v>
      </c>
      <c r="D3961" s="410" t="s">
        <v>10250</v>
      </c>
      <c r="E3961" s="410" t="s">
        <v>10249</v>
      </c>
      <c r="F3961" s="396" t="s">
        <v>10245</v>
      </c>
      <c r="G3961" s="430" t="s">
        <v>5916</v>
      </c>
      <c r="H3961" s="283" t="s">
        <v>39</v>
      </c>
      <c r="I3961" s="283" t="s">
        <v>979</v>
      </c>
      <c r="J3961" s="490" t="s">
        <v>31</v>
      </c>
      <c r="K3961" s="490" t="s">
        <v>31</v>
      </c>
      <c r="L3961" s="490" t="s">
        <v>31</v>
      </c>
      <c r="M3961" s="490" t="s">
        <v>31</v>
      </c>
      <c r="N3961" s="490" t="s">
        <v>31</v>
      </c>
      <c r="O3961" s="490" t="s">
        <v>31</v>
      </c>
      <c r="P3961" s="377" t="s">
        <v>31</v>
      </c>
      <c r="Q3961" s="377" t="s">
        <v>31</v>
      </c>
      <c r="R3961" s="377" t="s">
        <v>31</v>
      </c>
      <c r="S3961" s="270"/>
      <c r="T3961" s="283"/>
      <c r="U3961" s="283"/>
      <c r="V3961" s="270"/>
      <c r="W3961" s="270" t="s">
        <v>21</v>
      </c>
    </row>
    <row r="3962" s="253" customFormat="true" ht="38.25" hidden="true" spans="1:23">
      <c r="A3962" s="270">
        <f>MAX(A$3:A3961)+1</f>
        <v>3708</v>
      </c>
      <c r="B3962" s="270">
        <v>330608011</v>
      </c>
      <c r="C3962" s="430" t="s">
        <v>10251</v>
      </c>
      <c r="D3962" s="410" t="s">
        <v>10252</v>
      </c>
      <c r="E3962" s="410" t="s">
        <v>10251</v>
      </c>
      <c r="F3962" s="396" t="s">
        <v>10253</v>
      </c>
      <c r="G3962" s="430" t="s">
        <v>5916</v>
      </c>
      <c r="H3962" s="283" t="s">
        <v>39</v>
      </c>
      <c r="I3962" s="283" t="s">
        <v>842</v>
      </c>
      <c r="J3962" s="490" t="s">
        <v>31</v>
      </c>
      <c r="K3962" s="490" t="s">
        <v>31</v>
      </c>
      <c r="L3962" s="490" t="s">
        <v>31</v>
      </c>
      <c r="M3962" s="490" t="s">
        <v>31</v>
      </c>
      <c r="N3962" s="490" t="s">
        <v>31</v>
      </c>
      <c r="O3962" s="490" t="s">
        <v>31</v>
      </c>
      <c r="P3962" s="377" t="s">
        <v>31</v>
      </c>
      <c r="Q3962" s="377" t="s">
        <v>31</v>
      </c>
      <c r="R3962" s="377" t="s">
        <v>31</v>
      </c>
      <c r="S3962" s="270"/>
      <c r="T3962" s="283"/>
      <c r="U3962" s="283"/>
      <c r="V3962" s="270"/>
      <c r="W3962" s="270" t="s">
        <v>21</v>
      </c>
    </row>
    <row r="3963" s="253" customFormat="true" ht="38.25" hidden="true" spans="1:23">
      <c r="A3963" s="270">
        <f>MAX(A$3:A3962)+1</f>
        <v>3709</v>
      </c>
      <c r="B3963" s="270">
        <v>330608012</v>
      </c>
      <c r="C3963" s="430" t="s">
        <v>10254</v>
      </c>
      <c r="D3963" s="410" t="s">
        <v>10255</v>
      </c>
      <c r="E3963" s="410" t="s">
        <v>10254</v>
      </c>
      <c r="F3963" s="396" t="s">
        <v>10256</v>
      </c>
      <c r="G3963" s="270"/>
      <c r="H3963" s="283" t="s">
        <v>39</v>
      </c>
      <c r="I3963" s="283" t="s">
        <v>842</v>
      </c>
      <c r="J3963" s="490" t="s">
        <v>31</v>
      </c>
      <c r="K3963" s="490" t="s">
        <v>31</v>
      </c>
      <c r="L3963" s="490" t="s">
        <v>31</v>
      </c>
      <c r="M3963" s="490" t="s">
        <v>31</v>
      </c>
      <c r="N3963" s="490" t="s">
        <v>31</v>
      </c>
      <c r="O3963" s="490" t="s">
        <v>31</v>
      </c>
      <c r="P3963" s="377" t="s">
        <v>31</v>
      </c>
      <c r="Q3963" s="377" t="s">
        <v>31</v>
      </c>
      <c r="R3963" s="377" t="s">
        <v>31</v>
      </c>
      <c r="S3963" s="270"/>
      <c r="T3963" s="283"/>
      <c r="U3963" s="283"/>
      <c r="V3963" s="270"/>
      <c r="W3963" s="270" t="s">
        <v>21</v>
      </c>
    </row>
    <row r="3964" s="253" customFormat="true" ht="40.5" hidden="true" spans="1:23">
      <c r="A3964" s="270">
        <f>MAX(A$3:A3963)+1</f>
        <v>3710</v>
      </c>
      <c r="B3964" s="270">
        <v>330608013</v>
      </c>
      <c r="C3964" s="430" t="s">
        <v>10257</v>
      </c>
      <c r="D3964" s="410" t="s">
        <v>10258</v>
      </c>
      <c r="E3964" s="410" t="s">
        <v>10257</v>
      </c>
      <c r="F3964" s="396" t="s">
        <v>10259</v>
      </c>
      <c r="G3964" s="270"/>
      <c r="H3964" s="283" t="s">
        <v>39</v>
      </c>
      <c r="I3964" s="283" t="s">
        <v>842</v>
      </c>
      <c r="J3964" s="490" t="s">
        <v>31</v>
      </c>
      <c r="K3964" s="490" t="s">
        <v>31</v>
      </c>
      <c r="L3964" s="490" t="s">
        <v>31</v>
      </c>
      <c r="M3964" s="490" t="s">
        <v>31</v>
      </c>
      <c r="N3964" s="490" t="s">
        <v>31</v>
      </c>
      <c r="O3964" s="490" t="s">
        <v>31</v>
      </c>
      <c r="P3964" s="377" t="s">
        <v>31</v>
      </c>
      <c r="Q3964" s="377" t="s">
        <v>31</v>
      </c>
      <c r="R3964" s="377" t="s">
        <v>31</v>
      </c>
      <c r="S3964" s="270"/>
      <c r="T3964" s="283"/>
      <c r="U3964" s="283"/>
      <c r="V3964" s="270"/>
      <c r="W3964" s="270" t="s">
        <v>21</v>
      </c>
    </row>
    <row r="3965" s="253" customFormat="true" ht="51" hidden="true" spans="1:23">
      <c r="A3965" s="270">
        <f>MAX(A$3:A3964)+1</f>
        <v>3711</v>
      </c>
      <c r="B3965" s="270" t="s">
        <v>10260</v>
      </c>
      <c r="C3965" s="393" t="s">
        <v>10261</v>
      </c>
      <c r="D3965" s="410" t="s">
        <v>10262</v>
      </c>
      <c r="E3965" s="410" t="s">
        <v>10263</v>
      </c>
      <c r="F3965" s="396"/>
      <c r="G3965" s="270"/>
      <c r="H3965" s="283" t="s">
        <v>39</v>
      </c>
      <c r="I3965" s="283" t="s">
        <v>40</v>
      </c>
      <c r="J3965" s="490" t="s">
        <v>31</v>
      </c>
      <c r="K3965" s="490" t="s">
        <v>31</v>
      </c>
      <c r="L3965" s="490" t="s">
        <v>31</v>
      </c>
      <c r="M3965" s="490" t="s">
        <v>31</v>
      </c>
      <c r="N3965" s="490" t="s">
        <v>31</v>
      </c>
      <c r="O3965" s="490" t="s">
        <v>31</v>
      </c>
      <c r="P3965" s="377" t="s">
        <v>31</v>
      </c>
      <c r="Q3965" s="377" t="s">
        <v>31</v>
      </c>
      <c r="R3965" s="377" t="s">
        <v>31</v>
      </c>
      <c r="S3965" s="430" t="s">
        <v>10261</v>
      </c>
      <c r="T3965" s="283"/>
      <c r="U3965" s="283"/>
      <c r="V3965" s="270"/>
      <c r="W3965" s="270" t="s">
        <v>21</v>
      </c>
    </row>
    <row r="3966" s="253" customFormat="true" ht="38.25" hidden="true" spans="1:23">
      <c r="A3966" s="270">
        <f>MAX(A$3:A3965)+1</f>
        <v>3712</v>
      </c>
      <c r="B3966" s="270">
        <v>330608014</v>
      </c>
      <c r="C3966" s="430" t="s">
        <v>10264</v>
      </c>
      <c r="D3966" s="410" t="s">
        <v>10265</v>
      </c>
      <c r="E3966" s="410" t="s">
        <v>10264</v>
      </c>
      <c r="F3966" s="396" t="s">
        <v>10266</v>
      </c>
      <c r="G3966" s="270"/>
      <c r="H3966" s="283" t="s">
        <v>39</v>
      </c>
      <c r="I3966" s="283" t="s">
        <v>40</v>
      </c>
      <c r="J3966" s="490" t="s">
        <v>31</v>
      </c>
      <c r="K3966" s="490" t="s">
        <v>31</v>
      </c>
      <c r="L3966" s="490" t="s">
        <v>31</v>
      </c>
      <c r="M3966" s="490" t="s">
        <v>31</v>
      </c>
      <c r="N3966" s="490" t="s">
        <v>31</v>
      </c>
      <c r="O3966" s="490" t="s">
        <v>31</v>
      </c>
      <c r="P3966" s="377" t="s">
        <v>31</v>
      </c>
      <c r="Q3966" s="377" t="s">
        <v>31</v>
      </c>
      <c r="R3966" s="377" t="s">
        <v>31</v>
      </c>
      <c r="S3966" s="270"/>
      <c r="T3966" s="283"/>
      <c r="U3966" s="283"/>
      <c r="V3966" s="270"/>
      <c r="W3966" s="270" t="s">
        <v>21</v>
      </c>
    </row>
    <row r="3967" s="253" customFormat="true" ht="38.25" hidden="true" spans="1:23">
      <c r="A3967" s="270">
        <f>MAX(A$3:A3966)+1</f>
        <v>3713</v>
      </c>
      <c r="B3967" s="270">
        <v>330608015</v>
      </c>
      <c r="C3967" s="430" t="s">
        <v>10267</v>
      </c>
      <c r="D3967" s="410" t="s">
        <v>10268</v>
      </c>
      <c r="E3967" s="410" t="s">
        <v>10267</v>
      </c>
      <c r="F3967" s="396" t="s">
        <v>10269</v>
      </c>
      <c r="G3967" s="270"/>
      <c r="H3967" s="283" t="s">
        <v>39</v>
      </c>
      <c r="I3967" s="283" t="s">
        <v>842</v>
      </c>
      <c r="J3967" s="490" t="s">
        <v>31</v>
      </c>
      <c r="K3967" s="490" t="s">
        <v>31</v>
      </c>
      <c r="L3967" s="490" t="s">
        <v>31</v>
      </c>
      <c r="M3967" s="490" t="s">
        <v>31</v>
      </c>
      <c r="N3967" s="490" t="s">
        <v>31</v>
      </c>
      <c r="O3967" s="490" t="s">
        <v>31</v>
      </c>
      <c r="P3967" s="377" t="s">
        <v>31</v>
      </c>
      <c r="Q3967" s="377" t="s">
        <v>31</v>
      </c>
      <c r="R3967" s="377" t="s">
        <v>31</v>
      </c>
      <c r="S3967" s="270"/>
      <c r="T3967" s="283"/>
      <c r="U3967" s="283"/>
      <c r="V3967" s="270"/>
      <c r="W3967" s="270" t="s">
        <v>21</v>
      </c>
    </row>
    <row r="3968" s="253" customFormat="true" ht="38.25" hidden="true" spans="1:23">
      <c r="A3968" s="270">
        <f>MAX(A$3:A3967)+1</f>
        <v>3714</v>
      </c>
      <c r="B3968" s="270">
        <v>330608016</v>
      </c>
      <c r="C3968" s="430" t="s">
        <v>10270</v>
      </c>
      <c r="D3968" s="410" t="s">
        <v>10271</v>
      </c>
      <c r="E3968" s="410" t="s">
        <v>10270</v>
      </c>
      <c r="F3968" s="396" t="s">
        <v>10272</v>
      </c>
      <c r="G3968" s="270"/>
      <c r="H3968" s="283" t="s">
        <v>39</v>
      </c>
      <c r="I3968" s="283" t="s">
        <v>842</v>
      </c>
      <c r="J3968" s="490" t="s">
        <v>31</v>
      </c>
      <c r="K3968" s="490" t="s">
        <v>31</v>
      </c>
      <c r="L3968" s="490" t="s">
        <v>31</v>
      </c>
      <c r="M3968" s="490" t="s">
        <v>31</v>
      </c>
      <c r="N3968" s="490" t="s">
        <v>31</v>
      </c>
      <c r="O3968" s="490" t="s">
        <v>31</v>
      </c>
      <c r="P3968" s="377" t="s">
        <v>31</v>
      </c>
      <c r="Q3968" s="377" t="s">
        <v>31</v>
      </c>
      <c r="R3968" s="377" t="s">
        <v>31</v>
      </c>
      <c r="S3968" s="270"/>
      <c r="T3968" s="283"/>
      <c r="U3968" s="283"/>
      <c r="V3968" s="270"/>
      <c r="W3968" s="270" t="s">
        <v>21</v>
      </c>
    </row>
    <row r="3969" s="253" customFormat="true" ht="38.25" hidden="true" spans="1:23">
      <c r="A3969" s="270">
        <f>MAX(A$3:A3968)+1</f>
        <v>3715</v>
      </c>
      <c r="B3969" s="270">
        <v>330608017</v>
      </c>
      <c r="C3969" s="430" t="s">
        <v>10273</v>
      </c>
      <c r="D3969" s="410" t="s">
        <v>10274</v>
      </c>
      <c r="E3969" s="410" t="s">
        <v>10273</v>
      </c>
      <c r="F3969" s="396"/>
      <c r="G3969" s="270"/>
      <c r="H3969" s="283" t="s">
        <v>39</v>
      </c>
      <c r="I3969" s="283" t="s">
        <v>5720</v>
      </c>
      <c r="J3969" s="490" t="s">
        <v>31</v>
      </c>
      <c r="K3969" s="490" t="s">
        <v>31</v>
      </c>
      <c r="L3969" s="490" t="s">
        <v>31</v>
      </c>
      <c r="M3969" s="490" t="s">
        <v>31</v>
      </c>
      <c r="N3969" s="490" t="s">
        <v>31</v>
      </c>
      <c r="O3969" s="490" t="s">
        <v>31</v>
      </c>
      <c r="P3969" s="377" t="s">
        <v>31</v>
      </c>
      <c r="Q3969" s="377" t="s">
        <v>31</v>
      </c>
      <c r="R3969" s="377" t="s">
        <v>31</v>
      </c>
      <c r="S3969" s="270"/>
      <c r="T3969" s="283"/>
      <c r="U3969" s="283"/>
      <c r="V3969" s="270"/>
      <c r="W3969" s="270" t="s">
        <v>21</v>
      </c>
    </row>
    <row r="3970" s="253" customFormat="true" ht="38.25" hidden="true" spans="1:23">
      <c r="A3970" s="270">
        <f>MAX(A$3:A3969)+1</f>
        <v>3716</v>
      </c>
      <c r="B3970" s="270">
        <v>330608018</v>
      </c>
      <c r="C3970" s="430" t="s">
        <v>10275</v>
      </c>
      <c r="D3970" s="410" t="s">
        <v>10276</v>
      </c>
      <c r="E3970" s="410" t="s">
        <v>10275</v>
      </c>
      <c r="F3970" s="396"/>
      <c r="G3970" s="270"/>
      <c r="H3970" s="283" t="s">
        <v>39</v>
      </c>
      <c r="I3970" s="283" t="s">
        <v>5720</v>
      </c>
      <c r="J3970" s="490" t="s">
        <v>31</v>
      </c>
      <c r="K3970" s="490" t="s">
        <v>31</v>
      </c>
      <c r="L3970" s="490" t="s">
        <v>31</v>
      </c>
      <c r="M3970" s="490" t="s">
        <v>31</v>
      </c>
      <c r="N3970" s="490" t="s">
        <v>31</v>
      </c>
      <c r="O3970" s="490" t="s">
        <v>31</v>
      </c>
      <c r="P3970" s="377" t="s">
        <v>31</v>
      </c>
      <c r="Q3970" s="377" t="s">
        <v>31</v>
      </c>
      <c r="R3970" s="377" t="s">
        <v>31</v>
      </c>
      <c r="S3970" s="270"/>
      <c r="T3970" s="283"/>
      <c r="U3970" s="283"/>
      <c r="V3970" s="270"/>
      <c r="W3970" s="270" t="s">
        <v>21</v>
      </c>
    </row>
    <row r="3971" s="253" customFormat="true" ht="38.25" hidden="true" spans="1:23">
      <c r="A3971" s="270">
        <f>MAX(A$3:A3970)+1</f>
        <v>3717</v>
      </c>
      <c r="B3971" s="270">
        <v>330608019</v>
      </c>
      <c r="C3971" s="430" t="s">
        <v>10277</v>
      </c>
      <c r="D3971" s="410" t="s">
        <v>10278</v>
      </c>
      <c r="E3971" s="410" t="s">
        <v>10277</v>
      </c>
      <c r="F3971" s="396"/>
      <c r="G3971" s="270"/>
      <c r="H3971" s="283" t="s">
        <v>39</v>
      </c>
      <c r="I3971" s="283" t="s">
        <v>979</v>
      </c>
      <c r="J3971" s="490" t="s">
        <v>31</v>
      </c>
      <c r="K3971" s="490" t="s">
        <v>31</v>
      </c>
      <c r="L3971" s="490" t="s">
        <v>31</v>
      </c>
      <c r="M3971" s="490" t="s">
        <v>31</v>
      </c>
      <c r="N3971" s="490" t="s">
        <v>31</v>
      </c>
      <c r="O3971" s="490" t="s">
        <v>31</v>
      </c>
      <c r="P3971" s="377" t="s">
        <v>31</v>
      </c>
      <c r="Q3971" s="377" t="s">
        <v>31</v>
      </c>
      <c r="R3971" s="377" t="s">
        <v>31</v>
      </c>
      <c r="S3971" s="270"/>
      <c r="T3971" s="283"/>
      <c r="U3971" s="283"/>
      <c r="V3971" s="270"/>
      <c r="W3971" s="270" t="s">
        <v>21</v>
      </c>
    </row>
    <row r="3972" s="253" customFormat="true" ht="63.75" hidden="true" spans="1:23">
      <c r="A3972" s="270">
        <f>MAX(A$3:A3971)+1</f>
        <v>3718</v>
      </c>
      <c r="B3972" s="270">
        <v>330608020</v>
      </c>
      <c r="C3972" s="430" t="s">
        <v>10279</v>
      </c>
      <c r="D3972" s="410" t="s">
        <v>10280</v>
      </c>
      <c r="E3972" s="410" t="s">
        <v>10279</v>
      </c>
      <c r="F3972" s="396" t="s">
        <v>10281</v>
      </c>
      <c r="G3972" s="270" t="s">
        <v>10282</v>
      </c>
      <c r="H3972" s="283" t="s">
        <v>44</v>
      </c>
      <c r="I3972" s="283" t="s">
        <v>5720</v>
      </c>
      <c r="J3972" s="490" t="s">
        <v>31</v>
      </c>
      <c r="K3972" s="490" t="s">
        <v>31</v>
      </c>
      <c r="L3972" s="490" t="s">
        <v>31</v>
      </c>
      <c r="M3972" s="490" t="s">
        <v>31</v>
      </c>
      <c r="N3972" s="490" t="s">
        <v>31</v>
      </c>
      <c r="O3972" s="490" t="s">
        <v>31</v>
      </c>
      <c r="P3972" s="377" t="s">
        <v>31</v>
      </c>
      <c r="Q3972" s="377" t="s">
        <v>31</v>
      </c>
      <c r="R3972" s="377" t="s">
        <v>31</v>
      </c>
      <c r="S3972" s="270"/>
      <c r="T3972" s="283"/>
      <c r="U3972" s="283"/>
      <c r="V3972" s="270"/>
      <c r="W3972" s="270" t="s">
        <v>21</v>
      </c>
    </row>
    <row r="3973" s="253" customFormat="true" ht="38.25" hidden="true" spans="1:23">
      <c r="A3973" s="270">
        <f>MAX(A$3:A3972)+1</f>
        <v>3719</v>
      </c>
      <c r="B3973" s="270">
        <v>330608021</v>
      </c>
      <c r="C3973" s="430" t="s">
        <v>10283</v>
      </c>
      <c r="D3973" s="410" t="s">
        <v>10284</v>
      </c>
      <c r="E3973" s="410" t="s">
        <v>10283</v>
      </c>
      <c r="F3973" s="396" t="s">
        <v>10285</v>
      </c>
      <c r="G3973" s="270" t="s">
        <v>10286</v>
      </c>
      <c r="H3973" s="283" t="s">
        <v>44</v>
      </c>
      <c r="I3973" s="283" t="s">
        <v>5720</v>
      </c>
      <c r="J3973" s="490" t="s">
        <v>31</v>
      </c>
      <c r="K3973" s="490" t="s">
        <v>31</v>
      </c>
      <c r="L3973" s="490" t="s">
        <v>31</v>
      </c>
      <c r="M3973" s="490" t="s">
        <v>31</v>
      </c>
      <c r="N3973" s="490" t="s">
        <v>31</v>
      </c>
      <c r="O3973" s="490" t="s">
        <v>31</v>
      </c>
      <c r="P3973" s="377" t="s">
        <v>31</v>
      </c>
      <c r="Q3973" s="377" t="s">
        <v>31</v>
      </c>
      <c r="R3973" s="377" t="s">
        <v>31</v>
      </c>
      <c r="S3973" s="270"/>
      <c r="T3973" s="283"/>
      <c r="U3973" s="283"/>
      <c r="V3973" s="270"/>
      <c r="W3973" s="270" t="s">
        <v>21</v>
      </c>
    </row>
    <row r="3974" s="253" customFormat="true" ht="38.25" hidden="true" spans="1:23">
      <c r="A3974" s="270">
        <f>MAX(A$3:A3973)+1</f>
        <v>3720</v>
      </c>
      <c r="B3974" s="270">
        <v>330608022</v>
      </c>
      <c r="C3974" s="430" t="s">
        <v>10287</v>
      </c>
      <c r="D3974" s="410" t="s">
        <v>10288</v>
      </c>
      <c r="E3974" s="410" t="s">
        <v>10287</v>
      </c>
      <c r="F3974" s="396" t="s">
        <v>10289</v>
      </c>
      <c r="G3974" s="270"/>
      <c r="H3974" s="283" t="s">
        <v>44</v>
      </c>
      <c r="I3974" s="283" t="s">
        <v>5720</v>
      </c>
      <c r="J3974" s="490" t="s">
        <v>31</v>
      </c>
      <c r="K3974" s="490" t="s">
        <v>31</v>
      </c>
      <c r="L3974" s="490" t="s">
        <v>31</v>
      </c>
      <c r="M3974" s="490" t="s">
        <v>31</v>
      </c>
      <c r="N3974" s="490" t="s">
        <v>31</v>
      </c>
      <c r="O3974" s="490" t="s">
        <v>31</v>
      </c>
      <c r="P3974" s="377" t="s">
        <v>31</v>
      </c>
      <c r="Q3974" s="377" t="s">
        <v>31</v>
      </c>
      <c r="R3974" s="377" t="s">
        <v>31</v>
      </c>
      <c r="S3974" s="270"/>
      <c r="T3974" s="283"/>
      <c r="U3974" s="283"/>
      <c r="V3974" s="270"/>
      <c r="W3974" s="270" t="s">
        <v>21</v>
      </c>
    </row>
    <row r="3975" s="253" customFormat="true" ht="40.5" hidden="true" spans="1:23">
      <c r="A3975" s="270">
        <f>MAX(A$3:A3974)+1</f>
        <v>3721</v>
      </c>
      <c r="B3975" s="270">
        <v>330608023</v>
      </c>
      <c r="C3975" s="430" t="s">
        <v>10290</v>
      </c>
      <c r="D3975" s="410" t="s">
        <v>10291</v>
      </c>
      <c r="E3975" s="410" t="s">
        <v>10290</v>
      </c>
      <c r="F3975" s="396" t="s">
        <v>10292</v>
      </c>
      <c r="G3975" s="270"/>
      <c r="H3975" s="283" t="s">
        <v>44</v>
      </c>
      <c r="I3975" s="283" t="s">
        <v>5720</v>
      </c>
      <c r="J3975" s="490" t="s">
        <v>31</v>
      </c>
      <c r="K3975" s="490" t="s">
        <v>31</v>
      </c>
      <c r="L3975" s="490" t="s">
        <v>31</v>
      </c>
      <c r="M3975" s="490" t="s">
        <v>31</v>
      </c>
      <c r="N3975" s="490" t="s">
        <v>31</v>
      </c>
      <c r="O3975" s="490" t="s">
        <v>31</v>
      </c>
      <c r="P3975" s="377" t="s">
        <v>31</v>
      </c>
      <c r="Q3975" s="377" t="s">
        <v>31</v>
      </c>
      <c r="R3975" s="377" t="s">
        <v>31</v>
      </c>
      <c r="S3975" s="270"/>
      <c r="T3975" s="283"/>
      <c r="U3975" s="283"/>
      <c r="V3975" s="270"/>
      <c r="W3975" s="270" t="s">
        <v>21</v>
      </c>
    </row>
    <row r="3976" s="253" customFormat="true" ht="38.25" hidden="true" spans="1:23">
      <c r="A3976" s="270">
        <f>MAX(A$3:A3975)+1</f>
        <v>3722</v>
      </c>
      <c r="B3976" s="270">
        <v>330608024</v>
      </c>
      <c r="C3976" s="430" t="s">
        <v>10293</v>
      </c>
      <c r="D3976" s="410" t="s">
        <v>10294</v>
      </c>
      <c r="E3976" s="410" t="s">
        <v>10293</v>
      </c>
      <c r="F3976" s="396" t="s">
        <v>10285</v>
      </c>
      <c r="G3976" s="270" t="s">
        <v>10295</v>
      </c>
      <c r="H3976" s="283" t="s">
        <v>39</v>
      </c>
      <c r="I3976" s="283" t="s">
        <v>5720</v>
      </c>
      <c r="J3976" s="490" t="s">
        <v>31</v>
      </c>
      <c r="K3976" s="490" t="s">
        <v>31</v>
      </c>
      <c r="L3976" s="490" t="s">
        <v>31</v>
      </c>
      <c r="M3976" s="490" t="s">
        <v>31</v>
      </c>
      <c r="N3976" s="490" t="s">
        <v>31</v>
      </c>
      <c r="O3976" s="490" t="s">
        <v>31</v>
      </c>
      <c r="P3976" s="377" t="s">
        <v>31</v>
      </c>
      <c r="Q3976" s="377" t="s">
        <v>31</v>
      </c>
      <c r="R3976" s="377" t="s">
        <v>31</v>
      </c>
      <c r="S3976" s="270"/>
      <c r="T3976" s="283"/>
      <c r="U3976" s="283"/>
      <c r="V3976" s="270"/>
      <c r="W3976" s="270" t="s">
        <v>21</v>
      </c>
    </row>
    <row r="3977" s="253" customFormat="true" ht="63.75" hidden="true" spans="1:23">
      <c r="A3977" s="270">
        <f>MAX(A$3:A3976)+1</f>
        <v>3723</v>
      </c>
      <c r="B3977" s="270">
        <v>330608025</v>
      </c>
      <c r="C3977" s="430" t="s">
        <v>10296</v>
      </c>
      <c r="D3977" s="410" t="s">
        <v>10297</v>
      </c>
      <c r="E3977" s="410" t="s">
        <v>10296</v>
      </c>
      <c r="F3977" s="396" t="s">
        <v>10298</v>
      </c>
      <c r="G3977" s="270"/>
      <c r="H3977" s="283" t="s">
        <v>39</v>
      </c>
      <c r="I3977" s="283" t="s">
        <v>979</v>
      </c>
      <c r="J3977" s="490" t="s">
        <v>31</v>
      </c>
      <c r="K3977" s="490" t="s">
        <v>31</v>
      </c>
      <c r="L3977" s="490" t="s">
        <v>31</v>
      </c>
      <c r="M3977" s="490" t="s">
        <v>31</v>
      </c>
      <c r="N3977" s="490" t="s">
        <v>31</v>
      </c>
      <c r="O3977" s="490" t="s">
        <v>31</v>
      </c>
      <c r="P3977" s="377" t="s">
        <v>31</v>
      </c>
      <c r="Q3977" s="377" t="s">
        <v>31</v>
      </c>
      <c r="R3977" s="377" t="s">
        <v>31</v>
      </c>
      <c r="S3977" s="270"/>
      <c r="T3977" s="283"/>
      <c r="U3977" s="283"/>
      <c r="V3977" s="270"/>
      <c r="W3977" s="270" t="s">
        <v>21</v>
      </c>
    </row>
    <row r="3978" s="253" customFormat="true" ht="38.25" hidden="true" spans="1:23">
      <c r="A3978" s="270">
        <f>MAX(A$3:A3977)+1</f>
        <v>3724</v>
      </c>
      <c r="B3978" s="270">
        <v>330608026</v>
      </c>
      <c r="C3978" s="430" t="s">
        <v>10299</v>
      </c>
      <c r="D3978" s="410" t="s">
        <v>10300</v>
      </c>
      <c r="E3978" s="410" t="s">
        <v>10299</v>
      </c>
      <c r="F3978" s="396" t="s">
        <v>10301</v>
      </c>
      <c r="G3978" s="270" t="s">
        <v>10282</v>
      </c>
      <c r="H3978" s="283" t="s">
        <v>44</v>
      </c>
      <c r="I3978" s="283" t="s">
        <v>5720</v>
      </c>
      <c r="J3978" s="490" t="s">
        <v>31</v>
      </c>
      <c r="K3978" s="490" t="s">
        <v>31</v>
      </c>
      <c r="L3978" s="490" t="s">
        <v>31</v>
      </c>
      <c r="M3978" s="490" t="s">
        <v>31</v>
      </c>
      <c r="N3978" s="490" t="s">
        <v>31</v>
      </c>
      <c r="O3978" s="490" t="s">
        <v>31</v>
      </c>
      <c r="P3978" s="377" t="s">
        <v>31</v>
      </c>
      <c r="Q3978" s="377" t="s">
        <v>31</v>
      </c>
      <c r="R3978" s="377" t="s">
        <v>31</v>
      </c>
      <c r="S3978" s="270"/>
      <c r="T3978" s="283"/>
      <c r="U3978" s="283"/>
      <c r="V3978" s="270"/>
      <c r="W3978" s="270" t="s">
        <v>21</v>
      </c>
    </row>
    <row r="3979" s="253" customFormat="true" ht="63.75" hidden="true" spans="1:23">
      <c r="A3979" s="270">
        <f>MAX(A$3:A3978)+1</f>
        <v>3725</v>
      </c>
      <c r="B3979" s="270">
        <v>330608027</v>
      </c>
      <c r="C3979" s="430" t="s">
        <v>10302</v>
      </c>
      <c r="D3979" s="410" t="s">
        <v>10303</v>
      </c>
      <c r="E3979" s="410" t="s">
        <v>10302</v>
      </c>
      <c r="F3979" s="396" t="s">
        <v>10304</v>
      </c>
      <c r="G3979" s="270"/>
      <c r="H3979" s="283" t="s">
        <v>39</v>
      </c>
      <c r="I3979" s="283" t="s">
        <v>979</v>
      </c>
      <c r="J3979" s="490" t="s">
        <v>31</v>
      </c>
      <c r="K3979" s="490" t="s">
        <v>31</v>
      </c>
      <c r="L3979" s="490" t="s">
        <v>31</v>
      </c>
      <c r="M3979" s="490" t="s">
        <v>31</v>
      </c>
      <c r="N3979" s="490" t="s">
        <v>31</v>
      </c>
      <c r="O3979" s="490" t="s">
        <v>31</v>
      </c>
      <c r="P3979" s="377" t="s">
        <v>31</v>
      </c>
      <c r="Q3979" s="377" t="s">
        <v>31</v>
      </c>
      <c r="R3979" s="377" t="s">
        <v>31</v>
      </c>
      <c r="S3979" s="270"/>
      <c r="T3979" s="283"/>
      <c r="U3979" s="283"/>
      <c r="V3979" s="270"/>
      <c r="W3979" s="270" t="s">
        <v>21</v>
      </c>
    </row>
    <row r="3980" s="253" customFormat="true" ht="38.25" hidden="true" spans="1:23">
      <c r="A3980" s="270">
        <f>MAX(A$3:A3979)+1</f>
        <v>3726</v>
      </c>
      <c r="B3980" s="270">
        <v>330608028</v>
      </c>
      <c r="C3980" s="430" t="s">
        <v>10305</v>
      </c>
      <c r="D3980" s="410" t="s">
        <v>10306</v>
      </c>
      <c r="E3980" s="410" t="s">
        <v>10305</v>
      </c>
      <c r="F3980" s="396" t="s">
        <v>10307</v>
      </c>
      <c r="G3980" s="270" t="s">
        <v>10286</v>
      </c>
      <c r="H3980" s="283" t="s">
        <v>44</v>
      </c>
      <c r="I3980" s="283" t="s">
        <v>5720</v>
      </c>
      <c r="J3980" s="490" t="s">
        <v>31</v>
      </c>
      <c r="K3980" s="490" t="s">
        <v>31</v>
      </c>
      <c r="L3980" s="490" t="s">
        <v>31</v>
      </c>
      <c r="M3980" s="490" t="s">
        <v>31</v>
      </c>
      <c r="N3980" s="490" t="s">
        <v>31</v>
      </c>
      <c r="O3980" s="490" t="s">
        <v>31</v>
      </c>
      <c r="P3980" s="377" t="s">
        <v>31</v>
      </c>
      <c r="Q3980" s="377" t="s">
        <v>31</v>
      </c>
      <c r="R3980" s="377" t="s">
        <v>31</v>
      </c>
      <c r="S3980" s="270"/>
      <c r="T3980" s="283"/>
      <c r="U3980" s="283"/>
      <c r="V3980" s="270"/>
      <c r="W3980" s="270" t="s">
        <v>21</v>
      </c>
    </row>
    <row r="3981" s="253" customFormat="true" ht="38.25" hidden="true" spans="1:23">
      <c r="A3981" s="270">
        <f>MAX(A$3:A3980)+1</f>
        <v>3727</v>
      </c>
      <c r="B3981" s="270">
        <v>330608029</v>
      </c>
      <c r="C3981" s="430" t="s">
        <v>10308</v>
      </c>
      <c r="D3981" s="410" t="s">
        <v>10309</v>
      </c>
      <c r="E3981" s="410" t="s">
        <v>10308</v>
      </c>
      <c r="F3981" s="396" t="s">
        <v>10310</v>
      </c>
      <c r="G3981" s="270"/>
      <c r="H3981" s="283" t="s">
        <v>44</v>
      </c>
      <c r="I3981" s="283" t="s">
        <v>5720</v>
      </c>
      <c r="J3981" s="490" t="s">
        <v>31</v>
      </c>
      <c r="K3981" s="490" t="s">
        <v>31</v>
      </c>
      <c r="L3981" s="490" t="s">
        <v>31</v>
      </c>
      <c r="M3981" s="490" t="s">
        <v>31</v>
      </c>
      <c r="N3981" s="490" t="s">
        <v>31</v>
      </c>
      <c r="O3981" s="490" t="s">
        <v>31</v>
      </c>
      <c r="P3981" s="377" t="s">
        <v>31</v>
      </c>
      <c r="Q3981" s="377" t="s">
        <v>31</v>
      </c>
      <c r="R3981" s="377" t="s">
        <v>31</v>
      </c>
      <c r="S3981" s="270"/>
      <c r="T3981" s="283"/>
      <c r="U3981" s="283"/>
      <c r="V3981" s="270"/>
      <c r="W3981" s="270" t="s">
        <v>21</v>
      </c>
    </row>
    <row r="3982" s="252" customFormat="true" ht="25.5" hidden="true" spans="1:23">
      <c r="A3982" s="270"/>
      <c r="B3982" s="270">
        <v>330609</v>
      </c>
      <c r="C3982" s="270" t="s">
        <v>10311</v>
      </c>
      <c r="D3982" s="410"/>
      <c r="E3982" s="410"/>
      <c r="F3982" s="270"/>
      <c r="G3982" s="270" t="s">
        <v>10312</v>
      </c>
      <c r="H3982" s="283"/>
      <c r="I3982" s="283"/>
      <c r="J3982" s="490"/>
      <c r="K3982" s="490"/>
      <c r="L3982" s="490"/>
      <c r="M3982" s="490"/>
      <c r="N3982" s="490"/>
      <c r="O3982" s="490"/>
      <c r="P3982" s="377"/>
      <c r="Q3982" s="377"/>
      <c r="R3982" s="377"/>
      <c r="S3982" s="270"/>
      <c r="T3982" s="283"/>
      <c r="U3982" s="283"/>
      <c r="V3982" s="270"/>
      <c r="W3982" s="270" t="s">
        <v>21</v>
      </c>
    </row>
    <row r="3983" s="253" customFormat="true" ht="38.25" hidden="true" spans="1:23">
      <c r="A3983" s="270">
        <f>MAX(A$3:A3982)+1</f>
        <v>3728</v>
      </c>
      <c r="B3983" s="270">
        <v>330609003</v>
      </c>
      <c r="C3983" s="270" t="s">
        <v>10313</v>
      </c>
      <c r="D3983" s="410" t="s">
        <v>10314</v>
      </c>
      <c r="E3983" s="410" t="s">
        <v>10313</v>
      </c>
      <c r="F3983" s="270"/>
      <c r="G3983" s="270"/>
      <c r="H3983" s="283" t="s">
        <v>29</v>
      </c>
      <c r="I3983" s="283" t="s">
        <v>40</v>
      </c>
      <c r="J3983" s="490" t="s">
        <v>31</v>
      </c>
      <c r="K3983" s="490" t="s">
        <v>31</v>
      </c>
      <c r="L3983" s="490" t="s">
        <v>31</v>
      </c>
      <c r="M3983" s="490" t="s">
        <v>31</v>
      </c>
      <c r="N3983" s="490" t="s">
        <v>31</v>
      </c>
      <c r="O3983" s="490" t="s">
        <v>31</v>
      </c>
      <c r="P3983" s="377" t="s">
        <v>31</v>
      </c>
      <c r="Q3983" s="377" t="s">
        <v>31</v>
      </c>
      <c r="R3983" s="377" t="s">
        <v>31</v>
      </c>
      <c r="S3983" s="270"/>
      <c r="T3983" s="283"/>
      <c r="U3983" s="283"/>
      <c r="V3983" s="270"/>
      <c r="W3983" s="270" t="s">
        <v>21</v>
      </c>
    </row>
    <row r="3984" s="253" customFormat="true" ht="38.25" hidden="true" spans="1:23">
      <c r="A3984" s="270">
        <f>MAX(A$3:A3983)+1</f>
        <v>3729</v>
      </c>
      <c r="B3984" s="270">
        <v>330609004</v>
      </c>
      <c r="C3984" s="270" t="s">
        <v>10315</v>
      </c>
      <c r="D3984" s="410" t="s">
        <v>10316</v>
      </c>
      <c r="E3984" s="410" t="s">
        <v>10315</v>
      </c>
      <c r="F3984" s="270" t="s">
        <v>10317</v>
      </c>
      <c r="G3984" s="270"/>
      <c r="H3984" s="283" t="s">
        <v>29</v>
      </c>
      <c r="I3984" s="283" t="s">
        <v>40</v>
      </c>
      <c r="J3984" s="490" t="s">
        <v>31</v>
      </c>
      <c r="K3984" s="490" t="s">
        <v>31</v>
      </c>
      <c r="L3984" s="490" t="s">
        <v>31</v>
      </c>
      <c r="M3984" s="490" t="s">
        <v>31</v>
      </c>
      <c r="N3984" s="490" t="s">
        <v>31</v>
      </c>
      <c r="O3984" s="490" t="s">
        <v>31</v>
      </c>
      <c r="P3984" s="377" t="s">
        <v>31</v>
      </c>
      <c r="Q3984" s="377" t="s">
        <v>31</v>
      </c>
      <c r="R3984" s="377" t="s">
        <v>31</v>
      </c>
      <c r="S3984" s="270"/>
      <c r="T3984" s="283"/>
      <c r="U3984" s="283"/>
      <c r="V3984" s="270"/>
      <c r="W3984" s="270" t="s">
        <v>21</v>
      </c>
    </row>
    <row r="3985" s="253" customFormat="true" ht="38.25" hidden="true" spans="1:23">
      <c r="A3985" s="270">
        <f>MAX(A$3:A3984)+1</f>
        <v>3730</v>
      </c>
      <c r="B3985" s="270">
        <v>330609005</v>
      </c>
      <c r="C3985" s="270" t="s">
        <v>10318</v>
      </c>
      <c r="D3985" s="410" t="s">
        <v>10319</v>
      </c>
      <c r="E3985" s="410" t="s">
        <v>10318</v>
      </c>
      <c r="F3985" s="270" t="s">
        <v>10320</v>
      </c>
      <c r="G3985" s="270" t="s">
        <v>10321</v>
      </c>
      <c r="H3985" s="283" t="s">
        <v>44</v>
      </c>
      <c r="I3985" s="283" t="s">
        <v>40</v>
      </c>
      <c r="J3985" s="490" t="s">
        <v>31</v>
      </c>
      <c r="K3985" s="490" t="s">
        <v>31</v>
      </c>
      <c r="L3985" s="490" t="s">
        <v>31</v>
      </c>
      <c r="M3985" s="490" t="s">
        <v>31</v>
      </c>
      <c r="N3985" s="490" t="s">
        <v>31</v>
      </c>
      <c r="O3985" s="490" t="s">
        <v>31</v>
      </c>
      <c r="P3985" s="377" t="s">
        <v>31</v>
      </c>
      <c r="Q3985" s="377" t="s">
        <v>31</v>
      </c>
      <c r="R3985" s="377" t="s">
        <v>31</v>
      </c>
      <c r="S3985" s="498" t="s">
        <v>6041</v>
      </c>
      <c r="T3985" s="283"/>
      <c r="U3985" s="283"/>
      <c r="V3985" s="270"/>
      <c r="W3985" s="270" t="s">
        <v>21</v>
      </c>
    </row>
    <row r="3986" s="253" customFormat="true" ht="38.25" hidden="true" spans="1:23">
      <c r="A3986" s="270">
        <f>MAX(A$3:A3985)+1</f>
        <v>3731</v>
      </c>
      <c r="B3986" s="270">
        <v>330609006</v>
      </c>
      <c r="C3986" s="270" t="s">
        <v>10322</v>
      </c>
      <c r="D3986" s="410" t="s">
        <v>10323</v>
      </c>
      <c r="E3986" s="410" t="s">
        <v>10322</v>
      </c>
      <c r="F3986" s="270" t="s">
        <v>10324</v>
      </c>
      <c r="G3986" s="270" t="s">
        <v>9893</v>
      </c>
      <c r="H3986" s="283" t="s">
        <v>44</v>
      </c>
      <c r="I3986" s="283" t="s">
        <v>40</v>
      </c>
      <c r="J3986" s="490" t="s">
        <v>31</v>
      </c>
      <c r="K3986" s="490" t="s">
        <v>31</v>
      </c>
      <c r="L3986" s="490" t="s">
        <v>31</v>
      </c>
      <c r="M3986" s="490" t="s">
        <v>31</v>
      </c>
      <c r="N3986" s="490" t="s">
        <v>31</v>
      </c>
      <c r="O3986" s="490" t="s">
        <v>31</v>
      </c>
      <c r="P3986" s="377" t="s">
        <v>31</v>
      </c>
      <c r="Q3986" s="377" t="s">
        <v>31</v>
      </c>
      <c r="R3986" s="377" t="s">
        <v>31</v>
      </c>
      <c r="S3986" s="498" t="s">
        <v>6041</v>
      </c>
      <c r="T3986" s="283"/>
      <c r="U3986" s="283"/>
      <c r="V3986" s="270"/>
      <c r="W3986" s="270" t="s">
        <v>21</v>
      </c>
    </row>
    <row r="3987" s="253" customFormat="true" ht="38.25" hidden="true" spans="1:23">
      <c r="A3987" s="270">
        <f>MAX(A$3:A3986)+1</f>
        <v>3732</v>
      </c>
      <c r="B3987" s="270">
        <v>330609007</v>
      </c>
      <c r="C3987" s="270" t="s">
        <v>10325</v>
      </c>
      <c r="D3987" s="410" t="s">
        <v>10326</v>
      </c>
      <c r="E3987" s="410" t="s">
        <v>10325</v>
      </c>
      <c r="F3987" s="270" t="s">
        <v>10327</v>
      </c>
      <c r="G3987" s="270"/>
      <c r="H3987" s="283" t="s">
        <v>44</v>
      </c>
      <c r="I3987" s="283" t="s">
        <v>40</v>
      </c>
      <c r="J3987" s="490" t="s">
        <v>31</v>
      </c>
      <c r="K3987" s="490" t="s">
        <v>31</v>
      </c>
      <c r="L3987" s="490" t="s">
        <v>31</v>
      </c>
      <c r="M3987" s="490" t="s">
        <v>31</v>
      </c>
      <c r="N3987" s="490" t="s">
        <v>31</v>
      </c>
      <c r="O3987" s="490" t="s">
        <v>31</v>
      </c>
      <c r="P3987" s="377" t="s">
        <v>31</v>
      </c>
      <c r="Q3987" s="377" t="s">
        <v>31</v>
      </c>
      <c r="R3987" s="377" t="s">
        <v>31</v>
      </c>
      <c r="S3987" s="498" t="s">
        <v>6041</v>
      </c>
      <c r="T3987" s="283"/>
      <c r="U3987" s="283"/>
      <c r="V3987" s="270"/>
      <c r="W3987" s="270" t="s">
        <v>21</v>
      </c>
    </row>
    <row r="3988" s="252" customFormat="true" ht="25.5" hidden="true" spans="1:23">
      <c r="A3988" s="270"/>
      <c r="B3988" s="270">
        <v>330610</v>
      </c>
      <c r="C3988" s="270" t="s">
        <v>10328</v>
      </c>
      <c r="D3988" s="410"/>
      <c r="E3988" s="410"/>
      <c r="F3988" s="270"/>
      <c r="G3988" s="270"/>
      <c r="H3988" s="283"/>
      <c r="I3988" s="283"/>
      <c r="J3988" s="490"/>
      <c r="K3988" s="490"/>
      <c r="L3988" s="490"/>
      <c r="M3988" s="490"/>
      <c r="N3988" s="490"/>
      <c r="O3988" s="490"/>
      <c r="P3988" s="377"/>
      <c r="Q3988" s="377"/>
      <c r="R3988" s="377"/>
      <c r="S3988" s="270"/>
      <c r="T3988" s="283"/>
      <c r="U3988" s="283"/>
      <c r="V3988" s="270"/>
      <c r="W3988" s="270" t="s">
        <v>21</v>
      </c>
    </row>
    <row r="3989" s="253" customFormat="true" ht="25.5" hidden="true" spans="1:23">
      <c r="A3989" s="270">
        <f>MAX(A$3:A3988)+1</f>
        <v>3733</v>
      </c>
      <c r="B3989" s="270">
        <v>330610001</v>
      </c>
      <c r="C3989" s="270" t="s">
        <v>10329</v>
      </c>
      <c r="D3989" s="410" t="s">
        <v>10330</v>
      </c>
      <c r="E3989" s="410" t="s">
        <v>10329</v>
      </c>
      <c r="F3989" s="270" t="s">
        <v>10331</v>
      </c>
      <c r="G3989" s="270"/>
      <c r="H3989" s="283" t="s">
        <v>39</v>
      </c>
      <c r="I3989" s="283" t="s">
        <v>40</v>
      </c>
      <c r="J3989" s="493">
        <v>611</v>
      </c>
      <c r="K3989" s="494">
        <v>611</v>
      </c>
      <c r="L3989" s="494">
        <v>611</v>
      </c>
      <c r="M3989" s="494">
        <v>489</v>
      </c>
      <c r="N3989" s="494">
        <v>489</v>
      </c>
      <c r="O3989" s="494">
        <v>489</v>
      </c>
      <c r="P3989" s="377" t="s">
        <v>31</v>
      </c>
      <c r="Q3989" s="377" t="s">
        <v>31</v>
      </c>
      <c r="R3989" s="377" t="s">
        <v>31</v>
      </c>
      <c r="S3989" s="270"/>
      <c r="T3989" s="377"/>
      <c r="U3989" s="377"/>
      <c r="V3989" s="270"/>
      <c r="W3989" s="270" t="s">
        <v>938</v>
      </c>
    </row>
    <row r="3990" s="253" customFormat="true" ht="25.5" hidden="true" spans="1:23">
      <c r="A3990" s="270">
        <f>MAX(A$3:A3989)+1</f>
        <v>3734</v>
      </c>
      <c r="B3990" s="270">
        <v>330610002</v>
      </c>
      <c r="C3990" s="270" t="s">
        <v>10332</v>
      </c>
      <c r="D3990" s="410" t="s">
        <v>10333</v>
      </c>
      <c r="E3990" s="410" t="s">
        <v>10332</v>
      </c>
      <c r="F3990" s="270"/>
      <c r="G3990" s="270"/>
      <c r="H3990" s="283" t="s">
        <v>4442</v>
      </c>
      <c r="I3990" s="283" t="s">
        <v>40</v>
      </c>
      <c r="J3990" s="493">
        <v>500</v>
      </c>
      <c r="K3990" s="494">
        <v>500</v>
      </c>
      <c r="L3990" s="494">
        <v>500</v>
      </c>
      <c r="M3990" s="494">
        <v>400</v>
      </c>
      <c r="N3990" s="494">
        <v>400</v>
      </c>
      <c r="O3990" s="494">
        <v>400</v>
      </c>
      <c r="P3990" s="377" t="s">
        <v>31</v>
      </c>
      <c r="Q3990" s="377" t="s">
        <v>31</v>
      </c>
      <c r="R3990" s="377" t="s">
        <v>31</v>
      </c>
      <c r="S3990" s="498" t="s">
        <v>8517</v>
      </c>
      <c r="T3990" s="377"/>
      <c r="U3990" s="377"/>
      <c r="V3990" s="270"/>
      <c r="W3990" s="270" t="s">
        <v>938</v>
      </c>
    </row>
    <row r="3991" s="253" customFormat="true" ht="25.5" hidden="true" spans="1:23">
      <c r="A3991" s="270">
        <f>MAX(A$3:A3990)+1</f>
        <v>3735</v>
      </c>
      <c r="B3991" s="270">
        <v>330610003</v>
      </c>
      <c r="C3991" s="270" t="s">
        <v>10334</v>
      </c>
      <c r="D3991" s="410" t="s">
        <v>10335</v>
      </c>
      <c r="E3991" s="410" t="s">
        <v>10334</v>
      </c>
      <c r="F3991" s="270"/>
      <c r="G3991" s="270"/>
      <c r="H3991" s="283" t="s">
        <v>39</v>
      </c>
      <c r="I3991" s="283" t="s">
        <v>40</v>
      </c>
      <c r="J3991" s="500">
        <v>375</v>
      </c>
      <c r="K3991" s="501">
        <v>337.5</v>
      </c>
      <c r="L3991" s="501">
        <v>303.75</v>
      </c>
      <c r="M3991" s="501">
        <v>300</v>
      </c>
      <c r="N3991" s="501">
        <v>270</v>
      </c>
      <c r="O3991" s="501">
        <v>243</v>
      </c>
      <c r="P3991" s="377" t="s">
        <v>31</v>
      </c>
      <c r="Q3991" s="377" t="s">
        <v>31</v>
      </c>
      <c r="R3991" s="377" t="s">
        <v>31</v>
      </c>
      <c r="S3991" s="270"/>
      <c r="T3991" s="283"/>
      <c r="U3991" s="283"/>
      <c r="V3991" s="270"/>
      <c r="W3991" s="270" t="s">
        <v>21</v>
      </c>
    </row>
    <row r="3992" s="253" customFormat="true" ht="25.5" hidden="true" spans="1:23">
      <c r="A3992" s="270">
        <f>MAX(A$3:A3991)+1</f>
        <v>3736</v>
      </c>
      <c r="B3992" s="270">
        <v>330610004</v>
      </c>
      <c r="C3992" s="270" t="s">
        <v>10336</v>
      </c>
      <c r="D3992" s="410" t="s">
        <v>10337</v>
      </c>
      <c r="E3992" s="410" t="s">
        <v>10336</v>
      </c>
      <c r="F3992" s="270"/>
      <c r="G3992" s="270"/>
      <c r="H3992" s="283" t="s">
        <v>39</v>
      </c>
      <c r="I3992" s="283" t="s">
        <v>40</v>
      </c>
      <c r="J3992" s="500">
        <v>150</v>
      </c>
      <c r="K3992" s="501">
        <v>135</v>
      </c>
      <c r="L3992" s="501">
        <v>121.5</v>
      </c>
      <c r="M3992" s="501">
        <v>120</v>
      </c>
      <c r="N3992" s="501">
        <v>108</v>
      </c>
      <c r="O3992" s="501">
        <v>97.2</v>
      </c>
      <c r="P3992" s="377" t="s">
        <v>31</v>
      </c>
      <c r="Q3992" s="377" t="s">
        <v>31</v>
      </c>
      <c r="R3992" s="377" t="s">
        <v>31</v>
      </c>
      <c r="S3992" s="270"/>
      <c r="T3992" s="283"/>
      <c r="U3992" s="283"/>
      <c r="V3992" s="270"/>
      <c r="W3992" s="270" t="s">
        <v>21</v>
      </c>
    </row>
    <row r="3993" s="252" customFormat="true" ht="25.5" hidden="true" spans="1:23">
      <c r="A3993" s="270"/>
      <c r="B3993" s="270">
        <v>330611</v>
      </c>
      <c r="C3993" s="270" t="s">
        <v>10338</v>
      </c>
      <c r="D3993" s="410"/>
      <c r="E3993" s="410"/>
      <c r="F3993" s="270"/>
      <c r="G3993" s="270"/>
      <c r="H3993" s="283"/>
      <c r="I3993" s="283"/>
      <c r="J3993" s="490"/>
      <c r="K3993" s="490"/>
      <c r="L3993" s="490"/>
      <c r="M3993" s="490"/>
      <c r="N3993" s="490"/>
      <c r="O3993" s="490"/>
      <c r="P3993" s="377"/>
      <c r="Q3993" s="377"/>
      <c r="R3993" s="377"/>
      <c r="S3993" s="270"/>
      <c r="T3993" s="283"/>
      <c r="U3993" s="283"/>
      <c r="V3993" s="270"/>
      <c r="W3993" s="270" t="s">
        <v>21</v>
      </c>
    </row>
    <row r="3994" s="253" customFormat="true" ht="27" hidden="true" spans="1:23">
      <c r="A3994" s="270">
        <f>MAX(A$3:A3993)+1</f>
        <v>3737</v>
      </c>
      <c r="B3994" s="270">
        <v>330611001</v>
      </c>
      <c r="C3994" s="503" t="s">
        <v>10339</v>
      </c>
      <c r="D3994" s="410" t="s">
        <v>10340</v>
      </c>
      <c r="E3994" s="410" t="s">
        <v>10339</v>
      </c>
      <c r="F3994" s="270"/>
      <c r="G3994" s="270"/>
      <c r="H3994" s="283" t="s">
        <v>39</v>
      </c>
      <c r="I3994" s="283" t="s">
        <v>40</v>
      </c>
      <c r="J3994" s="500">
        <v>300</v>
      </c>
      <c r="K3994" s="501">
        <v>270</v>
      </c>
      <c r="L3994" s="501">
        <v>243</v>
      </c>
      <c r="M3994" s="501">
        <v>240</v>
      </c>
      <c r="N3994" s="501">
        <v>216</v>
      </c>
      <c r="O3994" s="501">
        <v>194.4</v>
      </c>
      <c r="P3994" s="377" t="s">
        <v>31</v>
      </c>
      <c r="Q3994" s="377" t="s">
        <v>31</v>
      </c>
      <c r="R3994" s="377" t="s">
        <v>31</v>
      </c>
      <c r="S3994" s="270"/>
      <c r="T3994" s="283"/>
      <c r="U3994" s="283"/>
      <c r="V3994" s="270"/>
      <c r="W3994" s="270" t="s">
        <v>21</v>
      </c>
    </row>
    <row r="3995" s="253" customFormat="true" ht="27" hidden="true" spans="1:23">
      <c r="A3995" s="270">
        <f>MAX(A$3:A3994)+1</f>
        <v>3738</v>
      </c>
      <c r="B3995" s="270">
        <v>330611002</v>
      </c>
      <c r="C3995" s="503" t="s">
        <v>10341</v>
      </c>
      <c r="D3995" s="410" t="s">
        <v>10342</v>
      </c>
      <c r="E3995" s="410" t="s">
        <v>10341</v>
      </c>
      <c r="F3995" s="270"/>
      <c r="G3995" s="270"/>
      <c r="H3995" s="283" t="s">
        <v>39</v>
      </c>
      <c r="I3995" s="283" t="s">
        <v>40</v>
      </c>
      <c r="J3995" s="500">
        <v>1730</v>
      </c>
      <c r="K3995" s="501">
        <v>1557</v>
      </c>
      <c r="L3995" s="501">
        <v>1401.3</v>
      </c>
      <c r="M3995" s="501">
        <v>1384</v>
      </c>
      <c r="N3995" s="501">
        <v>1245.6</v>
      </c>
      <c r="O3995" s="501">
        <v>1121.04</v>
      </c>
      <c r="P3995" s="377" t="s">
        <v>31</v>
      </c>
      <c r="Q3995" s="377" t="s">
        <v>31</v>
      </c>
      <c r="R3995" s="377" t="s">
        <v>31</v>
      </c>
      <c r="S3995" s="270"/>
      <c r="T3995" s="283"/>
      <c r="U3995" s="283"/>
      <c r="V3995" s="270"/>
      <c r="W3995" s="270" t="s">
        <v>21</v>
      </c>
    </row>
    <row r="3996" s="253" customFormat="true" ht="27" hidden="true" spans="1:23">
      <c r="A3996" s="270">
        <f>MAX(A$3:A3995)+1</f>
        <v>3739</v>
      </c>
      <c r="B3996" s="270">
        <v>330611003</v>
      </c>
      <c r="C3996" s="503" t="s">
        <v>10343</v>
      </c>
      <c r="D3996" s="410" t="s">
        <v>10344</v>
      </c>
      <c r="E3996" s="410" t="s">
        <v>10343</v>
      </c>
      <c r="F3996" s="270" t="s">
        <v>10345</v>
      </c>
      <c r="G3996" s="270"/>
      <c r="H3996" s="283" t="s">
        <v>39</v>
      </c>
      <c r="I3996" s="283" t="s">
        <v>40</v>
      </c>
      <c r="J3996" s="500">
        <v>1730</v>
      </c>
      <c r="K3996" s="501">
        <v>1557</v>
      </c>
      <c r="L3996" s="501">
        <v>1401.3</v>
      </c>
      <c r="M3996" s="501">
        <v>1384</v>
      </c>
      <c r="N3996" s="501">
        <v>1245.6</v>
      </c>
      <c r="O3996" s="501">
        <v>1121.04</v>
      </c>
      <c r="P3996" s="377" t="s">
        <v>31</v>
      </c>
      <c r="Q3996" s="377" t="s">
        <v>31</v>
      </c>
      <c r="R3996" s="377" t="s">
        <v>31</v>
      </c>
      <c r="S3996" s="270"/>
      <c r="T3996" s="283"/>
      <c r="U3996" s="283"/>
      <c r="V3996" s="270"/>
      <c r="W3996" s="270" t="s">
        <v>21</v>
      </c>
    </row>
    <row r="3997" s="253" customFormat="true" ht="40.5" hidden="true" spans="1:23">
      <c r="A3997" s="270">
        <f>MAX(A$3:A3996)+1</f>
        <v>3740</v>
      </c>
      <c r="B3997" s="270">
        <v>330611004</v>
      </c>
      <c r="C3997" s="503" t="s">
        <v>10346</v>
      </c>
      <c r="D3997" s="410" t="s">
        <v>10347</v>
      </c>
      <c r="E3997" s="410" t="s">
        <v>10346</v>
      </c>
      <c r="F3997" s="270" t="s">
        <v>10348</v>
      </c>
      <c r="G3997" s="270"/>
      <c r="H3997" s="283" t="s">
        <v>39</v>
      </c>
      <c r="I3997" s="283" t="s">
        <v>40</v>
      </c>
      <c r="J3997" s="500">
        <v>1730</v>
      </c>
      <c r="K3997" s="501">
        <v>1557</v>
      </c>
      <c r="L3997" s="501">
        <v>1401.3</v>
      </c>
      <c r="M3997" s="501">
        <v>1384</v>
      </c>
      <c r="N3997" s="501">
        <v>1245.6</v>
      </c>
      <c r="O3997" s="501">
        <v>1121.04</v>
      </c>
      <c r="P3997" s="377" t="s">
        <v>31</v>
      </c>
      <c r="Q3997" s="377" t="s">
        <v>31</v>
      </c>
      <c r="R3997" s="377" t="s">
        <v>31</v>
      </c>
      <c r="S3997" s="270"/>
      <c r="T3997" s="283"/>
      <c r="U3997" s="283"/>
      <c r="V3997" s="270"/>
      <c r="W3997" s="270" t="s">
        <v>21</v>
      </c>
    </row>
    <row r="3998" s="253" customFormat="true" ht="27" hidden="true" spans="1:23">
      <c r="A3998" s="270">
        <f>MAX(A$3:A3997)+1</f>
        <v>3741</v>
      </c>
      <c r="B3998" s="270">
        <v>330611005</v>
      </c>
      <c r="C3998" s="503" t="s">
        <v>10349</v>
      </c>
      <c r="D3998" s="410" t="s">
        <v>10350</v>
      </c>
      <c r="E3998" s="410" t="s">
        <v>10349</v>
      </c>
      <c r="F3998" s="270"/>
      <c r="G3998" s="270"/>
      <c r="H3998" s="283" t="s">
        <v>39</v>
      </c>
      <c r="I3998" s="283" t="s">
        <v>40</v>
      </c>
      <c r="J3998" s="493">
        <v>2755</v>
      </c>
      <c r="K3998" s="494">
        <v>2755</v>
      </c>
      <c r="L3998" s="494">
        <v>2755</v>
      </c>
      <c r="M3998" s="494">
        <v>2204</v>
      </c>
      <c r="N3998" s="494">
        <v>2204</v>
      </c>
      <c r="O3998" s="494">
        <v>2204</v>
      </c>
      <c r="P3998" s="377" t="s">
        <v>31</v>
      </c>
      <c r="Q3998" s="377" t="s">
        <v>31</v>
      </c>
      <c r="R3998" s="377" t="s">
        <v>31</v>
      </c>
      <c r="S3998" s="270"/>
      <c r="T3998" s="377"/>
      <c r="U3998" s="377"/>
      <c r="V3998" s="270"/>
      <c r="W3998" s="270" t="s">
        <v>938</v>
      </c>
    </row>
    <row r="3999" s="253" customFormat="true" ht="40.5" hidden="true" spans="1:23">
      <c r="A3999" s="270">
        <f>MAX(A$3:A3998)+1</f>
        <v>3742</v>
      </c>
      <c r="B3999" s="270">
        <v>330611006</v>
      </c>
      <c r="C3999" s="503" t="s">
        <v>10351</v>
      </c>
      <c r="D3999" s="410" t="s">
        <v>10352</v>
      </c>
      <c r="E3999" s="410" t="s">
        <v>10351</v>
      </c>
      <c r="F3999" s="270"/>
      <c r="G3999" s="270"/>
      <c r="H3999" s="283" t="s">
        <v>39</v>
      </c>
      <c r="I3999" s="283" t="s">
        <v>40</v>
      </c>
      <c r="J3999" s="490">
        <v>2700</v>
      </c>
      <c r="K3999" s="490">
        <v>2700</v>
      </c>
      <c r="L3999" s="490">
        <v>2700</v>
      </c>
      <c r="M3999" s="490">
        <v>2160</v>
      </c>
      <c r="N3999" s="490">
        <v>2160</v>
      </c>
      <c r="O3999" s="490">
        <v>2160</v>
      </c>
      <c r="P3999" s="377" t="s">
        <v>31</v>
      </c>
      <c r="Q3999" s="377" t="s">
        <v>31</v>
      </c>
      <c r="R3999" s="377" t="s">
        <v>31</v>
      </c>
      <c r="S3999" s="270"/>
      <c r="T3999" s="283"/>
      <c r="U3999" s="283"/>
      <c r="V3999" s="270"/>
      <c r="W3999" s="270" t="s">
        <v>21</v>
      </c>
    </row>
    <row r="4000" s="253" customFormat="true" ht="27" hidden="true" spans="1:23">
      <c r="A4000" s="270">
        <f>MAX(A$3:A3999)+1</f>
        <v>3743</v>
      </c>
      <c r="B4000" s="270">
        <v>330611007</v>
      </c>
      <c r="C4000" s="503" t="s">
        <v>10353</v>
      </c>
      <c r="D4000" s="410" t="s">
        <v>10354</v>
      </c>
      <c r="E4000" s="410" t="s">
        <v>10353</v>
      </c>
      <c r="F4000" s="270"/>
      <c r="G4000" s="270"/>
      <c r="H4000" s="283" t="s">
        <v>39</v>
      </c>
      <c r="I4000" s="283" t="s">
        <v>40</v>
      </c>
      <c r="J4000" s="500">
        <v>1730</v>
      </c>
      <c r="K4000" s="501">
        <v>1557</v>
      </c>
      <c r="L4000" s="501">
        <v>1401.3</v>
      </c>
      <c r="M4000" s="501">
        <v>1384</v>
      </c>
      <c r="N4000" s="501">
        <v>1245.6</v>
      </c>
      <c r="O4000" s="501">
        <v>1121.04</v>
      </c>
      <c r="P4000" s="377" t="s">
        <v>31</v>
      </c>
      <c r="Q4000" s="377" t="s">
        <v>31</v>
      </c>
      <c r="R4000" s="377" t="s">
        <v>31</v>
      </c>
      <c r="S4000" s="270"/>
      <c r="T4000" s="283"/>
      <c r="U4000" s="283"/>
      <c r="V4000" s="270"/>
      <c r="W4000" s="270" t="s">
        <v>21</v>
      </c>
    </row>
    <row r="4001" s="253" customFormat="true" ht="27" hidden="true" spans="1:23">
      <c r="A4001" s="270">
        <f>MAX(A$3:A4000)+1</f>
        <v>3744</v>
      </c>
      <c r="B4001" s="270">
        <v>330611008</v>
      </c>
      <c r="C4001" s="503" t="s">
        <v>10355</v>
      </c>
      <c r="D4001" s="410" t="s">
        <v>10356</v>
      </c>
      <c r="E4001" s="410" t="s">
        <v>10355</v>
      </c>
      <c r="F4001" s="270"/>
      <c r="G4001" s="270"/>
      <c r="H4001" s="283" t="s">
        <v>39</v>
      </c>
      <c r="I4001" s="283" t="s">
        <v>40</v>
      </c>
      <c r="J4001" s="500">
        <v>900</v>
      </c>
      <c r="K4001" s="501">
        <v>810</v>
      </c>
      <c r="L4001" s="501">
        <v>729</v>
      </c>
      <c r="M4001" s="501">
        <v>720</v>
      </c>
      <c r="N4001" s="501">
        <v>648</v>
      </c>
      <c r="O4001" s="501">
        <v>583.2</v>
      </c>
      <c r="P4001" s="377" t="s">
        <v>31</v>
      </c>
      <c r="Q4001" s="377" t="s">
        <v>31</v>
      </c>
      <c r="R4001" s="377" t="s">
        <v>31</v>
      </c>
      <c r="S4001" s="270"/>
      <c r="T4001" s="283"/>
      <c r="U4001" s="283"/>
      <c r="V4001" s="270"/>
      <c r="W4001" s="270" t="s">
        <v>21</v>
      </c>
    </row>
    <row r="4002" s="253" customFormat="true" ht="25.5" hidden="true" spans="1:23">
      <c r="A4002" s="270">
        <f>MAX(A$3:A4001)+1</f>
        <v>3745</v>
      </c>
      <c r="B4002" s="270">
        <v>330611009</v>
      </c>
      <c r="C4002" s="503" t="s">
        <v>10357</v>
      </c>
      <c r="D4002" s="410" t="s">
        <v>10358</v>
      </c>
      <c r="E4002" s="410" t="s">
        <v>10357</v>
      </c>
      <c r="F4002" s="270"/>
      <c r="G4002" s="270"/>
      <c r="H4002" s="283" t="s">
        <v>39</v>
      </c>
      <c r="I4002" s="283" t="s">
        <v>40</v>
      </c>
      <c r="J4002" s="500">
        <v>2700</v>
      </c>
      <c r="K4002" s="501">
        <v>2430</v>
      </c>
      <c r="L4002" s="501">
        <v>2187</v>
      </c>
      <c r="M4002" s="501">
        <v>2160</v>
      </c>
      <c r="N4002" s="501">
        <v>1944</v>
      </c>
      <c r="O4002" s="501">
        <v>1749.6</v>
      </c>
      <c r="P4002" s="377" t="s">
        <v>31</v>
      </c>
      <c r="Q4002" s="377" t="s">
        <v>31</v>
      </c>
      <c r="R4002" s="377" t="s">
        <v>31</v>
      </c>
      <c r="S4002" s="270"/>
      <c r="T4002" s="283"/>
      <c r="U4002" s="283"/>
      <c r="V4002" s="270"/>
      <c r="W4002" s="270" t="s">
        <v>21</v>
      </c>
    </row>
    <row r="4003" s="252" customFormat="true" ht="25.5" hidden="true" spans="1:23">
      <c r="A4003" s="270"/>
      <c r="B4003" s="270">
        <v>3307</v>
      </c>
      <c r="C4003" s="270" t="s">
        <v>10359</v>
      </c>
      <c r="D4003" s="410"/>
      <c r="E4003" s="410"/>
      <c r="F4003" s="270"/>
      <c r="G4003" s="270"/>
      <c r="H4003" s="283"/>
      <c r="I4003" s="283"/>
      <c r="J4003" s="490"/>
      <c r="K4003" s="490"/>
      <c r="L4003" s="490"/>
      <c r="M4003" s="490"/>
      <c r="N4003" s="490"/>
      <c r="O4003" s="490"/>
      <c r="P4003" s="377"/>
      <c r="Q4003" s="377"/>
      <c r="R4003" s="377"/>
      <c r="S4003" s="270"/>
      <c r="T4003" s="283"/>
      <c r="U4003" s="283"/>
      <c r="V4003" s="270"/>
      <c r="W4003" s="270" t="s">
        <v>21</v>
      </c>
    </row>
    <row r="4004" s="252" customFormat="true" ht="25.5" hidden="true" spans="1:23">
      <c r="A4004" s="270"/>
      <c r="B4004" s="270">
        <v>330701</v>
      </c>
      <c r="C4004" s="270" t="s">
        <v>10360</v>
      </c>
      <c r="D4004" s="410"/>
      <c r="E4004" s="410"/>
      <c r="F4004" s="270"/>
      <c r="G4004" s="270"/>
      <c r="H4004" s="283"/>
      <c r="I4004" s="283"/>
      <c r="J4004" s="490"/>
      <c r="K4004" s="490"/>
      <c r="L4004" s="490"/>
      <c r="M4004" s="490"/>
      <c r="N4004" s="490"/>
      <c r="O4004" s="490"/>
      <c r="P4004" s="377"/>
      <c r="Q4004" s="377"/>
      <c r="R4004" s="377"/>
      <c r="S4004" s="270"/>
      <c r="T4004" s="283"/>
      <c r="U4004" s="283"/>
      <c r="V4004" s="270"/>
      <c r="W4004" s="270" t="s">
        <v>21</v>
      </c>
    </row>
    <row r="4005" s="253" customFormat="true" ht="27" hidden="true" spans="1:23">
      <c r="A4005" s="270">
        <f>MAX(A$3:A4004)+1</f>
        <v>3746</v>
      </c>
      <c r="B4005" s="270">
        <v>330701001</v>
      </c>
      <c r="C4005" s="503" t="s">
        <v>5686</v>
      </c>
      <c r="D4005" s="410" t="s">
        <v>5685</v>
      </c>
      <c r="E4005" s="410" t="s">
        <v>5686</v>
      </c>
      <c r="F4005" s="270" t="s">
        <v>10361</v>
      </c>
      <c r="G4005" s="270"/>
      <c r="H4005" s="283" t="s">
        <v>39</v>
      </c>
      <c r="I4005" s="283" t="s">
        <v>40</v>
      </c>
      <c r="J4005" s="500">
        <v>675</v>
      </c>
      <c r="K4005" s="501">
        <v>607.5</v>
      </c>
      <c r="L4005" s="501">
        <v>546.75</v>
      </c>
      <c r="M4005" s="501">
        <v>540</v>
      </c>
      <c r="N4005" s="501">
        <v>486</v>
      </c>
      <c r="O4005" s="501">
        <v>437.4</v>
      </c>
      <c r="P4005" s="377" t="s">
        <v>31</v>
      </c>
      <c r="Q4005" s="377" t="s">
        <v>31</v>
      </c>
      <c r="R4005" s="377" t="s">
        <v>31</v>
      </c>
      <c r="S4005" s="270"/>
      <c r="T4005" s="283"/>
      <c r="U4005" s="283"/>
      <c r="V4005" s="270"/>
      <c r="W4005" s="270" t="s">
        <v>21</v>
      </c>
    </row>
    <row r="4006" s="253" customFormat="true" ht="27" hidden="true" spans="1:23">
      <c r="A4006" s="270">
        <f>MAX(A$3:A4005)+1</f>
        <v>3747</v>
      </c>
      <c r="B4006" s="270">
        <v>330701002</v>
      </c>
      <c r="C4006" s="503" t="s">
        <v>10362</v>
      </c>
      <c r="D4006" s="410" t="s">
        <v>10363</v>
      </c>
      <c r="E4006" s="410" t="s">
        <v>10362</v>
      </c>
      <c r="F4006" s="270"/>
      <c r="G4006" s="270"/>
      <c r="H4006" s="283" t="s">
        <v>39</v>
      </c>
      <c r="I4006" s="283" t="s">
        <v>40</v>
      </c>
      <c r="J4006" s="500">
        <v>1500</v>
      </c>
      <c r="K4006" s="501">
        <v>1350</v>
      </c>
      <c r="L4006" s="501">
        <v>1215</v>
      </c>
      <c r="M4006" s="501">
        <v>1200</v>
      </c>
      <c r="N4006" s="501">
        <v>1080</v>
      </c>
      <c r="O4006" s="501">
        <v>972</v>
      </c>
      <c r="P4006" s="377" t="s">
        <v>31</v>
      </c>
      <c r="Q4006" s="377" t="s">
        <v>31</v>
      </c>
      <c r="R4006" s="377" t="s">
        <v>31</v>
      </c>
      <c r="S4006" s="270"/>
      <c r="T4006" s="283"/>
      <c r="U4006" s="283"/>
      <c r="V4006" s="270"/>
      <c r="W4006" s="270" t="s">
        <v>21</v>
      </c>
    </row>
    <row r="4007" s="253" customFormat="true" ht="25.5" hidden="true" spans="1:23">
      <c r="A4007" s="270">
        <f>MAX(A$3:A4006)+1</f>
        <v>3748</v>
      </c>
      <c r="B4007" s="270">
        <v>330701003</v>
      </c>
      <c r="C4007" s="503" t="s">
        <v>10364</v>
      </c>
      <c r="D4007" s="410" t="s">
        <v>10365</v>
      </c>
      <c r="E4007" s="410" t="s">
        <v>10364</v>
      </c>
      <c r="F4007" s="270" t="s">
        <v>10366</v>
      </c>
      <c r="G4007" s="270"/>
      <c r="H4007" s="283" t="s">
        <v>39</v>
      </c>
      <c r="I4007" s="283" t="s">
        <v>40</v>
      </c>
      <c r="J4007" s="493">
        <v>587</v>
      </c>
      <c r="K4007" s="494">
        <v>587</v>
      </c>
      <c r="L4007" s="494">
        <v>587</v>
      </c>
      <c r="M4007" s="494">
        <v>470</v>
      </c>
      <c r="N4007" s="494">
        <v>470</v>
      </c>
      <c r="O4007" s="494">
        <v>470</v>
      </c>
      <c r="P4007" s="377" t="s">
        <v>31</v>
      </c>
      <c r="Q4007" s="377" t="s">
        <v>31</v>
      </c>
      <c r="R4007" s="377" t="s">
        <v>31</v>
      </c>
      <c r="S4007" s="270"/>
      <c r="T4007" s="377"/>
      <c r="U4007" s="377"/>
      <c r="V4007" s="270"/>
      <c r="W4007" s="270" t="s">
        <v>938</v>
      </c>
    </row>
    <row r="4008" s="253" customFormat="true" ht="25.5" hidden="true" spans="1:23">
      <c r="A4008" s="270">
        <f>MAX(A$3:A4007)+1</f>
        <v>3749</v>
      </c>
      <c r="B4008" s="270">
        <v>330701004</v>
      </c>
      <c r="C4008" s="503" t="s">
        <v>10367</v>
      </c>
      <c r="D4008" s="410" t="s">
        <v>10368</v>
      </c>
      <c r="E4008" s="410" t="s">
        <v>10367</v>
      </c>
      <c r="F4008" s="270"/>
      <c r="G4008" s="270"/>
      <c r="H4008" s="283" t="s">
        <v>39</v>
      </c>
      <c r="I4008" s="283" t="s">
        <v>40</v>
      </c>
      <c r="J4008" s="500">
        <v>450</v>
      </c>
      <c r="K4008" s="501">
        <v>405</v>
      </c>
      <c r="L4008" s="501">
        <v>364.5</v>
      </c>
      <c r="M4008" s="501">
        <v>360</v>
      </c>
      <c r="N4008" s="501">
        <v>324</v>
      </c>
      <c r="O4008" s="501">
        <v>291.6</v>
      </c>
      <c r="P4008" s="377" t="s">
        <v>31</v>
      </c>
      <c r="Q4008" s="377" t="s">
        <v>31</v>
      </c>
      <c r="R4008" s="377" t="s">
        <v>31</v>
      </c>
      <c r="S4008" s="270"/>
      <c r="T4008" s="283"/>
      <c r="U4008" s="283"/>
      <c r="V4008" s="270"/>
      <c r="W4008" s="270" t="s">
        <v>21</v>
      </c>
    </row>
    <row r="4009" s="253" customFormat="true" ht="25.5" hidden="true" spans="1:23">
      <c r="A4009" s="270">
        <f>MAX(A$3:A4008)+1</f>
        <v>3750</v>
      </c>
      <c r="B4009" s="270">
        <v>330701005</v>
      </c>
      <c r="C4009" s="503" t="s">
        <v>10369</v>
      </c>
      <c r="D4009" s="410" t="s">
        <v>10370</v>
      </c>
      <c r="E4009" s="410" t="s">
        <v>10369</v>
      </c>
      <c r="F4009" s="270" t="s">
        <v>10371</v>
      </c>
      <c r="G4009" s="270" t="s">
        <v>10372</v>
      </c>
      <c r="H4009" s="283" t="s">
        <v>39</v>
      </c>
      <c r="I4009" s="283" t="s">
        <v>40</v>
      </c>
      <c r="J4009" s="500">
        <v>600</v>
      </c>
      <c r="K4009" s="501">
        <v>540</v>
      </c>
      <c r="L4009" s="501">
        <v>486</v>
      </c>
      <c r="M4009" s="501">
        <v>480</v>
      </c>
      <c r="N4009" s="501">
        <v>432</v>
      </c>
      <c r="O4009" s="501">
        <v>388.8</v>
      </c>
      <c r="P4009" s="377" t="s">
        <v>31</v>
      </c>
      <c r="Q4009" s="377" t="s">
        <v>31</v>
      </c>
      <c r="R4009" s="377" t="s">
        <v>31</v>
      </c>
      <c r="S4009" s="270"/>
      <c r="T4009" s="283"/>
      <c r="U4009" s="283"/>
      <c r="V4009" s="270"/>
      <c r="W4009" s="270" t="s">
        <v>21</v>
      </c>
    </row>
    <row r="4010" s="253" customFormat="true" ht="27" hidden="true" spans="1:23">
      <c r="A4010" s="270">
        <f>MAX(A$3:A4009)+1</f>
        <v>3751</v>
      </c>
      <c r="B4010" s="270" t="s">
        <v>10373</v>
      </c>
      <c r="C4010" s="502" t="s">
        <v>10374</v>
      </c>
      <c r="D4010" s="410" t="s">
        <v>10375</v>
      </c>
      <c r="E4010" s="410" t="s">
        <v>10374</v>
      </c>
      <c r="F4010" s="270"/>
      <c r="G4010" s="270" t="s">
        <v>10376</v>
      </c>
      <c r="H4010" s="283" t="s">
        <v>39</v>
      </c>
      <c r="I4010" s="283" t="s">
        <v>40</v>
      </c>
      <c r="J4010" s="490">
        <v>150</v>
      </c>
      <c r="K4010" s="490">
        <v>150</v>
      </c>
      <c r="L4010" s="490">
        <v>150</v>
      </c>
      <c r="M4010" s="490">
        <v>120</v>
      </c>
      <c r="N4010" s="490">
        <v>120</v>
      </c>
      <c r="O4010" s="490">
        <v>120</v>
      </c>
      <c r="P4010" s="377" t="s">
        <v>31</v>
      </c>
      <c r="Q4010" s="377" t="s">
        <v>31</v>
      </c>
      <c r="R4010" s="377" t="s">
        <v>31</v>
      </c>
      <c r="S4010" s="270"/>
      <c r="T4010" s="283"/>
      <c r="U4010" s="283"/>
      <c r="V4010" s="270"/>
      <c r="W4010" s="270" t="s">
        <v>21</v>
      </c>
    </row>
    <row r="4011" s="253" customFormat="true" ht="25.5" hidden="true" spans="1:23">
      <c r="A4011" s="270">
        <f>MAX(A$3:A4010)+1</f>
        <v>3752</v>
      </c>
      <c r="B4011" s="270">
        <v>330701006</v>
      </c>
      <c r="C4011" s="503" t="s">
        <v>10377</v>
      </c>
      <c r="D4011" s="410" t="s">
        <v>10378</v>
      </c>
      <c r="E4011" s="410" t="s">
        <v>10377</v>
      </c>
      <c r="F4011" s="270"/>
      <c r="G4011" s="270"/>
      <c r="H4011" s="283" t="s">
        <v>39</v>
      </c>
      <c r="I4011" s="283" t="s">
        <v>40</v>
      </c>
      <c r="J4011" s="493">
        <v>2688</v>
      </c>
      <c r="K4011" s="494">
        <v>2688</v>
      </c>
      <c r="L4011" s="494">
        <v>2688</v>
      </c>
      <c r="M4011" s="494">
        <v>2150</v>
      </c>
      <c r="N4011" s="494">
        <v>2150</v>
      </c>
      <c r="O4011" s="494">
        <v>2150</v>
      </c>
      <c r="P4011" s="377" t="s">
        <v>31</v>
      </c>
      <c r="Q4011" s="377" t="s">
        <v>31</v>
      </c>
      <c r="R4011" s="377" t="s">
        <v>31</v>
      </c>
      <c r="S4011" s="270"/>
      <c r="T4011" s="377"/>
      <c r="U4011" s="377"/>
      <c r="V4011" s="270"/>
      <c r="W4011" s="270" t="s">
        <v>938</v>
      </c>
    </row>
    <row r="4012" s="253" customFormat="true" ht="27" hidden="true" spans="1:23">
      <c r="A4012" s="270">
        <f>MAX(A$3:A4011)+1</f>
        <v>3753</v>
      </c>
      <c r="B4012" s="270">
        <v>330701007</v>
      </c>
      <c r="C4012" s="503" t="s">
        <v>10379</v>
      </c>
      <c r="D4012" s="410" t="s">
        <v>10380</v>
      </c>
      <c r="E4012" s="410" t="s">
        <v>10379</v>
      </c>
      <c r="F4012" s="270"/>
      <c r="G4012" s="270"/>
      <c r="H4012" s="283" t="s">
        <v>39</v>
      </c>
      <c r="I4012" s="283" t="s">
        <v>40</v>
      </c>
      <c r="J4012" s="500">
        <v>1650</v>
      </c>
      <c r="K4012" s="501">
        <v>1485</v>
      </c>
      <c r="L4012" s="501">
        <v>1336.5</v>
      </c>
      <c r="M4012" s="501">
        <v>1320</v>
      </c>
      <c r="N4012" s="501">
        <v>1188</v>
      </c>
      <c r="O4012" s="501">
        <v>1069.2</v>
      </c>
      <c r="P4012" s="377" t="s">
        <v>31</v>
      </c>
      <c r="Q4012" s="377" t="s">
        <v>31</v>
      </c>
      <c r="R4012" s="377" t="s">
        <v>31</v>
      </c>
      <c r="S4012" s="270"/>
      <c r="T4012" s="283"/>
      <c r="U4012" s="283"/>
      <c r="V4012" s="270"/>
      <c r="W4012" s="270" t="s">
        <v>21</v>
      </c>
    </row>
    <row r="4013" s="253" customFormat="true" ht="38.25" hidden="true" spans="1:23">
      <c r="A4013" s="270">
        <f>MAX(A$3:A4012)+1</f>
        <v>3754</v>
      </c>
      <c r="B4013" s="270">
        <v>330701008</v>
      </c>
      <c r="C4013" s="503" t="s">
        <v>10381</v>
      </c>
      <c r="D4013" s="410" t="s">
        <v>10382</v>
      </c>
      <c r="E4013" s="410" t="s">
        <v>10381</v>
      </c>
      <c r="F4013" s="270" t="s">
        <v>10383</v>
      </c>
      <c r="G4013" s="270"/>
      <c r="H4013" s="283" t="s">
        <v>39</v>
      </c>
      <c r="I4013" s="283" t="s">
        <v>40</v>
      </c>
      <c r="J4013" s="500">
        <v>1750</v>
      </c>
      <c r="K4013" s="501">
        <v>1575</v>
      </c>
      <c r="L4013" s="501">
        <v>1417.5</v>
      </c>
      <c r="M4013" s="501">
        <v>1400</v>
      </c>
      <c r="N4013" s="501">
        <v>1260</v>
      </c>
      <c r="O4013" s="501">
        <v>1134</v>
      </c>
      <c r="P4013" s="377" t="s">
        <v>31</v>
      </c>
      <c r="Q4013" s="377" t="s">
        <v>31</v>
      </c>
      <c r="R4013" s="377" t="s">
        <v>31</v>
      </c>
      <c r="S4013" s="270"/>
      <c r="T4013" s="283"/>
      <c r="U4013" s="283"/>
      <c r="V4013" s="270"/>
      <c r="W4013" s="270" t="s">
        <v>21</v>
      </c>
    </row>
    <row r="4014" s="253" customFormat="true" ht="27" hidden="true" spans="1:23">
      <c r="A4014" s="270">
        <f>MAX(A$3:A4013)+1</f>
        <v>3755</v>
      </c>
      <c r="B4014" s="270">
        <v>330701009</v>
      </c>
      <c r="C4014" s="503" t="s">
        <v>10384</v>
      </c>
      <c r="D4014" s="410" t="s">
        <v>10385</v>
      </c>
      <c r="E4014" s="410" t="s">
        <v>10384</v>
      </c>
      <c r="F4014" s="270"/>
      <c r="G4014" s="270"/>
      <c r="H4014" s="283" t="s">
        <v>39</v>
      </c>
      <c r="I4014" s="283" t="s">
        <v>40</v>
      </c>
      <c r="J4014" s="493">
        <v>2855</v>
      </c>
      <c r="K4014" s="494">
        <v>2855</v>
      </c>
      <c r="L4014" s="494">
        <v>2855</v>
      </c>
      <c r="M4014" s="494">
        <v>2284</v>
      </c>
      <c r="N4014" s="494">
        <v>2284</v>
      </c>
      <c r="O4014" s="494">
        <v>2284</v>
      </c>
      <c r="P4014" s="377" t="s">
        <v>31</v>
      </c>
      <c r="Q4014" s="377" t="s">
        <v>31</v>
      </c>
      <c r="R4014" s="377" t="s">
        <v>31</v>
      </c>
      <c r="S4014" s="270"/>
      <c r="T4014" s="377"/>
      <c r="U4014" s="377"/>
      <c r="V4014" s="270"/>
      <c r="W4014" s="270" t="s">
        <v>938</v>
      </c>
    </row>
    <row r="4015" s="253" customFormat="true" ht="25.5" hidden="true" spans="1:23">
      <c r="A4015" s="270">
        <f>MAX(A$3:A4014)+1</f>
        <v>3756</v>
      </c>
      <c r="B4015" s="270">
        <v>330701010</v>
      </c>
      <c r="C4015" s="503" t="s">
        <v>10386</v>
      </c>
      <c r="D4015" s="410" t="s">
        <v>10387</v>
      </c>
      <c r="E4015" s="410" t="s">
        <v>10386</v>
      </c>
      <c r="F4015" s="270" t="s">
        <v>10388</v>
      </c>
      <c r="G4015" s="270"/>
      <c r="H4015" s="283" t="s">
        <v>39</v>
      </c>
      <c r="I4015" s="283" t="s">
        <v>40</v>
      </c>
      <c r="J4015" s="500">
        <v>1930</v>
      </c>
      <c r="K4015" s="501">
        <v>1737</v>
      </c>
      <c r="L4015" s="501">
        <v>1563.3</v>
      </c>
      <c r="M4015" s="501">
        <v>1544</v>
      </c>
      <c r="N4015" s="501">
        <v>1389.6</v>
      </c>
      <c r="O4015" s="501">
        <v>1250.64</v>
      </c>
      <c r="P4015" s="377" t="s">
        <v>31</v>
      </c>
      <c r="Q4015" s="377" t="s">
        <v>31</v>
      </c>
      <c r="R4015" s="377" t="s">
        <v>31</v>
      </c>
      <c r="S4015" s="270"/>
      <c r="T4015" s="283"/>
      <c r="U4015" s="283"/>
      <c r="V4015" s="270"/>
      <c r="W4015" s="270" t="s">
        <v>21</v>
      </c>
    </row>
    <row r="4016" s="253" customFormat="true" ht="27" hidden="true" spans="1:23">
      <c r="A4016" s="270">
        <f>MAX(A$3:A4015)+1</f>
        <v>3757</v>
      </c>
      <c r="B4016" s="270">
        <v>330701011</v>
      </c>
      <c r="C4016" s="503" t="s">
        <v>10389</v>
      </c>
      <c r="D4016" s="410" t="s">
        <v>10390</v>
      </c>
      <c r="E4016" s="410" t="s">
        <v>10389</v>
      </c>
      <c r="F4016" s="270"/>
      <c r="G4016" s="270"/>
      <c r="H4016" s="283" t="s">
        <v>39</v>
      </c>
      <c r="I4016" s="283" t="s">
        <v>40</v>
      </c>
      <c r="J4016" s="493">
        <v>2943</v>
      </c>
      <c r="K4016" s="494">
        <v>2943</v>
      </c>
      <c r="L4016" s="494">
        <v>2943</v>
      </c>
      <c r="M4016" s="494">
        <v>2354</v>
      </c>
      <c r="N4016" s="494">
        <v>2354</v>
      </c>
      <c r="O4016" s="494">
        <v>2354</v>
      </c>
      <c r="P4016" s="377" t="s">
        <v>31</v>
      </c>
      <c r="Q4016" s="377" t="s">
        <v>31</v>
      </c>
      <c r="R4016" s="377" t="s">
        <v>31</v>
      </c>
      <c r="S4016" s="270"/>
      <c r="T4016" s="377"/>
      <c r="U4016" s="377"/>
      <c r="V4016" s="270"/>
      <c r="W4016" s="270" t="s">
        <v>938</v>
      </c>
    </row>
    <row r="4017" s="253" customFormat="true" ht="40.5" hidden="true" spans="1:23">
      <c r="A4017" s="270">
        <f>MAX(A$3:A4016)+1</f>
        <v>3758</v>
      </c>
      <c r="B4017" s="270">
        <v>330701012</v>
      </c>
      <c r="C4017" s="503" t="s">
        <v>10391</v>
      </c>
      <c r="D4017" s="410" t="s">
        <v>10392</v>
      </c>
      <c r="E4017" s="410" t="s">
        <v>10391</v>
      </c>
      <c r="F4017" s="270"/>
      <c r="G4017" s="270"/>
      <c r="H4017" s="283" t="s">
        <v>39</v>
      </c>
      <c r="I4017" s="283" t="s">
        <v>40</v>
      </c>
      <c r="J4017" s="493">
        <v>2799</v>
      </c>
      <c r="K4017" s="494">
        <v>2799</v>
      </c>
      <c r="L4017" s="494">
        <v>2799</v>
      </c>
      <c r="M4017" s="494">
        <v>2239</v>
      </c>
      <c r="N4017" s="494">
        <v>2239</v>
      </c>
      <c r="O4017" s="494">
        <v>2239</v>
      </c>
      <c r="P4017" s="377" t="s">
        <v>31</v>
      </c>
      <c r="Q4017" s="377" t="s">
        <v>31</v>
      </c>
      <c r="R4017" s="377" t="s">
        <v>31</v>
      </c>
      <c r="S4017" s="270"/>
      <c r="T4017" s="377"/>
      <c r="U4017" s="377"/>
      <c r="V4017" s="270"/>
      <c r="W4017" s="270" t="s">
        <v>938</v>
      </c>
    </row>
    <row r="4018" s="253" customFormat="true" ht="40.5" hidden="true" spans="1:23">
      <c r="A4018" s="270">
        <f>MAX(A$3:A4017)+1</f>
        <v>3759</v>
      </c>
      <c r="B4018" s="270">
        <v>330701013</v>
      </c>
      <c r="C4018" s="503" t="s">
        <v>10393</v>
      </c>
      <c r="D4018" s="410" t="s">
        <v>10394</v>
      </c>
      <c r="E4018" s="410" t="s">
        <v>10393</v>
      </c>
      <c r="F4018" s="270"/>
      <c r="G4018" s="270"/>
      <c r="H4018" s="283" t="s">
        <v>39</v>
      </c>
      <c r="I4018" s="283" t="s">
        <v>40</v>
      </c>
      <c r="J4018" s="500">
        <v>1650</v>
      </c>
      <c r="K4018" s="501">
        <v>1485</v>
      </c>
      <c r="L4018" s="501">
        <v>1336.5</v>
      </c>
      <c r="M4018" s="501">
        <v>1320</v>
      </c>
      <c r="N4018" s="501">
        <v>1188</v>
      </c>
      <c r="O4018" s="501">
        <v>1069.2</v>
      </c>
      <c r="P4018" s="377" t="s">
        <v>31</v>
      </c>
      <c r="Q4018" s="377" t="s">
        <v>31</v>
      </c>
      <c r="R4018" s="377" t="s">
        <v>31</v>
      </c>
      <c r="S4018" s="270"/>
      <c r="T4018" s="283"/>
      <c r="U4018" s="283"/>
      <c r="V4018" s="270"/>
      <c r="W4018" s="270" t="s">
        <v>21</v>
      </c>
    </row>
    <row r="4019" s="253" customFormat="true" ht="27" hidden="true" spans="1:23">
      <c r="A4019" s="270">
        <f>MAX(A$3:A4018)+1</f>
        <v>3760</v>
      </c>
      <c r="B4019" s="270">
        <v>330701014</v>
      </c>
      <c r="C4019" s="503" t="s">
        <v>10395</v>
      </c>
      <c r="D4019" s="410" t="s">
        <v>10396</v>
      </c>
      <c r="E4019" s="410" t="s">
        <v>10395</v>
      </c>
      <c r="F4019" s="270"/>
      <c r="G4019" s="270"/>
      <c r="H4019" s="283" t="s">
        <v>39</v>
      </c>
      <c r="I4019" s="283" t="s">
        <v>40</v>
      </c>
      <c r="J4019" s="493">
        <v>2350</v>
      </c>
      <c r="K4019" s="494">
        <v>2350</v>
      </c>
      <c r="L4019" s="494">
        <v>2350</v>
      </c>
      <c r="M4019" s="494">
        <v>1880</v>
      </c>
      <c r="N4019" s="494">
        <v>1880</v>
      </c>
      <c r="O4019" s="494">
        <v>1880</v>
      </c>
      <c r="P4019" s="377" t="s">
        <v>31</v>
      </c>
      <c r="Q4019" s="377" t="s">
        <v>31</v>
      </c>
      <c r="R4019" s="377" t="s">
        <v>31</v>
      </c>
      <c r="S4019" s="270"/>
      <c r="T4019" s="377"/>
      <c r="U4019" s="377"/>
      <c r="V4019" s="270"/>
      <c r="W4019" s="270" t="s">
        <v>938</v>
      </c>
    </row>
    <row r="4020" s="253" customFormat="true" ht="27" hidden="true" spans="1:23">
      <c r="A4020" s="270">
        <f>MAX(A$3:A4019)+1</f>
        <v>3761</v>
      </c>
      <c r="B4020" s="270">
        <v>330701015</v>
      </c>
      <c r="C4020" s="503" t="s">
        <v>10397</v>
      </c>
      <c r="D4020" s="410" t="s">
        <v>10398</v>
      </c>
      <c r="E4020" s="410" t="s">
        <v>10397</v>
      </c>
      <c r="F4020" s="270"/>
      <c r="G4020" s="270"/>
      <c r="H4020" s="283" t="s">
        <v>39</v>
      </c>
      <c r="I4020" s="283" t="s">
        <v>40</v>
      </c>
      <c r="J4020" s="493">
        <v>2350</v>
      </c>
      <c r="K4020" s="494">
        <v>2350</v>
      </c>
      <c r="L4020" s="494">
        <v>2350</v>
      </c>
      <c r="M4020" s="494">
        <v>1880</v>
      </c>
      <c r="N4020" s="494">
        <v>1880</v>
      </c>
      <c r="O4020" s="494">
        <v>1880</v>
      </c>
      <c r="P4020" s="377" t="s">
        <v>31</v>
      </c>
      <c r="Q4020" s="377" t="s">
        <v>31</v>
      </c>
      <c r="R4020" s="377" t="s">
        <v>31</v>
      </c>
      <c r="S4020" s="270"/>
      <c r="T4020" s="377"/>
      <c r="U4020" s="377"/>
      <c r="V4020" s="270"/>
      <c r="W4020" s="270" t="s">
        <v>938</v>
      </c>
    </row>
    <row r="4021" s="253" customFormat="true" ht="40.5" hidden="true" spans="1:23">
      <c r="A4021" s="270">
        <f>MAX(A$3:A4020)+1</f>
        <v>3762</v>
      </c>
      <c r="B4021" s="270">
        <v>330701016</v>
      </c>
      <c r="C4021" s="503" t="s">
        <v>10399</v>
      </c>
      <c r="D4021" s="410" t="s">
        <v>10400</v>
      </c>
      <c r="E4021" s="410" t="s">
        <v>10399</v>
      </c>
      <c r="F4021" s="270"/>
      <c r="G4021" s="270"/>
      <c r="H4021" s="283" t="s">
        <v>39</v>
      </c>
      <c r="I4021" s="283" t="s">
        <v>40</v>
      </c>
      <c r="J4021" s="493">
        <v>5940</v>
      </c>
      <c r="K4021" s="494">
        <v>5940</v>
      </c>
      <c r="L4021" s="494">
        <v>5940</v>
      </c>
      <c r="M4021" s="494">
        <v>4752</v>
      </c>
      <c r="N4021" s="494">
        <v>4752</v>
      </c>
      <c r="O4021" s="494">
        <v>4752</v>
      </c>
      <c r="P4021" s="377" t="s">
        <v>31</v>
      </c>
      <c r="Q4021" s="377" t="s">
        <v>31</v>
      </c>
      <c r="R4021" s="377" t="s">
        <v>31</v>
      </c>
      <c r="S4021" s="270"/>
      <c r="T4021" s="377"/>
      <c r="U4021" s="377"/>
      <c r="V4021" s="270"/>
      <c r="W4021" s="270" t="s">
        <v>938</v>
      </c>
    </row>
    <row r="4022" s="253" customFormat="true" ht="27" hidden="true" spans="1:23">
      <c r="A4022" s="270">
        <f>MAX(A$3:A4021)+1</f>
        <v>3763</v>
      </c>
      <c r="B4022" s="270">
        <v>330701017</v>
      </c>
      <c r="C4022" s="503" t="s">
        <v>10401</v>
      </c>
      <c r="D4022" s="410" t="s">
        <v>10402</v>
      </c>
      <c r="E4022" s="410" t="s">
        <v>10401</v>
      </c>
      <c r="F4022" s="270"/>
      <c r="G4022" s="270"/>
      <c r="H4022" s="283" t="s">
        <v>39</v>
      </c>
      <c r="I4022" s="283" t="s">
        <v>40</v>
      </c>
      <c r="J4022" s="493">
        <v>4728</v>
      </c>
      <c r="K4022" s="494">
        <v>4728</v>
      </c>
      <c r="L4022" s="494">
        <v>4728</v>
      </c>
      <c r="M4022" s="494">
        <v>3782</v>
      </c>
      <c r="N4022" s="494">
        <v>3782</v>
      </c>
      <c r="O4022" s="494">
        <v>3782</v>
      </c>
      <c r="P4022" s="377" t="s">
        <v>31</v>
      </c>
      <c r="Q4022" s="377" t="s">
        <v>31</v>
      </c>
      <c r="R4022" s="377" t="s">
        <v>31</v>
      </c>
      <c r="S4022" s="270"/>
      <c r="T4022" s="377"/>
      <c r="U4022" s="377"/>
      <c r="V4022" s="270"/>
      <c r="W4022" s="270" t="s">
        <v>938</v>
      </c>
    </row>
    <row r="4023" s="253" customFormat="true" ht="13.5" hidden="true" spans="1:23">
      <c r="A4023" s="270">
        <f>MAX(A$3:A4022)+1</f>
        <v>3764</v>
      </c>
      <c r="B4023" s="270">
        <v>330701018</v>
      </c>
      <c r="C4023" s="270" t="s">
        <v>10403</v>
      </c>
      <c r="D4023" s="410" t="s">
        <v>10404</v>
      </c>
      <c r="E4023" s="410" t="s">
        <v>10405</v>
      </c>
      <c r="F4023" s="270"/>
      <c r="G4023" s="270"/>
      <c r="H4023" s="283" t="s">
        <v>39</v>
      </c>
      <c r="I4023" s="283" t="s">
        <v>40</v>
      </c>
      <c r="J4023" s="500">
        <v>1580</v>
      </c>
      <c r="K4023" s="501">
        <v>1422</v>
      </c>
      <c r="L4023" s="501">
        <v>1279.8</v>
      </c>
      <c r="M4023" s="501">
        <v>1264</v>
      </c>
      <c r="N4023" s="501">
        <v>1137.6</v>
      </c>
      <c r="O4023" s="501">
        <v>1023.84</v>
      </c>
      <c r="P4023" s="377" t="s">
        <v>31</v>
      </c>
      <c r="Q4023" s="377" t="s">
        <v>31</v>
      </c>
      <c r="R4023" s="377" t="s">
        <v>31</v>
      </c>
      <c r="S4023" s="270"/>
      <c r="T4023" s="283"/>
      <c r="U4023" s="283"/>
      <c r="V4023" s="283"/>
      <c r="W4023" s="266" t="s">
        <v>120</v>
      </c>
    </row>
    <row r="4024" s="253" customFormat="true" ht="40.5" hidden="true" spans="1:23">
      <c r="A4024" s="270">
        <f>MAX(A$3:A4023)+1</f>
        <v>3765</v>
      </c>
      <c r="B4024" s="270">
        <v>330701019</v>
      </c>
      <c r="C4024" s="503" t="s">
        <v>10406</v>
      </c>
      <c r="D4024" s="410" t="s">
        <v>10407</v>
      </c>
      <c r="E4024" s="410" t="s">
        <v>10406</v>
      </c>
      <c r="F4024" s="270"/>
      <c r="G4024" s="270"/>
      <c r="H4024" s="283" t="s">
        <v>39</v>
      </c>
      <c r="I4024" s="283" t="s">
        <v>40</v>
      </c>
      <c r="J4024" s="500">
        <v>1580</v>
      </c>
      <c r="K4024" s="501">
        <v>1422</v>
      </c>
      <c r="L4024" s="501">
        <v>1279.8</v>
      </c>
      <c r="M4024" s="501">
        <v>1264</v>
      </c>
      <c r="N4024" s="501">
        <v>1137.6</v>
      </c>
      <c r="O4024" s="501">
        <v>1023.84</v>
      </c>
      <c r="P4024" s="377" t="s">
        <v>31</v>
      </c>
      <c r="Q4024" s="377" t="s">
        <v>31</v>
      </c>
      <c r="R4024" s="377" t="s">
        <v>31</v>
      </c>
      <c r="S4024" s="270"/>
      <c r="T4024" s="283"/>
      <c r="U4024" s="283"/>
      <c r="V4024" s="270"/>
      <c r="W4024" s="270" t="s">
        <v>21</v>
      </c>
    </row>
    <row r="4025" s="253" customFormat="true" ht="40.5" hidden="true" spans="1:23">
      <c r="A4025" s="270">
        <f>MAX(A$3:A4024)+1</f>
        <v>3766</v>
      </c>
      <c r="B4025" s="270">
        <v>330701020</v>
      </c>
      <c r="C4025" s="503" t="s">
        <v>10408</v>
      </c>
      <c r="D4025" s="410" t="s">
        <v>10409</v>
      </c>
      <c r="E4025" s="410" t="s">
        <v>10408</v>
      </c>
      <c r="F4025" s="270"/>
      <c r="G4025" s="270" t="s">
        <v>9633</v>
      </c>
      <c r="H4025" s="283" t="s">
        <v>39</v>
      </c>
      <c r="I4025" s="283" t="s">
        <v>40</v>
      </c>
      <c r="J4025" s="500">
        <v>1950</v>
      </c>
      <c r="K4025" s="501">
        <v>1755</v>
      </c>
      <c r="L4025" s="501">
        <v>1579.5</v>
      </c>
      <c r="M4025" s="501">
        <v>1560</v>
      </c>
      <c r="N4025" s="501">
        <v>1404</v>
      </c>
      <c r="O4025" s="501">
        <v>1263.6</v>
      </c>
      <c r="P4025" s="377" t="s">
        <v>31</v>
      </c>
      <c r="Q4025" s="377" t="s">
        <v>31</v>
      </c>
      <c r="R4025" s="377" t="s">
        <v>31</v>
      </c>
      <c r="S4025" s="270"/>
      <c r="T4025" s="283"/>
      <c r="U4025" s="283"/>
      <c r="V4025" s="270"/>
      <c r="W4025" s="270" t="s">
        <v>21</v>
      </c>
    </row>
    <row r="4026" s="253" customFormat="true" ht="27" hidden="true" spans="1:23">
      <c r="A4026" s="270">
        <f>MAX(A$3:A4025)+1</f>
        <v>3767</v>
      </c>
      <c r="B4026" s="270">
        <v>330701021</v>
      </c>
      <c r="C4026" s="503" t="s">
        <v>10410</v>
      </c>
      <c r="D4026" s="410" t="s">
        <v>10411</v>
      </c>
      <c r="E4026" s="410" t="s">
        <v>10410</v>
      </c>
      <c r="F4026" s="270"/>
      <c r="G4026" s="270"/>
      <c r="H4026" s="283" t="s">
        <v>44</v>
      </c>
      <c r="I4026" s="283" t="s">
        <v>40</v>
      </c>
      <c r="J4026" s="493">
        <v>2363</v>
      </c>
      <c r="K4026" s="494">
        <v>2363</v>
      </c>
      <c r="L4026" s="494">
        <v>2363</v>
      </c>
      <c r="M4026" s="494">
        <v>1890</v>
      </c>
      <c r="N4026" s="494">
        <v>1890</v>
      </c>
      <c r="O4026" s="494">
        <v>1890</v>
      </c>
      <c r="P4026" s="377" t="s">
        <v>31</v>
      </c>
      <c r="Q4026" s="377" t="s">
        <v>31</v>
      </c>
      <c r="R4026" s="377" t="s">
        <v>31</v>
      </c>
      <c r="S4026" s="270"/>
      <c r="T4026" s="377"/>
      <c r="U4026" s="377"/>
      <c r="V4026" s="270"/>
      <c r="W4026" s="270" t="s">
        <v>938</v>
      </c>
    </row>
    <row r="4027" s="253" customFormat="true" ht="27" hidden="true" spans="1:23">
      <c r="A4027" s="270">
        <f>MAX(A$3:A4026)+1</f>
        <v>3768</v>
      </c>
      <c r="B4027" s="270">
        <v>330701022</v>
      </c>
      <c r="C4027" s="503" t="s">
        <v>10412</v>
      </c>
      <c r="D4027" s="410" t="s">
        <v>10413</v>
      </c>
      <c r="E4027" s="410" t="s">
        <v>10412</v>
      </c>
      <c r="F4027" s="270" t="s">
        <v>10414</v>
      </c>
      <c r="G4027" s="270"/>
      <c r="H4027" s="283" t="s">
        <v>39</v>
      </c>
      <c r="I4027" s="283" t="s">
        <v>40</v>
      </c>
      <c r="J4027" s="493">
        <v>1433</v>
      </c>
      <c r="K4027" s="494">
        <v>1433</v>
      </c>
      <c r="L4027" s="494">
        <v>1433</v>
      </c>
      <c r="M4027" s="494">
        <v>1146</v>
      </c>
      <c r="N4027" s="494">
        <v>1146</v>
      </c>
      <c r="O4027" s="494">
        <v>1146</v>
      </c>
      <c r="P4027" s="377" t="s">
        <v>31</v>
      </c>
      <c r="Q4027" s="377" t="s">
        <v>31</v>
      </c>
      <c r="R4027" s="377" t="s">
        <v>31</v>
      </c>
      <c r="S4027" s="270"/>
      <c r="T4027" s="377"/>
      <c r="U4027" s="377"/>
      <c r="V4027" s="270"/>
      <c r="W4027" s="270" t="s">
        <v>938</v>
      </c>
    </row>
    <row r="4028" s="253" customFormat="true" ht="27" hidden="true" spans="1:23">
      <c r="A4028" s="270">
        <f>MAX(A$3:A4027)+1</f>
        <v>3769</v>
      </c>
      <c r="B4028" s="270">
        <v>330701023</v>
      </c>
      <c r="C4028" s="503" t="s">
        <v>10415</v>
      </c>
      <c r="D4028" s="410" t="s">
        <v>10416</v>
      </c>
      <c r="E4028" s="410" t="s">
        <v>10415</v>
      </c>
      <c r="F4028" s="270"/>
      <c r="G4028" s="270"/>
      <c r="H4028" s="283" t="s">
        <v>39</v>
      </c>
      <c r="I4028" s="283" t="s">
        <v>40</v>
      </c>
      <c r="J4028" s="500">
        <v>1200</v>
      </c>
      <c r="K4028" s="501">
        <v>1080</v>
      </c>
      <c r="L4028" s="501">
        <v>972</v>
      </c>
      <c r="M4028" s="501">
        <v>960</v>
      </c>
      <c r="N4028" s="501">
        <v>864</v>
      </c>
      <c r="O4028" s="501">
        <v>777.6</v>
      </c>
      <c r="P4028" s="377" t="s">
        <v>31</v>
      </c>
      <c r="Q4028" s="377" t="s">
        <v>31</v>
      </c>
      <c r="R4028" s="377" t="s">
        <v>31</v>
      </c>
      <c r="S4028" s="270"/>
      <c r="T4028" s="283"/>
      <c r="U4028" s="283"/>
      <c r="V4028" s="270"/>
      <c r="W4028" s="270" t="s">
        <v>21</v>
      </c>
    </row>
    <row r="4029" s="253" customFormat="true" ht="27" hidden="true" spans="1:23">
      <c r="A4029" s="270">
        <f>MAX(A$3:A4028)+1</f>
        <v>3770</v>
      </c>
      <c r="B4029" s="270">
        <v>330701024</v>
      </c>
      <c r="C4029" s="503" t="s">
        <v>10417</v>
      </c>
      <c r="D4029" s="410" t="s">
        <v>10418</v>
      </c>
      <c r="E4029" s="410" t="s">
        <v>10417</v>
      </c>
      <c r="F4029" s="270"/>
      <c r="G4029" s="270"/>
      <c r="H4029" s="283" t="s">
        <v>39</v>
      </c>
      <c r="I4029" s="283" t="s">
        <v>40</v>
      </c>
      <c r="J4029" s="500">
        <v>1350</v>
      </c>
      <c r="K4029" s="501">
        <v>1215</v>
      </c>
      <c r="L4029" s="501">
        <v>1093.5</v>
      </c>
      <c r="M4029" s="501">
        <v>1080</v>
      </c>
      <c r="N4029" s="501">
        <v>972</v>
      </c>
      <c r="O4029" s="501">
        <v>874.8</v>
      </c>
      <c r="P4029" s="377" t="s">
        <v>31</v>
      </c>
      <c r="Q4029" s="377" t="s">
        <v>31</v>
      </c>
      <c r="R4029" s="377" t="s">
        <v>31</v>
      </c>
      <c r="S4029" s="270"/>
      <c r="T4029" s="283"/>
      <c r="U4029" s="283"/>
      <c r="V4029" s="270"/>
      <c r="W4029" s="270" t="s">
        <v>21</v>
      </c>
    </row>
    <row r="4030" s="253" customFormat="true" ht="40.5" hidden="true" spans="1:23">
      <c r="A4030" s="270">
        <f>MAX(A$3:A4029)+1</f>
        <v>3771</v>
      </c>
      <c r="B4030" s="270">
        <v>330701025</v>
      </c>
      <c r="C4030" s="503" t="s">
        <v>10419</v>
      </c>
      <c r="D4030" s="410" t="s">
        <v>10420</v>
      </c>
      <c r="E4030" s="410" t="s">
        <v>10419</v>
      </c>
      <c r="F4030" s="270" t="s">
        <v>10421</v>
      </c>
      <c r="G4030" s="270"/>
      <c r="H4030" s="283" t="s">
        <v>44</v>
      </c>
      <c r="I4030" s="283" t="s">
        <v>40</v>
      </c>
      <c r="J4030" s="493">
        <v>1905</v>
      </c>
      <c r="K4030" s="494">
        <v>1905</v>
      </c>
      <c r="L4030" s="494">
        <v>1905</v>
      </c>
      <c r="M4030" s="494">
        <v>1524</v>
      </c>
      <c r="N4030" s="494">
        <v>1524</v>
      </c>
      <c r="O4030" s="494">
        <v>1524</v>
      </c>
      <c r="P4030" s="377" t="s">
        <v>31</v>
      </c>
      <c r="Q4030" s="377" t="s">
        <v>31</v>
      </c>
      <c r="R4030" s="377" t="s">
        <v>31</v>
      </c>
      <c r="S4030" s="270"/>
      <c r="T4030" s="377"/>
      <c r="U4030" s="377"/>
      <c r="V4030" s="270"/>
      <c r="W4030" s="270" t="s">
        <v>938</v>
      </c>
    </row>
    <row r="4031" s="253" customFormat="true" ht="40.5" hidden="true" spans="1:23">
      <c r="A4031" s="270">
        <f>MAX(A$3:A4030)+1</f>
        <v>3772</v>
      </c>
      <c r="B4031" s="270">
        <v>330701026</v>
      </c>
      <c r="C4031" s="505" t="s">
        <v>10422</v>
      </c>
      <c r="D4031" s="410" t="s">
        <v>10423</v>
      </c>
      <c r="E4031" s="410" t="s">
        <v>10422</v>
      </c>
      <c r="F4031" s="336" t="s">
        <v>10424</v>
      </c>
      <c r="G4031" s="336"/>
      <c r="H4031" s="283" t="s">
        <v>39</v>
      </c>
      <c r="I4031" s="377" t="s">
        <v>40</v>
      </c>
      <c r="J4031" s="500">
        <v>1500</v>
      </c>
      <c r="K4031" s="501">
        <v>1350</v>
      </c>
      <c r="L4031" s="501">
        <v>1215</v>
      </c>
      <c r="M4031" s="501">
        <v>1200</v>
      </c>
      <c r="N4031" s="501">
        <v>1080</v>
      </c>
      <c r="O4031" s="501">
        <v>972</v>
      </c>
      <c r="P4031" s="377" t="s">
        <v>31</v>
      </c>
      <c r="Q4031" s="377" t="s">
        <v>31</v>
      </c>
      <c r="R4031" s="377" t="s">
        <v>31</v>
      </c>
      <c r="S4031" s="336"/>
      <c r="T4031" s="283"/>
      <c r="U4031" s="377"/>
      <c r="V4031" s="283"/>
      <c r="W4031" s="270" t="s">
        <v>1123</v>
      </c>
    </row>
    <row r="4032" s="253" customFormat="true" ht="40.5" hidden="true" spans="1:23">
      <c r="A4032" s="270">
        <f>MAX(A$3:A4031)+1</f>
        <v>3773</v>
      </c>
      <c r="B4032" s="270">
        <v>330701027</v>
      </c>
      <c r="C4032" s="503" t="s">
        <v>10425</v>
      </c>
      <c r="D4032" s="410" t="s">
        <v>10426</v>
      </c>
      <c r="E4032" s="410" t="s">
        <v>10425</v>
      </c>
      <c r="F4032" s="270"/>
      <c r="G4032" s="270"/>
      <c r="H4032" s="283" t="s">
        <v>39</v>
      </c>
      <c r="I4032" s="283" t="s">
        <v>40</v>
      </c>
      <c r="J4032" s="500">
        <v>1500</v>
      </c>
      <c r="K4032" s="501">
        <v>1350</v>
      </c>
      <c r="L4032" s="501">
        <v>1215</v>
      </c>
      <c r="M4032" s="501">
        <v>1200</v>
      </c>
      <c r="N4032" s="501">
        <v>1080</v>
      </c>
      <c r="O4032" s="501">
        <v>972</v>
      </c>
      <c r="P4032" s="377" t="s">
        <v>31</v>
      </c>
      <c r="Q4032" s="377" t="s">
        <v>31</v>
      </c>
      <c r="R4032" s="377" t="s">
        <v>31</v>
      </c>
      <c r="S4032" s="270"/>
      <c r="T4032" s="283"/>
      <c r="U4032" s="283"/>
      <c r="V4032" s="270"/>
      <c r="W4032" s="270" t="s">
        <v>21</v>
      </c>
    </row>
    <row r="4033" s="253" customFormat="true" ht="27" hidden="true" spans="1:23">
      <c r="A4033" s="270">
        <f>MAX(A$3:A4032)+1</f>
        <v>3774</v>
      </c>
      <c r="B4033" s="270">
        <v>330701028</v>
      </c>
      <c r="C4033" s="503" t="s">
        <v>10427</v>
      </c>
      <c r="D4033" s="410" t="s">
        <v>10428</v>
      </c>
      <c r="E4033" s="410" t="s">
        <v>10427</v>
      </c>
      <c r="F4033" s="270"/>
      <c r="G4033" s="270"/>
      <c r="H4033" s="283" t="s">
        <v>39</v>
      </c>
      <c r="I4033" s="283" t="s">
        <v>40</v>
      </c>
      <c r="J4033" s="500">
        <v>900</v>
      </c>
      <c r="K4033" s="501">
        <v>810</v>
      </c>
      <c r="L4033" s="501">
        <v>729</v>
      </c>
      <c r="M4033" s="501">
        <v>720</v>
      </c>
      <c r="N4033" s="501">
        <v>648</v>
      </c>
      <c r="O4033" s="501">
        <v>583.2</v>
      </c>
      <c r="P4033" s="377" t="s">
        <v>31</v>
      </c>
      <c r="Q4033" s="377" t="s">
        <v>31</v>
      </c>
      <c r="R4033" s="377" t="s">
        <v>31</v>
      </c>
      <c r="S4033" s="270"/>
      <c r="T4033" s="283"/>
      <c r="U4033" s="283"/>
      <c r="V4033" s="270"/>
      <c r="W4033" s="270" t="s">
        <v>21</v>
      </c>
    </row>
    <row r="4034" s="253" customFormat="true" ht="27" hidden="true" spans="1:23">
      <c r="A4034" s="270">
        <f>MAX(A$3:A4033)+1</f>
        <v>3775</v>
      </c>
      <c r="B4034" s="270">
        <v>330701029</v>
      </c>
      <c r="C4034" s="503" t="s">
        <v>10429</v>
      </c>
      <c r="D4034" s="410" t="s">
        <v>10430</v>
      </c>
      <c r="E4034" s="410" t="s">
        <v>10429</v>
      </c>
      <c r="F4034" s="270" t="s">
        <v>10431</v>
      </c>
      <c r="G4034" s="270"/>
      <c r="H4034" s="283" t="s">
        <v>44</v>
      </c>
      <c r="I4034" s="283" t="s">
        <v>40</v>
      </c>
      <c r="J4034" s="500">
        <v>1500</v>
      </c>
      <c r="K4034" s="501">
        <v>1350</v>
      </c>
      <c r="L4034" s="501">
        <v>1215</v>
      </c>
      <c r="M4034" s="501">
        <v>1200</v>
      </c>
      <c r="N4034" s="501">
        <v>1080</v>
      </c>
      <c r="O4034" s="501">
        <v>972</v>
      </c>
      <c r="P4034" s="377" t="s">
        <v>31</v>
      </c>
      <c r="Q4034" s="377" t="s">
        <v>31</v>
      </c>
      <c r="R4034" s="377" t="s">
        <v>31</v>
      </c>
      <c r="S4034" s="270"/>
      <c r="T4034" s="283"/>
      <c r="U4034" s="283"/>
      <c r="V4034" s="270"/>
      <c r="W4034" s="270" t="s">
        <v>21</v>
      </c>
    </row>
    <row r="4035" s="253" customFormat="true" ht="25.5" hidden="true" spans="1:23">
      <c r="A4035" s="270">
        <f>MAX(A$3:A4034)+1</f>
        <v>3776</v>
      </c>
      <c r="B4035" s="270">
        <v>330701030</v>
      </c>
      <c r="C4035" s="503" t="s">
        <v>10432</v>
      </c>
      <c r="D4035" s="410" t="s">
        <v>10433</v>
      </c>
      <c r="E4035" s="410" t="s">
        <v>10432</v>
      </c>
      <c r="F4035" s="270"/>
      <c r="G4035" s="270"/>
      <c r="H4035" s="283" t="s">
        <v>39</v>
      </c>
      <c r="I4035" s="283" t="s">
        <v>40</v>
      </c>
      <c r="J4035" s="500">
        <v>1500</v>
      </c>
      <c r="K4035" s="501">
        <v>1350</v>
      </c>
      <c r="L4035" s="501">
        <v>1215</v>
      </c>
      <c r="M4035" s="501">
        <v>1200</v>
      </c>
      <c r="N4035" s="501">
        <v>1080</v>
      </c>
      <c r="O4035" s="501">
        <v>972</v>
      </c>
      <c r="P4035" s="377" t="s">
        <v>31</v>
      </c>
      <c r="Q4035" s="377" t="s">
        <v>31</v>
      </c>
      <c r="R4035" s="377" t="s">
        <v>31</v>
      </c>
      <c r="S4035" s="270"/>
      <c r="T4035" s="283"/>
      <c r="U4035" s="283"/>
      <c r="V4035" s="270"/>
      <c r="W4035" s="270" t="s">
        <v>21</v>
      </c>
    </row>
    <row r="4036" s="253" customFormat="true" ht="27" hidden="true" spans="1:23">
      <c r="A4036" s="270">
        <f>MAX(A$3:A4035)+1</f>
        <v>3777</v>
      </c>
      <c r="B4036" s="270">
        <v>330701031</v>
      </c>
      <c r="C4036" s="503" t="s">
        <v>10434</v>
      </c>
      <c r="D4036" s="410" t="s">
        <v>10435</v>
      </c>
      <c r="E4036" s="410" t="s">
        <v>10434</v>
      </c>
      <c r="F4036" s="270"/>
      <c r="G4036" s="270" t="s">
        <v>10436</v>
      </c>
      <c r="H4036" s="283" t="s">
        <v>39</v>
      </c>
      <c r="I4036" s="283" t="s">
        <v>40</v>
      </c>
      <c r="J4036" s="500">
        <v>1200</v>
      </c>
      <c r="K4036" s="501">
        <v>1080</v>
      </c>
      <c r="L4036" s="501">
        <v>972</v>
      </c>
      <c r="M4036" s="501">
        <v>960</v>
      </c>
      <c r="N4036" s="501">
        <v>864</v>
      </c>
      <c r="O4036" s="501">
        <v>777.6</v>
      </c>
      <c r="P4036" s="377" t="s">
        <v>31</v>
      </c>
      <c r="Q4036" s="377" t="s">
        <v>31</v>
      </c>
      <c r="R4036" s="377" t="s">
        <v>31</v>
      </c>
      <c r="S4036" s="270"/>
      <c r="T4036" s="283"/>
      <c r="U4036" s="283"/>
      <c r="V4036" s="270"/>
      <c r="W4036" s="270" t="s">
        <v>21</v>
      </c>
    </row>
    <row r="4037" s="253" customFormat="true" ht="27" hidden="true" spans="1:23">
      <c r="A4037" s="270">
        <f>MAX(A$3:A4036)+1</f>
        <v>3778</v>
      </c>
      <c r="B4037" s="270">
        <v>330701032</v>
      </c>
      <c r="C4037" s="503" t="s">
        <v>10437</v>
      </c>
      <c r="D4037" s="410" t="s">
        <v>10438</v>
      </c>
      <c r="E4037" s="410" t="s">
        <v>10437</v>
      </c>
      <c r="F4037" s="270"/>
      <c r="G4037" s="270"/>
      <c r="H4037" s="283" t="s">
        <v>39</v>
      </c>
      <c r="I4037" s="283" t="s">
        <v>40</v>
      </c>
      <c r="J4037" s="500">
        <v>300</v>
      </c>
      <c r="K4037" s="501">
        <v>270</v>
      </c>
      <c r="L4037" s="501">
        <v>243</v>
      </c>
      <c r="M4037" s="501">
        <v>240</v>
      </c>
      <c r="N4037" s="501">
        <v>216</v>
      </c>
      <c r="O4037" s="501">
        <v>194.4</v>
      </c>
      <c r="P4037" s="377" t="s">
        <v>31</v>
      </c>
      <c r="Q4037" s="377" t="s">
        <v>31</v>
      </c>
      <c r="R4037" s="377" t="s">
        <v>31</v>
      </c>
      <c r="S4037" s="270"/>
      <c r="T4037" s="283"/>
      <c r="U4037" s="283"/>
      <c r="V4037" s="270"/>
      <c r="W4037" s="270" t="s">
        <v>21</v>
      </c>
    </row>
    <row r="4038" s="253" customFormat="true" ht="27" hidden="true" spans="1:23">
      <c r="A4038" s="270">
        <f>MAX(A$3:A4037)+1</f>
        <v>3779</v>
      </c>
      <c r="B4038" s="270">
        <v>330701033</v>
      </c>
      <c r="C4038" s="503" t="s">
        <v>10439</v>
      </c>
      <c r="D4038" s="410" t="s">
        <v>10440</v>
      </c>
      <c r="E4038" s="410" t="s">
        <v>10439</v>
      </c>
      <c r="F4038" s="270"/>
      <c r="G4038" s="270"/>
      <c r="H4038" s="283" t="s">
        <v>39</v>
      </c>
      <c r="I4038" s="283" t="s">
        <v>40</v>
      </c>
      <c r="J4038" s="500">
        <v>300</v>
      </c>
      <c r="K4038" s="501">
        <v>270</v>
      </c>
      <c r="L4038" s="501">
        <v>243</v>
      </c>
      <c r="M4038" s="501">
        <v>240</v>
      </c>
      <c r="N4038" s="501">
        <v>216</v>
      </c>
      <c r="O4038" s="501">
        <v>194.4</v>
      </c>
      <c r="P4038" s="377" t="s">
        <v>31</v>
      </c>
      <c r="Q4038" s="377" t="s">
        <v>31</v>
      </c>
      <c r="R4038" s="377" t="s">
        <v>31</v>
      </c>
      <c r="S4038" s="270"/>
      <c r="T4038" s="283"/>
      <c r="U4038" s="283"/>
      <c r="V4038" s="270"/>
      <c r="W4038" s="270" t="s">
        <v>21</v>
      </c>
    </row>
    <row r="4039" s="253" customFormat="true" ht="27" hidden="true" spans="1:23">
      <c r="A4039" s="270">
        <f>MAX(A$3:A4038)+1</f>
        <v>3780</v>
      </c>
      <c r="B4039" s="270">
        <v>330701034</v>
      </c>
      <c r="C4039" s="503" t="s">
        <v>10441</v>
      </c>
      <c r="D4039" s="410" t="s">
        <v>10442</v>
      </c>
      <c r="E4039" s="410" t="s">
        <v>10441</v>
      </c>
      <c r="F4039" s="270"/>
      <c r="G4039" s="270"/>
      <c r="H4039" s="283" t="s">
        <v>39</v>
      </c>
      <c r="I4039" s="283" t="s">
        <v>40</v>
      </c>
      <c r="J4039" s="493">
        <v>1160</v>
      </c>
      <c r="K4039" s="494">
        <v>1160</v>
      </c>
      <c r="L4039" s="494">
        <v>1160</v>
      </c>
      <c r="M4039" s="494">
        <v>928</v>
      </c>
      <c r="N4039" s="494">
        <v>928</v>
      </c>
      <c r="O4039" s="494">
        <v>928</v>
      </c>
      <c r="P4039" s="377" t="s">
        <v>31</v>
      </c>
      <c r="Q4039" s="377" t="s">
        <v>31</v>
      </c>
      <c r="R4039" s="377" t="s">
        <v>31</v>
      </c>
      <c r="S4039" s="270"/>
      <c r="T4039" s="377"/>
      <c r="U4039" s="377"/>
      <c r="V4039" s="270"/>
      <c r="W4039" s="270" t="s">
        <v>938</v>
      </c>
    </row>
    <row r="4040" s="253" customFormat="true" ht="27" hidden="true" spans="1:23">
      <c r="A4040" s="270">
        <f>MAX(A$3:A4039)+1</f>
        <v>3781</v>
      </c>
      <c r="B4040" s="270">
        <v>330701035</v>
      </c>
      <c r="C4040" s="503" t="s">
        <v>10443</v>
      </c>
      <c r="D4040" s="410" t="s">
        <v>10444</v>
      </c>
      <c r="E4040" s="410" t="s">
        <v>10443</v>
      </c>
      <c r="F4040" s="270"/>
      <c r="G4040" s="270"/>
      <c r="H4040" s="283" t="s">
        <v>39</v>
      </c>
      <c r="I4040" s="283" t="s">
        <v>40</v>
      </c>
      <c r="J4040" s="500">
        <v>450</v>
      </c>
      <c r="K4040" s="501">
        <v>405</v>
      </c>
      <c r="L4040" s="501">
        <v>364.5</v>
      </c>
      <c r="M4040" s="501">
        <v>360</v>
      </c>
      <c r="N4040" s="501">
        <v>324</v>
      </c>
      <c r="O4040" s="501">
        <v>291.6</v>
      </c>
      <c r="P4040" s="377" t="s">
        <v>31</v>
      </c>
      <c r="Q4040" s="377" t="s">
        <v>31</v>
      </c>
      <c r="R4040" s="377" t="s">
        <v>31</v>
      </c>
      <c r="S4040" s="270"/>
      <c r="T4040" s="283"/>
      <c r="U4040" s="283"/>
      <c r="V4040" s="270"/>
      <c r="W4040" s="270" t="s">
        <v>21</v>
      </c>
    </row>
    <row r="4041" s="253" customFormat="true" ht="27" hidden="true" spans="1:23">
      <c r="A4041" s="270">
        <f>MAX(A$3:A4040)+1</f>
        <v>3782</v>
      </c>
      <c r="B4041" s="270">
        <v>330701036</v>
      </c>
      <c r="C4041" s="503" t="s">
        <v>10445</v>
      </c>
      <c r="D4041" s="410" t="s">
        <v>10446</v>
      </c>
      <c r="E4041" s="410" t="s">
        <v>10445</v>
      </c>
      <c r="F4041" s="270"/>
      <c r="G4041" s="270"/>
      <c r="H4041" s="283" t="s">
        <v>39</v>
      </c>
      <c r="I4041" s="283" t="s">
        <v>40</v>
      </c>
      <c r="J4041" s="500">
        <v>600</v>
      </c>
      <c r="K4041" s="501">
        <v>540</v>
      </c>
      <c r="L4041" s="501">
        <v>486</v>
      </c>
      <c r="M4041" s="501">
        <v>480</v>
      </c>
      <c r="N4041" s="501">
        <v>432</v>
      </c>
      <c r="O4041" s="501">
        <v>388.8</v>
      </c>
      <c r="P4041" s="377" t="s">
        <v>31</v>
      </c>
      <c r="Q4041" s="377" t="s">
        <v>31</v>
      </c>
      <c r="R4041" s="377" t="s">
        <v>31</v>
      </c>
      <c r="S4041" s="270"/>
      <c r="T4041" s="283"/>
      <c r="U4041" s="283"/>
      <c r="V4041" s="270"/>
      <c r="W4041" s="270" t="s">
        <v>21</v>
      </c>
    </row>
    <row r="4042" s="253" customFormat="true" ht="27" hidden="true" spans="1:23">
      <c r="A4042" s="270">
        <f>MAX(A$3:A4041)+1</f>
        <v>3783</v>
      </c>
      <c r="B4042" s="270">
        <v>330701037</v>
      </c>
      <c r="C4042" s="503" t="s">
        <v>10447</v>
      </c>
      <c r="D4042" s="410" t="s">
        <v>10448</v>
      </c>
      <c r="E4042" s="410" t="s">
        <v>10447</v>
      </c>
      <c r="F4042" s="270"/>
      <c r="G4042" s="270"/>
      <c r="H4042" s="283" t="s">
        <v>39</v>
      </c>
      <c r="I4042" s="283" t="s">
        <v>40</v>
      </c>
      <c r="J4042" s="500">
        <v>1500</v>
      </c>
      <c r="K4042" s="501">
        <v>1350</v>
      </c>
      <c r="L4042" s="501">
        <v>1215</v>
      </c>
      <c r="M4042" s="501">
        <v>1200</v>
      </c>
      <c r="N4042" s="501">
        <v>1080</v>
      </c>
      <c r="O4042" s="501">
        <v>972</v>
      </c>
      <c r="P4042" s="377" t="s">
        <v>31</v>
      </c>
      <c r="Q4042" s="377" t="s">
        <v>31</v>
      </c>
      <c r="R4042" s="377" t="s">
        <v>31</v>
      </c>
      <c r="S4042" s="270"/>
      <c r="T4042" s="283"/>
      <c r="U4042" s="283"/>
      <c r="V4042" s="270"/>
      <c r="W4042" s="270" t="s">
        <v>21</v>
      </c>
    </row>
    <row r="4043" s="253" customFormat="true" ht="27" hidden="true" spans="1:23">
      <c r="A4043" s="270">
        <f>MAX(A$3:A4042)+1</f>
        <v>3784</v>
      </c>
      <c r="B4043" s="270">
        <v>330701038</v>
      </c>
      <c r="C4043" s="503" t="s">
        <v>10449</v>
      </c>
      <c r="D4043" s="410" t="s">
        <v>10450</v>
      </c>
      <c r="E4043" s="410" t="s">
        <v>10449</v>
      </c>
      <c r="F4043" s="270" t="s">
        <v>10451</v>
      </c>
      <c r="G4043" s="270"/>
      <c r="H4043" s="283" t="s">
        <v>39</v>
      </c>
      <c r="I4043" s="283" t="s">
        <v>40</v>
      </c>
      <c r="J4043" s="493">
        <v>1304</v>
      </c>
      <c r="K4043" s="494">
        <v>1304</v>
      </c>
      <c r="L4043" s="494">
        <v>1304</v>
      </c>
      <c r="M4043" s="494">
        <v>1043</v>
      </c>
      <c r="N4043" s="494">
        <v>1043</v>
      </c>
      <c r="O4043" s="494">
        <v>1043</v>
      </c>
      <c r="P4043" s="377" t="s">
        <v>31</v>
      </c>
      <c r="Q4043" s="377" t="s">
        <v>31</v>
      </c>
      <c r="R4043" s="377" t="s">
        <v>31</v>
      </c>
      <c r="S4043" s="270"/>
      <c r="T4043" s="377"/>
      <c r="U4043" s="377"/>
      <c r="V4043" s="270"/>
      <c r="W4043" s="270" t="s">
        <v>938</v>
      </c>
    </row>
    <row r="4044" s="253" customFormat="true" ht="27" hidden="true" spans="1:23">
      <c r="A4044" s="270">
        <f>MAX(A$3:A4043)+1</f>
        <v>3785</v>
      </c>
      <c r="B4044" s="270">
        <v>330701039</v>
      </c>
      <c r="C4044" s="503" t="s">
        <v>10452</v>
      </c>
      <c r="D4044" s="410" t="s">
        <v>10453</v>
      </c>
      <c r="E4044" s="410" t="s">
        <v>10452</v>
      </c>
      <c r="F4044" s="270"/>
      <c r="G4044" s="270"/>
      <c r="H4044" s="283" t="s">
        <v>39</v>
      </c>
      <c r="I4044" s="283" t="s">
        <v>40</v>
      </c>
      <c r="J4044" s="500">
        <v>1050</v>
      </c>
      <c r="K4044" s="501">
        <v>945</v>
      </c>
      <c r="L4044" s="501">
        <v>850.5</v>
      </c>
      <c r="M4044" s="501">
        <v>840</v>
      </c>
      <c r="N4044" s="501">
        <v>756</v>
      </c>
      <c r="O4044" s="501">
        <v>680.4</v>
      </c>
      <c r="P4044" s="377" t="s">
        <v>31</v>
      </c>
      <c r="Q4044" s="377" t="s">
        <v>31</v>
      </c>
      <c r="R4044" s="377" t="s">
        <v>31</v>
      </c>
      <c r="S4044" s="270"/>
      <c r="T4044" s="283"/>
      <c r="U4044" s="283"/>
      <c r="V4044" s="270"/>
      <c r="W4044" s="270" t="s">
        <v>21</v>
      </c>
    </row>
    <row r="4045" s="253" customFormat="true" ht="38.25" hidden="true" spans="1:23">
      <c r="A4045" s="270">
        <f>MAX(A$3:A4044)+1</f>
        <v>3786</v>
      </c>
      <c r="B4045" s="270">
        <v>330701040</v>
      </c>
      <c r="C4045" s="503" t="s">
        <v>10454</v>
      </c>
      <c r="D4045" s="410" t="s">
        <v>10455</v>
      </c>
      <c r="E4045" s="410" t="s">
        <v>10454</v>
      </c>
      <c r="F4045" s="270" t="s">
        <v>10456</v>
      </c>
      <c r="G4045" s="270"/>
      <c r="H4045" s="283" t="s">
        <v>39</v>
      </c>
      <c r="I4045" s="283" t="s">
        <v>40</v>
      </c>
      <c r="J4045" s="500">
        <v>1050</v>
      </c>
      <c r="K4045" s="501">
        <v>945</v>
      </c>
      <c r="L4045" s="501">
        <v>850.5</v>
      </c>
      <c r="M4045" s="501">
        <v>840</v>
      </c>
      <c r="N4045" s="501">
        <v>756</v>
      </c>
      <c r="O4045" s="501">
        <v>680.4</v>
      </c>
      <c r="P4045" s="377" t="s">
        <v>31</v>
      </c>
      <c r="Q4045" s="377" t="s">
        <v>31</v>
      </c>
      <c r="R4045" s="377" t="s">
        <v>31</v>
      </c>
      <c r="S4045" s="270"/>
      <c r="T4045" s="283"/>
      <c r="U4045" s="283"/>
      <c r="V4045" s="270"/>
      <c r="W4045" s="270" t="s">
        <v>21</v>
      </c>
    </row>
    <row r="4046" s="253" customFormat="true" ht="38.25" hidden="true" spans="1:23">
      <c r="A4046" s="270">
        <f>MAX(A$3:A4045)+1</f>
        <v>3787</v>
      </c>
      <c r="B4046" s="270">
        <v>330701041</v>
      </c>
      <c r="C4046" s="503" t="s">
        <v>10457</v>
      </c>
      <c r="D4046" s="410" t="s">
        <v>10458</v>
      </c>
      <c r="E4046" s="410" t="s">
        <v>10457</v>
      </c>
      <c r="F4046" s="270" t="s">
        <v>10459</v>
      </c>
      <c r="G4046" s="270"/>
      <c r="H4046" s="283" t="s">
        <v>39</v>
      </c>
      <c r="I4046" s="283" t="s">
        <v>40</v>
      </c>
      <c r="J4046" s="493">
        <v>4717</v>
      </c>
      <c r="K4046" s="494">
        <v>4717</v>
      </c>
      <c r="L4046" s="494">
        <v>4717</v>
      </c>
      <c r="M4046" s="494">
        <v>3774</v>
      </c>
      <c r="N4046" s="494">
        <v>3774</v>
      </c>
      <c r="O4046" s="494">
        <v>3774</v>
      </c>
      <c r="P4046" s="377" t="s">
        <v>31</v>
      </c>
      <c r="Q4046" s="377" t="s">
        <v>31</v>
      </c>
      <c r="R4046" s="377" t="s">
        <v>31</v>
      </c>
      <c r="S4046" s="270"/>
      <c r="T4046" s="377"/>
      <c r="U4046" s="377"/>
      <c r="V4046" s="270"/>
      <c r="W4046" s="270" t="s">
        <v>938</v>
      </c>
    </row>
    <row r="4047" s="253" customFormat="true" ht="25.5" hidden="true" spans="1:23">
      <c r="A4047" s="270">
        <f>MAX(A$3:A4046)+1</f>
        <v>3788</v>
      </c>
      <c r="B4047" s="270" t="s">
        <v>10460</v>
      </c>
      <c r="C4047" s="393" t="s">
        <v>9130</v>
      </c>
      <c r="D4047" s="410" t="s">
        <v>10461</v>
      </c>
      <c r="E4047" s="410" t="s">
        <v>10462</v>
      </c>
      <c r="F4047" s="270"/>
      <c r="G4047" s="270"/>
      <c r="H4047" s="283" t="s">
        <v>44</v>
      </c>
      <c r="I4047" s="283" t="s">
        <v>40</v>
      </c>
      <c r="J4047" s="490">
        <v>300</v>
      </c>
      <c r="K4047" s="490">
        <v>300</v>
      </c>
      <c r="L4047" s="490">
        <v>300</v>
      </c>
      <c r="M4047" s="490">
        <v>300</v>
      </c>
      <c r="N4047" s="490">
        <v>300</v>
      </c>
      <c r="O4047" s="490">
        <v>300</v>
      </c>
      <c r="P4047" s="377" t="s">
        <v>31</v>
      </c>
      <c r="Q4047" s="377" t="s">
        <v>31</v>
      </c>
      <c r="R4047" s="377" t="s">
        <v>31</v>
      </c>
      <c r="S4047" s="430" t="s">
        <v>9130</v>
      </c>
      <c r="T4047" s="283"/>
      <c r="U4047" s="283"/>
      <c r="V4047" s="270"/>
      <c r="W4047" s="270" t="s">
        <v>21</v>
      </c>
    </row>
    <row r="4048" s="253" customFormat="true" ht="25.5" hidden="true" spans="1:23">
      <c r="A4048" s="270">
        <f>MAX(A$3:A4047)+1</f>
        <v>3789</v>
      </c>
      <c r="B4048" s="270">
        <v>330701042</v>
      </c>
      <c r="C4048" s="503" t="s">
        <v>10463</v>
      </c>
      <c r="D4048" s="410" t="s">
        <v>10464</v>
      </c>
      <c r="E4048" s="410" t="s">
        <v>10463</v>
      </c>
      <c r="F4048" s="270" t="s">
        <v>10465</v>
      </c>
      <c r="G4048" s="270"/>
      <c r="H4048" s="283" t="s">
        <v>39</v>
      </c>
      <c r="I4048" s="283" t="s">
        <v>40</v>
      </c>
      <c r="J4048" s="493">
        <v>3820</v>
      </c>
      <c r="K4048" s="494">
        <v>3820</v>
      </c>
      <c r="L4048" s="494">
        <v>3820</v>
      </c>
      <c r="M4048" s="494">
        <v>3056</v>
      </c>
      <c r="N4048" s="494">
        <v>3056</v>
      </c>
      <c r="O4048" s="494">
        <v>3056</v>
      </c>
      <c r="P4048" s="377" t="s">
        <v>31</v>
      </c>
      <c r="Q4048" s="377" t="s">
        <v>31</v>
      </c>
      <c r="R4048" s="377" t="s">
        <v>31</v>
      </c>
      <c r="S4048" s="270"/>
      <c r="T4048" s="377"/>
      <c r="U4048" s="377"/>
      <c r="V4048" s="270"/>
      <c r="W4048" s="270" t="s">
        <v>938</v>
      </c>
    </row>
    <row r="4049" s="253" customFormat="true" ht="27" hidden="true" spans="1:23">
      <c r="A4049" s="270">
        <f>MAX(A$3:A4048)+1</f>
        <v>3790</v>
      </c>
      <c r="B4049" s="270">
        <v>330701043</v>
      </c>
      <c r="C4049" s="503" t="s">
        <v>10466</v>
      </c>
      <c r="D4049" s="410" t="s">
        <v>10467</v>
      </c>
      <c r="E4049" s="410" t="s">
        <v>10466</v>
      </c>
      <c r="F4049" s="270"/>
      <c r="G4049" s="270"/>
      <c r="H4049" s="283" t="s">
        <v>39</v>
      </c>
      <c r="I4049" s="283" t="s">
        <v>40</v>
      </c>
      <c r="J4049" s="500">
        <v>1800</v>
      </c>
      <c r="K4049" s="501">
        <v>1620</v>
      </c>
      <c r="L4049" s="501">
        <v>1458</v>
      </c>
      <c r="M4049" s="501">
        <v>1440</v>
      </c>
      <c r="N4049" s="501">
        <v>1296</v>
      </c>
      <c r="O4049" s="501">
        <v>1166.4</v>
      </c>
      <c r="P4049" s="377" t="s">
        <v>31</v>
      </c>
      <c r="Q4049" s="377" t="s">
        <v>31</v>
      </c>
      <c r="R4049" s="377" t="s">
        <v>31</v>
      </c>
      <c r="S4049" s="270"/>
      <c r="T4049" s="283"/>
      <c r="U4049" s="283"/>
      <c r="V4049" s="270"/>
      <c r="W4049" s="270" t="s">
        <v>21</v>
      </c>
    </row>
    <row r="4050" s="253" customFormat="true" ht="27" hidden="true" spans="1:23">
      <c r="A4050" s="270">
        <f>MAX(A$3:A4049)+1</f>
        <v>3791</v>
      </c>
      <c r="B4050" s="270">
        <v>330701044</v>
      </c>
      <c r="C4050" s="503" t="s">
        <v>10468</v>
      </c>
      <c r="D4050" s="410" t="s">
        <v>10469</v>
      </c>
      <c r="E4050" s="410" t="s">
        <v>10468</v>
      </c>
      <c r="F4050" s="270"/>
      <c r="G4050" s="270"/>
      <c r="H4050" s="283" t="s">
        <v>39</v>
      </c>
      <c r="I4050" s="283" t="s">
        <v>40</v>
      </c>
      <c r="J4050" s="500">
        <v>1350</v>
      </c>
      <c r="K4050" s="501">
        <v>1215</v>
      </c>
      <c r="L4050" s="501">
        <v>1093.5</v>
      </c>
      <c r="M4050" s="501">
        <v>1080</v>
      </c>
      <c r="N4050" s="501">
        <v>972</v>
      </c>
      <c r="O4050" s="501">
        <v>874.8</v>
      </c>
      <c r="P4050" s="377" t="s">
        <v>31</v>
      </c>
      <c r="Q4050" s="377" t="s">
        <v>31</v>
      </c>
      <c r="R4050" s="377" t="s">
        <v>31</v>
      </c>
      <c r="S4050" s="270"/>
      <c r="T4050" s="283"/>
      <c r="U4050" s="283"/>
      <c r="V4050" s="270"/>
      <c r="W4050" s="270" t="s">
        <v>21</v>
      </c>
    </row>
    <row r="4051" s="253" customFormat="true" ht="27" hidden="true" spans="1:23">
      <c r="A4051" s="270">
        <f>MAX(A$3:A4050)+1</f>
        <v>3792</v>
      </c>
      <c r="B4051" s="270">
        <v>330701045</v>
      </c>
      <c r="C4051" s="503" t="s">
        <v>10470</v>
      </c>
      <c r="D4051" s="410" t="s">
        <v>10471</v>
      </c>
      <c r="E4051" s="410" t="s">
        <v>10470</v>
      </c>
      <c r="F4051" s="270"/>
      <c r="G4051" s="270"/>
      <c r="H4051" s="283" t="s">
        <v>39</v>
      </c>
      <c r="I4051" s="283" t="s">
        <v>40</v>
      </c>
      <c r="J4051" s="500">
        <v>1350</v>
      </c>
      <c r="K4051" s="501">
        <v>1215</v>
      </c>
      <c r="L4051" s="501">
        <v>1093.5</v>
      </c>
      <c r="M4051" s="501">
        <v>1080</v>
      </c>
      <c r="N4051" s="501">
        <v>972</v>
      </c>
      <c r="O4051" s="501">
        <v>874.8</v>
      </c>
      <c r="P4051" s="377" t="s">
        <v>31</v>
      </c>
      <c r="Q4051" s="377" t="s">
        <v>31</v>
      </c>
      <c r="R4051" s="377" t="s">
        <v>31</v>
      </c>
      <c r="S4051" s="270"/>
      <c r="T4051" s="283"/>
      <c r="U4051" s="283"/>
      <c r="V4051" s="270"/>
      <c r="W4051" s="270" t="s">
        <v>21</v>
      </c>
    </row>
    <row r="4052" s="253" customFormat="true" ht="102" hidden="true" spans="1:23">
      <c r="A4052" s="270">
        <f>MAX(A$3:A4051)+1</f>
        <v>3793</v>
      </c>
      <c r="B4052" s="270">
        <v>330701046</v>
      </c>
      <c r="C4052" s="270" t="s">
        <v>10472</v>
      </c>
      <c r="D4052" s="410" t="s">
        <v>10473</v>
      </c>
      <c r="E4052" s="410" t="s">
        <v>10472</v>
      </c>
      <c r="F4052" s="270" t="s">
        <v>10474</v>
      </c>
      <c r="G4052" s="270"/>
      <c r="H4052" s="283" t="s">
        <v>29</v>
      </c>
      <c r="I4052" s="283" t="s">
        <v>40</v>
      </c>
      <c r="J4052" s="490" t="s">
        <v>70</v>
      </c>
      <c r="K4052" s="490" t="s">
        <v>70</v>
      </c>
      <c r="L4052" s="490" t="s">
        <v>70</v>
      </c>
      <c r="M4052" s="490" t="s">
        <v>70</v>
      </c>
      <c r="N4052" s="490" t="s">
        <v>70</v>
      </c>
      <c r="O4052" s="490" t="s">
        <v>70</v>
      </c>
      <c r="P4052" s="377" t="s">
        <v>70</v>
      </c>
      <c r="Q4052" s="377" t="s">
        <v>70</v>
      </c>
      <c r="R4052" s="377" t="s">
        <v>70</v>
      </c>
      <c r="S4052" s="270"/>
      <c r="T4052" s="283"/>
      <c r="U4052" s="283"/>
      <c r="V4052" s="283"/>
      <c r="W4052" s="270" t="s">
        <v>120</v>
      </c>
    </row>
    <row r="4053" s="252" customFormat="true" ht="25.5" hidden="true" spans="1:23">
      <c r="A4053" s="270"/>
      <c r="B4053" s="270">
        <v>330702</v>
      </c>
      <c r="C4053" s="270" t="s">
        <v>10475</v>
      </c>
      <c r="D4053" s="410"/>
      <c r="E4053" s="410"/>
      <c r="F4053" s="270"/>
      <c r="G4053" s="270"/>
      <c r="H4053" s="283"/>
      <c r="I4053" s="283"/>
      <c r="J4053" s="490"/>
      <c r="K4053" s="490"/>
      <c r="L4053" s="490"/>
      <c r="M4053" s="490"/>
      <c r="N4053" s="490"/>
      <c r="O4053" s="490"/>
      <c r="P4053" s="377"/>
      <c r="Q4053" s="377"/>
      <c r="R4053" s="377"/>
      <c r="S4053" s="270"/>
      <c r="T4053" s="283"/>
      <c r="U4053" s="283"/>
      <c r="V4053" s="270"/>
      <c r="W4053" s="270" t="s">
        <v>21</v>
      </c>
    </row>
    <row r="4054" s="253" customFormat="true" ht="25.5" hidden="true" spans="1:23">
      <c r="A4054" s="270">
        <f>MAX(A$3:A4053)+1</f>
        <v>3794</v>
      </c>
      <c r="B4054" s="270">
        <v>330702001</v>
      </c>
      <c r="C4054" s="270" t="s">
        <v>10476</v>
      </c>
      <c r="D4054" s="410" t="s">
        <v>10477</v>
      </c>
      <c r="E4054" s="410" t="s">
        <v>10476</v>
      </c>
      <c r="F4054" s="270"/>
      <c r="G4054" s="270"/>
      <c r="H4054" s="283" t="s">
        <v>39</v>
      </c>
      <c r="I4054" s="283" t="s">
        <v>40</v>
      </c>
      <c r="J4054" s="500">
        <v>1950</v>
      </c>
      <c r="K4054" s="501">
        <v>1755</v>
      </c>
      <c r="L4054" s="501">
        <v>1579.5</v>
      </c>
      <c r="M4054" s="501">
        <v>1560</v>
      </c>
      <c r="N4054" s="501">
        <v>1404</v>
      </c>
      <c r="O4054" s="501">
        <v>1263.6</v>
      </c>
      <c r="P4054" s="377" t="s">
        <v>31</v>
      </c>
      <c r="Q4054" s="377" t="s">
        <v>31</v>
      </c>
      <c r="R4054" s="377" t="s">
        <v>31</v>
      </c>
      <c r="S4054" s="270"/>
      <c r="T4054" s="283"/>
      <c r="U4054" s="283"/>
      <c r="V4054" s="270"/>
      <c r="W4054" s="270" t="s">
        <v>21</v>
      </c>
    </row>
    <row r="4055" s="253" customFormat="true" ht="25.5" hidden="true" spans="1:23">
      <c r="A4055" s="270">
        <f>MAX(A$3:A4054)+1</f>
        <v>3795</v>
      </c>
      <c r="B4055" s="270">
        <v>330702002</v>
      </c>
      <c r="C4055" s="270" t="s">
        <v>10478</v>
      </c>
      <c r="D4055" s="410" t="s">
        <v>10479</v>
      </c>
      <c r="E4055" s="410" t="s">
        <v>10478</v>
      </c>
      <c r="F4055" s="270" t="s">
        <v>10480</v>
      </c>
      <c r="G4055" s="270"/>
      <c r="H4055" s="283" t="s">
        <v>39</v>
      </c>
      <c r="I4055" s="283" t="s">
        <v>40</v>
      </c>
      <c r="J4055" s="490">
        <v>5770</v>
      </c>
      <c r="K4055" s="490">
        <v>5770</v>
      </c>
      <c r="L4055" s="490">
        <v>5770</v>
      </c>
      <c r="M4055" s="490">
        <v>4616</v>
      </c>
      <c r="N4055" s="490">
        <v>4616</v>
      </c>
      <c r="O4055" s="490">
        <v>4616</v>
      </c>
      <c r="P4055" s="377" t="s">
        <v>31</v>
      </c>
      <c r="Q4055" s="377" t="s">
        <v>31</v>
      </c>
      <c r="R4055" s="377" t="s">
        <v>31</v>
      </c>
      <c r="S4055" s="270"/>
      <c r="T4055" s="312"/>
      <c r="U4055" s="312"/>
      <c r="V4055" s="270"/>
      <c r="W4055" s="270" t="s">
        <v>21</v>
      </c>
    </row>
    <row r="4056" s="253" customFormat="true" ht="25.5" hidden="true" spans="1:23">
      <c r="A4056" s="270">
        <f>MAX(A$3:A4055)+1</f>
        <v>3796</v>
      </c>
      <c r="B4056" s="270">
        <v>330702003</v>
      </c>
      <c r="C4056" s="270" t="s">
        <v>10481</v>
      </c>
      <c r="D4056" s="410" t="s">
        <v>10482</v>
      </c>
      <c r="E4056" s="410" t="s">
        <v>10481</v>
      </c>
      <c r="F4056" s="270"/>
      <c r="G4056" s="270"/>
      <c r="H4056" s="283" t="s">
        <v>39</v>
      </c>
      <c r="I4056" s="283" t="s">
        <v>40</v>
      </c>
      <c r="J4056" s="490">
        <v>4630</v>
      </c>
      <c r="K4056" s="490">
        <v>4630</v>
      </c>
      <c r="L4056" s="490">
        <v>4630</v>
      </c>
      <c r="M4056" s="490">
        <v>3704</v>
      </c>
      <c r="N4056" s="490">
        <v>3704</v>
      </c>
      <c r="O4056" s="490">
        <v>3704</v>
      </c>
      <c r="P4056" s="377" t="s">
        <v>31</v>
      </c>
      <c r="Q4056" s="377" t="s">
        <v>31</v>
      </c>
      <c r="R4056" s="377" t="s">
        <v>31</v>
      </c>
      <c r="S4056" s="270"/>
      <c r="T4056" s="312"/>
      <c r="U4056" s="312"/>
      <c r="V4056" s="270"/>
      <c r="W4056" s="270" t="s">
        <v>21</v>
      </c>
    </row>
    <row r="4057" s="253" customFormat="true" ht="38.25" hidden="true" spans="1:23">
      <c r="A4057" s="270">
        <f>MAX(A$3:A4056)+1</f>
        <v>3797</v>
      </c>
      <c r="B4057" s="270">
        <v>330702004</v>
      </c>
      <c r="C4057" s="270" t="s">
        <v>10483</v>
      </c>
      <c r="D4057" s="410" t="s">
        <v>10484</v>
      </c>
      <c r="E4057" s="410" t="s">
        <v>10483</v>
      </c>
      <c r="F4057" s="270" t="s">
        <v>10485</v>
      </c>
      <c r="G4057" s="270"/>
      <c r="H4057" s="283" t="s">
        <v>39</v>
      </c>
      <c r="I4057" s="283" t="s">
        <v>40</v>
      </c>
      <c r="J4057" s="500">
        <v>2630</v>
      </c>
      <c r="K4057" s="501">
        <v>2367</v>
      </c>
      <c r="L4057" s="501">
        <v>2130.3</v>
      </c>
      <c r="M4057" s="501">
        <v>2104</v>
      </c>
      <c r="N4057" s="501">
        <v>1893.6</v>
      </c>
      <c r="O4057" s="501">
        <v>1704.24</v>
      </c>
      <c r="P4057" s="377" t="s">
        <v>31</v>
      </c>
      <c r="Q4057" s="377" t="s">
        <v>31</v>
      </c>
      <c r="R4057" s="377" t="s">
        <v>31</v>
      </c>
      <c r="S4057" s="270"/>
      <c r="T4057" s="283"/>
      <c r="U4057" s="283"/>
      <c r="V4057" s="270"/>
      <c r="W4057" s="270" t="s">
        <v>21</v>
      </c>
    </row>
    <row r="4058" s="253" customFormat="true" ht="25.5" hidden="true" spans="1:23">
      <c r="A4058" s="270">
        <f>MAX(A$3:A4057)+1</f>
        <v>3798</v>
      </c>
      <c r="B4058" s="270">
        <v>330702005</v>
      </c>
      <c r="C4058" s="270" t="s">
        <v>10486</v>
      </c>
      <c r="D4058" s="410" t="s">
        <v>10487</v>
      </c>
      <c r="E4058" s="410" t="s">
        <v>10486</v>
      </c>
      <c r="F4058" s="270" t="s">
        <v>10488</v>
      </c>
      <c r="G4058" s="270" t="s">
        <v>10489</v>
      </c>
      <c r="H4058" s="283" t="s">
        <v>39</v>
      </c>
      <c r="I4058" s="283" t="s">
        <v>40</v>
      </c>
      <c r="J4058" s="490">
        <v>2660</v>
      </c>
      <c r="K4058" s="490">
        <v>2660</v>
      </c>
      <c r="L4058" s="490">
        <v>2660</v>
      </c>
      <c r="M4058" s="490">
        <v>2128</v>
      </c>
      <c r="N4058" s="490">
        <v>2128</v>
      </c>
      <c r="O4058" s="490">
        <v>2128</v>
      </c>
      <c r="P4058" s="377" t="s">
        <v>31</v>
      </c>
      <c r="Q4058" s="377" t="s">
        <v>31</v>
      </c>
      <c r="R4058" s="377" t="s">
        <v>31</v>
      </c>
      <c r="S4058" s="270"/>
      <c r="T4058" s="312"/>
      <c r="U4058" s="312"/>
      <c r="V4058" s="270"/>
      <c r="W4058" s="270" t="s">
        <v>21</v>
      </c>
    </row>
    <row r="4059" s="253" customFormat="true" ht="25.5" hidden="true" spans="1:23">
      <c r="A4059" s="270">
        <f>MAX(A$3:A4058)+1</f>
        <v>3799</v>
      </c>
      <c r="B4059" s="270">
        <v>330702006</v>
      </c>
      <c r="C4059" s="270" t="s">
        <v>10490</v>
      </c>
      <c r="D4059" s="410" t="s">
        <v>10491</v>
      </c>
      <c r="E4059" s="410" t="s">
        <v>10490</v>
      </c>
      <c r="F4059" s="270" t="s">
        <v>10492</v>
      </c>
      <c r="G4059" s="270"/>
      <c r="H4059" s="283" t="s">
        <v>39</v>
      </c>
      <c r="I4059" s="283" t="s">
        <v>40</v>
      </c>
      <c r="J4059" s="490">
        <v>3980</v>
      </c>
      <c r="K4059" s="490">
        <v>3980</v>
      </c>
      <c r="L4059" s="490">
        <v>3980</v>
      </c>
      <c r="M4059" s="490">
        <v>3184</v>
      </c>
      <c r="N4059" s="490">
        <v>3184</v>
      </c>
      <c r="O4059" s="490">
        <v>3184</v>
      </c>
      <c r="P4059" s="377" t="s">
        <v>31</v>
      </c>
      <c r="Q4059" s="377" t="s">
        <v>31</v>
      </c>
      <c r="R4059" s="377" t="s">
        <v>31</v>
      </c>
      <c r="S4059" s="270"/>
      <c r="T4059" s="312"/>
      <c r="U4059" s="312"/>
      <c r="V4059" s="270"/>
      <c r="W4059" s="270" t="s">
        <v>21</v>
      </c>
    </row>
    <row r="4060" s="253" customFormat="true" ht="25.5" hidden="true" spans="1:23">
      <c r="A4060" s="270">
        <f>MAX(A$3:A4059)+1</f>
        <v>3800</v>
      </c>
      <c r="B4060" s="270">
        <v>330702007</v>
      </c>
      <c r="C4060" s="270" t="s">
        <v>10493</v>
      </c>
      <c r="D4060" s="410" t="s">
        <v>10494</v>
      </c>
      <c r="E4060" s="410" t="s">
        <v>10493</v>
      </c>
      <c r="F4060" s="270" t="s">
        <v>10495</v>
      </c>
      <c r="G4060" s="270"/>
      <c r="H4060" s="283" t="s">
        <v>39</v>
      </c>
      <c r="I4060" s="283" t="s">
        <v>40</v>
      </c>
      <c r="J4060" s="490">
        <v>5910</v>
      </c>
      <c r="K4060" s="490">
        <v>5910</v>
      </c>
      <c r="L4060" s="490">
        <v>5910</v>
      </c>
      <c r="M4060" s="490">
        <v>4728</v>
      </c>
      <c r="N4060" s="490">
        <v>4728</v>
      </c>
      <c r="O4060" s="490">
        <v>4728</v>
      </c>
      <c r="P4060" s="377" t="s">
        <v>31</v>
      </c>
      <c r="Q4060" s="377" t="s">
        <v>31</v>
      </c>
      <c r="R4060" s="377" t="s">
        <v>31</v>
      </c>
      <c r="S4060" s="270"/>
      <c r="T4060" s="312"/>
      <c r="U4060" s="312"/>
      <c r="V4060" s="270"/>
      <c r="W4060" s="270" t="s">
        <v>21</v>
      </c>
    </row>
    <row r="4061" s="253" customFormat="true" ht="25.5" hidden="true" spans="1:23">
      <c r="A4061" s="270">
        <f>MAX(A$3:A4060)+1</f>
        <v>3801</v>
      </c>
      <c r="B4061" s="270">
        <v>330702008</v>
      </c>
      <c r="C4061" s="270" t="s">
        <v>10496</v>
      </c>
      <c r="D4061" s="410" t="s">
        <v>10497</v>
      </c>
      <c r="E4061" s="410" t="s">
        <v>10496</v>
      </c>
      <c r="F4061" s="270"/>
      <c r="G4061" s="270"/>
      <c r="H4061" s="283" t="s">
        <v>39</v>
      </c>
      <c r="I4061" s="283" t="s">
        <v>40</v>
      </c>
      <c r="J4061" s="493">
        <v>4200</v>
      </c>
      <c r="K4061" s="494">
        <v>4200</v>
      </c>
      <c r="L4061" s="494">
        <v>4200</v>
      </c>
      <c r="M4061" s="494">
        <v>3360</v>
      </c>
      <c r="N4061" s="494">
        <v>3360</v>
      </c>
      <c r="O4061" s="494">
        <v>3360</v>
      </c>
      <c r="P4061" s="377" t="s">
        <v>31</v>
      </c>
      <c r="Q4061" s="377" t="s">
        <v>31</v>
      </c>
      <c r="R4061" s="377" t="s">
        <v>31</v>
      </c>
      <c r="S4061" s="270"/>
      <c r="T4061" s="377"/>
      <c r="U4061" s="377"/>
      <c r="V4061" s="270"/>
      <c r="W4061" s="270" t="s">
        <v>938</v>
      </c>
    </row>
    <row r="4062" s="253" customFormat="true" ht="40.5" hidden="true" spans="1:23">
      <c r="A4062" s="270">
        <f>MAX(A$3:A4061)+1</f>
        <v>3802</v>
      </c>
      <c r="B4062" s="270" t="s">
        <v>10498</v>
      </c>
      <c r="C4062" s="393" t="s">
        <v>10499</v>
      </c>
      <c r="D4062" s="410" t="s">
        <v>10500</v>
      </c>
      <c r="E4062" s="410" t="s">
        <v>10501</v>
      </c>
      <c r="F4062" s="270"/>
      <c r="G4062" s="270"/>
      <c r="H4062" s="283" t="s">
        <v>39</v>
      </c>
      <c r="I4062" s="283" t="s">
        <v>40</v>
      </c>
      <c r="J4062" s="490">
        <f t="shared" ref="J4062:O4062" si="16">1.5*300</f>
        <v>450</v>
      </c>
      <c r="K4062" s="490">
        <f t="shared" si="16"/>
        <v>450</v>
      </c>
      <c r="L4062" s="490">
        <f t="shared" si="16"/>
        <v>450</v>
      </c>
      <c r="M4062" s="490">
        <f t="shared" si="16"/>
        <v>450</v>
      </c>
      <c r="N4062" s="490">
        <f t="shared" si="16"/>
        <v>450</v>
      </c>
      <c r="O4062" s="490">
        <f t="shared" si="16"/>
        <v>450</v>
      </c>
      <c r="P4062" s="377" t="s">
        <v>31</v>
      </c>
      <c r="Q4062" s="377" t="s">
        <v>31</v>
      </c>
      <c r="R4062" s="377" t="s">
        <v>31</v>
      </c>
      <c r="S4062" s="393" t="s">
        <v>10499</v>
      </c>
      <c r="T4062" s="283"/>
      <c r="U4062" s="283"/>
      <c r="V4062" s="270"/>
      <c r="W4062" s="270" t="s">
        <v>21</v>
      </c>
    </row>
    <row r="4063" s="253" customFormat="true" ht="27" hidden="true" spans="1:23">
      <c r="A4063" s="270">
        <f>MAX(A$3:A4062)+1</f>
        <v>3803</v>
      </c>
      <c r="B4063" s="270">
        <v>330702009</v>
      </c>
      <c r="C4063" s="503" t="s">
        <v>10502</v>
      </c>
      <c r="D4063" s="410" t="s">
        <v>10503</v>
      </c>
      <c r="E4063" s="410" t="s">
        <v>10502</v>
      </c>
      <c r="F4063" s="270" t="s">
        <v>10504</v>
      </c>
      <c r="G4063" s="270"/>
      <c r="H4063" s="283" t="s">
        <v>39</v>
      </c>
      <c r="I4063" s="283" t="s">
        <v>40</v>
      </c>
      <c r="J4063" s="500">
        <v>1950</v>
      </c>
      <c r="K4063" s="501">
        <v>1755</v>
      </c>
      <c r="L4063" s="501">
        <v>1579.5</v>
      </c>
      <c r="M4063" s="501">
        <v>1560</v>
      </c>
      <c r="N4063" s="501">
        <v>1404</v>
      </c>
      <c r="O4063" s="501">
        <v>1263.6</v>
      </c>
      <c r="P4063" s="377" t="s">
        <v>31</v>
      </c>
      <c r="Q4063" s="377" t="s">
        <v>31</v>
      </c>
      <c r="R4063" s="377" t="s">
        <v>31</v>
      </c>
      <c r="S4063" s="270"/>
      <c r="T4063" s="283"/>
      <c r="U4063" s="283"/>
      <c r="V4063" s="270"/>
      <c r="W4063" s="270" t="s">
        <v>21</v>
      </c>
    </row>
    <row r="4064" s="253" customFormat="true" ht="27" hidden="true" spans="1:23">
      <c r="A4064" s="270">
        <f>MAX(A$3:A4063)+1</f>
        <v>3804</v>
      </c>
      <c r="B4064" s="270">
        <v>330702010</v>
      </c>
      <c r="C4064" s="503" t="s">
        <v>10505</v>
      </c>
      <c r="D4064" s="410" t="s">
        <v>10506</v>
      </c>
      <c r="E4064" s="410" t="s">
        <v>10505</v>
      </c>
      <c r="F4064" s="270"/>
      <c r="G4064" s="270"/>
      <c r="H4064" s="283" t="s">
        <v>39</v>
      </c>
      <c r="I4064" s="283" t="s">
        <v>40</v>
      </c>
      <c r="J4064" s="500">
        <v>3900</v>
      </c>
      <c r="K4064" s="501">
        <v>3510</v>
      </c>
      <c r="L4064" s="501">
        <v>3159</v>
      </c>
      <c r="M4064" s="501">
        <v>3120</v>
      </c>
      <c r="N4064" s="501">
        <v>2808</v>
      </c>
      <c r="O4064" s="501">
        <v>2527.2</v>
      </c>
      <c r="P4064" s="377" t="s">
        <v>31</v>
      </c>
      <c r="Q4064" s="377" t="s">
        <v>31</v>
      </c>
      <c r="R4064" s="377" t="s">
        <v>31</v>
      </c>
      <c r="S4064" s="270"/>
      <c r="T4064" s="283"/>
      <c r="U4064" s="283"/>
      <c r="V4064" s="270"/>
      <c r="W4064" s="270" t="s">
        <v>21</v>
      </c>
    </row>
    <row r="4065" s="253" customFormat="true" ht="25.5" hidden="true" spans="1:23">
      <c r="A4065" s="270">
        <f>MAX(A$3:A4064)+1</f>
        <v>3805</v>
      </c>
      <c r="B4065" s="270">
        <v>330702011</v>
      </c>
      <c r="C4065" s="503" t="s">
        <v>10507</v>
      </c>
      <c r="D4065" s="410" t="s">
        <v>10508</v>
      </c>
      <c r="E4065" s="410" t="s">
        <v>10507</v>
      </c>
      <c r="F4065" s="270"/>
      <c r="G4065" s="270"/>
      <c r="H4065" s="283" t="s">
        <v>39</v>
      </c>
      <c r="I4065" s="283" t="s">
        <v>40</v>
      </c>
      <c r="J4065" s="493">
        <v>2800</v>
      </c>
      <c r="K4065" s="494">
        <v>2800</v>
      </c>
      <c r="L4065" s="494">
        <v>2800</v>
      </c>
      <c r="M4065" s="494">
        <v>2240</v>
      </c>
      <c r="N4065" s="494">
        <v>2240</v>
      </c>
      <c r="O4065" s="494">
        <v>2240</v>
      </c>
      <c r="P4065" s="377" t="s">
        <v>31</v>
      </c>
      <c r="Q4065" s="377" t="s">
        <v>31</v>
      </c>
      <c r="R4065" s="377" t="s">
        <v>31</v>
      </c>
      <c r="S4065" s="270"/>
      <c r="T4065" s="377"/>
      <c r="U4065" s="377"/>
      <c r="V4065" s="270"/>
      <c r="W4065" s="270" t="s">
        <v>938</v>
      </c>
    </row>
    <row r="4066" s="253" customFormat="true" ht="25.5" hidden="true" spans="1:23">
      <c r="A4066" s="270">
        <f>MAX(A$3:A4065)+1</f>
        <v>3806</v>
      </c>
      <c r="B4066" s="270">
        <v>330702013</v>
      </c>
      <c r="C4066" s="503" t="s">
        <v>10509</v>
      </c>
      <c r="D4066" s="410" t="s">
        <v>10510</v>
      </c>
      <c r="E4066" s="410" t="s">
        <v>10509</v>
      </c>
      <c r="F4066" s="270"/>
      <c r="G4066" s="270"/>
      <c r="H4066" s="283" t="s">
        <v>44</v>
      </c>
      <c r="I4066" s="283" t="s">
        <v>40</v>
      </c>
      <c r="J4066" s="500">
        <v>7500</v>
      </c>
      <c r="K4066" s="501">
        <v>6750</v>
      </c>
      <c r="L4066" s="501">
        <v>6075</v>
      </c>
      <c r="M4066" s="501">
        <v>6000</v>
      </c>
      <c r="N4066" s="501">
        <v>5400</v>
      </c>
      <c r="O4066" s="501">
        <v>4860</v>
      </c>
      <c r="P4066" s="377" t="s">
        <v>31</v>
      </c>
      <c r="Q4066" s="377" t="s">
        <v>31</v>
      </c>
      <c r="R4066" s="377" t="s">
        <v>31</v>
      </c>
      <c r="S4066" s="270"/>
      <c r="T4066" s="283"/>
      <c r="U4066" s="283"/>
      <c r="V4066" s="270"/>
      <c r="W4066" s="270" t="s">
        <v>21</v>
      </c>
    </row>
    <row r="4067" s="253" customFormat="true" ht="27" hidden="true" spans="1:23">
      <c r="A4067" s="270">
        <f>MAX(A$3:A4066)+1</f>
        <v>3807</v>
      </c>
      <c r="B4067" s="270">
        <v>330702015</v>
      </c>
      <c r="C4067" s="503" t="s">
        <v>10511</v>
      </c>
      <c r="D4067" s="410" t="s">
        <v>10512</v>
      </c>
      <c r="E4067" s="410" t="s">
        <v>10511</v>
      </c>
      <c r="F4067" s="270" t="s">
        <v>10513</v>
      </c>
      <c r="G4067" s="270"/>
      <c r="H4067" s="283" t="s">
        <v>39</v>
      </c>
      <c r="I4067" s="283" t="s">
        <v>40</v>
      </c>
      <c r="J4067" s="500">
        <v>3300</v>
      </c>
      <c r="K4067" s="501">
        <v>2970</v>
      </c>
      <c r="L4067" s="501">
        <v>2673</v>
      </c>
      <c r="M4067" s="501">
        <v>2640</v>
      </c>
      <c r="N4067" s="501">
        <v>2376</v>
      </c>
      <c r="O4067" s="501">
        <v>2138.4</v>
      </c>
      <c r="P4067" s="377" t="s">
        <v>31</v>
      </c>
      <c r="Q4067" s="377" t="s">
        <v>31</v>
      </c>
      <c r="R4067" s="377" t="s">
        <v>31</v>
      </c>
      <c r="S4067" s="270"/>
      <c r="T4067" s="283"/>
      <c r="U4067" s="283"/>
      <c r="V4067" s="270"/>
      <c r="W4067" s="270" t="s">
        <v>21</v>
      </c>
    </row>
    <row r="4068" s="253" customFormat="true" ht="63.75" hidden="true" spans="1:23">
      <c r="A4068" s="270">
        <f>MAX(A$3:A4067)+1</f>
        <v>3808</v>
      </c>
      <c r="B4068" s="270">
        <v>330702016</v>
      </c>
      <c r="C4068" s="270" t="s">
        <v>10514</v>
      </c>
      <c r="D4068" s="410" t="s">
        <v>10515</v>
      </c>
      <c r="E4068" s="410" t="s">
        <v>10514</v>
      </c>
      <c r="F4068" s="270" t="s">
        <v>10516</v>
      </c>
      <c r="G4068" s="270"/>
      <c r="H4068" s="283" t="s">
        <v>29</v>
      </c>
      <c r="I4068" s="283" t="s">
        <v>40</v>
      </c>
      <c r="J4068" s="490" t="s">
        <v>70</v>
      </c>
      <c r="K4068" s="490" t="s">
        <v>70</v>
      </c>
      <c r="L4068" s="490" t="s">
        <v>70</v>
      </c>
      <c r="M4068" s="490" t="s">
        <v>70</v>
      </c>
      <c r="N4068" s="490" t="s">
        <v>70</v>
      </c>
      <c r="O4068" s="490" t="s">
        <v>70</v>
      </c>
      <c r="P4068" s="377" t="s">
        <v>70</v>
      </c>
      <c r="Q4068" s="377" t="s">
        <v>70</v>
      </c>
      <c r="R4068" s="377" t="s">
        <v>70</v>
      </c>
      <c r="S4068" s="270"/>
      <c r="T4068" s="283"/>
      <c r="U4068" s="283"/>
      <c r="V4068" s="283"/>
      <c r="W4068" s="270" t="s">
        <v>120</v>
      </c>
    </row>
    <row r="4069" s="252" customFormat="true" ht="25.5" hidden="true" spans="1:23">
      <c r="A4069" s="270"/>
      <c r="B4069" s="270">
        <v>330703</v>
      </c>
      <c r="C4069" s="270" t="s">
        <v>10517</v>
      </c>
      <c r="D4069" s="410"/>
      <c r="E4069" s="410"/>
      <c r="F4069" s="270"/>
      <c r="G4069" s="270"/>
      <c r="H4069" s="283"/>
      <c r="I4069" s="283"/>
      <c r="J4069" s="490"/>
      <c r="K4069" s="490"/>
      <c r="L4069" s="490"/>
      <c r="M4069" s="490"/>
      <c r="N4069" s="490"/>
      <c r="O4069" s="490"/>
      <c r="P4069" s="377"/>
      <c r="Q4069" s="377"/>
      <c r="R4069" s="377"/>
      <c r="S4069" s="270"/>
      <c r="T4069" s="283"/>
      <c r="U4069" s="283"/>
      <c r="V4069" s="270"/>
      <c r="W4069" s="270" t="s">
        <v>21</v>
      </c>
    </row>
    <row r="4070" s="253" customFormat="true" ht="25.5" hidden="true" spans="1:23">
      <c r="A4070" s="270">
        <f>MAX(A$3:A4069)+1</f>
        <v>3809</v>
      </c>
      <c r="B4070" s="270">
        <v>330703001</v>
      </c>
      <c r="C4070" s="503" t="s">
        <v>10518</v>
      </c>
      <c r="D4070" s="410" t="s">
        <v>10519</v>
      </c>
      <c r="E4070" s="410" t="s">
        <v>10518</v>
      </c>
      <c r="F4070" s="474" t="s">
        <v>10520</v>
      </c>
      <c r="G4070" s="270"/>
      <c r="H4070" s="283" t="s">
        <v>39</v>
      </c>
      <c r="I4070" s="283" t="s">
        <v>40</v>
      </c>
      <c r="J4070" s="500">
        <v>1650</v>
      </c>
      <c r="K4070" s="501">
        <v>1485</v>
      </c>
      <c r="L4070" s="501">
        <v>1336.5</v>
      </c>
      <c r="M4070" s="501">
        <v>1320</v>
      </c>
      <c r="N4070" s="501">
        <v>1188</v>
      </c>
      <c r="O4070" s="501">
        <v>1069.2</v>
      </c>
      <c r="P4070" s="377" t="s">
        <v>31</v>
      </c>
      <c r="Q4070" s="377" t="s">
        <v>31</v>
      </c>
      <c r="R4070" s="377" t="s">
        <v>31</v>
      </c>
      <c r="S4070" s="270"/>
      <c r="T4070" s="283"/>
      <c r="U4070" s="283"/>
      <c r="V4070" s="270"/>
      <c r="W4070" s="270" t="s">
        <v>21</v>
      </c>
    </row>
    <row r="4071" s="253" customFormat="true" ht="27" hidden="true" spans="1:23">
      <c r="A4071" s="270">
        <f>MAX(A$3:A4070)+1</f>
        <v>3810</v>
      </c>
      <c r="B4071" s="270">
        <v>330703002</v>
      </c>
      <c r="C4071" s="503" t="s">
        <v>10521</v>
      </c>
      <c r="D4071" s="410" t="s">
        <v>10522</v>
      </c>
      <c r="E4071" s="410" t="s">
        <v>10521</v>
      </c>
      <c r="F4071" s="474"/>
      <c r="G4071" s="270"/>
      <c r="H4071" s="283" t="s">
        <v>44</v>
      </c>
      <c r="I4071" s="283" t="s">
        <v>40</v>
      </c>
      <c r="J4071" s="500">
        <v>1800</v>
      </c>
      <c r="K4071" s="501">
        <v>1620</v>
      </c>
      <c r="L4071" s="501">
        <v>1458</v>
      </c>
      <c r="M4071" s="501">
        <v>1440</v>
      </c>
      <c r="N4071" s="501">
        <v>1296</v>
      </c>
      <c r="O4071" s="501">
        <v>1166.4</v>
      </c>
      <c r="P4071" s="377" t="s">
        <v>31</v>
      </c>
      <c r="Q4071" s="377" t="s">
        <v>31</v>
      </c>
      <c r="R4071" s="377" t="s">
        <v>31</v>
      </c>
      <c r="S4071" s="430" t="s">
        <v>10523</v>
      </c>
      <c r="T4071" s="283"/>
      <c r="U4071" s="283"/>
      <c r="V4071" s="270"/>
      <c r="W4071" s="270" t="s">
        <v>21</v>
      </c>
    </row>
    <row r="4072" s="253" customFormat="true" ht="27" hidden="true" spans="1:23">
      <c r="A4072" s="270">
        <f>MAX(A$3:A4071)+1</f>
        <v>3811</v>
      </c>
      <c r="B4072" s="270" t="s">
        <v>10524</v>
      </c>
      <c r="C4072" s="393" t="s">
        <v>10525</v>
      </c>
      <c r="D4072" s="410" t="s">
        <v>10526</v>
      </c>
      <c r="E4072" s="410" t="s">
        <v>10527</v>
      </c>
      <c r="F4072" s="474"/>
      <c r="G4072" s="270"/>
      <c r="H4072" s="283" t="s">
        <v>44</v>
      </c>
      <c r="I4072" s="283" t="s">
        <v>40</v>
      </c>
      <c r="J4072" s="490">
        <f t="shared" ref="J4072:O4072" si="17">1.5*100</f>
        <v>150</v>
      </c>
      <c r="K4072" s="490">
        <f t="shared" si="17"/>
        <v>150</v>
      </c>
      <c r="L4072" s="490">
        <f t="shared" si="17"/>
        <v>150</v>
      </c>
      <c r="M4072" s="490">
        <f t="shared" si="17"/>
        <v>150</v>
      </c>
      <c r="N4072" s="490">
        <f t="shared" si="17"/>
        <v>150</v>
      </c>
      <c r="O4072" s="490">
        <f t="shared" si="17"/>
        <v>150</v>
      </c>
      <c r="P4072" s="377" t="s">
        <v>31</v>
      </c>
      <c r="Q4072" s="377" t="s">
        <v>31</v>
      </c>
      <c r="R4072" s="377" t="s">
        <v>31</v>
      </c>
      <c r="S4072" s="430" t="s">
        <v>10525</v>
      </c>
      <c r="T4072" s="283"/>
      <c r="U4072" s="283"/>
      <c r="V4072" s="270"/>
      <c r="W4072" s="270" t="s">
        <v>21</v>
      </c>
    </row>
    <row r="4073" s="253" customFormat="true" ht="25.5" hidden="true" spans="1:23">
      <c r="A4073" s="270">
        <f>MAX(A$3:A4072)+1</f>
        <v>3812</v>
      </c>
      <c r="B4073" s="270">
        <v>330703003</v>
      </c>
      <c r="C4073" s="503" t="s">
        <v>10528</v>
      </c>
      <c r="D4073" s="410" t="s">
        <v>10529</v>
      </c>
      <c r="E4073" s="410" t="s">
        <v>10528</v>
      </c>
      <c r="F4073" s="474"/>
      <c r="G4073" s="270"/>
      <c r="H4073" s="283" t="s">
        <v>39</v>
      </c>
      <c r="I4073" s="283" t="s">
        <v>40</v>
      </c>
      <c r="J4073" s="500">
        <v>1500</v>
      </c>
      <c r="K4073" s="501">
        <v>1350</v>
      </c>
      <c r="L4073" s="501">
        <v>1215</v>
      </c>
      <c r="M4073" s="501">
        <v>1200</v>
      </c>
      <c r="N4073" s="501">
        <v>1080</v>
      </c>
      <c r="O4073" s="501">
        <v>972</v>
      </c>
      <c r="P4073" s="377" t="s">
        <v>31</v>
      </c>
      <c r="Q4073" s="377" t="s">
        <v>31</v>
      </c>
      <c r="R4073" s="377" t="s">
        <v>31</v>
      </c>
      <c r="S4073" s="270"/>
      <c r="T4073" s="283"/>
      <c r="U4073" s="283"/>
      <c r="V4073" s="270"/>
      <c r="W4073" s="270" t="s">
        <v>21</v>
      </c>
    </row>
    <row r="4074" s="253" customFormat="true" ht="25.5" hidden="true" spans="1:23">
      <c r="A4074" s="270">
        <f>MAX(A$3:A4073)+1</f>
        <v>3813</v>
      </c>
      <c r="B4074" s="270">
        <v>330703004</v>
      </c>
      <c r="C4074" s="503" t="s">
        <v>10530</v>
      </c>
      <c r="D4074" s="410" t="s">
        <v>10531</v>
      </c>
      <c r="E4074" s="410" t="s">
        <v>10530</v>
      </c>
      <c r="F4074" s="474"/>
      <c r="G4074" s="270"/>
      <c r="H4074" s="283" t="s">
        <v>39</v>
      </c>
      <c r="I4074" s="283" t="s">
        <v>40</v>
      </c>
      <c r="J4074" s="500">
        <v>1350</v>
      </c>
      <c r="K4074" s="501">
        <v>1215</v>
      </c>
      <c r="L4074" s="501">
        <v>1093.5</v>
      </c>
      <c r="M4074" s="501">
        <v>1080</v>
      </c>
      <c r="N4074" s="501">
        <v>972</v>
      </c>
      <c r="O4074" s="501">
        <v>874.8</v>
      </c>
      <c r="P4074" s="377" t="s">
        <v>31</v>
      </c>
      <c r="Q4074" s="377" t="s">
        <v>31</v>
      </c>
      <c r="R4074" s="377" t="s">
        <v>31</v>
      </c>
      <c r="S4074" s="270"/>
      <c r="T4074" s="283"/>
      <c r="U4074" s="283"/>
      <c r="V4074" s="270"/>
      <c r="W4074" s="270" t="s">
        <v>21</v>
      </c>
    </row>
    <row r="4075" s="253" customFormat="true" ht="27" hidden="true" spans="1:23">
      <c r="A4075" s="270">
        <f>MAX(A$3:A4074)+1</f>
        <v>3814</v>
      </c>
      <c r="B4075" s="270">
        <v>330703005</v>
      </c>
      <c r="C4075" s="503" t="s">
        <v>10532</v>
      </c>
      <c r="D4075" s="410" t="s">
        <v>10533</v>
      </c>
      <c r="E4075" s="410" t="s">
        <v>10532</v>
      </c>
      <c r="F4075" s="474" t="s">
        <v>10534</v>
      </c>
      <c r="G4075" s="270"/>
      <c r="H4075" s="283" t="s">
        <v>39</v>
      </c>
      <c r="I4075" s="283" t="s">
        <v>40</v>
      </c>
      <c r="J4075" s="500">
        <v>1500</v>
      </c>
      <c r="K4075" s="501">
        <v>1350</v>
      </c>
      <c r="L4075" s="501">
        <v>1215</v>
      </c>
      <c r="M4075" s="501">
        <v>1200</v>
      </c>
      <c r="N4075" s="501">
        <v>1080</v>
      </c>
      <c r="O4075" s="501">
        <v>972</v>
      </c>
      <c r="P4075" s="377" t="s">
        <v>31</v>
      </c>
      <c r="Q4075" s="377" t="s">
        <v>31</v>
      </c>
      <c r="R4075" s="377" t="s">
        <v>31</v>
      </c>
      <c r="S4075" s="270"/>
      <c r="T4075" s="283"/>
      <c r="U4075" s="283"/>
      <c r="V4075" s="270"/>
      <c r="W4075" s="270" t="s">
        <v>21</v>
      </c>
    </row>
    <row r="4076" s="253" customFormat="true" ht="25.5" hidden="true" spans="1:23">
      <c r="A4076" s="270">
        <f>MAX(A$3:A4075)+1</f>
        <v>3815</v>
      </c>
      <c r="B4076" s="270">
        <v>330703006</v>
      </c>
      <c r="C4076" s="503" t="s">
        <v>10535</v>
      </c>
      <c r="D4076" s="410" t="s">
        <v>10536</v>
      </c>
      <c r="E4076" s="410" t="s">
        <v>10535</v>
      </c>
      <c r="F4076" s="474" t="s">
        <v>10537</v>
      </c>
      <c r="G4076" s="270"/>
      <c r="H4076" s="283" t="s">
        <v>39</v>
      </c>
      <c r="I4076" s="283" t="s">
        <v>40</v>
      </c>
      <c r="J4076" s="500">
        <v>1050</v>
      </c>
      <c r="K4076" s="501">
        <v>945</v>
      </c>
      <c r="L4076" s="501">
        <v>850.5</v>
      </c>
      <c r="M4076" s="501">
        <v>840</v>
      </c>
      <c r="N4076" s="501">
        <v>756</v>
      </c>
      <c r="O4076" s="501">
        <v>680.4</v>
      </c>
      <c r="P4076" s="377" t="s">
        <v>31</v>
      </c>
      <c r="Q4076" s="377" t="s">
        <v>31</v>
      </c>
      <c r="R4076" s="377" t="s">
        <v>31</v>
      </c>
      <c r="S4076" s="270"/>
      <c r="T4076" s="283"/>
      <c r="U4076" s="283"/>
      <c r="V4076" s="270"/>
      <c r="W4076" s="270" t="s">
        <v>21</v>
      </c>
    </row>
    <row r="4077" s="253" customFormat="true" ht="25.5" hidden="true" spans="1:23">
      <c r="A4077" s="270">
        <f>MAX(A$3:A4076)+1</f>
        <v>3816</v>
      </c>
      <c r="B4077" s="270">
        <v>330703007</v>
      </c>
      <c r="C4077" s="503" t="s">
        <v>10538</v>
      </c>
      <c r="D4077" s="410" t="s">
        <v>10539</v>
      </c>
      <c r="E4077" s="410" t="s">
        <v>10538</v>
      </c>
      <c r="F4077" s="474" t="s">
        <v>10540</v>
      </c>
      <c r="G4077" s="270"/>
      <c r="H4077" s="283" t="s">
        <v>39</v>
      </c>
      <c r="I4077" s="283" t="s">
        <v>40</v>
      </c>
      <c r="J4077" s="500">
        <v>1050</v>
      </c>
      <c r="K4077" s="501">
        <v>945</v>
      </c>
      <c r="L4077" s="501">
        <v>850.5</v>
      </c>
      <c r="M4077" s="501">
        <v>840</v>
      </c>
      <c r="N4077" s="501">
        <v>756</v>
      </c>
      <c r="O4077" s="501">
        <v>680.4</v>
      </c>
      <c r="P4077" s="377" t="s">
        <v>31</v>
      </c>
      <c r="Q4077" s="377" t="s">
        <v>31</v>
      </c>
      <c r="R4077" s="377" t="s">
        <v>31</v>
      </c>
      <c r="S4077" s="270"/>
      <c r="T4077" s="283"/>
      <c r="U4077" s="283"/>
      <c r="V4077" s="270"/>
      <c r="W4077" s="270" t="s">
        <v>21</v>
      </c>
    </row>
    <row r="4078" s="253" customFormat="true" ht="38.25" hidden="true" spans="1:23">
      <c r="A4078" s="270">
        <f>MAX(A$3:A4077)+1</f>
        <v>3817</v>
      </c>
      <c r="B4078" s="270">
        <v>330703008</v>
      </c>
      <c r="C4078" s="503" t="s">
        <v>10541</v>
      </c>
      <c r="D4078" s="410" t="s">
        <v>10542</v>
      </c>
      <c r="E4078" s="410" t="s">
        <v>10541</v>
      </c>
      <c r="F4078" s="474" t="s">
        <v>10543</v>
      </c>
      <c r="G4078" s="270"/>
      <c r="H4078" s="283" t="s">
        <v>39</v>
      </c>
      <c r="I4078" s="283" t="s">
        <v>40</v>
      </c>
      <c r="J4078" s="500">
        <v>1500</v>
      </c>
      <c r="K4078" s="501">
        <v>1350</v>
      </c>
      <c r="L4078" s="501">
        <v>1215</v>
      </c>
      <c r="M4078" s="501">
        <v>1200</v>
      </c>
      <c r="N4078" s="501">
        <v>1080</v>
      </c>
      <c r="O4078" s="501">
        <v>972</v>
      </c>
      <c r="P4078" s="377" t="s">
        <v>31</v>
      </c>
      <c r="Q4078" s="377" t="s">
        <v>31</v>
      </c>
      <c r="R4078" s="377" t="s">
        <v>31</v>
      </c>
      <c r="S4078" s="270"/>
      <c r="T4078" s="283"/>
      <c r="U4078" s="283"/>
      <c r="V4078" s="270"/>
      <c r="W4078" s="270" t="s">
        <v>21</v>
      </c>
    </row>
    <row r="4079" s="253" customFormat="true" ht="25.5" hidden="true" spans="1:23">
      <c r="A4079" s="270">
        <f>MAX(A$3:A4078)+1</f>
        <v>3818</v>
      </c>
      <c r="B4079" s="270">
        <v>330703009</v>
      </c>
      <c r="C4079" s="503" t="s">
        <v>10544</v>
      </c>
      <c r="D4079" s="410" t="s">
        <v>10545</v>
      </c>
      <c r="E4079" s="410" t="s">
        <v>10544</v>
      </c>
      <c r="F4079" s="474" t="s">
        <v>10546</v>
      </c>
      <c r="G4079" s="270"/>
      <c r="H4079" s="283" t="s">
        <v>39</v>
      </c>
      <c r="I4079" s="283" t="s">
        <v>40</v>
      </c>
      <c r="J4079" s="500">
        <v>2330</v>
      </c>
      <c r="K4079" s="501">
        <v>2097</v>
      </c>
      <c r="L4079" s="501">
        <v>1887.3</v>
      </c>
      <c r="M4079" s="501">
        <v>1864</v>
      </c>
      <c r="N4079" s="501">
        <v>1677.6</v>
      </c>
      <c r="O4079" s="501">
        <v>1509.84</v>
      </c>
      <c r="P4079" s="377" t="s">
        <v>31</v>
      </c>
      <c r="Q4079" s="377" t="s">
        <v>31</v>
      </c>
      <c r="R4079" s="377" t="s">
        <v>31</v>
      </c>
      <c r="S4079" s="270"/>
      <c r="T4079" s="283"/>
      <c r="U4079" s="283"/>
      <c r="V4079" s="270"/>
      <c r="W4079" s="270" t="s">
        <v>21</v>
      </c>
    </row>
    <row r="4080" s="253" customFormat="true" ht="38.25" hidden="true" spans="1:23">
      <c r="A4080" s="270">
        <f>MAX(A$3:A4079)+1</f>
        <v>3819</v>
      </c>
      <c r="B4080" s="270">
        <v>330703010</v>
      </c>
      <c r="C4080" s="503" t="s">
        <v>10547</v>
      </c>
      <c r="D4080" s="410" t="s">
        <v>10548</v>
      </c>
      <c r="E4080" s="410" t="s">
        <v>10547</v>
      </c>
      <c r="F4080" s="474" t="s">
        <v>10549</v>
      </c>
      <c r="G4080" s="270"/>
      <c r="H4080" s="283" t="s">
        <v>39</v>
      </c>
      <c r="I4080" s="283" t="s">
        <v>40</v>
      </c>
      <c r="J4080" s="500">
        <v>1050</v>
      </c>
      <c r="K4080" s="501">
        <v>945</v>
      </c>
      <c r="L4080" s="501">
        <v>850.5</v>
      </c>
      <c r="M4080" s="501">
        <v>840</v>
      </c>
      <c r="N4080" s="501">
        <v>756</v>
      </c>
      <c r="O4080" s="501">
        <v>680.4</v>
      </c>
      <c r="P4080" s="377" t="s">
        <v>31</v>
      </c>
      <c r="Q4080" s="377" t="s">
        <v>31</v>
      </c>
      <c r="R4080" s="377" t="s">
        <v>31</v>
      </c>
      <c r="S4080" s="270"/>
      <c r="T4080" s="283"/>
      <c r="U4080" s="283"/>
      <c r="V4080" s="270"/>
      <c r="W4080" s="270" t="s">
        <v>21</v>
      </c>
    </row>
    <row r="4081" s="253" customFormat="true" ht="27" hidden="true" spans="1:23">
      <c r="A4081" s="270">
        <f>MAX(A$3:A4080)+1</f>
        <v>3820</v>
      </c>
      <c r="B4081" s="270">
        <v>330703011</v>
      </c>
      <c r="C4081" s="503" t="s">
        <v>10550</v>
      </c>
      <c r="D4081" s="410" t="s">
        <v>10551</v>
      </c>
      <c r="E4081" s="410" t="s">
        <v>10550</v>
      </c>
      <c r="F4081" s="474" t="s">
        <v>10552</v>
      </c>
      <c r="G4081" s="270"/>
      <c r="H4081" s="283" t="s">
        <v>39</v>
      </c>
      <c r="I4081" s="283" t="s">
        <v>40</v>
      </c>
      <c r="J4081" s="500">
        <v>1050</v>
      </c>
      <c r="K4081" s="501">
        <v>945</v>
      </c>
      <c r="L4081" s="501">
        <v>850.5</v>
      </c>
      <c r="M4081" s="501">
        <v>840</v>
      </c>
      <c r="N4081" s="501">
        <v>756</v>
      </c>
      <c r="O4081" s="501">
        <v>680.4</v>
      </c>
      <c r="P4081" s="377" t="s">
        <v>31</v>
      </c>
      <c r="Q4081" s="377" t="s">
        <v>31</v>
      </c>
      <c r="R4081" s="377" t="s">
        <v>31</v>
      </c>
      <c r="S4081" s="270"/>
      <c r="T4081" s="283"/>
      <c r="U4081" s="283"/>
      <c r="V4081" s="270"/>
      <c r="W4081" s="270" t="s">
        <v>21</v>
      </c>
    </row>
    <row r="4082" s="253" customFormat="true" ht="27" hidden="true" spans="1:23">
      <c r="A4082" s="270">
        <f>MAX(A$3:A4081)+1</f>
        <v>3821</v>
      </c>
      <c r="B4082" s="270">
        <v>330703012</v>
      </c>
      <c r="C4082" s="503" t="s">
        <v>10553</v>
      </c>
      <c r="D4082" s="410" t="s">
        <v>10554</v>
      </c>
      <c r="E4082" s="410" t="s">
        <v>10553</v>
      </c>
      <c r="F4082" s="474" t="s">
        <v>10555</v>
      </c>
      <c r="G4082" s="270"/>
      <c r="H4082" s="283" t="s">
        <v>39</v>
      </c>
      <c r="I4082" s="283" t="s">
        <v>40</v>
      </c>
      <c r="J4082" s="493">
        <v>2381</v>
      </c>
      <c r="K4082" s="494">
        <v>2381</v>
      </c>
      <c r="L4082" s="494">
        <v>2381</v>
      </c>
      <c r="M4082" s="494">
        <v>1905</v>
      </c>
      <c r="N4082" s="494">
        <v>1905</v>
      </c>
      <c r="O4082" s="494">
        <v>1905</v>
      </c>
      <c r="P4082" s="377" t="s">
        <v>31</v>
      </c>
      <c r="Q4082" s="377" t="s">
        <v>31</v>
      </c>
      <c r="R4082" s="377" t="s">
        <v>31</v>
      </c>
      <c r="S4082" s="270"/>
      <c r="T4082" s="377"/>
      <c r="U4082" s="377"/>
      <c r="V4082" s="270"/>
      <c r="W4082" s="270" t="s">
        <v>938</v>
      </c>
    </row>
    <row r="4083" s="253" customFormat="true" ht="27" hidden="true" spans="1:23">
      <c r="A4083" s="270">
        <f>MAX(A$3:A4082)+1</f>
        <v>3822</v>
      </c>
      <c r="B4083" s="270">
        <v>330703013</v>
      </c>
      <c r="C4083" s="503" t="s">
        <v>10556</v>
      </c>
      <c r="D4083" s="410" t="s">
        <v>10557</v>
      </c>
      <c r="E4083" s="410" t="s">
        <v>10556</v>
      </c>
      <c r="F4083" s="474" t="s">
        <v>10558</v>
      </c>
      <c r="G4083" s="270" t="s">
        <v>10559</v>
      </c>
      <c r="H4083" s="283" t="s">
        <v>39</v>
      </c>
      <c r="I4083" s="283" t="s">
        <v>842</v>
      </c>
      <c r="J4083" s="500">
        <v>1730</v>
      </c>
      <c r="K4083" s="501">
        <v>1557</v>
      </c>
      <c r="L4083" s="501">
        <v>1401.3</v>
      </c>
      <c r="M4083" s="501">
        <v>1384</v>
      </c>
      <c r="N4083" s="501">
        <v>1245.6</v>
      </c>
      <c r="O4083" s="501">
        <v>1121.04</v>
      </c>
      <c r="P4083" s="377" t="s">
        <v>31</v>
      </c>
      <c r="Q4083" s="377" t="s">
        <v>31</v>
      </c>
      <c r="R4083" s="377" t="s">
        <v>31</v>
      </c>
      <c r="S4083" s="270"/>
      <c r="T4083" s="283"/>
      <c r="U4083" s="283"/>
      <c r="V4083" s="270"/>
      <c r="W4083" s="270" t="s">
        <v>21</v>
      </c>
    </row>
    <row r="4084" s="253" customFormat="true" ht="27" hidden="true" spans="1:23">
      <c r="A4084" s="270">
        <f>MAX(A$3:A4083)+1</f>
        <v>3823</v>
      </c>
      <c r="B4084" s="270">
        <v>330703014</v>
      </c>
      <c r="C4084" s="503" t="s">
        <v>10560</v>
      </c>
      <c r="D4084" s="410" t="s">
        <v>10561</v>
      </c>
      <c r="E4084" s="410" t="s">
        <v>10560</v>
      </c>
      <c r="F4084" s="474" t="s">
        <v>10562</v>
      </c>
      <c r="G4084" s="270"/>
      <c r="H4084" s="283" t="s">
        <v>39</v>
      </c>
      <c r="I4084" s="283" t="s">
        <v>40</v>
      </c>
      <c r="J4084" s="500">
        <v>2550</v>
      </c>
      <c r="K4084" s="501">
        <v>2295</v>
      </c>
      <c r="L4084" s="501">
        <v>2065.5</v>
      </c>
      <c r="M4084" s="501">
        <v>2040</v>
      </c>
      <c r="N4084" s="501">
        <v>1836</v>
      </c>
      <c r="O4084" s="501">
        <v>1652.4</v>
      </c>
      <c r="P4084" s="377" t="s">
        <v>31</v>
      </c>
      <c r="Q4084" s="377" t="s">
        <v>31</v>
      </c>
      <c r="R4084" s="377" t="s">
        <v>31</v>
      </c>
      <c r="S4084" s="270"/>
      <c r="T4084" s="283"/>
      <c r="U4084" s="283"/>
      <c r="V4084" s="270"/>
      <c r="W4084" s="270" t="s">
        <v>21</v>
      </c>
    </row>
    <row r="4085" s="253" customFormat="true" ht="51" hidden="true" spans="1:23">
      <c r="A4085" s="270">
        <f>MAX(A$3:A4084)+1</f>
        <v>3824</v>
      </c>
      <c r="B4085" s="270">
        <v>330703015</v>
      </c>
      <c r="C4085" s="270" t="s">
        <v>10563</v>
      </c>
      <c r="D4085" s="410" t="s">
        <v>10564</v>
      </c>
      <c r="E4085" s="410" t="s">
        <v>10563</v>
      </c>
      <c r="F4085" s="474" t="s">
        <v>10565</v>
      </c>
      <c r="G4085" s="270" t="s">
        <v>10566</v>
      </c>
      <c r="H4085" s="283" t="s">
        <v>44</v>
      </c>
      <c r="I4085" s="283" t="s">
        <v>40</v>
      </c>
      <c r="J4085" s="500">
        <v>2280</v>
      </c>
      <c r="K4085" s="501">
        <v>2052</v>
      </c>
      <c r="L4085" s="501">
        <v>1846.8</v>
      </c>
      <c r="M4085" s="501">
        <v>1824</v>
      </c>
      <c r="N4085" s="501">
        <v>1641.6</v>
      </c>
      <c r="O4085" s="501">
        <v>1477.44</v>
      </c>
      <c r="P4085" s="377" t="s">
        <v>31</v>
      </c>
      <c r="Q4085" s="377" t="s">
        <v>31</v>
      </c>
      <c r="R4085" s="377" t="s">
        <v>31</v>
      </c>
      <c r="S4085" s="270"/>
      <c r="T4085" s="283"/>
      <c r="U4085" s="283"/>
      <c r="V4085" s="270"/>
      <c r="W4085" s="270" t="s">
        <v>21</v>
      </c>
    </row>
    <row r="4086" s="253" customFormat="true" ht="51" hidden="true" spans="1:23">
      <c r="A4086" s="270"/>
      <c r="B4086" s="270">
        <v>330703015</v>
      </c>
      <c r="C4086" s="270" t="s">
        <v>10563</v>
      </c>
      <c r="D4086" s="410" t="s">
        <v>10564</v>
      </c>
      <c r="E4086" s="410" t="s">
        <v>10563</v>
      </c>
      <c r="F4086" s="474" t="s">
        <v>10565</v>
      </c>
      <c r="G4086" s="270" t="s">
        <v>10566</v>
      </c>
      <c r="H4086" s="283" t="s">
        <v>44</v>
      </c>
      <c r="I4086" s="283" t="s">
        <v>40</v>
      </c>
      <c r="J4086" s="490">
        <v>3042</v>
      </c>
      <c r="K4086" s="490">
        <v>3042</v>
      </c>
      <c r="L4086" s="490">
        <v>3042</v>
      </c>
      <c r="M4086" s="490">
        <v>2433</v>
      </c>
      <c r="N4086" s="490">
        <v>2433</v>
      </c>
      <c r="O4086" s="490">
        <v>2433</v>
      </c>
      <c r="P4086" s="377" t="s">
        <v>31</v>
      </c>
      <c r="Q4086" s="377" t="s">
        <v>31</v>
      </c>
      <c r="R4086" s="377" t="s">
        <v>31</v>
      </c>
      <c r="S4086" s="430" t="s">
        <v>7711</v>
      </c>
      <c r="T4086" s="283"/>
      <c r="U4086" s="283"/>
      <c r="V4086" s="270"/>
      <c r="W4086" s="270" t="s">
        <v>21</v>
      </c>
    </row>
    <row r="4087" s="253" customFormat="true" ht="127.5" hidden="true" spans="1:23">
      <c r="A4087" s="270">
        <f>MAX(A$3:A4085)+1</f>
        <v>3825</v>
      </c>
      <c r="B4087" s="321" t="s">
        <v>10567</v>
      </c>
      <c r="C4087" s="270" t="s">
        <v>10568</v>
      </c>
      <c r="D4087" s="410" t="s">
        <v>10569</v>
      </c>
      <c r="E4087" s="410" t="s">
        <v>10568</v>
      </c>
      <c r="F4087" s="325" t="s">
        <v>10570</v>
      </c>
      <c r="G4087" s="270"/>
      <c r="H4087" s="283" t="s">
        <v>29</v>
      </c>
      <c r="I4087" s="283" t="s">
        <v>40</v>
      </c>
      <c r="J4087" s="289">
        <v>4988</v>
      </c>
      <c r="K4087" s="290"/>
      <c r="L4087" s="291"/>
      <c r="M4087" s="289">
        <v>3990</v>
      </c>
      <c r="N4087" s="290"/>
      <c r="O4087" s="291"/>
      <c r="P4087" s="298" t="s">
        <v>31</v>
      </c>
      <c r="Q4087" s="305"/>
      <c r="R4087" s="306"/>
      <c r="S4087" s="270"/>
      <c r="T4087" s="283"/>
      <c r="U4087" s="283"/>
      <c r="V4087" s="270"/>
      <c r="W4087" s="270" t="s">
        <v>310</v>
      </c>
    </row>
    <row r="4088" s="253" customFormat="true" ht="27" hidden="true" spans="1:23">
      <c r="A4088" s="270">
        <f>MAX(A$3:A4087)+1</f>
        <v>3826</v>
      </c>
      <c r="B4088" s="270">
        <v>330703016</v>
      </c>
      <c r="C4088" s="503" t="s">
        <v>10571</v>
      </c>
      <c r="D4088" s="410" t="s">
        <v>10572</v>
      </c>
      <c r="E4088" s="410" t="s">
        <v>10571</v>
      </c>
      <c r="F4088" s="474"/>
      <c r="G4088" s="270"/>
      <c r="H4088" s="283" t="s">
        <v>39</v>
      </c>
      <c r="I4088" s="283" t="s">
        <v>40</v>
      </c>
      <c r="J4088" s="500">
        <v>1500</v>
      </c>
      <c r="K4088" s="501">
        <v>1350</v>
      </c>
      <c r="L4088" s="501">
        <v>1215</v>
      </c>
      <c r="M4088" s="501">
        <v>1200</v>
      </c>
      <c r="N4088" s="501">
        <v>1080</v>
      </c>
      <c r="O4088" s="501">
        <v>972</v>
      </c>
      <c r="P4088" s="377" t="s">
        <v>31</v>
      </c>
      <c r="Q4088" s="377" t="s">
        <v>31</v>
      </c>
      <c r="R4088" s="377" t="s">
        <v>31</v>
      </c>
      <c r="S4088" s="270"/>
      <c r="T4088" s="283"/>
      <c r="U4088" s="283"/>
      <c r="V4088" s="270"/>
      <c r="W4088" s="270" t="s">
        <v>21</v>
      </c>
    </row>
    <row r="4089" s="253" customFormat="true" ht="51" hidden="true" spans="1:23">
      <c r="A4089" s="270">
        <f>MAX(A$3:A4088)+1</f>
        <v>3827</v>
      </c>
      <c r="B4089" s="270">
        <v>330703017</v>
      </c>
      <c r="C4089" s="503" t="s">
        <v>10573</v>
      </c>
      <c r="D4089" s="410" t="s">
        <v>10574</v>
      </c>
      <c r="E4089" s="410" t="s">
        <v>10573</v>
      </c>
      <c r="F4089" s="511" t="s">
        <v>10575</v>
      </c>
      <c r="G4089" s="270"/>
      <c r="H4089" s="283" t="s">
        <v>39</v>
      </c>
      <c r="I4089" s="283" t="s">
        <v>40</v>
      </c>
      <c r="J4089" s="500">
        <v>450</v>
      </c>
      <c r="K4089" s="501">
        <v>405</v>
      </c>
      <c r="L4089" s="501">
        <v>364.5</v>
      </c>
      <c r="M4089" s="501">
        <v>360</v>
      </c>
      <c r="N4089" s="501">
        <v>324</v>
      </c>
      <c r="O4089" s="501">
        <v>291.6</v>
      </c>
      <c r="P4089" s="377" t="s">
        <v>31</v>
      </c>
      <c r="Q4089" s="377" t="s">
        <v>31</v>
      </c>
      <c r="R4089" s="377" t="s">
        <v>31</v>
      </c>
      <c r="S4089" s="270"/>
      <c r="T4089" s="283"/>
      <c r="U4089" s="283"/>
      <c r="V4089" s="270"/>
      <c r="W4089" s="270" t="s">
        <v>21</v>
      </c>
    </row>
    <row r="4090" s="253" customFormat="true" ht="27" hidden="true" spans="1:23">
      <c r="A4090" s="270">
        <f>MAX(A$3:A4089)+1</f>
        <v>3828</v>
      </c>
      <c r="B4090" s="270">
        <v>330703018</v>
      </c>
      <c r="C4090" s="503" t="s">
        <v>10576</v>
      </c>
      <c r="D4090" s="410" t="s">
        <v>10577</v>
      </c>
      <c r="E4090" s="410" t="s">
        <v>10576</v>
      </c>
      <c r="F4090" s="474" t="s">
        <v>10578</v>
      </c>
      <c r="G4090" s="270"/>
      <c r="H4090" s="283" t="s">
        <v>39</v>
      </c>
      <c r="I4090" s="283" t="s">
        <v>40</v>
      </c>
      <c r="J4090" s="493">
        <v>4390</v>
      </c>
      <c r="K4090" s="494">
        <v>4390</v>
      </c>
      <c r="L4090" s="494">
        <v>4390</v>
      </c>
      <c r="M4090" s="494">
        <v>3512</v>
      </c>
      <c r="N4090" s="494">
        <v>3512</v>
      </c>
      <c r="O4090" s="494">
        <v>3512</v>
      </c>
      <c r="P4090" s="377" t="s">
        <v>31</v>
      </c>
      <c r="Q4090" s="377" t="s">
        <v>31</v>
      </c>
      <c r="R4090" s="377" t="s">
        <v>31</v>
      </c>
      <c r="S4090" s="270"/>
      <c r="T4090" s="377"/>
      <c r="U4090" s="377"/>
      <c r="V4090" s="270"/>
      <c r="W4090" s="270" t="s">
        <v>938</v>
      </c>
    </row>
    <row r="4091" s="253" customFormat="true" ht="25.5" hidden="true" spans="1:23">
      <c r="A4091" s="270">
        <f>MAX(A$3:A4090)+1</f>
        <v>3829</v>
      </c>
      <c r="B4091" s="270">
        <v>330703019</v>
      </c>
      <c r="C4091" s="503" t="s">
        <v>10579</v>
      </c>
      <c r="D4091" s="410" t="s">
        <v>10580</v>
      </c>
      <c r="E4091" s="410" t="s">
        <v>10579</v>
      </c>
      <c r="F4091" s="474" t="s">
        <v>10581</v>
      </c>
      <c r="G4091" s="270"/>
      <c r="H4091" s="283" t="s">
        <v>39</v>
      </c>
      <c r="I4091" s="283" t="s">
        <v>40</v>
      </c>
      <c r="J4091" s="500">
        <v>1950</v>
      </c>
      <c r="K4091" s="501">
        <v>1755</v>
      </c>
      <c r="L4091" s="501">
        <v>1579.5</v>
      </c>
      <c r="M4091" s="501">
        <v>1560</v>
      </c>
      <c r="N4091" s="501">
        <v>1404</v>
      </c>
      <c r="O4091" s="501">
        <v>1263.6</v>
      </c>
      <c r="P4091" s="377" t="s">
        <v>31</v>
      </c>
      <c r="Q4091" s="377" t="s">
        <v>31</v>
      </c>
      <c r="R4091" s="377" t="s">
        <v>31</v>
      </c>
      <c r="S4091" s="270"/>
      <c r="T4091" s="283"/>
      <c r="U4091" s="283"/>
      <c r="V4091" s="270"/>
      <c r="W4091" s="270" t="s">
        <v>21</v>
      </c>
    </row>
    <row r="4092" s="253" customFormat="true" ht="27" hidden="true" spans="1:23">
      <c r="A4092" s="270">
        <f>MAX(A$3:A4091)+1</f>
        <v>3830</v>
      </c>
      <c r="B4092" s="270">
        <v>330703020</v>
      </c>
      <c r="C4092" s="503" t="s">
        <v>10582</v>
      </c>
      <c r="D4092" s="410" t="s">
        <v>10583</v>
      </c>
      <c r="E4092" s="410" t="s">
        <v>10582</v>
      </c>
      <c r="F4092" s="474" t="s">
        <v>10584</v>
      </c>
      <c r="G4092" s="270"/>
      <c r="H4092" s="283" t="s">
        <v>39</v>
      </c>
      <c r="I4092" s="283" t="s">
        <v>40</v>
      </c>
      <c r="J4092" s="493">
        <v>1918</v>
      </c>
      <c r="K4092" s="494">
        <v>1918</v>
      </c>
      <c r="L4092" s="494">
        <v>1918</v>
      </c>
      <c r="M4092" s="494">
        <v>1534</v>
      </c>
      <c r="N4092" s="494">
        <v>1534</v>
      </c>
      <c r="O4092" s="494">
        <v>1534</v>
      </c>
      <c r="P4092" s="377" t="s">
        <v>31</v>
      </c>
      <c r="Q4092" s="377" t="s">
        <v>31</v>
      </c>
      <c r="R4092" s="377" t="s">
        <v>31</v>
      </c>
      <c r="S4092" s="270"/>
      <c r="T4092" s="377"/>
      <c r="U4092" s="377"/>
      <c r="V4092" s="270"/>
      <c r="W4092" s="270" t="s">
        <v>938</v>
      </c>
    </row>
    <row r="4093" s="253" customFormat="true" ht="40.5" hidden="true" spans="1:23">
      <c r="A4093" s="270">
        <f>MAX(A$3:A4092)+1</f>
        <v>3831</v>
      </c>
      <c r="B4093" s="270" t="s">
        <v>10585</v>
      </c>
      <c r="C4093" s="502" t="s">
        <v>10586</v>
      </c>
      <c r="D4093" s="410" t="s">
        <v>10587</v>
      </c>
      <c r="E4093" s="410" t="s">
        <v>10588</v>
      </c>
      <c r="F4093" s="496"/>
      <c r="G4093" s="270"/>
      <c r="H4093" s="283" t="s">
        <v>39</v>
      </c>
      <c r="I4093" s="283" t="s">
        <v>40</v>
      </c>
      <c r="J4093" s="490">
        <f t="shared" ref="J4093:L4093" si="18">1.5*1800</f>
        <v>2700</v>
      </c>
      <c r="K4093" s="490">
        <f t="shared" si="18"/>
        <v>2700</v>
      </c>
      <c r="L4093" s="490">
        <f t="shared" si="18"/>
        <v>2700</v>
      </c>
      <c r="M4093" s="490">
        <f t="shared" ref="M4093:O4093" si="19">1.5*1440</f>
        <v>2160</v>
      </c>
      <c r="N4093" s="490">
        <f t="shared" si="19"/>
        <v>2160</v>
      </c>
      <c r="O4093" s="490">
        <f t="shared" si="19"/>
        <v>2160</v>
      </c>
      <c r="P4093" s="377" t="s">
        <v>31</v>
      </c>
      <c r="Q4093" s="377" t="s">
        <v>31</v>
      </c>
      <c r="R4093" s="377" t="s">
        <v>31</v>
      </c>
      <c r="S4093" s="502" t="s">
        <v>10589</v>
      </c>
      <c r="T4093" s="283"/>
      <c r="U4093" s="283"/>
      <c r="V4093" s="270"/>
      <c r="W4093" s="270" t="s">
        <v>21</v>
      </c>
    </row>
    <row r="4094" s="253" customFormat="true" ht="25.5" hidden="true" spans="1:23">
      <c r="A4094" s="270">
        <f>MAX(A$3:A4093)+1</f>
        <v>3832</v>
      </c>
      <c r="B4094" s="270">
        <v>330703021</v>
      </c>
      <c r="C4094" s="503" t="s">
        <v>10590</v>
      </c>
      <c r="D4094" s="410" t="s">
        <v>10591</v>
      </c>
      <c r="E4094" s="410" t="s">
        <v>10590</v>
      </c>
      <c r="F4094" s="474"/>
      <c r="G4094" s="270"/>
      <c r="H4094" s="283" t="s">
        <v>39</v>
      </c>
      <c r="I4094" s="283" t="s">
        <v>40</v>
      </c>
      <c r="J4094" s="500">
        <v>750</v>
      </c>
      <c r="K4094" s="501">
        <v>675</v>
      </c>
      <c r="L4094" s="501">
        <v>607.5</v>
      </c>
      <c r="M4094" s="501">
        <v>600</v>
      </c>
      <c r="N4094" s="501">
        <v>540</v>
      </c>
      <c r="O4094" s="501">
        <v>486</v>
      </c>
      <c r="P4094" s="377" t="s">
        <v>31</v>
      </c>
      <c r="Q4094" s="377" t="s">
        <v>31</v>
      </c>
      <c r="R4094" s="377" t="s">
        <v>31</v>
      </c>
      <c r="S4094" s="270"/>
      <c r="T4094" s="283"/>
      <c r="U4094" s="283"/>
      <c r="V4094" s="270"/>
      <c r="W4094" s="270" t="s">
        <v>21</v>
      </c>
    </row>
    <row r="4095" s="253" customFormat="true" ht="27" hidden="true" spans="1:23">
      <c r="A4095" s="270">
        <f>MAX(A$3:A4094)+1</f>
        <v>3833</v>
      </c>
      <c r="B4095" s="270">
        <v>330703022</v>
      </c>
      <c r="C4095" s="503" t="s">
        <v>10592</v>
      </c>
      <c r="D4095" s="410" t="s">
        <v>10593</v>
      </c>
      <c r="E4095" s="410" t="s">
        <v>10592</v>
      </c>
      <c r="F4095" s="474"/>
      <c r="G4095" s="270"/>
      <c r="H4095" s="283" t="s">
        <v>39</v>
      </c>
      <c r="I4095" s="283" t="s">
        <v>40</v>
      </c>
      <c r="J4095" s="493">
        <v>1000</v>
      </c>
      <c r="K4095" s="494">
        <v>1000</v>
      </c>
      <c r="L4095" s="494">
        <v>1000</v>
      </c>
      <c r="M4095" s="494">
        <v>800</v>
      </c>
      <c r="N4095" s="494">
        <v>800</v>
      </c>
      <c r="O4095" s="494">
        <v>800</v>
      </c>
      <c r="P4095" s="377" t="s">
        <v>31</v>
      </c>
      <c r="Q4095" s="377" t="s">
        <v>31</v>
      </c>
      <c r="R4095" s="377" t="s">
        <v>31</v>
      </c>
      <c r="S4095" s="270"/>
      <c r="T4095" s="377"/>
      <c r="U4095" s="377"/>
      <c r="V4095" s="270"/>
      <c r="W4095" s="270" t="s">
        <v>938</v>
      </c>
    </row>
    <row r="4096" s="253" customFormat="true" ht="25.5" hidden="true" spans="1:23">
      <c r="A4096" s="270">
        <f>MAX(A$3:A4095)+1</f>
        <v>3834</v>
      </c>
      <c r="B4096" s="270">
        <v>330703023</v>
      </c>
      <c r="C4096" s="503" t="s">
        <v>10594</v>
      </c>
      <c r="D4096" s="410" t="s">
        <v>10595</v>
      </c>
      <c r="E4096" s="410" t="s">
        <v>10594</v>
      </c>
      <c r="F4096" s="474" t="s">
        <v>10596</v>
      </c>
      <c r="G4096" s="270" t="s">
        <v>10597</v>
      </c>
      <c r="H4096" s="283" t="s">
        <v>39</v>
      </c>
      <c r="I4096" s="283" t="s">
        <v>40</v>
      </c>
      <c r="J4096" s="500">
        <v>1350</v>
      </c>
      <c r="K4096" s="501">
        <v>1215</v>
      </c>
      <c r="L4096" s="501">
        <v>1093.5</v>
      </c>
      <c r="M4096" s="501">
        <v>1080</v>
      </c>
      <c r="N4096" s="501">
        <v>972</v>
      </c>
      <c r="O4096" s="501">
        <v>874.8</v>
      </c>
      <c r="P4096" s="377" t="s">
        <v>31</v>
      </c>
      <c r="Q4096" s="377" t="s">
        <v>31</v>
      </c>
      <c r="R4096" s="377" t="s">
        <v>31</v>
      </c>
      <c r="S4096" s="270"/>
      <c r="T4096" s="283"/>
      <c r="U4096" s="283"/>
      <c r="V4096" s="270"/>
      <c r="W4096" s="270" t="s">
        <v>21</v>
      </c>
    </row>
    <row r="4097" s="253" customFormat="true" ht="40.5" hidden="true" spans="1:23">
      <c r="A4097" s="270">
        <f>MAX(A$3:A4096)+1</f>
        <v>3835</v>
      </c>
      <c r="B4097" s="270">
        <v>330703024</v>
      </c>
      <c r="C4097" s="503" t="s">
        <v>10598</v>
      </c>
      <c r="D4097" s="410" t="s">
        <v>10599</v>
      </c>
      <c r="E4097" s="410" t="s">
        <v>10598</v>
      </c>
      <c r="F4097" s="474" t="s">
        <v>10600</v>
      </c>
      <c r="G4097" s="270"/>
      <c r="H4097" s="283" t="s">
        <v>44</v>
      </c>
      <c r="I4097" s="283" t="s">
        <v>40</v>
      </c>
      <c r="J4097" s="500">
        <v>1950</v>
      </c>
      <c r="K4097" s="501">
        <v>1755</v>
      </c>
      <c r="L4097" s="501">
        <v>1579.5</v>
      </c>
      <c r="M4097" s="501">
        <v>1560</v>
      </c>
      <c r="N4097" s="501">
        <v>1404</v>
      </c>
      <c r="O4097" s="501">
        <v>1263.6</v>
      </c>
      <c r="P4097" s="377" t="s">
        <v>31</v>
      </c>
      <c r="Q4097" s="377" t="s">
        <v>31</v>
      </c>
      <c r="R4097" s="377" t="s">
        <v>31</v>
      </c>
      <c r="S4097" s="270"/>
      <c r="T4097" s="283"/>
      <c r="U4097" s="283"/>
      <c r="V4097" s="270"/>
      <c r="W4097" s="270" t="s">
        <v>21</v>
      </c>
    </row>
    <row r="4098" s="253" customFormat="true" ht="38.25" hidden="true" spans="1:23">
      <c r="A4098" s="270">
        <f>MAX(A$3:A4097)+1</f>
        <v>3836</v>
      </c>
      <c r="B4098" s="270">
        <v>330703025</v>
      </c>
      <c r="C4098" s="503" t="s">
        <v>10601</v>
      </c>
      <c r="D4098" s="410" t="s">
        <v>10602</v>
      </c>
      <c r="E4098" s="410" t="s">
        <v>10601</v>
      </c>
      <c r="F4098" s="474" t="s">
        <v>10603</v>
      </c>
      <c r="G4098" s="270"/>
      <c r="H4098" s="283" t="s">
        <v>39</v>
      </c>
      <c r="I4098" s="283" t="s">
        <v>40</v>
      </c>
      <c r="J4098" s="500">
        <v>1800</v>
      </c>
      <c r="K4098" s="501">
        <v>1620</v>
      </c>
      <c r="L4098" s="501">
        <v>1458</v>
      </c>
      <c r="M4098" s="501">
        <v>1440</v>
      </c>
      <c r="N4098" s="501">
        <v>1296</v>
      </c>
      <c r="O4098" s="501">
        <v>1166.4</v>
      </c>
      <c r="P4098" s="377" t="s">
        <v>31</v>
      </c>
      <c r="Q4098" s="377" t="s">
        <v>31</v>
      </c>
      <c r="R4098" s="377" t="s">
        <v>31</v>
      </c>
      <c r="S4098" s="270"/>
      <c r="T4098" s="283"/>
      <c r="U4098" s="283"/>
      <c r="V4098" s="270"/>
      <c r="W4098" s="270" t="s">
        <v>21</v>
      </c>
    </row>
    <row r="4099" s="253" customFormat="true" ht="63.75" hidden="true" spans="1:23">
      <c r="A4099" s="270">
        <f>MAX(A$3:A4098)+1</f>
        <v>3837</v>
      </c>
      <c r="B4099" s="270">
        <v>330703026</v>
      </c>
      <c r="C4099" s="503" t="s">
        <v>10604</v>
      </c>
      <c r="D4099" s="410" t="s">
        <v>10605</v>
      </c>
      <c r="E4099" s="410" t="s">
        <v>10604</v>
      </c>
      <c r="F4099" s="474" t="s">
        <v>10606</v>
      </c>
      <c r="G4099" s="270" t="s">
        <v>8667</v>
      </c>
      <c r="H4099" s="283" t="s">
        <v>39</v>
      </c>
      <c r="I4099" s="283" t="s">
        <v>40</v>
      </c>
      <c r="J4099" s="490">
        <v>4730</v>
      </c>
      <c r="K4099" s="490">
        <v>4730</v>
      </c>
      <c r="L4099" s="490">
        <v>4730</v>
      </c>
      <c r="M4099" s="490">
        <v>3784</v>
      </c>
      <c r="N4099" s="490">
        <v>3784</v>
      </c>
      <c r="O4099" s="490">
        <v>3784</v>
      </c>
      <c r="P4099" s="377" t="s">
        <v>31</v>
      </c>
      <c r="Q4099" s="377" t="s">
        <v>31</v>
      </c>
      <c r="R4099" s="377" t="s">
        <v>31</v>
      </c>
      <c r="S4099" s="270"/>
      <c r="T4099" s="312"/>
      <c r="U4099" s="312"/>
      <c r="V4099" s="270"/>
      <c r="W4099" s="270" t="s">
        <v>21</v>
      </c>
    </row>
    <row r="4100" s="253" customFormat="true" ht="27" hidden="true" spans="1:23">
      <c r="A4100" s="270">
        <f>MAX(A$3:A4099)+1</f>
        <v>3838</v>
      </c>
      <c r="B4100" s="270">
        <v>330703027</v>
      </c>
      <c r="C4100" s="503" t="s">
        <v>10607</v>
      </c>
      <c r="D4100" s="410" t="s">
        <v>10608</v>
      </c>
      <c r="E4100" s="410" t="s">
        <v>10607</v>
      </c>
      <c r="F4100" s="474" t="s">
        <v>10609</v>
      </c>
      <c r="G4100" s="270"/>
      <c r="H4100" s="283" t="s">
        <v>39</v>
      </c>
      <c r="I4100" s="283" t="s">
        <v>40</v>
      </c>
      <c r="J4100" s="500">
        <v>750</v>
      </c>
      <c r="K4100" s="501">
        <v>675</v>
      </c>
      <c r="L4100" s="501">
        <v>607.5</v>
      </c>
      <c r="M4100" s="501">
        <v>600</v>
      </c>
      <c r="N4100" s="501">
        <v>540</v>
      </c>
      <c r="O4100" s="501">
        <v>486</v>
      </c>
      <c r="P4100" s="377" t="s">
        <v>31</v>
      </c>
      <c r="Q4100" s="377" t="s">
        <v>31</v>
      </c>
      <c r="R4100" s="377" t="s">
        <v>31</v>
      </c>
      <c r="S4100" s="270"/>
      <c r="T4100" s="283"/>
      <c r="U4100" s="283"/>
      <c r="V4100" s="270"/>
      <c r="W4100" s="270" t="s">
        <v>21</v>
      </c>
    </row>
    <row r="4101" s="253" customFormat="true" ht="25.5" hidden="true" spans="1:23">
      <c r="A4101" s="270">
        <f>MAX(A$3:A4100)+1</f>
        <v>3839</v>
      </c>
      <c r="B4101" s="270">
        <v>330703028</v>
      </c>
      <c r="C4101" s="503" t="s">
        <v>10610</v>
      </c>
      <c r="D4101" s="410" t="s">
        <v>10611</v>
      </c>
      <c r="E4101" s="410" t="s">
        <v>10610</v>
      </c>
      <c r="F4101" s="474" t="s">
        <v>10612</v>
      </c>
      <c r="G4101" s="270"/>
      <c r="H4101" s="283" t="s">
        <v>39</v>
      </c>
      <c r="I4101" s="283" t="s">
        <v>40</v>
      </c>
      <c r="J4101" s="500">
        <v>1730</v>
      </c>
      <c r="K4101" s="501">
        <v>1557</v>
      </c>
      <c r="L4101" s="501">
        <v>1401.3</v>
      </c>
      <c r="M4101" s="501">
        <v>1384</v>
      </c>
      <c r="N4101" s="501">
        <v>1245.6</v>
      </c>
      <c r="O4101" s="501">
        <v>1121.04</v>
      </c>
      <c r="P4101" s="377" t="s">
        <v>31</v>
      </c>
      <c r="Q4101" s="377" t="s">
        <v>31</v>
      </c>
      <c r="R4101" s="377" t="s">
        <v>31</v>
      </c>
      <c r="S4101" s="270"/>
      <c r="T4101" s="283"/>
      <c r="U4101" s="283"/>
      <c r="V4101" s="270"/>
      <c r="W4101" s="270" t="s">
        <v>21</v>
      </c>
    </row>
    <row r="4102" s="253" customFormat="true" ht="25.5" hidden="true" spans="1:23">
      <c r="A4102" s="270">
        <f>MAX(A$3:A4101)+1</f>
        <v>3840</v>
      </c>
      <c r="B4102" s="270">
        <v>330703029</v>
      </c>
      <c r="C4102" s="503" t="s">
        <v>10613</v>
      </c>
      <c r="D4102" s="410" t="s">
        <v>10614</v>
      </c>
      <c r="E4102" s="410" t="s">
        <v>10613</v>
      </c>
      <c r="F4102" s="474" t="s">
        <v>10615</v>
      </c>
      <c r="G4102" s="270"/>
      <c r="H4102" s="283" t="s">
        <v>39</v>
      </c>
      <c r="I4102" s="283" t="s">
        <v>40</v>
      </c>
      <c r="J4102" s="500">
        <v>1730</v>
      </c>
      <c r="K4102" s="501">
        <v>1557</v>
      </c>
      <c r="L4102" s="501">
        <v>1401.3</v>
      </c>
      <c r="M4102" s="501">
        <v>1384</v>
      </c>
      <c r="N4102" s="501">
        <v>1245.6</v>
      </c>
      <c r="O4102" s="501">
        <v>1121.04</v>
      </c>
      <c r="P4102" s="377" t="s">
        <v>31</v>
      </c>
      <c r="Q4102" s="377" t="s">
        <v>31</v>
      </c>
      <c r="R4102" s="377" t="s">
        <v>31</v>
      </c>
      <c r="S4102" s="270"/>
      <c r="T4102" s="283"/>
      <c r="U4102" s="283"/>
      <c r="V4102" s="270"/>
      <c r="W4102" s="270" t="s">
        <v>21</v>
      </c>
    </row>
    <row r="4103" s="253" customFormat="true" ht="27" hidden="true" spans="1:23">
      <c r="A4103" s="270">
        <f>MAX(A$3:A4102)+1</f>
        <v>3841</v>
      </c>
      <c r="B4103" s="270">
        <v>330703030</v>
      </c>
      <c r="C4103" s="503" t="s">
        <v>10616</v>
      </c>
      <c r="D4103" s="410" t="s">
        <v>10617</v>
      </c>
      <c r="E4103" s="410" t="s">
        <v>10616</v>
      </c>
      <c r="F4103" s="474"/>
      <c r="G4103" s="270" t="s">
        <v>10618</v>
      </c>
      <c r="H4103" s="283" t="s">
        <v>39</v>
      </c>
      <c r="I4103" s="283" t="s">
        <v>40</v>
      </c>
      <c r="J4103" s="500">
        <v>2250</v>
      </c>
      <c r="K4103" s="501">
        <v>2025</v>
      </c>
      <c r="L4103" s="501">
        <v>1822.5</v>
      </c>
      <c r="M4103" s="501">
        <v>1800</v>
      </c>
      <c r="N4103" s="501">
        <v>1620</v>
      </c>
      <c r="O4103" s="501">
        <v>1458</v>
      </c>
      <c r="P4103" s="377" t="s">
        <v>31</v>
      </c>
      <c r="Q4103" s="377" t="s">
        <v>31</v>
      </c>
      <c r="R4103" s="377" t="s">
        <v>31</v>
      </c>
      <c r="S4103" s="270"/>
      <c r="T4103" s="283"/>
      <c r="U4103" s="283"/>
      <c r="V4103" s="270"/>
      <c r="W4103" s="270" t="s">
        <v>21</v>
      </c>
    </row>
    <row r="4104" s="253" customFormat="true" ht="25.5" hidden="true" spans="1:23">
      <c r="A4104" s="270">
        <f>MAX(A$3:A4103)+1</f>
        <v>3842</v>
      </c>
      <c r="B4104" s="270">
        <v>330703031</v>
      </c>
      <c r="C4104" s="503" t="s">
        <v>10619</v>
      </c>
      <c r="D4104" s="410" t="s">
        <v>10620</v>
      </c>
      <c r="E4104" s="410" t="s">
        <v>10619</v>
      </c>
      <c r="F4104" s="474" t="s">
        <v>10621</v>
      </c>
      <c r="G4104" s="270"/>
      <c r="H4104" s="283" t="s">
        <v>39</v>
      </c>
      <c r="I4104" s="283" t="s">
        <v>40</v>
      </c>
      <c r="J4104" s="500">
        <v>900</v>
      </c>
      <c r="K4104" s="501">
        <v>810</v>
      </c>
      <c r="L4104" s="501">
        <v>729</v>
      </c>
      <c r="M4104" s="501">
        <v>720</v>
      </c>
      <c r="N4104" s="501">
        <v>648</v>
      </c>
      <c r="O4104" s="501">
        <v>583.2</v>
      </c>
      <c r="P4104" s="377" t="s">
        <v>31</v>
      </c>
      <c r="Q4104" s="377" t="s">
        <v>31</v>
      </c>
      <c r="R4104" s="377" t="s">
        <v>31</v>
      </c>
      <c r="S4104" s="270"/>
      <c r="T4104" s="283"/>
      <c r="U4104" s="283"/>
      <c r="V4104" s="270"/>
      <c r="W4104" s="270" t="s">
        <v>21</v>
      </c>
    </row>
    <row r="4105" s="253" customFormat="true" ht="27" hidden="true" spans="1:23">
      <c r="A4105" s="270">
        <f>MAX(A$3:A4104)+1</f>
        <v>3843</v>
      </c>
      <c r="B4105" s="270">
        <v>330703032</v>
      </c>
      <c r="C4105" s="503" t="s">
        <v>10622</v>
      </c>
      <c r="D4105" s="410" t="s">
        <v>10623</v>
      </c>
      <c r="E4105" s="410" t="s">
        <v>10622</v>
      </c>
      <c r="F4105" s="474" t="s">
        <v>10624</v>
      </c>
      <c r="G4105" s="270"/>
      <c r="H4105" s="283" t="s">
        <v>44</v>
      </c>
      <c r="I4105" s="283" t="s">
        <v>40</v>
      </c>
      <c r="J4105" s="500">
        <v>1730</v>
      </c>
      <c r="K4105" s="501">
        <v>1557</v>
      </c>
      <c r="L4105" s="501">
        <v>1401.3</v>
      </c>
      <c r="M4105" s="501">
        <v>1384</v>
      </c>
      <c r="N4105" s="501">
        <v>1245.6</v>
      </c>
      <c r="O4105" s="501">
        <v>1121.04</v>
      </c>
      <c r="P4105" s="377" t="s">
        <v>31</v>
      </c>
      <c r="Q4105" s="377" t="s">
        <v>31</v>
      </c>
      <c r="R4105" s="377" t="s">
        <v>31</v>
      </c>
      <c r="S4105" s="270"/>
      <c r="T4105" s="283"/>
      <c r="U4105" s="283"/>
      <c r="V4105" s="270"/>
      <c r="W4105" s="270" t="s">
        <v>21</v>
      </c>
    </row>
    <row r="4106" s="253" customFormat="true" ht="38.25" hidden="true" spans="1:23">
      <c r="A4106" s="270">
        <f>MAX(A$3:A4105)+1</f>
        <v>3844</v>
      </c>
      <c r="B4106" s="270">
        <v>330703033</v>
      </c>
      <c r="C4106" s="503" t="s">
        <v>10625</v>
      </c>
      <c r="D4106" s="410" t="s">
        <v>10626</v>
      </c>
      <c r="E4106" s="410" t="s">
        <v>10625</v>
      </c>
      <c r="F4106" s="474" t="s">
        <v>10627</v>
      </c>
      <c r="G4106" s="270"/>
      <c r="H4106" s="283" t="s">
        <v>44</v>
      </c>
      <c r="I4106" s="283" t="s">
        <v>40</v>
      </c>
      <c r="J4106" s="500">
        <v>1800</v>
      </c>
      <c r="K4106" s="501">
        <v>1620</v>
      </c>
      <c r="L4106" s="501">
        <v>1458</v>
      </c>
      <c r="M4106" s="501">
        <v>1440</v>
      </c>
      <c r="N4106" s="501">
        <v>1296</v>
      </c>
      <c r="O4106" s="501">
        <v>1166.4</v>
      </c>
      <c r="P4106" s="377" t="s">
        <v>31</v>
      </c>
      <c r="Q4106" s="377" t="s">
        <v>31</v>
      </c>
      <c r="R4106" s="377" t="s">
        <v>31</v>
      </c>
      <c r="S4106" s="270"/>
      <c r="T4106" s="283"/>
      <c r="U4106" s="283"/>
      <c r="V4106" s="270"/>
      <c r="W4106" s="270" t="s">
        <v>21</v>
      </c>
    </row>
    <row r="4107" s="253" customFormat="true" ht="51" hidden="true" spans="1:23">
      <c r="A4107" s="270">
        <f>MAX(A$3:A4106)+1</f>
        <v>3845</v>
      </c>
      <c r="B4107" s="270" t="s">
        <v>10628</v>
      </c>
      <c r="C4107" s="393" t="s">
        <v>10629</v>
      </c>
      <c r="D4107" s="410" t="s">
        <v>10630</v>
      </c>
      <c r="E4107" s="410" t="s">
        <v>10631</v>
      </c>
      <c r="F4107" s="474"/>
      <c r="G4107" s="270"/>
      <c r="H4107" s="283" t="s">
        <v>44</v>
      </c>
      <c r="I4107" s="283" t="s">
        <v>40</v>
      </c>
      <c r="J4107" s="490">
        <f t="shared" ref="J4107:O4107" si="20">1.5*300</f>
        <v>450</v>
      </c>
      <c r="K4107" s="490">
        <f t="shared" si="20"/>
        <v>450</v>
      </c>
      <c r="L4107" s="490">
        <f t="shared" si="20"/>
        <v>450</v>
      </c>
      <c r="M4107" s="490">
        <f t="shared" si="20"/>
        <v>450</v>
      </c>
      <c r="N4107" s="490">
        <f t="shared" si="20"/>
        <v>450</v>
      </c>
      <c r="O4107" s="490">
        <f t="shared" si="20"/>
        <v>450</v>
      </c>
      <c r="P4107" s="377" t="s">
        <v>31</v>
      </c>
      <c r="Q4107" s="377" t="s">
        <v>31</v>
      </c>
      <c r="R4107" s="377" t="s">
        <v>31</v>
      </c>
      <c r="S4107" s="430" t="s">
        <v>10629</v>
      </c>
      <c r="T4107" s="283"/>
      <c r="U4107" s="283"/>
      <c r="V4107" s="270"/>
      <c r="W4107" s="270" t="s">
        <v>21</v>
      </c>
    </row>
    <row r="4108" s="253" customFormat="true" ht="27" hidden="true" spans="1:23">
      <c r="A4108" s="270">
        <f>MAX(A$3:A4107)+1</f>
        <v>3846</v>
      </c>
      <c r="B4108" s="270">
        <v>330703034</v>
      </c>
      <c r="C4108" s="503" t="s">
        <v>10632</v>
      </c>
      <c r="D4108" s="410" t="s">
        <v>10633</v>
      </c>
      <c r="E4108" s="410" t="s">
        <v>10632</v>
      </c>
      <c r="F4108" s="474" t="s">
        <v>10634</v>
      </c>
      <c r="G4108" s="270"/>
      <c r="H4108" s="283" t="s">
        <v>39</v>
      </c>
      <c r="I4108" s="283" t="s">
        <v>40</v>
      </c>
      <c r="J4108" s="493">
        <v>3564</v>
      </c>
      <c r="K4108" s="494">
        <v>3564</v>
      </c>
      <c r="L4108" s="494">
        <v>3564</v>
      </c>
      <c r="M4108" s="494">
        <v>2851</v>
      </c>
      <c r="N4108" s="494">
        <v>2851</v>
      </c>
      <c r="O4108" s="494">
        <v>2851</v>
      </c>
      <c r="P4108" s="377" t="s">
        <v>31</v>
      </c>
      <c r="Q4108" s="377" t="s">
        <v>31</v>
      </c>
      <c r="R4108" s="377" t="s">
        <v>31</v>
      </c>
      <c r="S4108" s="270"/>
      <c r="T4108" s="377"/>
      <c r="U4108" s="377"/>
      <c r="V4108" s="270"/>
      <c r="W4108" s="270" t="s">
        <v>938</v>
      </c>
    </row>
    <row r="4109" s="252" customFormat="true" ht="25.5" hidden="true" spans="1:23">
      <c r="A4109" s="270"/>
      <c r="B4109" s="270">
        <v>3308</v>
      </c>
      <c r="C4109" s="270" t="s">
        <v>10635</v>
      </c>
      <c r="D4109" s="410"/>
      <c r="E4109" s="410"/>
      <c r="F4109" s="270"/>
      <c r="G4109" s="270" t="s">
        <v>10636</v>
      </c>
      <c r="H4109" s="283"/>
      <c r="I4109" s="283"/>
      <c r="J4109" s="490"/>
      <c r="K4109" s="490"/>
      <c r="L4109" s="490"/>
      <c r="M4109" s="490"/>
      <c r="N4109" s="490"/>
      <c r="O4109" s="490"/>
      <c r="P4109" s="377"/>
      <c r="Q4109" s="377"/>
      <c r="R4109" s="377"/>
      <c r="S4109" s="270"/>
      <c r="T4109" s="283"/>
      <c r="U4109" s="283"/>
      <c r="V4109" s="270"/>
      <c r="W4109" s="270" t="s">
        <v>21</v>
      </c>
    </row>
    <row r="4110" s="252" customFormat="true" ht="81" hidden="true" spans="1:23">
      <c r="A4110" s="270"/>
      <c r="B4110" s="270">
        <v>330801</v>
      </c>
      <c r="C4110" s="270" t="s">
        <v>10637</v>
      </c>
      <c r="D4110" s="410"/>
      <c r="E4110" s="410"/>
      <c r="F4110" s="270"/>
      <c r="G4110" s="503" t="s">
        <v>10638</v>
      </c>
      <c r="H4110" s="283"/>
      <c r="I4110" s="283"/>
      <c r="J4110" s="490"/>
      <c r="K4110" s="490"/>
      <c r="L4110" s="490"/>
      <c r="M4110" s="490"/>
      <c r="N4110" s="490"/>
      <c r="O4110" s="490"/>
      <c r="P4110" s="377"/>
      <c r="Q4110" s="377"/>
      <c r="R4110" s="377"/>
      <c r="S4110" s="270"/>
      <c r="T4110" s="283"/>
      <c r="U4110" s="283"/>
      <c r="V4110" s="270"/>
      <c r="W4110" s="270" t="s">
        <v>21</v>
      </c>
    </row>
    <row r="4111" s="253" customFormat="true" ht="27" hidden="true" spans="1:23">
      <c r="A4111" s="270">
        <f>MAX(A$3:A4110)+1</f>
        <v>3847</v>
      </c>
      <c r="B4111" s="270">
        <v>330801001</v>
      </c>
      <c r="C4111" s="503" t="s">
        <v>10639</v>
      </c>
      <c r="D4111" s="410" t="s">
        <v>10640</v>
      </c>
      <c r="E4111" s="410" t="s">
        <v>10639</v>
      </c>
      <c r="F4111" s="474" t="s">
        <v>10641</v>
      </c>
      <c r="G4111" s="270"/>
      <c r="H4111" s="283" t="s">
        <v>39</v>
      </c>
      <c r="I4111" s="283" t="s">
        <v>40</v>
      </c>
      <c r="J4111" s="500">
        <v>1950</v>
      </c>
      <c r="K4111" s="501">
        <v>1755</v>
      </c>
      <c r="L4111" s="501">
        <v>1579.5</v>
      </c>
      <c r="M4111" s="501">
        <v>1560</v>
      </c>
      <c r="N4111" s="501">
        <v>1404</v>
      </c>
      <c r="O4111" s="501">
        <v>1263.6</v>
      </c>
      <c r="P4111" s="377" t="s">
        <v>31</v>
      </c>
      <c r="Q4111" s="377" t="s">
        <v>31</v>
      </c>
      <c r="R4111" s="377" t="s">
        <v>31</v>
      </c>
      <c r="S4111" s="270"/>
      <c r="T4111" s="283"/>
      <c r="U4111" s="283"/>
      <c r="V4111" s="270"/>
      <c r="W4111" s="270" t="s">
        <v>21</v>
      </c>
    </row>
    <row r="4112" s="253" customFormat="true" ht="76.5" hidden="true" spans="1:23">
      <c r="A4112" s="270">
        <f>MAX(A$3:A4111)+1</f>
        <v>3848</v>
      </c>
      <c r="B4112" s="270">
        <v>330801002</v>
      </c>
      <c r="C4112" s="503" t="s">
        <v>10642</v>
      </c>
      <c r="D4112" s="410" t="s">
        <v>10643</v>
      </c>
      <c r="E4112" s="410" t="s">
        <v>10642</v>
      </c>
      <c r="F4112" s="474" t="s">
        <v>10644</v>
      </c>
      <c r="G4112" s="270"/>
      <c r="H4112" s="283" t="s">
        <v>39</v>
      </c>
      <c r="I4112" s="283" t="s">
        <v>40</v>
      </c>
      <c r="J4112" s="490">
        <v>7420</v>
      </c>
      <c r="K4112" s="490">
        <v>7420</v>
      </c>
      <c r="L4112" s="490">
        <v>7420</v>
      </c>
      <c r="M4112" s="490">
        <v>5936</v>
      </c>
      <c r="N4112" s="490">
        <v>5936</v>
      </c>
      <c r="O4112" s="490">
        <v>5936</v>
      </c>
      <c r="P4112" s="377" t="s">
        <v>31</v>
      </c>
      <c r="Q4112" s="377" t="s">
        <v>31</v>
      </c>
      <c r="R4112" s="377" t="s">
        <v>31</v>
      </c>
      <c r="S4112" s="270"/>
      <c r="T4112" s="312"/>
      <c r="U4112" s="312"/>
      <c r="V4112" s="270"/>
      <c r="W4112" s="270" t="s">
        <v>21</v>
      </c>
    </row>
    <row r="4113" s="253" customFormat="true" ht="25.5" hidden="true" spans="1:23">
      <c r="A4113" s="270">
        <f>MAX(A$3:A4112)+1</f>
        <v>3849</v>
      </c>
      <c r="B4113" s="270">
        <v>330801003</v>
      </c>
      <c r="C4113" s="503" t="s">
        <v>10645</v>
      </c>
      <c r="D4113" s="410" t="s">
        <v>10646</v>
      </c>
      <c r="E4113" s="410" t="s">
        <v>10645</v>
      </c>
      <c r="F4113" s="474" t="s">
        <v>10647</v>
      </c>
      <c r="G4113" s="270"/>
      <c r="H4113" s="283" t="s">
        <v>39</v>
      </c>
      <c r="I4113" s="283" t="s">
        <v>40</v>
      </c>
      <c r="J4113" s="490">
        <v>7150</v>
      </c>
      <c r="K4113" s="490">
        <v>7150</v>
      </c>
      <c r="L4113" s="490">
        <v>7150</v>
      </c>
      <c r="M4113" s="490">
        <v>5720</v>
      </c>
      <c r="N4113" s="490">
        <v>5720</v>
      </c>
      <c r="O4113" s="490">
        <v>5720</v>
      </c>
      <c r="P4113" s="377" t="s">
        <v>31</v>
      </c>
      <c r="Q4113" s="377" t="s">
        <v>31</v>
      </c>
      <c r="R4113" s="377" t="s">
        <v>31</v>
      </c>
      <c r="S4113" s="270"/>
      <c r="T4113" s="312"/>
      <c r="U4113" s="312"/>
      <c r="V4113" s="270"/>
      <c r="W4113" s="270" t="s">
        <v>21</v>
      </c>
    </row>
    <row r="4114" s="253" customFormat="true" ht="27" hidden="true" spans="1:23">
      <c r="A4114" s="270">
        <f>MAX(A$3:A4113)+1</f>
        <v>3850</v>
      </c>
      <c r="B4114" s="270">
        <v>330801004</v>
      </c>
      <c r="C4114" s="503" t="s">
        <v>10648</v>
      </c>
      <c r="D4114" s="410" t="s">
        <v>10649</v>
      </c>
      <c r="E4114" s="410" t="s">
        <v>10648</v>
      </c>
      <c r="F4114" s="474" t="s">
        <v>10650</v>
      </c>
      <c r="G4114" s="270"/>
      <c r="H4114" s="283" t="s">
        <v>39</v>
      </c>
      <c r="I4114" s="283" t="s">
        <v>40</v>
      </c>
      <c r="J4114" s="493">
        <v>5800</v>
      </c>
      <c r="K4114" s="494">
        <v>5800</v>
      </c>
      <c r="L4114" s="494">
        <v>5800</v>
      </c>
      <c r="M4114" s="494">
        <v>4640</v>
      </c>
      <c r="N4114" s="494">
        <v>4640</v>
      </c>
      <c r="O4114" s="494">
        <v>4640</v>
      </c>
      <c r="P4114" s="377" t="s">
        <v>31</v>
      </c>
      <c r="Q4114" s="377" t="s">
        <v>31</v>
      </c>
      <c r="R4114" s="377" t="s">
        <v>31</v>
      </c>
      <c r="S4114" s="270"/>
      <c r="T4114" s="377"/>
      <c r="U4114" s="377"/>
      <c r="V4114" s="270"/>
      <c r="W4114" s="270" t="s">
        <v>938</v>
      </c>
    </row>
    <row r="4115" s="253" customFormat="true" ht="25.5" hidden="true" spans="1:23">
      <c r="A4115" s="270">
        <f>MAX(A$3:A4114)+1</f>
        <v>3851</v>
      </c>
      <c r="B4115" s="270">
        <v>330801005</v>
      </c>
      <c r="C4115" s="270" t="s">
        <v>10651</v>
      </c>
      <c r="D4115" s="410" t="s">
        <v>10652</v>
      </c>
      <c r="E4115" s="410" t="s">
        <v>10651</v>
      </c>
      <c r="F4115" s="270"/>
      <c r="G4115" s="270"/>
      <c r="H4115" s="283" t="s">
        <v>39</v>
      </c>
      <c r="I4115" s="283" t="s">
        <v>40</v>
      </c>
      <c r="J4115" s="500">
        <v>3380</v>
      </c>
      <c r="K4115" s="501">
        <v>3042</v>
      </c>
      <c r="L4115" s="501">
        <v>2737.8</v>
      </c>
      <c r="M4115" s="501">
        <v>2704</v>
      </c>
      <c r="N4115" s="501">
        <v>2433.6</v>
      </c>
      <c r="O4115" s="501">
        <v>2190.24</v>
      </c>
      <c r="P4115" s="377" t="s">
        <v>31</v>
      </c>
      <c r="Q4115" s="377" t="s">
        <v>31</v>
      </c>
      <c r="R4115" s="377" t="s">
        <v>31</v>
      </c>
      <c r="S4115" s="270"/>
      <c r="T4115" s="283"/>
      <c r="U4115" s="283"/>
      <c r="V4115" s="270"/>
      <c r="W4115" s="270" t="s">
        <v>21</v>
      </c>
    </row>
    <row r="4116" s="253" customFormat="true" ht="38.25" hidden="true" spans="1:23">
      <c r="A4116" s="270">
        <f>MAX(A$3:A4115)+1</f>
        <v>3852</v>
      </c>
      <c r="B4116" s="270">
        <v>330801006</v>
      </c>
      <c r="C4116" s="270" t="s">
        <v>10653</v>
      </c>
      <c r="D4116" s="410" t="s">
        <v>10654</v>
      </c>
      <c r="E4116" s="410" t="s">
        <v>10653</v>
      </c>
      <c r="F4116" s="270" t="s">
        <v>10655</v>
      </c>
      <c r="G4116" s="270"/>
      <c r="H4116" s="283" t="s">
        <v>44</v>
      </c>
      <c r="I4116" s="283" t="s">
        <v>40</v>
      </c>
      <c r="J4116" s="493">
        <v>5260</v>
      </c>
      <c r="K4116" s="494">
        <v>5260</v>
      </c>
      <c r="L4116" s="494">
        <v>5260</v>
      </c>
      <c r="M4116" s="494">
        <v>4208</v>
      </c>
      <c r="N4116" s="494">
        <v>4208</v>
      </c>
      <c r="O4116" s="494">
        <v>4208</v>
      </c>
      <c r="P4116" s="377" t="s">
        <v>31</v>
      </c>
      <c r="Q4116" s="377" t="s">
        <v>31</v>
      </c>
      <c r="R4116" s="377" t="s">
        <v>31</v>
      </c>
      <c r="S4116" s="270"/>
      <c r="T4116" s="377"/>
      <c r="U4116" s="377"/>
      <c r="V4116" s="270"/>
      <c r="W4116" s="270" t="s">
        <v>938</v>
      </c>
    </row>
    <row r="4117" s="253" customFormat="true" ht="25.5" hidden="true" spans="1:23">
      <c r="A4117" s="270">
        <f>MAX(A$3:A4116)+1</f>
        <v>3853</v>
      </c>
      <c r="B4117" s="270">
        <v>330801007</v>
      </c>
      <c r="C4117" s="270" t="s">
        <v>10656</v>
      </c>
      <c r="D4117" s="410" t="s">
        <v>10657</v>
      </c>
      <c r="E4117" s="410" t="s">
        <v>10656</v>
      </c>
      <c r="F4117" s="270" t="s">
        <v>10658</v>
      </c>
      <c r="G4117" s="270"/>
      <c r="H4117" s="283" t="s">
        <v>44</v>
      </c>
      <c r="I4117" s="283" t="s">
        <v>40</v>
      </c>
      <c r="J4117" s="500">
        <v>3380</v>
      </c>
      <c r="K4117" s="501">
        <v>3042</v>
      </c>
      <c r="L4117" s="501">
        <v>2737.8</v>
      </c>
      <c r="M4117" s="501">
        <v>2704</v>
      </c>
      <c r="N4117" s="501">
        <v>2433.6</v>
      </c>
      <c r="O4117" s="501">
        <v>2190.24</v>
      </c>
      <c r="P4117" s="377" t="s">
        <v>31</v>
      </c>
      <c r="Q4117" s="377" t="s">
        <v>31</v>
      </c>
      <c r="R4117" s="377" t="s">
        <v>31</v>
      </c>
      <c r="S4117" s="270"/>
      <c r="T4117" s="283"/>
      <c r="U4117" s="283"/>
      <c r="V4117" s="270"/>
      <c r="W4117" s="270" t="s">
        <v>21</v>
      </c>
    </row>
    <row r="4118" s="253" customFormat="true" ht="25.5" hidden="true" spans="1:23">
      <c r="A4118" s="270">
        <f>MAX(A$3:A4117)+1</f>
        <v>3854</v>
      </c>
      <c r="B4118" s="270">
        <v>330801008</v>
      </c>
      <c r="C4118" s="270" t="s">
        <v>10659</v>
      </c>
      <c r="D4118" s="410" t="s">
        <v>10660</v>
      </c>
      <c r="E4118" s="410" t="s">
        <v>10659</v>
      </c>
      <c r="F4118" s="270"/>
      <c r="G4118" s="270"/>
      <c r="H4118" s="283" t="s">
        <v>39</v>
      </c>
      <c r="I4118" s="283" t="s">
        <v>40</v>
      </c>
      <c r="J4118" s="490">
        <v>6280</v>
      </c>
      <c r="K4118" s="490">
        <v>6280</v>
      </c>
      <c r="L4118" s="490">
        <v>6280</v>
      </c>
      <c r="M4118" s="490">
        <v>5024</v>
      </c>
      <c r="N4118" s="490">
        <v>5024</v>
      </c>
      <c r="O4118" s="490">
        <v>5024</v>
      </c>
      <c r="P4118" s="377" t="s">
        <v>31</v>
      </c>
      <c r="Q4118" s="377" t="s">
        <v>31</v>
      </c>
      <c r="R4118" s="377" t="s">
        <v>31</v>
      </c>
      <c r="S4118" s="270"/>
      <c r="T4118" s="312"/>
      <c r="U4118" s="312"/>
      <c r="V4118" s="270"/>
      <c r="W4118" s="270" t="s">
        <v>21</v>
      </c>
    </row>
    <row r="4119" s="253" customFormat="true" ht="25.5" hidden="true" spans="1:23">
      <c r="A4119" s="270">
        <f>MAX(A$3:A4118)+1</f>
        <v>3855</v>
      </c>
      <c r="B4119" s="270">
        <v>330801009</v>
      </c>
      <c r="C4119" s="270" t="s">
        <v>10661</v>
      </c>
      <c r="D4119" s="410" t="s">
        <v>10662</v>
      </c>
      <c r="E4119" s="410" t="s">
        <v>10661</v>
      </c>
      <c r="F4119" s="270"/>
      <c r="G4119" s="270"/>
      <c r="H4119" s="283" t="s">
        <v>39</v>
      </c>
      <c r="I4119" s="283" t="s">
        <v>40</v>
      </c>
      <c r="J4119" s="490">
        <v>7100</v>
      </c>
      <c r="K4119" s="490">
        <v>7100</v>
      </c>
      <c r="L4119" s="490">
        <v>7100</v>
      </c>
      <c r="M4119" s="490">
        <v>5680</v>
      </c>
      <c r="N4119" s="490">
        <v>5680</v>
      </c>
      <c r="O4119" s="490">
        <v>5680</v>
      </c>
      <c r="P4119" s="377" t="s">
        <v>31</v>
      </c>
      <c r="Q4119" s="377" t="s">
        <v>31</v>
      </c>
      <c r="R4119" s="377" t="s">
        <v>31</v>
      </c>
      <c r="S4119" s="270"/>
      <c r="T4119" s="312"/>
      <c r="U4119" s="312"/>
      <c r="V4119" s="270"/>
      <c r="W4119" s="270" t="s">
        <v>21</v>
      </c>
    </row>
    <row r="4120" s="253" customFormat="true" ht="40.5" hidden="true" spans="1:23">
      <c r="A4120" s="270">
        <f>MAX(A$3:A4119)+1</f>
        <v>3856</v>
      </c>
      <c r="B4120" s="270">
        <v>330801010</v>
      </c>
      <c r="C4120" s="503" t="s">
        <v>10663</v>
      </c>
      <c r="D4120" s="410" t="s">
        <v>10664</v>
      </c>
      <c r="E4120" s="410" t="s">
        <v>10663</v>
      </c>
      <c r="F4120" s="270" t="s">
        <v>10665</v>
      </c>
      <c r="G4120" s="270"/>
      <c r="H4120" s="283" t="s">
        <v>44</v>
      </c>
      <c r="I4120" s="283" t="s">
        <v>40</v>
      </c>
      <c r="J4120" s="493">
        <v>6600</v>
      </c>
      <c r="K4120" s="494">
        <v>6600</v>
      </c>
      <c r="L4120" s="494">
        <v>6600</v>
      </c>
      <c r="M4120" s="494">
        <v>5280</v>
      </c>
      <c r="N4120" s="494">
        <v>5280</v>
      </c>
      <c r="O4120" s="494">
        <v>5280</v>
      </c>
      <c r="P4120" s="377" t="s">
        <v>31</v>
      </c>
      <c r="Q4120" s="377" t="s">
        <v>31</v>
      </c>
      <c r="R4120" s="377" t="s">
        <v>31</v>
      </c>
      <c r="S4120" s="270"/>
      <c r="T4120" s="377"/>
      <c r="U4120" s="377"/>
      <c r="V4120" s="270"/>
      <c r="W4120" s="270" t="s">
        <v>938</v>
      </c>
    </row>
    <row r="4121" s="253" customFormat="true" ht="27" hidden="true" spans="1:23">
      <c r="A4121" s="270">
        <f>MAX(A$3:A4120)+1</f>
        <v>3857</v>
      </c>
      <c r="B4121" s="270">
        <v>330801011</v>
      </c>
      <c r="C4121" s="503" t="s">
        <v>10666</v>
      </c>
      <c r="D4121" s="410" t="s">
        <v>10667</v>
      </c>
      <c r="E4121" s="410" t="s">
        <v>10666</v>
      </c>
      <c r="F4121" s="270"/>
      <c r="G4121" s="270"/>
      <c r="H4121" s="283" t="s">
        <v>39</v>
      </c>
      <c r="I4121" s="283" t="s">
        <v>40</v>
      </c>
      <c r="J4121" s="500">
        <v>3530</v>
      </c>
      <c r="K4121" s="501">
        <v>3177</v>
      </c>
      <c r="L4121" s="501">
        <v>2859.3</v>
      </c>
      <c r="M4121" s="501">
        <v>2824</v>
      </c>
      <c r="N4121" s="501">
        <v>2541.6</v>
      </c>
      <c r="O4121" s="501">
        <v>2287.44</v>
      </c>
      <c r="P4121" s="377" t="s">
        <v>31</v>
      </c>
      <c r="Q4121" s="377" t="s">
        <v>31</v>
      </c>
      <c r="R4121" s="377" t="s">
        <v>31</v>
      </c>
      <c r="S4121" s="270"/>
      <c r="T4121" s="283"/>
      <c r="U4121" s="283"/>
      <c r="V4121" s="270"/>
      <c r="W4121" s="270" t="s">
        <v>21</v>
      </c>
    </row>
    <row r="4122" s="253" customFormat="true" ht="51" hidden="true" spans="1:23">
      <c r="A4122" s="270">
        <f>MAX(A$3:A4121)+1</f>
        <v>3858</v>
      </c>
      <c r="B4122" s="270">
        <v>330801012</v>
      </c>
      <c r="C4122" s="503" t="s">
        <v>10668</v>
      </c>
      <c r="D4122" s="410" t="s">
        <v>10669</v>
      </c>
      <c r="E4122" s="410" t="s">
        <v>10668</v>
      </c>
      <c r="F4122" s="270" t="s">
        <v>10670</v>
      </c>
      <c r="G4122" s="270"/>
      <c r="H4122" s="283" t="s">
        <v>44</v>
      </c>
      <c r="I4122" s="283" t="s">
        <v>40</v>
      </c>
      <c r="J4122" s="500">
        <v>3530</v>
      </c>
      <c r="K4122" s="501">
        <v>3177</v>
      </c>
      <c r="L4122" s="501">
        <v>2859.3</v>
      </c>
      <c r="M4122" s="501">
        <v>2824</v>
      </c>
      <c r="N4122" s="501">
        <v>2541.6</v>
      </c>
      <c r="O4122" s="501">
        <v>2287.44</v>
      </c>
      <c r="P4122" s="377" t="s">
        <v>31</v>
      </c>
      <c r="Q4122" s="377" t="s">
        <v>31</v>
      </c>
      <c r="R4122" s="377" t="s">
        <v>31</v>
      </c>
      <c r="S4122" s="270"/>
      <c r="T4122" s="283"/>
      <c r="U4122" s="283"/>
      <c r="V4122" s="270"/>
      <c r="W4122" s="270" t="s">
        <v>21</v>
      </c>
    </row>
    <row r="4123" s="253" customFormat="true" ht="27" hidden="true" spans="1:23">
      <c r="A4123" s="270">
        <f>MAX(A$3:A4122)+1</f>
        <v>3859</v>
      </c>
      <c r="B4123" s="270">
        <v>330801013</v>
      </c>
      <c r="C4123" s="503" t="s">
        <v>10671</v>
      </c>
      <c r="D4123" s="410" t="s">
        <v>10672</v>
      </c>
      <c r="E4123" s="410" t="s">
        <v>10671</v>
      </c>
      <c r="F4123" s="270"/>
      <c r="G4123" s="270"/>
      <c r="H4123" s="283" t="s">
        <v>39</v>
      </c>
      <c r="I4123" s="283" t="s">
        <v>40</v>
      </c>
      <c r="J4123" s="493">
        <v>7088</v>
      </c>
      <c r="K4123" s="494">
        <v>7088</v>
      </c>
      <c r="L4123" s="494">
        <v>7088</v>
      </c>
      <c r="M4123" s="494">
        <v>5670</v>
      </c>
      <c r="N4123" s="494">
        <v>5670</v>
      </c>
      <c r="O4123" s="494">
        <v>5670</v>
      </c>
      <c r="P4123" s="377" t="s">
        <v>31</v>
      </c>
      <c r="Q4123" s="377" t="s">
        <v>31</v>
      </c>
      <c r="R4123" s="377" t="s">
        <v>31</v>
      </c>
      <c r="S4123" s="270"/>
      <c r="T4123" s="377"/>
      <c r="U4123" s="377"/>
      <c r="V4123" s="270"/>
      <c r="W4123" s="270" t="s">
        <v>938</v>
      </c>
    </row>
    <row r="4124" s="253" customFormat="true" ht="25.5" hidden="true" spans="1:23">
      <c r="A4124" s="270">
        <f>MAX(A$3:A4123)+1</f>
        <v>3860</v>
      </c>
      <c r="B4124" s="270">
        <v>330801014</v>
      </c>
      <c r="C4124" s="503" t="s">
        <v>10673</v>
      </c>
      <c r="D4124" s="410" t="s">
        <v>10674</v>
      </c>
      <c r="E4124" s="410" t="s">
        <v>10673</v>
      </c>
      <c r="F4124" s="270"/>
      <c r="G4124" s="270"/>
      <c r="H4124" s="283" t="s">
        <v>39</v>
      </c>
      <c r="I4124" s="283" t="s">
        <v>40</v>
      </c>
      <c r="J4124" s="490">
        <v>8920</v>
      </c>
      <c r="K4124" s="490">
        <v>8920</v>
      </c>
      <c r="L4124" s="490">
        <v>8920</v>
      </c>
      <c r="M4124" s="490">
        <v>7136</v>
      </c>
      <c r="N4124" s="490">
        <v>7136</v>
      </c>
      <c r="O4124" s="490">
        <v>7136</v>
      </c>
      <c r="P4124" s="377" t="s">
        <v>31</v>
      </c>
      <c r="Q4124" s="377" t="s">
        <v>31</v>
      </c>
      <c r="R4124" s="377" t="s">
        <v>31</v>
      </c>
      <c r="S4124" s="270"/>
      <c r="T4124" s="312"/>
      <c r="U4124" s="312"/>
      <c r="V4124" s="270"/>
      <c r="W4124" s="270" t="s">
        <v>21</v>
      </c>
    </row>
    <row r="4125" s="253" customFormat="true" ht="25.5" hidden="true" spans="1:23">
      <c r="A4125" s="270">
        <f>MAX(A$3:A4124)+1</f>
        <v>3861</v>
      </c>
      <c r="B4125" s="270" t="s">
        <v>10675</v>
      </c>
      <c r="C4125" s="270" t="s">
        <v>10676</v>
      </c>
      <c r="D4125" s="410" t="s">
        <v>10677</v>
      </c>
      <c r="E4125" s="410" t="s">
        <v>10678</v>
      </c>
      <c r="F4125" s="270"/>
      <c r="G4125" s="270"/>
      <c r="H4125" s="283" t="s">
        <v>39</v>
      </c>
      <c r="I4125" s="283" t="s">
        <v>40</v>
      </c>
      <c r="J4125" s="490">
        <f t="shared" ref="J4125:O4125" si="21">1.5*400</f>
        <v>600</v>
      </c>
      <c r="K4125" s="490">
        <f t="shared" si="21"/>
        <v>600</v>
      </c>
      <c r="L4125" s="490">
        <f t="shared" si="21"/>
        <v>600</v>
      </c>
      <c r="M4125" s="490">
        <f t="shared" si="21"/>
        <v>600</v>
      </c>
      <c r="N4125" s="490">
        <f t="shared" si="21"/>
        <v>600</v>
      </c>
      <c r="O4125" s="490">
        <f t="shared" si="21"/>
        <v>600</v>
      </c>
      <c r="P4125" s="377" t="s">
        <v>31</v>
      </c>
      <c r="Q4125" s="377" t="s">
        <v>31</v>
      </c>
      <c r="R4125" s="377" t="s">
        <v>31</v>
      </c>
      <c r="S4125" s="430" t="s">
        <v>10676</v>
      </c>
      <c r="T4125" s="283"/>
      <c r="U4125" s="283"/>
      <c r="V4125" s="270"/>
      <c r="W4125" s="270" t="s">
        <v>21</v>
      </c>
    </row>
    <row r="4126" s="253" customFormat="true" ht="25.5" hidden="true" spans="1:23">
      <c r="A4126" s="270">
        <f>MAX(A$3:A4125)+1</f>
        <v>3862</v>
      </c>
      <c r="B4126" s="270">
        <v>330801015</v>
      </c>
      <c r="C4126" s="503" t="s">
        <v>10679</v>
      </c>
      <c r="D4126" s="410" t="s">
        <v>10680</v>
      </c>
      <c r="E4126" s="410" t="s">
        <v>10679</v>
      </c>
      <c r="F4126" s="270"/>
      <c r="G4126" s="270"/>
      <c r="H4126" s="283" t="s">
        <v>39</v>
      </c>
      <c r="I4126" s="283" t="s">
        <v>40</v>
      </c>
      <c r="J4126" s="500">
        <v>4200</v>
      </c>
      <c r="K4126" s="501">
        <v>3780</v>
      </c>
      <c r="L4126" s="501">
        <v>3402</v>
      </c>
      <c r="M4126" s="501">
        <v>3360</v>
      </c>
      <c r="N4126" s="501">
        <v>3024</v>
      </c>
      <c r="O4126" s="501">
        <v>2721.6</v>
      </c>
      <c r="P4126" s="377" t="s">
        <v>31</v>
      </c>
      <c r="Q4126" s="377" t="s">
        <v>31</v>
      </c>
      <c r="R4126" s="377" t="s">
        <v>31</v>
      </c>
      <c r="S4126" s="270"/>
      <c r="T4126" s="283"/>
      <c r="U4126" s="283"/>
      <c r="V4126" s="270"/>
      <c r="W4126" s="270" t="s">
        <v>21</v>
      </c>
    </row>
    <row r="4127" s="253" customFormat="true" ht="40.5" hidden="true" spans="1:23">
      <c r="A4127" s="270">
        <f>MAX(A$3:A4126)+1</f>
        <v>3863</v>
      </c>
      <c r="B4127" s="270">
        <v>330801016</v>
      </c>
      <c r="C4127" s="503" t="s">
        <v>10681</v>
      </c>
      <c r="D4127" s="410" t="s">
        <v>10682</v>
      </c>
      <c r="E4127" s="410" t="s">
        <v>10683</v>
      </c>
      <c r="F4127" s="270" t="s">
        <v>10684</v>
      </c>
      <c r="G4127" s="270"/>
      <c r="H4127" s="283" t="s">
        <v>39</v>
      </c>
      <c r="I4127" s="283" t="s">
        <v>40</v>
      </c>
      <c r="J4127" s="500">
        <v>3300</v>
      </c>
      <c r="K4127" s="501">
        <v>2970</v>
      </c>
      <c r="L4127" s="501">
        <v>2673</v>
      </c>
      <c r="M4127" s="501">
        <v>2640</v>
      </c>
      <c r="N4127" s="501">
        <v>2376</v>
      </c>
      <c r="O4127" s="501">
        <v>2138.4</v>
      </c>
      <c r="P4127" s="377" t="s">
        <v>31</v>
      </c>
      <c r="Q4127" s="377" t="s">
        <v>31</v>
      </c>
      <c r="R4127" s="377" t="s">
        <v>31</v>
      </c>
      <c r="S4127" s="270"/>
      <c r="T4127" s="283"/>
      <c r="U4127" s="283"/>
      <c r="V4127" s="270"/>
      <c r="W4127" s="270" t="s">
        <v>21</v>
      </c>
    </row>
    <row r="4128" s="253" customFormat="true" ht="27" hidden="true" spans="1:23">
      <c r="A4128" s="270">
        <f>MAX(A$3:A4127)+1</f>
        <v>3864</v>
      </c>
      <c r="B4128" s="270">
        <v>330801017</v>
      </c>
      <c r="C4128" s="503" t="s">
        <v>10685</v>
      </c>
      <c r="D4128" s="410" t="s">
        <v>10686</v>
      </c>
      <c r="E4128" s="410" t="s">
        <v>10685</v>
      </c>
      <c r="F4128" s="270" t="s">
        <v>10687</v>
      </c>
      <c r="G4128" s="270"/>
      <c r="H4128" s="283" t="s">
        <v>39</v>
      </c>
      <c r="I4128" s="283" t="s">
        <v>40</v>
      </c>
      <c r="J4128" s="500">
        <v>3300</v>
      </c>
      <c r="K4128" s="501">
        <v>2970</v>
      </c>
      <c r="L4128" s="501">
        <v>2673</v>
      </c>
      <c r="M4128" s="501">
        <v>2640</v>
      </c>
      <c r="N4128" s="501">
        <v>2376</v>
      </c>
      <c r="O4128" s="501">
        <v>2138.4</v>
      </c>
      <c r="P4128" s="377" t="s">
        <v>31</v>
      </c>
      <c r="Q4128" s="377" t="s">
        <v>31</v>
      </c>
      <c r="R4128" s="377" t="s">
        <v>31</v>
      </c>
      <c r="S4128" s="270"/>
      <c r="T4128" s="283"/>
      <c r="U4128" s="283"/>
      <c r="V4128" s="270"/>
      <c r="W4128" s="270" t="s">
        <v>21</v>
      </c>
    </row>
    <row r="4129" s="253" customFormat="true" ht="27" hidden="true" spans="1:23">
      <c r="A4129" s="270">
        <f>MAX(A$3:A4128)+1</f>
        <v>3865</v>
      </c>
      <c r="B4129" s="270">
        <v>330801018</v>
      </c>
      <c r="C4129" s="503" t="s">
        <v>10688</v>
      </c>
      <c r="D4129" s="410" t="s">
        <v>10689</v>
      </c>
      <c r="E4129" s="410" t="s">
        <v>10688</v>
      </c>
      <c r="F4129" s="270" t="s">
        <v>10690</v>
      </c>
      <c r="G4129" s="270"/>
      <c r="H4129" s="283" t="s">
        <v>39</v>
      </c>
      <c r="I4129" s="283" t="s">
        <v>40</v>
      </c>
      <c r="J4129" s="493">
        <v>5000</v>
      </c>
      <c r="K4129" s="494">
        <v>5000</v>
      </c>
      <c r="L4129" s="494">
        <v>5000</v>
      </c>
      <c r="M4129" s="494">
        <v>4000</v>
      </c>
      <c r="N4129" s="494">
        <v>4000</v>
      </c>
      <c r="O4129" s="494">
        <v>4000</v>
      </c>
      <c r="P4129" s="377" t="s">
        <v>31</v>
      </c>
      <c r="Q4129" s="377" t="s">
        <v>31</v>
      </c>
      <c r="R4129" s="377" t="s">
        <v>31</v>
      </c>
      <c r="S4129" s="270"/>
      <c r="T4129" s="377"/>
      <c r="U4129" s="377"/>
      <c r="V4129" s="270"/>
      <c r="W4129" s="270" t="s">
        <v>938</v>
      </c>
    </row>
    <row r="4130" s="253" customFormat="true" ht="102" hidden="true" spans="1:23">
      <c r="A4130" s="270">
        <f>MAX(A$3:A4129)+1</f>
        <v>3866</v>
      </c>
      <c r="B4130" s="321" t="s">
        <v>10691</v>
      </c>
      <c r="C4130" s="270" t="s">
        <v>10692</v>
      </c>
      <c r="D4130" s="410" t="s">
        <v>10693</v>
      </c>
      <c r="E4130" s="410" t="s">
        <v>10692</v>
      </c>
      <c r="F4130" s="325" t="s">
        <v>10694</v>
      </c>
      <c r="G4130" s="270"/>
      <c r="H4130" s="283" t="s">
        <v>29</v>
      </c>
      <c r="I4130" s="283" t="s">
        <v>40</v>
      </c>
      <c r="J4130" s="289">
        <v>6716</v>
      </c>
      <c r="K4130" s="290"/>
      <c r="L4130" s="291"/>
      <c r="M4130" s="289">
        <v>5373</v>
      </c>
      <c r="N4130" s="290"/>
      <c r="O4130" s="291"/>
      <c r="P4130" s="298" t="s">
        <v>31</v>
      </c>
      <c r="Q4130" s="305"/>
      <c r="R4130" s="306"/>
      <c r="S4130" s="270"/>
      <c r="T4130" s="283"/>
      <c r="U4130" s="283"/>
      <c r="V4130" s="270"/>
      <c r="W4130" s="270" t="s">
        <v>310</v>
      </c>
    </row>
    <row r="4131" s="253" customFormat="true" ht="38.25" hidden="true" spans="1:23">
      <c r="A4131" s="270">
        <f>MAX(A$3:A4130)+1</f>
        <v>3867</v>
      </c>
      <c r="B4131" s="270">
        <v>330801019</v>
      </c>
      <c r="C4131" s="503" t="s">
        <v>10695</v>
      </c>
      <c r="D4131" s="410" t="s">
        <v>10696</v>
      </c>
      <c r="E4131" s="410" t="s">
        <v>10695</v>
      </c>
      <c r="F4131" s="474" t="s">
        <v>10697</v>
      </c>
      <c r="G4131" s="270"/>
      <c r="H4131" s="283" t="s">
        <v>44</v>
      </c>
      <c r="I4131" s="283" t="s">
        <v>40</v>
      </c>
      <c r="J4131" s="493">
        <v>5193</v>
      </c>
      <c r="K4131" s="494">
        <v>5193</v>
      </c>
      <c r="L4131" s="494">
        <v>5193</v>
      </c>
      <c r="M4131" s="494">
        <v>4154</v>
      </c>
      <c r="N4131" s="494">
        <v>4154</v>
      </c>
      <c r="O4131" s="494">
        <v>4154</v>
      </c>
      <c r="P4131" s="377" t="s">
        <v>31</v>
      </c>
      <c r="Q4131" s="377" t="s">
        <v>31</v>
      </c>
      <c r="R4131" s="377" t="s">
        <v>31</v>
      </c>
      <c r="S4131" s="270"/>
      <c r="T4131" s="377"/>
      <c r="U4131" s="377"/>
      <c r="V4131" s="270"/>
      <c r="W4131" s="270" t="s">
        <v>938</v>
      </c>
    </row>
    <row r="4132" s="253" customFormat="true" ht="27" hidden="true" spans="1:23">
      <c r="A4132" s="270">
        <f>MAX(A$3:A4131)+1</f>
        <v>3868</v>
      </c>
      <c r="B4132" s="270">
        <v>330801020</v>
      </c>
      <c r="C4132" s="503" t="s">
        <v>10698</v>
      </c>
      <c r="D4132" s="410" t="s">
        <v>10699</v>
      </c>
      <c r="E4132" s="410" t="s">
        <v>10698</v>
      </c>
      <c r="F4132" s="474"/>
      <c r="G4132" s="270"/>
      <c r="H4132" s="283" t="s">
        <v>44</v>
      </c>
      <c r="I4132" s="283" t="s">
        <v>40</v>
      </c>
      <c r="J4132" s="493">
        <v>6600</v>
      </c>
      <c r="K4132" s="494">
        <v>6600</v>
      </c>
      <c r="L4132" s="494">
        <v>6600</v>
      </c>
      <c r="M4132" s="494">
        <v>5280</v>
      </c>
      <c r="N4132" s="494">
        <v>5280</v>
      </c>
      <c r="O4132" s="494">
        <v>5280</v>
      </c>
      <c r="P4132" s="377" t="s">
        <v>31</v>
      </c>
      <c r="Q4132" s="377" t="s">
        <v>31</v>
      </c>
      <c r="R4132" s="377" t="s">
        <v>31</v>
      </c>
      <c r="S4132" s="270"/>
      <c r="T4132" s="377"/>
      <c r="U4132" s="377"/>
      <c r="V4132" s="270"/>
      <c r="W4132" s="270" t="s">
        <v>938</v>
      </c>
    </row>
    <row r="4133" s="253" customFormat="true" ht="25.5" hidden="true" spans="1:23">
      <c r="A4133" s="270">
        <f>MAX(A$3:A4132)+1</f>
        <v>3869</v>
      </c>
      <c r="B4133" s="270">
        <v>330801021</v>
      </c>
      <c r="C4133" s="503" t="s">
        <v>10700</v>
      </c>
      <c r="D4133" s="410" t="s">
        <v>10701</v>
      </c>
      <c r="E4133" s="410" t="s">
        <v>10700</v>
      </c>
      <c r="F4133" s="474"/>
      <c r="G4133" s="270"/>
      <c r="H4133" s="283" t="s">
        <v>39</v>
      </c>
      <c r="I4133" s="283" t="s">
        <v>40</v>
      </c>
      <c r="J4133" s="500">
        <v>3300</v>
      </c>
      <c r="K4133" s="501">
        <v>2970</v>
      </c>
      <c r="L4133" s="501">
        <v>2673</v>
      </c>
      <c r="M4133" s="501">
        <v>2640</v>
      </c>
      <c r="N4133" s="501">
        <v>2376</v>
      </c>
      <c r="O4133" s="501">
        <v>2138.4</v>
      </c>
      <c r="P4133" s="377" t="s">
        <v>31</v>
      </c>
      <c r="Q4133" s="377" t="s">
        <v>31</v>
      </c>
      <c r="R4133" s="377" t="s">
        <v>31</v>
      </c>
      <c r="S4133" s="270"/>
      <c r="T4133" s="283"/>
      <c r="U4133" s="283"/>
      <c r="V4133" s="270"/>
      <c r="W4133" s="270" t="s">
        <v>21</v>
      </c>
    </row>
    <row r="4134" s="253" customFormat="true" ht="27" hidden="true" spans="1:23">
      <c r="A4134" s="270">
        <f>MAX(A$3:A4133)+1</f>
        <v>3870</v>
      </c>
      <c r="B4134" s="270">
        <v>330801022</v>
      </c>
      <c r="C4134" s="503" t="s">
        <v>10702</v>
      </c>
      <c r="D4134" s="410" t="s">
        <v>10703</v>
      </c>
      <c r="E4134" s="410" t="s">
        <v>10702</v>
      </c>
      <c r="F4134" s="474" t="s">
        <v>10704</v>
      </c>
      <c r="G4134" s="270"/>
      <c r="H4134" s="283" t="s">
        <v>39</v>
      </c>
      <c r="I4134" s="283" t="s">
        <v>40</v>
      </c>
      <c r="J4134" s="500">
        <v>3750</v>
      </c>
      <c r="K4134" s="501">
        <v>3375</v>
      </c>
      <c r="L4134" s="501">
        <v>3037.5</v>
      </c>
      <c r="M4134" s="501">
        <v>3000</v>
      </c>
      <c r="N4134" s="501">
        <v>2700</v>
      </c>
      <c r="O4134" s="501">
        <v>2430</v>
      </c>
      <c r="P4134" s="377" t="s">
        <v>31</v>
      </c>
      <c r="Q4134" s="377" t="s">
        <v>31</v>
      </c>
      <c r="R4134" s="377" t="s">
        <v>31</v>
      </c>
      <c r="S4134" s="270"/>
      <c r="T4134" s="283"/>
      <c r="U4134" s="283"/>
      <c r="V4134" s="270"/>
      <c r="W4134" s="270" t="s">
        <v>21</v>
      </c>
    </row>
    <row r="4135" s="253" customFormat="true" ht="27" hidden="true" spans="1:23">
      <c r="A4135" s="270">
        <f>MAX(A$3:A4134)+1</f>
        <v>3871</v>
      </c>
      <c r="B4135" s="270">
        <v>330801023</v>
      </c>
      <c r="C4135" s="503" t="s">
        <v>10705</v>
      </c>
      <c r="D4135" s="410" t="s">
        <v>10706</v>
      </c>
      <c r="E4135" s="410" t="s">
        <v>10705</v>
      </c>
      <c r="F4135" s="474" t="s">
        <v>10707</v>
      </c>
      <c r="G4135" s="270"/>
      <c r="H4135" s="283" t="s">
        <v>39</v>
      </c>
      <c r="I4135" s="283" t="s">
        <v>40</v>
      </c>
      <c r="J4135" s="500">
        <v>5250</v>
      </c>
      <c r="K4135" s="501">
        <v>4725</v>
      </c>
      <c r="L4135" s="501">
        <v>4252.5</v>
      </c>
      <c r="M4135" s="501">
        <v>4200</v>
      </c>
      <c r="N4135" s="501">
        <v>3780</v>
      </c>
      <c r="O4135" s="501">
        <v>3402</v>
      </c>
      <c r="P4135" s="377" t="s">
        <v>31</v>
      </c>
      <c r="Q4135" s="377" t="s">
        <v>31</v>
      </c>
      <c r="R4135" s="377" t="s">
        <v>31</v>
      </c>
      <c r="S4135" s="270"/>
      <c r="T4135" s="283"/>
      <c r="U4135" s="283"/>
      <c r="V4135" s="270"/>
      <c r="W4135" s="270" t="s">
        <v>21</v>
      </c>
    </row>
    <row r="4136" s="253" customFormat="true" ht="27" hidden="true" spans="1:23">
      <c r="A4136" s="270">
        <f>MAX(A$3:A4135)+1</f>
        <v>3872</v>
      </c>
      <c r="B4136" s="270">
        <v>330801024</v>
      </c>
      <c r="C4136" s="503" t="s">
        <v>10708</v>
      </c>
      <c r="D4136" s="410" t="s">
        <v>10709</v>
      </c>
      <c r="E4136" s="410" t="s">
        <v>10708</v>
      </c>
      <c r="F4136" s="474" t="s">
        <v>10710</v>
      </c>
      <c r="G4136" s="270"/>
      <c r="H4136" s="283" t="s">
        <v>39</v>
      </c>
      <c r="I4136" s="283" t="s">
        <v>40</v>
      </c>
      <c r="J4136" s="500">
        <v>4550</v>
      </c>
      <c r="K4136" s="501">
        <v>4095</v>
      </c>
      <c r="L4136" s="501">
        <v>3685.5</v>
      </c>
      <c r="M4136" s="501">
        <v>3640</v>
      </c>
      <c r="N4136" s="501">
        <v>3276</v>
      </c>
      <c r="O4136" s="501">
        <v>2948.4</v>
      </c>
      <c r="P4136" s="377" t="s">
        <v>31</v>
      </c>
      <c r="Q4136" s="377" t="s">
        <v>31</v>
      </c>
      <c r="R4136" s="377" t="s">
        <v>31</v>
      </c>
      <c r="S4136" s="270"/>
      <c r="T4136" s="283"/>
      <c r="U4136" s="283"/>
      <c r="V4136" s="270"/>
      <c r="W4136" s="270" t="s">
        <v>21</v>
      </c>
    </row>
    <row r="4137" s="253" customFormat="true" ht="27" hidden="true" spans="1:23">
      <c r="A4137" s="270">
        <f>MAX(A$3:A4136)+1</f>
        <v>3873</v>
      </c>
      <c r="B4137" s="270">
        <v>330801025</v>
      </c>
      <c r="C4137" s="503" t="s">
        <v>10711</v>
      </c>
      <c r="D4137" s="410" t="s">
        <v>10712</v>
      </c>
      <c r="E4137" s="410" t="s">
        <v>10711</v>
      </c>
      <c r="F4137" s="474" t="s">
        <v>10713</v>
      </c>
      <c r="G4137" s="270"/>
      <c r="H4137" s="283" t="s">
        <v>39</v>
      </c>
      <c r="I4137" s="283" t="s">
        <v>40</v>
      </c>
      <c r="J4137" s="500">
        <v>3900</v>
      </c>
      <c r="K4137" s="501">
        <v>3510</v>
      </c>
      <c r="L4137" s="501">
        <v>3159</v>
      </c>
      <c r="M4137" s="501">
        <v>3120</v>
      </c>
      <c r="N4137" s="501">
        <v>2808</v>
      </c>
      <c r="O4137" s="501">
        <v>2527.2</v>
      </c>
      <c r="P4137" s="377" t="s">
        <v>31</v>
      </c>
      <c r="Q4137" s="377" t="s">
        <v>31</v>
      </c>
      <c r="R4137" s="377" t="s">
        <v>31</v>
      </c>
      <c r="S4137" s="270"/>
      <c r="T4137" s="283"/>
      <c r="U4137" s="283"/>
      <c r="V4137" s="270"/>
      <c r="W4137" s="270" t="s">
        <v>21</v>
      </c>
    </row>
    <row r="4138" s="253" customFormat="true" ht="51" hidden="true" spans="1:23">
      <c r="A4138" s="270">
        <f>MAX(A$3:A4137)+1</f>
        <v>3874</v>
      </c>
      <c r="B4138" s="270">
        <v>330801026</v>
      </c>
      <c r="C4138" s="503" t="s">
        <v>10714</v>
      </c>
      <c r="D4138" s="410" t="s">
        <v>10715</v>
      </c>
      <c r="E4138" s="410" t="s">
        <v>10714</v>
      </c>
      <c r="F4138" s="474" t="s">
        <v>10716</v>
      </c>
      <c r="G4138" s="270"/>
      <c r="H4138" s="283" t="s">
        <v>44</v>
      </c>
      <c r="I4138" s="283" t="s">
        <v>40</v>
      </c>
      <c r="J4138" s="500">
        <v>6650</v>
      </c>
      <c r="K4138" s="501">
        <v>5985</v>
      </c>
      <c r="L4138" s="501">
        <v>5386.5</v>
      </c>
      <c r="M4138" s="501">
        <v>5320</v>
      </c>
      <c r="N4138" s="501">
        <v>4788</v>
      </c>
      <c r="O4138" s="501">
        <v>4309.2</v>
      </c>
      <c r="P4138" s="377" t="s">
        <v>31</v>
      </c>
      <c r="Q4138" s="377" t="s">
        <v>31</v>
      </c>
      <c r="R4138" s="377" t="s">
        <v>31</v>
      </c>
      <c r="S4138" s="270"/>
      <c r="T4138" s="283"/>
      <c r="U4138" s="283"/>
      <c r="V4138" s="270"/>
      <c r="W4138" s="270" t="s">
        <v>21</v>
      </c>
    </row>
    <row r="4139" s="253" customFormat="true" ht="51" hidden="true" spans="1:23">
      <c r="A4139" s="270">
        <f>MAX(A$3:A4138)+1</f>
        <v>3875</v>
      </c>
      <c r="B4139" s="270">
        <v>330801027</v>
      </c>
      <c r="C4139" s="270" t="s">
        <v>10717</v>
      </c>
      <c r="D4139" s="410" t="s">
        <v>10718</v>
      </c>
      <c r="E4139" s="410" t="s">
        <v>10717</v>
      </c>
      <c r="F4139" s="270" t="s">
        <v>10719</v>
      </c>
      <c r="G4139" s="270"/>
      <c r="H4139" s="283" t="s">
        <v>44</v>
      </c>
      <c r="I4139" s="283" t="s">
        <v>40</v>
      </c>
      <c r="J4139" s="500">
        <v>3900</v>
      </c>
      <c r="K4139" s="501">
        <v>3510</v>
      </c>
      <c r="L4139" s="501">
        <v>3159</v>
      </c>
      <c r="M4139" s="501">
        <v>3120</v>
      </c>
      <c r="N4139" s="501">
        <v>2808</v>
      </c>
      <c r="O4139" s="501">
        <v>2527.2</v>
      </c>
      <c r="P4139" s="377" t="s">
        <v>31</v>
      </c>
      <c r="Q4139" s="377" t="s">
        <v>31</v>
      </c>
      <c r="R4139" s="377" t="s">
        <v>31</v>
      </c>
      <c r="S4139" s="270"/>
      <c r="T4139" s="283"/>
      <c r="U4139" s="283"/>
      <c r="V4139" s="283"/>
      <c r="W4139" s="270" t="s">
        <v>120</v>
      </c>
    </row>
    <row r="4140" s="253" customFormat="true" ht="25.5" hidden="true" spans="1:23">
      <c r="A4140" s="270">
        <f>MAX(A$3:A4139)+1</f>
        <v>3876</v>
      </c>
      <c r="B4140" s="270">
        <v>330801028</v>
      </c>
      <c r="C4140" s="270" t="s">
        <v>10720</v>
      </c>
      <c r="D4140" s="410" t="s">
        <v>10721</v>
      </c>
      <c r="E4140" s="410" t="s">
        <v>10720</v>
      </c>
      <c r="F4140" s="270"/>
      <c r="G4140" s="270"/>
      <c r="H4140" s="283" t="s">
        <v>39</v>
      </c>
      <c r="I4140" s="283" t="s">
        <v>40</v>
      </c>
      <c r="J4140" s="500">
        <v>3750</v>
      </c>
      <c r="K4140" s="501">
        <v>3375</v>
      </c>
      <c r="L4140" s="501">
        <v>3037.5</v>
      </c>
      <c r="M4140" s="501">
        <v>3000</v>
      </c>
      <c r="N4140" s="501">
        <v>2700</v>
      </c>
      <c r="O4140" s="501">
        <v>2430</v>
      </c>
      <c r="P4140" s="377" t="s">
        <v>31</v>
      </c>
      <c r="Q4140" s="377" t="s">
        <v>31</v>
      </c>
      <c r="R4140" s="377" t="s">
        <v>31</v>
      </c>
      <c r="S4140" s="270"/>
      <c r="T4140" s="283"/>
      <c r="U4140" s="283"/>
      <c r="V4140" s="270"/>
      <c r="W4140" s="270" t="s">
        <v>21</v>
      </c>
    </row>
    <row r="4141" s="253" customFormat="true" ht="127.5" hidden="true" spans="1:23">
      <c r="A4141" s="270">
        <f>MAX(A$3:A4140)+1</f>
        <v>3877</v>
      </c>
      <c r="B4141" s="321">
        <v>330801029</v>
      </c>
      <c r="C4141" s="270" t="s">
        <v>10722</v>
      </c>
      <c r="D4141" s="410" t="s">
        <v>10723</v>
      </c>
      <c r="E4141" s="410" t="s">
        <v>10722</v>
      </c>
      <c r="F4141" s="325" t="s">
        <v>10724</v>
      </c>
      <c r="G4141" s="270"/>
      <c r="H4141" s="283" t="s">
        <v>29</v>
      </c>
      <c r="I4141" s="283" t="s">
        <v>40</v>
      </c>
      <c r="J4141" s="289">
        <v>6830</v>
      </c>
      <c r="K4141" s="290"/>
      <c r="L4141" s="291"/>
      <c r="M4141" s="289">
        <v>5464</v>
      </c>
      <c r="N4141" s="290"/>
      <c r="O4141" s="291"/>
      <c r="P4141" s="298" t="s">
        <v>31</v>
      </c>
      <c r="Q4141" s="305"/>
      <c r="R4141" s="306"/>
      <c r="S4141" s="270"/>
      <c r="T4141" s="283"/>
      <c r="U4141" s="283"/>
      <c r="V4141" s="270"/>
      <c r="W4141" s="270" t="s">
        <v>310</v>
      </c>
    </row>
    <row r="4142" s="252" customFormat="true" ht="89.25" hidden="true" spans="1:23">
      <c r="A4142" s="270"/>
      <c r="B4142" s="270">
        <v>330802</v>
      </c>
      <c r="C4142" s="270" t="s">
        <v>10725</v>
      </c>
      <c r="D4142" s="410"/>
      <c r="E4142" s="410"/>
      <c r="F4142" s="270"/>
      <c r="G4142" s="270" t="s">
        <v>10726</v>
      </c>
      <c r="H4142" s="283"/>
      <c r="I4142" s="283"/>
      <c r="J4142" s="490"/>
      <c r="K4142" s="490"/>
      <c r="L4142" s="490"/>
      <c r="M4142" s="490"/>
      <c r="N4142" s="490"/>
      <c r="O4142" s="490"/>
      <c r="P4142" s="377"/>
      <c r="Q4142" s="377"/>
      <c r="R4142" s="377"/>
      <c r="S4142" s="270"/>
      <c r="T4142" s="283"/>
      <c r="U4142" s="283"/>
      <c r="V4142" s="270"/>
      <c r="W4142" s="270" t="s">
        <v>21</v>
      </c>
    </row>
    <row r="4143" s="253" customFormat="true" ht="38.25" hidden="true" spans="1:23">
      <c r="A4143" s="270">
        <f>MAX(A$3:A4142)+1</f>
        <v>3878</v>
      </c>
      <c r="B4143" s="270">
        <v>330802001</v>
      </c>
      <c r="C4143" s="503" t="s">
        <v>10727</v>
      </c>
      <c r="D4143" s="410" t="s">
        <v>10728</v>
      </c>
      <c r="E4143" s="410" t="s">
        <v>10727</v>
      </c>
      <c r="F4143" s="474" t="s">
        <v>10729</v>
      </c>
      <c r="G4143" s="270"/>
      <c r="H4143" s="283" t="s">
        <v>44</v>
      </c>
      <c r="I4143" s="283" t="s">
        <v>40</v>
      </c>
      <c r="J4143" s="500">
        <v>4200</v>
      </c>
      <c r="K4143" s="501">
        <v>3780</v>
      </c>
      <c r="L4143" s="501">
        <v>3402</v>
      </c>
      <c r="M4143" s="501">
        <v>3360</v>
      </c>
      <c r="N4143" s="501">
        <v>3024</v>
      </c>
      <c r="O4143" s="501">
        <v>2721.6</v>
      </c>
      <c r="P4143" s="377" t="s">
        <v>31</v>
      </c>
      <c r="Q4143" s="377" t="s">
        <v>31</v>
      </c>
      <c r="R4143" s="377" t="s">
        <v>31</v>
      </c>
      <c r="S4143" s="270"/>
      <c r="T4143" s="283"/>
      <c r="U4143" s="283"/>
      <c r="V4143" s="270"/>
      <c r="W4143" s="270" t="s">
        <v>21</v>
      </c>
    </row>
    <row r="4144" s="253" customFormat="true" ht="27" hidden="true" spans="1:23">
      <c r="A4144" s="270">
        <f>MAX(A$3:A4143)+1</f>
        <v>3879</v>
      </c>
      <c r="B4144" s="270">
        <v>330802002</v>
      </c>
      <c r="C4144" s="503" t="s">
        <v>10730</v>
      </c>
      <c r="D4144" s="410" t="s">
        <v>10731</v>
      </c>
      <c r="E4144" s="410" t="s">
        <v>10730</v>
      </c>
      <c r="F4144" s="474"/>
      <c r="G4144" s="270"/>
      <c r="H4144" s="283" t="s">
        <v>44</v>
      </c>
      <c r="I4144" s="283" t="s">
        <v>40</v>
      </c>
      <c r="J4144" s="500">
        <v>4200</v>
      </c>
      <c r="K4144" s="501">
        <v>3780</v>
      </c>
      <c r="L4144" s="501">
        <v>3402</v>
      </c>
      <c r="M4144" s="501">
        <v>3360</v>
      </c>
      <c r="N4144" s="501">
        <v>3024</v>
      </c>
      <c r="O4144" s="501">
        <v>2721.6</v>
      </c>
      <c r="P4144" s="377" t="s">
        <v>31</v>
      </c>
      <c r="Q4144" s="377" t="s">
        <v>31</v>
      </c>
      <c r="R4144" s="377" t="s">
        <v>31</v>
      </c>
      <c r="S4144" s="270"/>
      <c r="T4144" s="283"/>
      <c r="U4144" s="283"/>
      <c r="V4144" s="270"/>
      <c r="W4144" s="270" t="s">
        <v>21</v>
      </c>
    </row>
    <row r="4145" s="253" customFormat="true" ht="51" hidden="true" spans="1:23">
      <c r="A4145" s="270">
        <f>MAX(A$3:A4144)+1</f>
        <v>3880</v>
      </c>
      <c r="B4145" s="270">
        <v>330802003</v>
      </c>
      <c r="C4145" s="503" t="s">
        <v>10732</v>
      </c>
      <c r="D4145" s="410" t="s">
        <v>10733</v>
      </c>
      <c r="E4145" s="410" t="s">
        <v>10732</v>
      </c>
      <c r="F4145" s="474" t="s">
        <v>10734</v>
      </c>
      <c r="G4145" s="270" t="s">
        <v>10735</v>
      </c>
      <c r="H4145" s="283" t="s">
        <v>44</v>
      </c>
      <c r="I4145" s="283" t="s">
        <v>10736</v>
      </c>
      <c r="J4145" s="490">
        <v>8000</v>
      </c>
      <c r="K4145" s="490">
        <v>8000</v>
      </c>
      <c r="L4145" s="490">
        <v>8000</v>
      </c>
      <c r="M4145" s="490">
        <v>6400</v>
      </c>
      <c r="N4145" s="490">
        <v>6400</v>
      </c>
      <c r="O4145" s="490">
        <v>6400</v>
      </c>
      <c r="P4145" s="377" t="s">
        <v>31</v>
      </c>
      <c r="Q4145" s="377" t="s">
        <v>31</v>
      </c>
      <c r="R4145" s="377" t="s">
        <v>31</v>
      </c>
      <c r="S4145" s="270"/>
      <c r="T4145" s="283"/>
      <c r="U4145" s="283"/>
      <c r="V4145" s="270"/>
      <c r="W4145" s="270" t="s">
        <v>21</v>
      </c>
    </row>
    <row r="4146" s="253" customFormat="true" ht="27" hidden="true" spans="1:23">
      <c r="A4146" s="270">
        <f>MAX(A$3:A4145)+1</f>
        <v>3881</v>
      </c>
      <c r="B4146" s="270" t="s">
        <v>10737</v>
      </c>
      <c r="C4146" s="393" t="s">
        <v>10738</v>
      </c>
      <c r="D4146" s="410" t="s">
        <v>10733</v>
      </c>
      <c r="E4146" s="410" t="s">
        <v>10732</v>
      </c>
      <c r="F4146" s="474"/>
      <c r="G4146" s="270"/>
      <c r="H4146" s="283" t="s">
        <v>44</v>
      </c>
      <c r="I4146" s="283" t="s">
        <v>10736</v>
      </c>
      <c r="J4146" s="490">
        <f t="shared" ref="J4146:O4146" si="22">1.75*1000</f>
        <v>1750</v>
      </c>
      <c r="K4146" s="490">
        <f t="shared" si="22"/>
        <v>1750</v>
      </c>
      <c r="L4146" s="490">
        <f t="shared" si="22"/>
        <v>1750</v>
      </c>
      <c r="M4146" s="490">
        <f t="shared" si="22"/>
        <v>1750</v>
      </c>
      <c r="N4146" s="490">
        <f t="shared" si="22"/>
        <v>1750</v>
      </c>
      <c r="O4146" s="490">
        <f t="shared" si="22"/>
        <v>1750</v>
      </c>
      <c r="P4146" s="377" t="s">
        <v>31</v>
      </c>
      <c r="Q4146" s="377" t="s">
        <v>31</v>
      </c>
      <c r="R4146" s="377" t="s">
        <v>31</v>
      </c>
      <c r="S4146" s="430" t="s">
        <v>10738</v>
      </c>
      <c r="T4146" s="283"/>
      <c r="U4146" s="283"/>
      <c r="V4146" s="270"/>
      <c r="W4146" s="270" t="s">
        <v>21</v>
      </c>
    </row>
    <row r="4147" s="253" customFormat="true" ht="27" hidden="true" spans="1:23">
      <c r="A4147" s="270">
        <f>MAX(A$3:A4146)+1</f>
        <v>3882</v>
      </c>
      <c r="B4147" s="270">
        <v>330802004</v>
      </c>
      <c r="C4147" s="503" t="s">
        <v>10739</v>
      </c>
      <c r="D4147" s="410" t="s">
        <v>10740</v>
      </c>
      <c r="E4147" s="410" t="s">
        <v>10739</v>
      </c>
      <c r="F4147" s="474" t="s">
        <v>10741</v>
      </c>
      <c r="G4147" s="270"/>
      <c r="H4147" s="283" t="s">
        <v>44</v>
      </c>
      <c r="I4147" s="283" t="s">
        <v>10736</v>
      </c>
      <c r="J4147" s="493">
        <v>8948</v>
      </c>
      <c r="K4147" s="494">
        <v>8948</v>
      </c>
      <c r="L4147" s="494">
        <v>8948</v>
      </c>
      <c r="M4147" s="494">
        <v>7158</v>
      </c>
      <c r="N4147" s="494">
        <v>7158</v>
      </c>
      <c r="O4147" s="494">
        <v>7158</v>
      </c>
      <c r="P4147" s="377" t="s">
        <v>31</v>
      </c>
      <c r="Q4147" s="377" t="s">
        <v>31</v>
      </c>
      <c r="R4147" s="377" t="s">
        <v>31</v>
      </c>
      <c r="S4147" s="430"/>
      <c r="T4147" s="377"/>
      <c r="U4147" s="377"/>
      <c r="V4147" s="270"/>
      <c r="W4147" s="270" t="s">
        <v>938</v>
      </c>
    </row>
    <row r="4148" s="254" customFormat="true" ht="27" hidden="true" spans="1:23">
      <c r="A4148" s="274">
        <f>MAX(A$3:A4147)+1</f>
        <v>3883</v>
      </c>
      <c r="B4148" s="274" t="s">
        <v>10742</v>
      </c>
      <c r="C4148" s="393" t="s">
        <v>10738</v>
      </c>
      <c r="D4148" s="410" t="s">
        <v>10743</v>
      </c>
      <c r="E4148" s="410" t="s">
        <v>10739</v>
      </c>
      <c r="F4148" s="474"/>
      <c r="G4148" s="274"/>
      <c r="H4148" s="286" t="s">
        <v>44</v>
      </c>
      <c r="I4148" s="286" t="s">
        <v>10736</v>
      </c>
      <c r="J4148" s="490">
        <f t="shared" ref="J4148:O4148" si="23">1.5*1000</f>
        <v>1500</v>
      </c>
      <c r="K4148" s="490">
        <f t="shared" si="23"/>
        <v>1500</v>
      </c>
      <c r="L4148" s="490">
        <f t="shared" si="23"/>
        <v>1500</v>
      </c>
      <c r="M4148" s="490">
        <f t="shared" si="23"/>
        <v>1500</v>
      </c>
      <c r="N4148" s="490">
        <f t="shared" si="23"/>
        <v>1500</v>
      </c>
      <c r="O4148" s="490">
        <f t="shared" si="23"/>
        <v>1500</v>
      </c>
      <c r="P4148" s="377" t="s">
        <v>31</v>
      </c>
      <c r="Q4148" s="377" t="s">
        <v>31</v>
      </c>
      <c r="R4148" s="377" t="s">
        <v>31</v>
      </c>
      <c r="S4148" s="430" t="s">
        <v>10738</v>
      </c>
      <c r="T4148" s="283"/>
      <c r="U4148" s="283"/>
      <c r="V4148" s="270"/>
      <c r="W4148" s="270" t="s">
        <v>21</v>
      </c>
    </row>
    <row r="4149" s="253" customFormat="true" ht="27" hidden="true" spans="1:23">
      <c r="A4149" s="270">
        <f>MAX(A$3:A4148)+1</f>
        <v>3884</v>
      </c>
      <c r="B4149" s="270">
        <v>330802005</v>
      </c>
      <c r="C4149" s="503" t="s">
        <v>10744</v>
      </c>
      <c r="D4149" s="410" t="s">
        <v>10745</v>
      </c>
      <c r="E4149" s="410" t="s">
        <v>10744</v>
      </c>
      <c r="F4149" s="474"/>
      <c r="G4149" s="270"/>
      <c r="H4149" s="283" t="s">
        <v>44</v>
      </c>
      <c r="I4149" s="283" t="s">
        <v>10736</v>
      </c>
      <c r="J4149" s="500">
        <v>7500</v>
      </c>
      <c r="K4149" s="501">
        <v>6750</v>
      </c>
      <c r="L4149" s="501">
        <v>6075</v>
      </c>
      <c r="M4149" s="501">
        <v>6000</v>
      </c>
      <c r="N4149" s="501">
        <v>5400</v>
      </c>
      <c r="O4149" s="501">
        <v>4860</v>
      </c>
      <c r="P4149" s="377" t="s">
        <v>31</v>
      </c>
      <c r="Q4149" s="377" t="s">
        <v>31</v>
      </c>
      <c r="R4149" s="377" t="s">
        <v>31</v>
      </c>
      <c r="S4149" s="430"/>
      <c r="T4149" s="283"/>
      <c r="U4149" s="283"/>
      <c r="V4149" s="270"/>
      <c r="W4149" s="270" t="s">
        <v>21</v>
      </c>
    </row>
    <row r="4150" s="253" customFormat="true" ht="27" hidden="true" spans="1:23">
      <c r="A4150" s="270">
        <f>MAX(A$3:A4149)+1</f>
        <v>3885</v>
      </c>
      <c r="B4150" s="270" t="s">
        <v>10746</v>
      </c>
      <c r="C4150" s="393" t="s">
        <v>10738</v>
      </c>
      <c r="D4150" s="410" t="s">
        <v>10745</v>
      </c>
      <c r="E4150" s="410" t="s">
        <v>10744</v>
      </c>
      <c r="F4150" s="474"/>
      <c r="G4150" s="270"/>
      <c r="H4150" s="283" t="s">
        <v>44</v>
      </c>
      <c r="I4150" s="283" t="s">
        <v>10736</v>
      </c>
      <c r="J4150" s="490">
        <f t="shared" ref="J4150:O4150" si="24">1.5*1000</f>
        <v>1500</v>
      </c>
      <c r="K4150" s="490">
        <f t="shared" si="24"/>
        <v>1500</v>
      </c>
      <c r="L4150" s="490">
        <f t="shared" si="24"/>
        <v>1500</v>
      </c>
      <c r="M4150" s="490">
        <f t="shared" si="24"/>
        <v>1500</v>
      </c>
      <c r="N4150" s="490">
        <f t="shared" si="24"/>
        <v>1500</v>
      </c>
      <c r="O4150" s="490">
        <f t="shared" si="24"/>
        <v>1500</v>
      </c>
      <c r="P4150" s="377" t="s">
        <v>31</v>
      </c>
      <c r="Q4150" s="377" t="s">
        <v>31</v>
      </c>
      <c r="R4150" s="377" t="s">
        <v>31</v>
      </c>
      <c r="S4150" s="430" t="s">
        <v>10738</v>
      </c>
      <c r="T4150" s="283"/>
      <c r="U4150" s="283"/>
      <c r="V4150" s="270"/>
      <c r="W4150" s="270" t="s">
        <v>21</v>
      </c>
    </row>
    <row r="4151" s="253" customFormat="true" ht="27" hidden="true" spans="1:23">
      <c r="A4151" s="270">
        <f>MAX(A$3:A4150)+1</f>
        <v>3886</v>
      </c>
      <c r="B4151" s="270">
        <v>330802006</v>
      </c>
      <c r="C4151" s="503" t="s">
        <v>10747</v>
      </c>
      <c r="D4151" s="410" t="s">
        <v>10748</v>
      </c>
      <c r="E4151" s="410" t="s">
        <v>10747</v>
      </c>
      <c r="F4151" s="474"/>
      <c r="G4151" s="270" t="s">
        <v>10749</v>
      </c>
      <c r="H4151" s="283" t="s">
        <v>44</v>
      </c>
      <c r="I4151" s="283" t="s">
        <v>10736</v>
      </c>
      <c r="J4151" s="490">
        <v>8000</v>
      </c>
      <c r="K4151" s="490">
        <v>8000</v>
      </c>
      <c r="L4151" s="490">
        <v>8000</v>
      </c>
      <c r="M4151" s="490">
        <v>6400</v>
      </c>
      <c r="N4151" s="490">
        <v>6400</v>
      </c>
      <c r="O4151" s="490">
        <v>6400</v>
      </c>
      <c r="P4151" s="377" t="s">
        <v>31</v>
      </c>
      <c r="Q4151" s="377" t="s">
        <v>31</v>
      </c>
      <c r="R4151" s="377" t="s">
        <v>31</v>
      </c>
      <c r="S4151" s="430"/>
      <c r="T4151" s="283"/>
      <c r="U4151" s="283"/>
      <c r="V4151" s="270"/>
      <c r="W4151" s="270" t="s">
        <v>21</v>
      </c>
    </row>
    <row r="4152" s="253" customFormat="true" ht="27" hidden="true" spans="1:23">
      <c r="A4152" s="270">
        <f>MAX(A$3:A4151)+1</f>
        <v>3887</v>
      </c>
      <c r="B4152" s="270" t="s">
        <v>10750</v>
      </c>
      <c r="C4152" s="393" t="s">
        <v>10738</v>
      </c>
      <c r="D4152" s="410" t="s">
        <v>10748</v>
      </c>
      <c r="E4152" s="410" t="s">
        <v>10747</v>
      </c>
      <c r="F4152" s="474"/>
      <c r="G4152" s="270"/>
      <c r="H4152" s="283" t="s">
        <v>44</v>
      </c>
      <c r="I4152" s="283" t="s">
        <v>10736</v>
      </c>
      <c r="J4152" s="490">
        <f t="shared" ref="J4152:O4152" si="25">1.75*1000</f>
        <v>1750</v>
      </c>
      <c r="K4152" s="490">
        <f t="shared" si="25"/>
        <v>1750</v>
      </c>
      <c r="L4152" s="490">
        <f t="shared" si="25"/>
        <v>1750</v>
      </c>
      <c r="M4152" s="490">
        <f t="shared" si="25"/>
        <v>1750</v>
      </c>
      <c r="N4152" s="490">
        <f t="shared" si="25"/>
        <v>1750</v>
      </c>
      <c r="O4152" s="490">
        <f t="shared" si="25"/>
        <v>1750</v>
      </c>
      <c r="P4152" s="377" t="s">
        <v>31</v>
      </c>
      <c r="Q4152" s="377" t="s">
        <v>31</v>
      </c>
      <c r="R4152" s="377" t="s">
        <v>31</v>
      </c>
      <c r="S4152" s="430" t="s">
        <v>10738</v>
      </c>
      <c r="T4152" s="283"/>
      <c r="U4152" s="283"/>
      <c r="V4152" s="270"/>
      <c r="W4152" s="270" t="s">
        <v>21</v>
      </c>
    </row>
    <row r="4153" s="253" customFormat="true" ht="38.25" hidden="true" spans="1:23">
      <c r="A4153" s="270">
        <f>MAX(A$3:A4152)+1</f>
        <v>3888</v>
      </c>
      <c r="B4153" s="270">
        <v>330802007</v>
      </c>
      <c r="C4153" s="503" t="s">
        <v>10751</v>
      </c>
      <c r="D4153" s="410" t="s">
        <v>10752</v>
      </c>
      <c r="E4153" s="410" t="s">
        <v>10751</v>
      </c>
      <c r="F4153" s="474" t="s">
        <v>10753</v>
      </c>
      <c r="G4153" s="270" t="s">
        <v>10735</v>
      </c>
      <c r="H4153" s="283" t="s">
        <v>44</v>
      </c>
      <c r="I4153" s="283" t="s">
        <v>10736</v>
      </c>
      <c r="J4153" s="490">
        <v>8000</v>
      </c>
      <c r="K4153" s="490">
        <v>8000</v>
      </c>
      <c r="L4153" s="490">
        <v>8000</v>
      </c>
      <c r="M4153" s="490">
        <v>6400</v>
      </c>
      <c r="N4153" s="490">
        <v>6400</v>
      </c>
      <c r="O4153" s="490">
        <v>6400</v>
      </c>
      <c r="P4153" s="377" t="s">
        <v>31</v>
      </c>
      <c r="Q4153" s="377" t="s">
        <v>31</v>
      </c>
      <c r="R4153" s="377" t="s">
        <v>31</v>
      </c>
      <c r="S4153" s="430"/>
      <c r="T4153" s="283"/>
      <c r="U4153" s="283"/>
      <c r="V4153" s="270"/>
      <c r="W4153" s="270" t="s">
        <v>21</v>
      </c>
    </row>
    <row r="4154" s="253" customFormat="true" ht="27" hidden="true" spans="1:23">
      <c r="A4154" s="270">
        <f>MAX(A$3:A4153)+1</f>
        <v>3889</v>
      </c>
      <c r="B4154" s="270" t="s">
        <v>10754</v>
      </c>
      <c r="C4154" s="393" t="s">
        <v>10738</v>
      </c>
      <c r="D4154" s="410" t="s">
        <v>10752</v>
      </c>
      <c r="E4154" s="410" t="s">
        <v>10751</v>
      </c>
      <c r="F4154" s="270"/>
      <c r="G4154" s="270"/>
      <c r="H4154" s="283" t="s">
        <v>44</v>
      </c>
      <c r="I4154" s="283" t="s">
        <v>10736</v>
      </c>
      <c r="J4154" s="490">
        <f t="shared" ref="J4154:O4154" si="26">1.5*1000</f>
        <v>1500</v>
      </c>
      <c r="K4154" s="490">
        <f t="shared" si="26"/>
        <v>1500</v>
      </c>
      <c r="L4154" s="490">
        <f t="shared" si="26"/>
        <v>1500</v>
      </c>
      <c r="M4154" s="490">
        <f t="shared" si="26"/>
        <v>1500</v>
      </c>
      <c r="N4154" s="490">
        <f t="shared" si="26"/>
        <v>1500</v>
      </c>
      <c r="O4154" s="490">
        <f t="shared" si="26"/>
        <v>1500</v>
      </c>
      <c r="P4154" s="377" t="s">
        <v>31</v>
      </c>
      <c r="Q4154" s="377" t="s">
        <v>31</v>
      </c>
      <c r="R4154" s="377" t="s">
        <v>31</v>
      </c>
      <c r="S4154" s="430" t="s">
        <v>10738</v>
      </c>
      <c r="T4154" s="283"/>
      <c r="U4154" s="283"/>
      <c r="V4154" s="270"/>
      <c r="W4154" s="270" t="s">
        <v>21</v>
      </c>
    </row>
    <row r="4155" s="253" customFormat="true" ht="27" hidden="true" spans="1:23">
      <c r="A4155" s="270">
        <f>MAX(A$3:A4154)+1</f>
        <v>3890</v>
      </c>
      <c r="B4155" s="270">
        <v>330802008</v>
      </c>
      <c r="C4155" s="503" t="s">
        <v>10755</v>
      </c>
      <c r="D4155" s="410" t="s">
        <v>10756</v>
      </c>
      <c r="E4155" s="410" t="s">
        <v>10755</v>
      </c>
      <c r="F4155" s="270"/>
      <c r="G4155" s="270"/>
      <c r="H4155" s="283" t="s">
        <v>44</v>
      </c>
      <c r="I4155" s="283" t="s">
        <v>40</v>
      </c>
      <c r="J4155" s="500">
        <v>4500</v>
      </c>
      <c r="K4155" s="501">
        <v>4050</v>
      </c>
      <c r="L4155" s="501">
        <v>3645</v>
      </c>
      <c r="M4155" s="501">
        <v>3600</v>
      </c>
      <c r="N4155" s="501">
        <v>3240</v>
      </c>
      <c r="O4155" s="501">
        <v>2916</v>
      </c>
      <c r="P4155" s="377" t="s">
        <v>31</v>
      </c>
      <c r="Q4155" s="377" t="s">
        <v>31</v>
      </c>
      <c r="R4155" s="377" t="s">
        <v>31</v>
      </c>
      <c r="S4155" s="270"/>
      <c r="T4155" s="283"/>
      <c r="U4155" s="283"/>
      <c r="V4155" s="270"/>
      <c r="W4155" s="270" t="s">
        <v>21</v>
      </c>
    </row>
    <row r="4156" s="253" customFormat="true" ht="27" hidden="true" spans="1:23">
      <c r="A4156" s="270">
        <f>MAX(A$3:A4155)+1</f>
        <v>3891</v>
      </c>
      <c r="B4156" s="270">
        <v>330802009</v>
      </c>
      <c r="C4156" s="503" t="s">
        <v>8243</v>
      </c>
      <c r="D4156" s="410" t="s">
        <v>8242</v>
      </c>
      <c r="E4156" s="410" t="s">
        <v>8243</v>
      </c>
      <c r="F4156" s="270"/>
      <c r="G4156" s="270"/>
      <c r="H4156" s="283" t="s">
        <v>44</v>
      </c>
      <c r="I4156" s="283" t="s">
        <v>40</v>
      </c>
      <c r="J4156" s="500">
        <v>4500</v>
      </c>
      <c r="K4156" s="501">
        <v>4050</v>
      </c>
      <c r="L4156" s="501">
        <v>3645</v>
      </c>
      <c r="M4156" s="501">
        <v>3600</v>
      </c>
      <c r="N4156" s="501">
        <v>3240</v>
      </c>
      <c r="O4156" s="501">
        <v>2916</v>
      </c>
      <c r="P4156" s="377" t="s">
        <v>31</v>
      </c>
      <c r="Q4156" s="377" t="s">
        <v>31</v>
      </c>
      <c r="R4156" s="377" t="s">
        <v>31</v>
      </c>
      <c r="S4156" s="270"/>
      <c r="T4156" s="283"/>
      <c r="U4156" s="283"/>
      <c r="V4156" s="270"/>
      <c r="W4156" s="270" t="s">
        <v>21</v>
      </c>
    </row>
    <row r="4157" s="253" customFormat="true" ht="40.5" hidden="true" spans="1:23">
      <c r="A4157" s="270">
        <f>MAX(A$3:A4156)+1</f>
        <v>3892</v>
      </c>
      <c r="B4157" s="270">
        <v>330802010</v>
      </c>
      <c r="C4157" s="503" t="s">
        <v>10757</v>
      </c>
      <c r="D4157" s="410" t="s">
        <v>10758</v>
      </c>
      <c r="E4157" s="410" t="s">
        <v>10757</v>
      </c>
      <c r="F4157" s="270"/>
      <c r="G4157" s="270"/>
      <c r="H4157" s="283" t="s">
        <v>44</v>
      </c>
      <c r="I4157" s="283" t="s">
        <v>40</v>
      </c>
      <c r="J4157" s="500">
        <v>4500</v>
      </c>
      <c r="K4157" s="501">
        <v>4050</v>
      </c>
      <c r="L4157" s="501">
        <v>3645</v>
      </c>
      <c r="M4157" s="501">
        <v>3600</v>
      </c>
      <c r="N4157" s="501">
        <v>3240</v>
      </c>
      <c r="O4157" s="501">
        <v>2916</v>
      </c>
      <c r="P4157" s="377" t="s">
        <v>31</v>
      </c>
      <c r="Q4157" s="377" t="s">
        <v>31</v>
      </c>
      <c r="R4157" s="377" t="s">
        <v>31</v>
      </c>
      <c r="S4157" s="270"/>
      <c r="T4157" s="283"/>
      <c r="U4157" s="283"/>
      <c r="V4157" s="270"/>
      <c r="W4157" s="270" t="s">
        <v>21</v>
      </c>
    </row>
    <row r="4158" s="253" customFormat="true" ht="40.5" hidden="true" spans="1:23">
      <c r="A4158" s="270">
        <f>MAX(A$3:A4157)+1</f>
        <v>3893</v>
      </c>
      <c r="B4158" s="270">
        <v>330802011</v>
      </c>
      <c r="C4158" s="503" t="s">
        <v>10759</v>
      </c>
      <c r="D4158" s="410" t="s">
        <v>10760</v>
      </c>
      <c r="E4158" s="410" t="s">
        <v>10759</v>
      </c>
      <c r="F4158" s="270"/>
      <c r="G4158" s="270"/>
      <c r="H4158" s="283" t="s">
        <v>44</v>
      </c>
      <c r="I4158" s="283" t="s">
        <v>9256</v>
      </c>
      <c r="J4158" s="500">
        <v>5550</v>
      </c>
      <c r="K4158" s="501">
        <v>4995</v>
      </c>
      <c r="L4158" s="501">
        <v>4495.5</v>
      </c>
      <c r="M4158" s="501">
        <v>4440</v>
      </c>
      <c r="N4158" s="501">
        <v>3996</v>
      </c>
      <c r="O4158" s="501">
        <v>3596.4</v>
      </c>
      <c r="P4158" s="377" t="s">
        <v>31</v>
      </c>
      <c r="Q4158" s="377" t="s">
        <v>31</v>
      </c>
      <c r="R4158" s="377" t="s">
        <v>31</v>
      </c>
      <c r="S4158" s="270"/>
      <c r="T4158" s="283"/>
      <c r="U4158" s="283"/>
      <c r="V4158" s="270"/>
      <c r="W4158" s="270" t="s">
        <v>21</v>
      </c>
    </row>
    <row r="4159" s="253" customFormat="true" ht="25.5" hidden="true" spans="1:23">
      <c r="A4159" s="270">
        <f>MAX(A$3:A4158)+1</f>
        <v>3894</v>
      </c>
      <c r="B4159" s="270">
        <v>330802012</v>
      </c>
      <c r="C4159" s="503" t="s">
        <v>10761</v>
      </c>
      <c r="D4159" s="410" t="s">
        <v>10762</v>
      </c>
      <c r="E4159" s="410" t="s">
        <v>10761</v>
      </c>
      <c r="F4159" s="270"/>
      <c r="G4159" s="270"/>
      <c r="H4159" s="283" t="s">
        <v>44</v>
      </c>
      <c r="I4159" s="283" t="s">
        <v>40</v>
      </c>
      <c r="J4159" s="500">
        <v>3900</v>
      </c>
      <c r="K4159" s="501">
        <v>3510</v>
      </c>
      <c r="L4159" s="501">
        <v>3159</v>
      </c>
      <c r="M4159" s="501">
        <v>3120</v>
      </c>
      <c r="N4159" s="501">
        <v>2808</v>
      </c>
      <c r="O4159" s="501">
        <v>2527.2</v>
      </c>
      <c r="P4159" s="377" t="s">
        <v>31</v>
      </c>
      <c r="Q4159" s="377" t="s">
        <v>31</v>
      </c>
      <c r="R4159" s="377" t="s">
        <v>31</v>
      </c>
      <c r="S4159" s="270"/>
      <c r="T4159" s="283"/>
      <c r="U4159" s="283"/>
      <c r="V4159" s="270"/>
      <c r="W4159" s="270" t="s">
        <v>21</v>
      </c>
    </row>
    <row r="4160" s="253" customFormat="true" ht="27" hidden="true" spans="1:23">
      <c r="A4160" s="270">
        <f>MAX(A$3:A4159)+1</f>
        <v>3895</v>
      </c>
      <c r="B4160" s="270">
        <v>330802013</v>
      </c>
      <c r="C4160" s="503" t="s">
        <v>10763</v>
      </c>
      <c r="D4160" s="410" t="s">
        <v>10764</v>
      </c>
      <c r="E4160" s="410" t="s">
        <v>10763</v>
      </c>
      <c r="F4160" s="270"/>
      <c r="G4160" s="270"/>
      <c r="H4160" s="283" t="s">
        <v>44</v>
      </c>
      <c r="I4160" s="283" t="s">
        <v>40</v>
      </c>
      <c r="J4160" s="500">
        <v>3900</v>
      </c>
      <c r="K4160" s="501">
        <v>3510</v>
      </c>
      <c r="L4160" s="501">
        <v>3159</v>
      </c>
      <c r="M4160" s="501">
        <v>3120</v>
      </c>
      <c r="N4160" s="501">
        <v>2808</v>
      </c>
      <c r="O4160" s="501">
        <v>2527.2</v>
      </c>
      <c r="P4160" s="377" t="s">
        <v>31</v>
      </c>
      <c r="Q4160" s="377" t="s">
        <v>31</v>
      </c>
      <c r="R4160" s="377" t="s">
        <v>31</v>
      </c>
      <c r="S4160" s="270"/>
      <c r="T4160" s="283"/>
      <c r="U4160" s="283"/>
      <c r="V4160" s="270"/>
      <c r="W4160" s="270" t="s">
        <v>21</v>
      </c>
    </row>
    <row r="4161" s="253" customFormat="true" ht="27" hidden="true" spans="1:23">
      <c r="A4161" s="270">
        <f>MAX(A$3:A4160)+1</f>
        <v>3896</v>
      </c>
      <c r="B4161" s="270">
        <v>330802014</v>
      </c>
      <c r="C4161" s="503" t="s">
        <v>10765</v>
      </c>
      <c r="D4161" s="410" t="s">
        <v>10766</v>
      </c>
      <c r="E4161" s="410" t="s">
        <v>10765</v>
      </c>
      <c r="F4161" s="270" t="s">
        <v>10767</v>
      </c>
      <c r="G4161" s="270"/>
      <c r="H4161" s="283" t="s">
        <v>44</v>
      </c>
      <c r="I4161" s="283" t="s">
        <v>40</v>
      </c>
      <c r="J4161" s="500">
        <v>2250</v>
      </c>
      <c r="K4161" s="501">
        <v>2025</v>
      </c>
      <c r="L4161" s="501">
        <v>1822.5</v>
      </c>
      <c r="M4161" s="501">
        <v>1800</v>
      </c>
      <c r="N4161" s="501">
        <v>1620</v>
      </c>
      <c r="O4161" s="501">
        <v>1458</v>
      </c>
      <c r="P4161" s="377" t="s">
        <v>31</v>
      </c>
      <c r="Q4161" s="377" t="s">
        <v>31</v>
      </c>
      <c r="R4161" s="377" t="s">
        <v>31</v>
      </c>
      <c r="S4161" s="270"/>
      <c r="T4161" s="283"/>
      <c r="U4161" s="283"/>
      <c r="V4161" s="270"/>
      <c r="W4161" s="270" t="s">
        <v>21</v>
      </c>
    </row>
    <row r="4162" s="253" customFormat="true" ht="27" hidden="true" spans="1:23">
      <c r="A4162" s="270">
        <f>MAX(A$3:A4161)+1</f>
        <v>3897</v>
      </c>
      <c r="B4162" s="270">
        <v>330802015</v>
      </c>
      <c r="C4162" s="503" t="s">
        <v>10768</v>
      </c>
      <c r="D4162" s="410" t="s">
        <v>10769</v>
      </c>
      <c r="E4162" s="410" t="s">
        <v>10768</v>
      </c>
      <c r="F4162" s="270"/>
      <c r="G4162" s="270"/>
      <c r="H4162" s="283" t="s">
        <v>44</v>
      </c>
      <c r="I4162" s="283" t="s">
        <v>40</v>
      </c>
      <c r="J4162" s="500">
        <v>3900</v>
      </c>
      <c r="K4162" s="501">
        <v>3510</v>
      </c>
      <c r="L4162" s="501">
        <v>3159</v>
      </c>
      <c r="M4162" s="501">
        <v>3120</v>
      </c>
      <c r="N4162" s="501">
        <v>2808</v>
      </c>
      <c r="O4162" s="501">
        <v>2527.2</v>
      </c>
      <c r="P4162" s="377" t="s">
        <v>31</v>
      </c>
      <c r="Q4162" s="377" t="s">
        <v>31</v>
      </c>
      <c r="R4162" s="377" t="s">
        <v>31</v>
      </c>
      <c r="S4162" s="270"/>
      <c r="T4162" s="283"/>
      <c r="U4162" s="283"/>
      <c r="V4162" s="270"/>
      <c r="W4162" s="270" t="s">
        <v>21</v>
      </c>
    </row>
    <row r="4163" s="253" customFormat="true" ht="40.5" hidden="true" spans="1:23">
      <c r="A4163" s="270">
        <f>MAX(A$3:A4162)+1</f>
        <v>3898</v>
      </c>
      <c r="B4163" s="270">
        <v>330802016</v>
      </c>
      <c r="C4163" s="503" t="s">
        <v>10770</v>
      </c>
      <c r="D4163" s="410" t="s">
        <v>10771</v>
      </c>
      <c r="E4163" s="410" t="s">
        <v>10770</v>
      </c>
      <c r="F4163" s="270" t="s">
        <v>10772</v>
      </c>
      <c r="G4163" s="270"/>
      <c r="H4163" s="283" t="s">
        <v>44</v>
      </c>
      <c r="I4163" s="283" t="s">
        <v>40</v>
      </c>
      <c r="J4163" s="500">
        <v>4800</v>
      </c>
      <c r="K4163" s="501">
        <v>4320</v>
      </c>
      <c r="L4163" s="501">
        <v>3888</v>
      </c>
      <c r="M4163" s="501">
        <v>3840</v>
      </c>
      <c r="N4163" s="501">
        <v>3456</v>
      </c>
      <c r="O4163" s="501">
        <v>3110.4</v>
      </c>
      <c r="P4163" s="377" t="s">
        <v>31</v>
      </c>
      <c r="Q4163" s="377" t="s">
        <v>31</v>
      </c>
      <c r="R4163" s="377" t="s">
        <v>31</v>
      </c>
      <c r="S4163" s="270"/>
      <c r="T4163" s="283"/>
      <c r="U4163" s="283"/>
      <c r="V4163" s="270"/>
      <c r="W4163" s="270" t="s">
        <v>21</v>
      </c>
    </row>
    <row r="4164" s="253" customFormat="true" ht="38.25" hidden="true" spans="1:23">
      <c r="A4164" s="270">
        <f>MAX(A$3:A4163)+1</f>
        <v>3899</v>
      </c>
      <c r="B4164" s="270">
        <v>330802017</v>
      </c>
      <c r="C4164" s="503" t="s">
        <v>10773</v>
      </c>
      <c r="D4164" s="410" t="s">
        <v>10774</v>
      </c>
      <c r="E4164" s="410" t="s">
        <v>10773</v>
      </c>
      <c r="F4164" s="474" t="s">
        <v>10775</v>
      </c>
      <c r="G4164" s="270"/>
      <c r="H4164" s="283" t="s">
        <v>44</v>
      </c>
      <c r="I4164" s="283" t="s">
        <v>40</v>
      </c>
      <c r="J4164" s="500">
        <v>5250</v>
      </c>
      <c r="K4164" s="501">
        <v>4725</v>
      </c>
      <c r="L4164" s="501">
        <v>4252.5</v>
      </c>
      <c r="M4164" s="501">
        <v>4200</v>
      </c>
      <c r="N4164" s="501">
        <v>3780</v>
      </c>
      <c r="O4164" s="501">
        <v>3402</v>
      </c>
      <c r="P4164" s="377" t="s">
        <v>31</v>
      </c>
      <c r="Q4164" s="377" t="s">
        <v>31</v>
      </c>
      <c r="R4164" s="377" t="s">
        <v>31</v>
      </c>
      <c r="S4164" s="270"/>
      <c r="T4164" s="283"/>
      <c r="U4164" s="283"/>
      <c r="V4164" s="270"/>
      <c r="W4164" s="270" t="s">
        <v>21</v>
      </c>
    </row>
    <row r="4165" s="253" customFormat="true" ht="38.25" hidden="true" spans="1:23">
      <c r="A4165" s="270">
        <f>MAX(A$3:A4164)+1</f>
        <v>3900</v>
      </c>
      <c r="B4165" s="270">
        <v>330802018</v>
      </c>
      <c r="C4165" s="503" t="s">
        <v>10776</v>
      </c>
      <c r="D4165" s="410" t="s">
        <v>10777</v>
      </c>
      <c r="E4165" s="410" t="s">
        <v>10776</v>
      </c>
      <c r="F4165" s="474" t="s">
        <v>10778</v>
      </c>
      <c r="G4165" s="270"/>
      <c r="H4165" s="283" t="s">
        <v>44</v>
      </c>
      <c r="I4165" s="283" t="s">
        <v>40</v>
      </c>
      <c r="J4165" s="500">
        <v>6000</v>
      </c>
      <c r="K4165" s="501">
        <v>5400</v>
      </c>
      <c r="L4165" s="501">
        <v>4860</v>
      </c>
      <c r="M4165" s="501">
        <v>4800</v>
      </c>
      <c r="N4165" s="501">
        <v>4320</v>
      </c>
      <c r="O4165" s="501">
        <v>3888</v>
      </c>
      <c r="P4165" s="377" t="s">
        <v>31</v>
      </c>
      <c r="Q4165" s="377" t="s">
        <v>31</v>
      </c>
      <c r="R4165" s="377" t="s">
        <v>31</v>
      </c>
      <c r="S4165" s="270"/>
      <c r="T4165" s="283"/>
      <c r="U4165" s="283"/>
      <c r="V4165" s="270"/>
      <c r="W4165" s="270" t="s">
        <v>21</v>
      </c>
    </row>
    <row r="4166" s="253" customFormat="true" ht="51" hidden="true" spans="1:23">
      <c r="A4166" s="270">
        <f>MAX(A$3:A4165)+1</f>
        <v>3901</v>
      </c>
      <c r="B4166" s="270">
        <v>330802019</v>
      </c>
      <c r="C4166" s="503" t="s">
        <v>10779</v>
      </c>
      <c r="D4166" s="410" t="s">
        <v>10780</v>
      </c>
      <c r="E4166" s="410" t="s">
        <v>10779</v>
      </c>
      <c r="F4166" s="474" t="s">
        <v>10781</v>
      </c>
      <c r="G4166" s="270"/>
      <c r="H4166" s="283" t="s">
        <v>44</v>
      </c>
      <c r="I4166" s="283" t="s">
        <v>40</v>
      </c>
      <c r="J4166" s="500">
        <v>7880</v>
      </c>
      <c r="K4166" s="501">
        <v>7092</v>
      </c>
      <c r="L4166" s="501">
        <v>6382.8</v>
      </c>
      <c r="M4166" s="501">
        <v>6304</v>
      </c>
      <c r="N4166" s="501">
        <v>5673.6</v>
      </c>
      <c r="O4166" s="501">
        <v>5106.24</v>
      </c>
      <c r="P4166" s="377" t="s">
        <v>31</v>
      </c>
      <c r="Q4166" s="377" t="s">
        <v>31</v>
      </c>
      <c r="R4166" s="377" t="s">
        <v>31</v>
      </c>
      <c r="S4166" s="270"/>
      <c r="T4166" s="283"/>
      <c r="U4166" s="283"/>
      <c r="V4166" s="270"/>
      <c r="W4166" s="270" t="s">
        <v>21</v>
      </c>
    </row>
    <row r="4167" s="253" customFormat="true" ht="40.5" hidden="true" spans="1:23">
      <c r="A4167" s="270">
        <f>MAX(A$3:A4166)+1</f>
        <v>3902</v>
      </c>
      <c r="B4167" s="270">
        <v>330802020</v>
      </c>
      <c r="C4167" s="503" t="s">
        <v>10782</v>
      </c>
      <c r="D4167" s="410" t="s">
        <v>10783</v>
      </c>
      <c r="E4167" s="410" t="s">
        <v>10782</v>
      </c>
      <c r="F4167" s="474"/>
      <c r="G4167" s="270"/>
      <c r="H4167" s="283" t="s">
        <v>44</v>
      </c>
      <c r="I4167" s="283" t="s">
        <v>40</v>
      </c>
      <c r="J4167" s="500">
        <v>3900</v>
      </c>
      <c r="K4167" s="501">
        <v>3510</v>
      </c>
      <c r="L4167" s="501">
        <v>3159</v>
      </c>
      <c r="M4167" s="501">
        <v>3120</v>
      </c>
      <c r="N4167" s="501">
        <v>2808</v>
      </c>
      <c r="O4167" s="501">
        <v>2527.2</v>
      </c>
      <c r="P4167" s="377" t="s">
        <v>31</v>
      </c>
      <c r="Q4167" s="377" t="s">
        <v>31</v>
      </c>
      <c r="R4167" s="377" t="s">
        <v>31</v>
      </c>
      <c r="S4167" s="270"/>
      <c r="T4167" s="283"/>
      <c r="U4167" s="283"/>
      <c r="V4167" s="270"/>
      <c r="W4167" s="270" t="s">
        <v>21</v>
      </c>
    </row>
    <row r="4168" s="253" customFormat="true" ht="40.5" hidden="true" spans="1:23">
      <c r="A4168" s="270">
        <f>MAX(A$3:A4167)+1</f>
        <v>3903</v>
      </c>
      <c r="B4168" s="270">
        <v>330802021</v>
      </c>
      <c r="C4168" s="503" t="s">
        <v>10784</v>
      </c>
      <c r="D4168" s="410" t="s">
        <v>10785</v>
      </c>
      <c r="E4168" s="410" t="s">
        <v>10784</v>
      </c>
      <c r="F4168" s="474" t="s">
        <v>10786</v>
      </c>
      <c r="G4168" s="270"/>
      <c r="H4168" s="283" t="s">
        <v>44</v>
      </c>
      <c r="I4168" s="283" t="s">
        <v>40</v>
      </c>
      <c r="J4168" s="500">
        <v>6130</v>
      </c>
      <c r="K4168" s="501">
        <v>5517</v>
      </c>
      <c r="L4168" s="501">
        <v>4965.3</v>
      </c>
      <c r="M4168" s="501">
        <v>4904</v>
      </c>
      <c r="N4168" s="501">
        <v>4413.6</v>
      </c>
      <c r="O4168" s="501">
        <v>3972.24</v>
      </c>
      <c r="P4168" s="377" t="s">
        <v>31</v>
      </c>
      <c r="Q4168" s="377" t="s">
        <v>31</v>
      </c>
      <c r="R4168" s="377" t="s">
        <v>31</v>
      </c>
      <c r="S4168" s="270"/>
      <c r="T4168" s="283"/>
      <c r="U4168" s="283"/>
      <c r="V4168" s="270"/>
      <c r="W4168" s="270" t="s">
        <v>21</v>
      </c>
    </row>
    <row r="4169" s="253" customFormat="true" ht="40.5" hidden="true" spans="1:23">
      <c r="A4169" s="270">
        <f>MAX(A$3:A4168)+1</f>
        <v>3904</v>
      </c>
      <c r="B4169" s="270">
        <v>330802022</v>
      </c>
      <c r="C4169" s="503" t="s">
        <v>10787</v>
      </c>
      <c r="D4169" s="410" t="s">
        <v>10788</v>
      </c>
      <c r="E4169" s="410" t="s">
        <v>10787</v>
      </c>
      <c r="F4169" s="474"/>
      <c r="G4169" s="270"/>
      <c r="H4169" s="283" t="s">
        <v>44</v>
      </c>
      <c r="I4169" s="283" t="s">
        <v>40</v>
      </c>
      <c r="J4169" s="500">
        <v>4500</v>
      </c>
      <c r="K4169" s="501">
        <v>4050</v>
      </c>
      <c r="L4169" s="501">
        <v>3645</v>
      </c>
      <c r="M4169" s="501">
        <v>3600</v>
      </c>
      <c r="N4169" s="501">
        <v>3240</v>
      </c>
      <c r="O4169" s="501">
        <v>2916</v>
      </c>
      <c r="P4169" s="377" t="s">
        <v>31</v>
      </c>
      <c r="Q4169" s="377" t="s">
        <v>31</v>
      </c>
      <c r="R4169" s="377" t="s">
        <v>31</v>
      </c>
      <c r="S4169" s="270"/>
      <c r="T4169" s="283"/>
      <c r="U4169" s="283"/>
      <c r="V4169" s="270"/>
      <c r="W4169" s="270" t="s">
        <v>21</v>
      </c>
    </row>
    <row r="4170" s="253" customFormat="true" ht="63.75" hidden="true" spans="1:23">
      <c r="A4170" s="270">
        <f>MAX(A$3:A4169)+1</f>
        <v>3905</v>
      </c>
      <c r="B4170" s="270">
        <v>330802023</v>
      </c>
      <c r="C4170" s="503" t="s">
        <v>10789</v>
      </c>
      <c r="D4170" s="410" t="s">
        <v>10790</v>
      </c>
      <c r="E4170" s="410" t="s">
        <v>10789</v>
      </c>
      <c r="F4170" s="474" t="s">
        <v>10791</v>
      </c>
      <c r="G4170" s="270"/>
      <c r="H4170" s="283" t="s">
        <v>44</v>
      </c>
      <c r="I4170" s="283" t="s">
        <v>40</v>
      </c>
      <c r="J4170" s="493">
        <v>6301</v>
      </c>
      <c r="K4170" s="494">
        <v>6301</v>
      </c>
      <c r="L4170" s="494">
        <v>6301</v>
      </c>
      <c r="M4170" s="494">
        <v>5041</v>
      </c>
      <c r="N4170" s="494">
        <v>5041</v>
      </c>
      <c r="O4170" s="494">
        <v>5041</v>
      </c>
      <c r="P4170" s="377" t="s">
        <v>31</v>
      </c>
      <c r="Q4170" s="377" t="s">
        <v>31</v>
      </c>
      <c r="R4170" s="377" t="s">
        <v>31</v>
      </c>
      <c r="S4170" s="270"/>
      <c r="T4170" s="377"/>
      <c r="U4170" s="377"/>
      <c r="V4170" s="270"/>
      <c r="W4170" s="270" t="s">
        <v>938</v>
      </c>
    </row>
    <row r="4171" s="253" customFormat="true" ht="51" hidden="true" spans="1:23">
      <c r="A4171" s="270">
        <f>MAX(A$3:A4170)+1</f>
        <v>3906</v>
      </c>
      <c r="B4171" s="270">
        <v>330802024</v>
      </c>
      <c r="C4171" s="503" t="s">
        <v>10792</v>
      </c>
      <c r="D4171" s="410" t="s">
        <v>10793</v>
      </c>
      <c r="E4171" s="410" t="s">
        <v>10792</v>
      </c>
      <c r="F4171" s="474" t="s">
        <v>10794</v>
      </c>
      <c r="G4171" s="270"/>
      <c r="H4171" s="283" t="s">
        <v>44</v>
      </c>
      <c r="I4171" s="283" t="s">
        <v>40</v>
      </c>
      <c r="J4171" s="500">
        <v>4500</v>
      </c>
      <c r="K4171" s="501">
        <v>4050</v>
      </c>
      <c r="L4171" s="501">
        <v>3645</v>
      </c>
      <c r="M4171" s="501">
        <v>3600</v>
      </c>
      <c r="N4171" s="501">
        <v>3240</v>
      </c>
      <c r="O4171" s="501">
        <v>2916</v>
      </c>
      <c r="P4171" s="377" t="s">
        <v>31</v>
      </c>
      <c r="Q4171" s="377" t="s">
        <v>31</v>
      </c>
      <c r="R4171" s="377" t="s">
        <v>31</v>
      </c>
      <c r="S4171" s="270"/>
      <c r="T4171" s="283"/>
      <c r="U4171" s="283"/>
      <c r="V4171" s="270"/>
      <c r="W4171" s="270" t="s">
        <v>21</v>
      </c>
    </row>
    <row r="4172" s="253" customFormat="true" ht="51" hidden="true" spans="1:23">
      <c r="A4172" s="270">
        <f>MAX(A$3:A4171)+1</f>
        <v>3907</v>
      </c>
      <c r="B4172" s="270">
        <v>330802025</v>
      </c>
      <c r="C4172" s="503" t="s">
        <v>10795</v>
      </c>
      <c r="D4172" s="410" t="s">
        <v>10796</v>
      </c>
      <c r="E4172" s="410" t="s">
        <v>10795</v>
      </c>
      <c r="F4172" s="474" t="s">
        <v>10797</v>
      </c>
      <c r="G4172" s="270"/>
      <c r="H4172" s="283" t="s">
        <v>44</v>
      </c>
      <c r="I4172" s="283" t="s">
        <v>40</v>
      </c>
      <c r="J4172" s="493">
        <v>9948</v>
      </c>
      <c r="K4172" s="494">
        <v>9948</v>
      </c>
      <c r="L4172" s="494">
        <v>9948</v>
      </c>
      <c r="M4172" s="494">
        <v>7958</v>
      </c>
      <c r="N4172" s="494">
        <v>7958</v>
      </c>
      <c r="O4172" s="494">
        <v>7958</v>
      </c>
      <c r="P4172" s="377" t="s">
        <v>31</v>
      </c>
      <c r="Q4172" s="377" t="s">
        <v>31</v>
      </c>
      <c r="R4172" s="377" t="s">
        <v>31</v>
      </c>
      <c r="S4172" s="270"/>
      <c r="T4172" s="377"/>
      <c r="U4172" s="377"/>
      <c r="V4172" s="270"/>
      <c r="W4172" s="270" t="s">
        <v>938</v>
      </c>
    </row>
    <row r="4173" s="253" customFormat="true" ht="40.5" hidden="true" spans="1:23">
      <c r="A4173" s="270">
        <f>MAX(A$3:A4172)+1</f>
        <v>3908</v>
      </c>
      <c r="B4173" s="270">
        <v>330802026</v>
      </c>
      <c r="C4173" s="503" t="s">
        <v>10798</v>
      </c>
      <c r="D4173" s="410" t="s">
        <v>10799</v>
      </c>
      <c r="E4173" s="410" t="s">
        <v>10798</v>
      </c>
      <c r="F4173" s="474" t="s">
        <v>10800</v>
      </c>
      <c r="G4173" s="270"/>
      <c r="H4173" s="283" t="s">
        <v>44</v>
      </c>
      <c r="I4173" s="283" t="s">
        <v>40</v>
      </c>
      <c r="J4173" s="500">
        <v>6000</v>
      </c>
      <c r="K4173" s="501">
        <v>5400</v>
      </c>
      <c r="L4173" s="501">
        <v>4860</v>
      </c>
      <c r="M4173" s="501">
        <v>4800</v>
      </c>
      <c r="N4173" s="501">
        <v>4320</v>
      </c>
      <c r="O4173" s="501">
        <v>3888</v>
      </c>
      <c r="P4173" s="377" t="s">
        <v>31</v>
      </c>
      <c r="Q4173" s="377" t="s">
        <v>31</v>
      </c>
      <c r="R4173" s="377" t="s">
        <v>31</v>
      </c>
      <c r="S4173" s="270"/>
      <c r="T4173" s="283"/>
      <c r="U4173" s="283"/>
      <c r="V4173" s="270"/>
      <c r="W4173" s="270" t="s">
        <v>21</v>
      </c>
    </row>
    <row r="4174" s="253" customFormat="true" ht="40.5" hidden="true" spans="1:23">
      <c r="A4174" s="270">
        <f>MAX(A$3:A4173)+1</f>
        <v>3909</v>
      </c>
      <c r="B4174" s="270">
        <v>330802027</v>
      </c>
      <c r="C4174" s="503" t="s">
        <v>10801</v>
      </c>
      <c r="D4174" s="410" t="s">
        <v>10802</v>
      </c>
      <c r="E4174" s="410" t="s">
        <v>10801</v>
      </c>
      <c r="F4174" s="474" t="s">
        <v>10803</v>
      </c>
      <c r="G4174" s="270"/>
      <c r="H4174" s="283" t="s">
        <v>44</v>
      </c>
      <c r="I4174" s="283" t="s">
        <v>40</v>
      </c>
      <c r="J4174" s="500">
        <v>6000</v>
      </c>
      <c r="K4174" s="501">
        <v>5400</v>
      </c>
      <c r="L4174" s="501">
        <v>4860</v>
      </c>
      <c r="M4174" s="501">
        <v>4800</v>
      </c>
      <c r="N4174" s="501">
        <v>4320</v>
      </c>
      <c r="O4174" s="501">
        <v>3888</v>
      </c>
      <c r="P4174" s="377" t="s">
        <v>31</v>
      </c>
      <c r="Q4174" s="377" t="s">
        <v>31</v>
      </c>
      <c r="R4174" s="377" t="s">
        <v>31</v>
      </c>
      <c r="S4174" s="270"/>
      <c r="T4174" s="283"/>
      <c r="U4174" s="283"/>
      <c r="V4174" s="270"/>
      <c r="W4174" s="270" t="s">
        <v>21</v>
      </c>
    </row>
    <row r="4175" s="253" customFormat="true" ht="27" hidden="true" spans="1:23">
      <c r="A4175" s="270">
        <f>MAX(A$3:A4174)+1</f>
        <v>3910</v>
      </c>
      <c r="B4175" s="270">
        <v>330802028</v>
      </c>
      <c r="C4175" s="503" t="s">
        <v>8238</v>
      </c>
      <c r="D4175" s="410" t="s">
        <v>8237</v>
      </c>
      <c r="E4175" s="410" t="s">
        <v>8238</v>
      </c>
      <c r="F4175" s="474" t="s">
        <v>10804</v>
      </c>
      <c r="G4175" s="270"/>
      <c r="H4175" s="283" t="s">
        <v>39</v>
      </c>
      <c r="I4175" s="283" t="s">
        <v>40</v>
      </c>
      <c r="J4175" s="500">
        <v>4500</v>
      </c>
      <c r="K4175" s="501">
        <v>4050</v>
      </c>
      <c r="L4175" s="501">
        <v>3645</v>
      </c>
      <c r="M4175" s="501">
        <v>3600</v>
      </c>
      <c r="N4175" s="501">
        <v>3240</v>
      </c>
      <c r="O4175" s="501">
        <v>2916</v>
      </c>
      <c r="P4175" s="377" t="s">
        <v>31</v>
      </c>
      <c r="Q4175" s="377" t="s">
        <v>31</v>
      </c>
      <c r="R4175" s="377" t="s">
        <v>31</v>
      </c>
      <c r="S4175" s="270"/>
      <c r="T4175" s="283"/>
      <c r="U4175" s="283"/>
      <c r="V4175" s="270"/>
      <c r="W4175" s="270" t="s">
        <v>21</v>
      </c>
    </row>
    <row r="4176" s="253" customFormat="true" ht="27" hidden="true" spans="1:23">
      <c r="A4176" s="270">
        <f>MAX(A$3:A4175)+1</f>
        <v>3911</v>
      </c>
      <c r="B4176" s="270">
        <v>330802029</v>
      </c>
      <c r="C4176" s="503" t="s">
        <v>10805</v>
      </c>
      <c r="D4176" s="410" t="s">
        <v>10806</v>
      </c>
      <c r="E4176" s="410" t="s">
        <v>10805</v>
      </c>
      <c r="F4176" s="474"/>
      <c r="G4176" s="270"/>
      <c r="H4176" s="283" t="s">
        <v>44</v>
      </c>
      <c r="I4176" s="283" t="s">
        <v>40</v>
      </c>
      <c r="J4176" s="500">
        <v>7000</v>
      </c>
      <c r="K4176" s="501">
        <v>6300</v>
      </c>
      <c r="L4176" s="501">
        <v>5670</v>
      </c>
      <c r="M4176" s="501">
        <v>5600</v>
      </c>
      <c r="N4176" s="501">
        <v>5040</v>
      </c>
      <c r="O4176" s="501">
        <v>4536</v>
      </c>
      <c r="P4176" s="377" t="s">
        <v>31</v>
      </c>
      <c r="Q4176" s="377" t="s">
        <v>31</v>
      </c>
      <c r="R4176" s="377" t="s">
        <v>31</v>
      </c>
      <c r="S4176" s="270"/>
      <c r="T4176" s="283"/>
      <c r="U4176" s="283"/>
      <c r="V4176" s="270"/>
      <c r="W4176" s="270" t="s">
        <v>21</v>
      </c>
    </row>
    <row r="4177" s="253" customFormat="true" ht="54" hidden="true" spans="1:23">
      <c r="A4177" s="270">
        <f>MAX(A$3:A4176)+1</f>
        <v>3912</v>
      </c>
      <c r="B4177" s="270">
        <v>330802030</v>
      </c>
      <c r="C4177" s="503" t="s">
        <v>10807</v>
      </c>
      <c r="D4177" s="410" t="s">
        <v>10808</v>
      </c>
      <c r="E4177" s="410" t="s">
        <v>10807</v>
      </c>
      <c r="F4177" s="474" t="s">
        <v>10809</v>
      </c>
      <c r="G4177" s="270"/>
      <c r="H4177" s="283" t="s">
        <v>44</v>
      </c>
      <c r="I4177" s="283" t="s">
        <v>40</v>
      </c>
      <c r="J4177" s="493">
        <v>9180</v>
      </c>
      <c r="K4177" s="494">
        <v>9180</v>
      </c>
      <c r="L4177" s="494">
        <v>9180</v>
      </c>
      <c r="M4177" s="494">
        <v>7344</v>
      </c>
      <c r="N4177" s="494">
        <v>7344</v>
      </c>
      <c r="O4177" s="494">
        <v>7344</v>
      </c>
      <c r="P4177" s="377" t="s">
        <v>31</v>
      </c>
      <c r="Q4177" s="377" t="s">
        <v>31</v>
      </c>
      <c r="R4177" s="377" t="s">
        <v>31</v>
      </c>
      <c r="S4177" s="270"/>
      <c r="T4177" s="377"/>
      <c r="U4177" s="377"/>
      <c r="V4177" s="270"/>
      <c r="W4177" s="270" t="s">
        <v>938</v>
      </c>
    </row>
    <row r="4178" s="253" customFormat="true" ht="51" hidden="true" spans="1:23">
      <c r="A4178" s="270">
        <f>MAX(A$3:A4177)+1</f>
        <v>3913</v>
      </c>
      <c r="B4178" s="270">
        <v>330802031</v>
      </c>
      <c r="C4178" s="503" t="s">
        <v>10810</v>
      </c>
      <c r="D4178" s="410" t="s">
        <v>10811</v>
      </c>
      <c r="E4178" s="410" t="s">
        <v>10810</v>
      </c>
      <c r="F4178" s="474" t="s">
        <v>10812</v>
      </c>
      <c r="G4178" s="270"/>
      <c r="H4178" s="283" t="s">
        <v>44</v>
      </c>
      <c r="I4178" s="283" t="s">
        <v>40</v>
      </c>
      <c r="J4178" s="500">
        <v>7880</v>
      </c>
      <c r="K4178" s="501">
        <v>7092</v>
      </c>
      <c r="L4178" s="501">
        <v>6382.8</v>
      </c>
      <c r="M4178" s="501">
        <v>6304</v>
      </c>
      <c r="N4178" s="501">
        <v>5673.6</v>
      </c>
      <c r="O4178" s="501">
        <v>5106.24</v>
      </c>
      <c r="P4178" s="377" t="s">
        <v>31</v>
      </c>
      <c r="Q4178" s="377" t="s">
        <v>31</v>
      </c>
      <c r="R4178" s="377" t="s">
        <v>31</v>
      </c>
      <c r="S4178" s="270"/>
      <c r="T4178" s="283"/>
      <c r="U4178" s="283"/>
      <c r="V4178" s="270"/>
      <c r="W4178" s="270" t="s">
        <v>21</v>
      </c>
    </row>
    <row r="4179" s="253" customFormat="true" ht="51" hidden="true" spans="1:23">
      <c r="A4179" s="270">
        <f>MAX(A$3:A4178)+1</f>
        <v>3914</v>
      </c>
      <c r="B4179" s="270">
        <v>330802032</v>
      </c>
      <c r="C4179" s="503" t="s">
        <v>10813</v>
      </c>
      <c r="D4179" s="410" t="s">
        <v>10814</v>
      </c>
      <c r="E4179" s="410" t="s">
        <v>10813</v>
      </c>
      <c r="F4179" s="474" t="s">
        <v>10815</v>
      </c>
      <c r="G4179" s="270"/>
      <c r="H4179" s="283" t="s">
        <v>44</v>
      </c>
      <c r="I4179" s="283" t="s">
        <v>40</v>
      </c>
      <c r="J4179" s="500">
        <v>6750</v>
      </c>
      <c r="K4179" s="501">
        <v>6075</v>
      </c>
      <c r="L4179" s="501">
        <v>5467.5</v>
      </c>
      <c r="M4179" s="501">
        <v>5400</v>
      </c>
      <c r="N4179" s="501">
        <v>4860</v>
      </c>
      <c r="O4179" s="501">
        <v>4374</v>
      </c>
      <c r="P4179" s="377" t="s">
        <v>31</v>
      </c>
      <c r="Q4179" s="377" t="s">
        <v>31</v>
      </c>
      <c r="R4179" s="377" t="s">
        <v>31</v>
      </c>
      <c r="S4179" s="270"/>
      <c r="T4179" s="283"/>
      <c r="U4179" s="283"/>
      <c r="V4179" s="270"/>
      <c r="W4179" s="270" t="s">
        <v>21</v>
      </c>
    </row>
    <row r="4180" s="253" customFormat="true" ht="38.25" hidden="true" spans="1:23">
      <c r="A4180" s="270">
        <f>MAX(A$3:A4179)+1</f>
        <v>3915</v>
      </c>
      <c r="B4180" s="270">
        <v>330802033</v>
      </c>
      <c r="C4180" s="503" t="s">
        <v>10816</v>
      </c>
      <c r="D4180" s="410" t="s">
        <v>10817</v>
      </c>
      <c r="E4180" s="410" t="s">
        <v>10816</v>
      </c>
      <c r="F4180" s="474" t="s">
        <v>10818</v>
      </c>
      <c r="G4180" s="270"/>
      <c r="H4180" s="283" t="s">
        <v>44</v>
      </c>
      <c r="I4180" s="283" t="s">
        <v>40</v>
      </c>
      <c r="J4180" s="500">
        <v>7880</v>
      </c>
      <c r="K4180" s="501">
        <v>7092</v>
      </c>
      <c r="L4180" s="501">
        <v>6382.8</v>
      </c>
      <c r="M4180" s="501">
        <v>6304</v>
      </c>
      <c r="N4180" s="501">
        <v>5673.6</v>
      </c>
      <c r="O4180" s="501">
        <v>5106.24</v>
      </c>
      <c r="P4180" s="377" t="s">
        <v>31</v>
      </c>
      <c r="Q4180" s="377" t="s">
        <v>31</v>
      </c>
      <c r="R4180" s="377" t="s">
        <v>31</v>
      </c>
      <c r="S4180" s="270"/>
      <c r="T4180" s="283"/>
      <c r="U4180" s="283"/>
      <c r="V4180" s="270"/>
      <c r="W4180" s="270" t="s">
        <v>21</v>
      </c>
    </row>
    <row r="4181" s="253" customFormat="true" ht="27" hidden="true" spans="1:23">
      <c r="A4181" s="270">
        <f>MAX(A$3:A4180)+1</f>
        <v>3916</v>
      </c>
      <c r="B4181" s="270">
        <v>330802034</v>
      </c>
      <c r="C4181" s="503" t="s">
        <v>10819</v>
      </c>
      <c r="D4181" s="410" t="s">
        <v>10820</v>
      </c>
      <c r="E4181" s="410" t="s">
        <v>10819</v>
      </c>
      <c r="F4181" s="474" t="s">
        <v>10821</v>
      </c>
      <c r="G4181" s="270"/>
      <c r="H4181" s="283" t="s">
        <v>44</v>
      </c>
      <c r="I4181" s="283" t="s">
        <v>40</v>
      </c>
      <c r="J4181" s="500">
        <v>7880</v>
      </c>
      <c r="K4181" s="501">
        <v>7092</v>
      </c>
      <c r="L4181" s="501">
        <v>6382.8</v>
      </c>
      <c r="M4181" s="501">
        <v>6304</v>
      </c>
      <c r="N4181" s="501">
        <v>5673.6</v>
      </c>
      <c r="O4181" s="501">
        <v>5106.24</v>
      </c>
      <c r="P4181" s="377" t="s">
        <v>31</v>
      </c>
      <c r="Q4181" s="377" t="s">
        <v>31</v>
      </c>
      <c r="R4181" s="377" t="s">
        <v>31</v>
      </c>
      <c r="S4181" s="270"/>
      <c r="T4181" s="283"/>
      <c r="U4181" s="283"/>
      <c r="V4181" s="270"/>
      <c r="W4181" s="270" t="s">
        <v>21</v>
      </c>
    </row>
    <row r="4182" s="253" customFormat="true" ht="40.5" hidden="true" spans="1:23">
      <c r="A4182" s="270">
        <f>MAX(A$3:A4181)+1</f>
        <v>3917</v>
      </c>
      <c r="B4182" s="270">
        <v>330802035</v>
      </c>
      <c r="C4182" s="503" t="s">
        <v>10822</v>
      </c>
      <c r="D4182" s="410" t="s">
        <v>10823</v>
      </c>
      <c r="E4182" s="410" t="s">
        <v>10822</v>
      </c>
      <c r="F4182" s="474" t="s">
        <v>10824</v>
      </c>
      <c r="G4182" s="270"/>
      <c r="H4182" s="283" t="s">
        <v>39</v>
      </c>
      <c r="I4182" s="283" t="s">
        <v>40</v>
      </c>
      <c r="J4182" s="500">
        <v>7880</v>
      </c>
      <c r="K4182" s="501">
        <v>7092</v>
      </c>
      <c r="L4182" s="501">
        <v>6382.8</v>
      </c>
      <c r="M4182" s="501">
        <v>6304</v>
      </c>
      <c r="N4182" s="501">
        <v>5673.6</v>
      </c>
      <c r="O4182" s="501">
        <v>5106.24</v>
      </c>
      <c r="P4182" s="377" t="s">
        <v>31</v>
      </c>
      <c r="Q4182" s="377" t="s">
        <v>31</v>
      </c>
      <c r="R4182" s="377" t="s">
        <v>31</v>
      </c>
      <c r="S4182" s="270"/>
      <c r="T4182" s="283"/>
      <c r="U4182" s="283"/>
      <c r="V4182" s="270"/>
      <c r="W4182" s="270" t="s">
        <v>21</v>
      </c>
    </row>
    <row r="4183" s="253" customFormat="true" ht="27" hidden="true" spans="1:23">
      <c r="A4183" s="270">
        <f>MAX(A$3:A4182)+1</f>
        <v>3918</v>
      </c>
      <c r="B4183" s="270">
        <v>330802036</v>
      </c>
      <c r="C4183" s="503" t="s">
        <v>10825</v>
      </c>
      <c r="D4183" s="410" t="s">
        <v>10826</v>
      </c>
      <c r="E4183" s="410" t="s">
        <v>10825</v>
      </c>
      <c r="F4183" s="474" t="s">
        <v>10827</v>
      </c>
      <c r="G4183" s="270"/>
      <c r="H4183" s="283" t="s">
        <v>44</v>
      </c>
      <c r="I4183" s="283" t="s">
        <v>40</v>
      </c>
      <c r="J4183" s="500">
        <v>6750</v>
      </c>
      <c r="K4183" s="501">
        <v>6075</v>
      </c>
      <c r="L4183" s="501">
        <v>5467.5</v>
      </c>
      <c r="M4183" s="501">
        <v>5400</v>
      </c>
      <c r="N4183" s="501">
        <v>4860</v>
      </c>
      <c r="O4183" s="501">
        <v>4374</v>
      </c>
      <c r="P4183" s="377" t="s">
        <v>31</v>
      </c>
      <c r="Q4183" s="377" t="s">
        <v>31</v>
      </c>
      <c r="R4183" s="377" t="s">
        <v>31</v>
      </c>
      <c r="S4183" s="270"/>
      <c r="T4183" s="283"/>
      <c r="U4183" s="283"/>
      <c r="V4183" s="270"/>
      <c r="W4183" s="270" t="s">
        <v>21</v>
      </c>
    </row>
    <row r="4184" s="253" customFormat="true" ht="25.5" hidden="true" spans="1:23">
      <c r="A4184" s="270">
        <f>MAX(A$3:A4183)+1</f>
        <v>3919</v>
      </c>
      <c r="B4184" s="270">
        <v>330802037</v>
      </c>
      <c r="C4184" s="503" t="s">
        <v>10828</v>
      </c>
      <c r="D4184" s="410" t="s">
        <v>10829</v>
      </c>
      <c r="E4184" s="410" t="s">
        <v>10828</v>
      </c>
      <c r="F4184" s="474" t="s">
        <v>10830</v>
      </c>
      <c r="G4184" s="270"/>
      <c r="H4184" s="283" t="s">
        <v>44</v>
      </c>
      <c r="I4184" s="283" t="s">
        <v>40</v>
      </c>
      <c r="J4184" s="500">
        <v>6750</v>
      </c>
      <c r="K4184" s="501">
        <v>6075</v>
      </c>
      <c r="L4184" s="501">
        <v>5467.5</v>
      </c>
      <c r="M4184" s="501">
        <v>5400</v>
      </c>
      <c r="N4184" s="501">
        <v>4860</v>
      </c>
      <c r="O4184" s="501">
        <v>4374</v>
      </c>
      <c r="P4184" s="377" t="s">
        <v>31</v>
      </c>
      <c r="Q4184" s="377" t="s">
        <v>31</v>
      </c>
      <c r="R4184" s="377" t="s">
        <v>31</v>
      </c>
      <c r="S4184" s="270"/>
      <c r="T4184" s="283"/>
      <c r="U4184" s="283"/>
      <c r="V4184" s="270"/>
      <c r="W4184" s="270" t="s">
        <v>21</v>
      </c>
    </row>
    <row r="4185" s="253" customFormat="true" ht="40.5" hidden="true" spans="1:23">
      <c r="A4185" s="270">
        <f>MAX(A$3:A4184)+1</f>
        <v>3920</v>
      </c>
      <c r="B4185" s="270">
        <v>330802038</v>
      </c>
      <c r="C4185" s="503" t="s">
        <v>10831</v>
      </c>
      <c r="D4185" s="410" t="s">
        <v>10832</v>
      </c>
      <c r="E4185" s="410" t="s">
        <v>10833</v>
      </c>
      <c r="F4185" s="474" t="s">
        <v>10834</v>
      </c>
      <c r="G4185" s="270"/>
      <c r="H4185" s="283" t="s">
        <v>44</v>
      </c>
      <c r="I4185" s="283" t="s">
        <v>40</v>
      </c>
      <c r="J4185" s="500">
        <v>6750</v>
      </c>
      <c r="K4185" s="501">
        <v>6075</v>
      </c>
      <c r="L4185" s="501">
        <v>5467.5</v>
      </c>
      <c r="M4185" s="501">
        <v>5400</v>
      </c>
      <c r="N4185" s="501">
        <v>4860</v>
      </c>
      <c r="O4185" s="501">
        <v>4374</v>
      </c>
      <c r="P4185" s="377" t="s">
        <v>31</v>
      </c>
      <c r="Q4185" s="377" t="s">
        <v>31</v>
      </c>
      <c r="R4185" s="377" t="s">
        <v>31</v>
      </c>
      <c r="S4185" s="270"/>
      <c r="T4185" s="283"/>
      <c r="U4185" s="283"/>
      <c r="V4185" s="270"/>
      <c r="W4185" s="270" t="s">
        <v>21</v>
      </c>
    </row>
    <row r="4186" s="253" customFormat="true" ht="40.5" hidden="true" spans="1:23">
      <c r="A4186" s="270">
        <f>MAX(A$3:A4185)+1</f>
        <v>3921</v>
      </c>
      <c r="B4186" s="270">
        <v>330802039</v>
      </c>
      <c r="C4186" s="503" t="s">
        <v>10835</v>
      </c>
      <c r="D4186" s="410" t="s">
        <v>10836</v>
      </c>
      <c r="E4186" s="410" t="s">
        <v>10835</v>
      </c>
      <c r="F4186" s="474" t="s">
        <v>10837</v>
      </c>
      <c r="G4186" s="270"/>
      <c r="H4186" s="283" t="s">
        <v>44</v>
      </c>
      <c r="I4186" s="283" t="s">
        <v>40</v>
      </c>
      <c r="J4186" s="500">
        <v>6750</v>
      </c>
      <c r="K4186" s="501">
        <v>6075</v>
      </c>
      <c r="L4186" s="501">
        <v>5467.5</v>
      </c>
      <c r="M4186" s="501">
        <v>5400</v>
      </c>
      <c r="N4186" s="501">
        <v>4860</v>
      </c>
      <c r="O4186" s="501">
        <v>4374</v>
      </c>
      <c r="P4186" s="377" t="s">
        <v>31</v>
      </c>
      <c r="Q4186" s="377" t="s">
        <v>31</v>
      </c>
      <c r="R4186" s="377" t="s">
        <v>31</v>
      </c>
      <c r="S4186" s="270"/>
      <c r="T4186" s="283"/>
      <c r="U4186" s="283"/>
      <c r="V4186" s="270"/>
      <c r="W4186" s="270" t="s">
        <v>21</v>
      </c>
    </row>
    <row r="4187" s="253" customFormat="true" ht="63.75" hidden="true" spans="1:23">
      <c r="A4187" s="270">
        <f>MAX(A$3:A4186)+1</f>
        <v>3922</v>
      </c>
      <c r="B4187" s="270">
        <v>330802040</v>
      </c>
      <c r="C4187" s="503" t="s">
        <v>10838</v>
      </c>
      <c r="D4187" s="410" t="s">
        <v>10839</v>
      </c>
      <c r="E4187" s="410" t="s">
        <v>10840</v>
      </c>
      <c r="F4187" s="474" t="s">
        <v>10841</v>
      </c>
      <c r="G4187" s="270"/>
      <c r="H4187" s="283" t="s">
        <v>44</v>
      </c>
      <c r="I4187" s="283" t="s">
        <v>40</v>
      </c>
      <c r="J4187" s="500">
        <v>6750</v>
      </c>
      <c r="K4187" s="501">
        <v>6075</v>
      </c>
      <c r="L4187" s="501">
        <v>5467.5</v>
      </c>
      <c r="M4187" s="501">
        <v>5400</v>
      </c>
      <c r="N4187" s="501">
        <v>4860</v>
      </c>
      <c r="O4187" s="501">
        <v>4374</v>
      </c>
      <c r="P4187" s="377" t="s">
        <v>31</v>
      </c>
      <c r="Q4187" s="377" t="s">
        <v>31</v>
      </c>
      <c r="R4187" s="377" t="s">
        <v>31</v>
      </c>
      <c r="S4187" s="270"/>
      <c r="T4187" s="283"/>
      <c r="U4187" s="283"/>
      <c r="V4187" s="270"/>
      <c r="W4187" s="270" t="s">
        <v>21</v>
      </c>
    </row>
    <row r="4188" s="253" customFormat="true" ht="40.5" hidden="true" spans="1:23">
      <c r="A4188" s="270">
        <f>MAX(A$3:A4187)+1</f>
        <v>3923</v>
      </c>
      <c r="B4188" s="270">
        <v>330802041</v>
      </c>
      <c r="C4188" s="503" t="s">
        <v>10842</v>
      </c>
      <c r="D4188" s="410" t="s">
        <v>10843</v>
      </c>
      <c r="E4188" s="410" t="s">
        <v>10842</v>
      </c>
      <c r="F4188" s="474" t="s">
        <v>10844</v>
      </c>
      <c r="G4188" s="270"/>
      <c r="H4188" s="283" t="s">
        <v>44</v>
      </c>
      <c r="I4188" s="283" t="s">
        <v>765</v>
      </c>
      <c r="J4188" s="500">
        <v>7880</v>
      </c>
      <c r="K4188" s="501">
        <v>7092</v>
      </c>
      <c r="L4188" s="501">
        <v>6382.8</v>
      </c>
      <c r="M4188" s="501">
        <v>6304</v>
      </c>
      <c r="N4188" s="501">
        <v>5673.6</v>
      </c>
      <c r="O4188" s="501">
        <v>5106.24</v>
      </c>
      <c r="P4188" s="377" t="s">
        <v>31</v>
      </c>
      <c r="Q4188" s="377" t="s">
        <v>31</v>
      </c>
      <c r="R4188" s="377" t="s">
        <v>31</v>
      </c>
      <c r="S4188" s="270"/>
      <c r="T4188" s="283"/>
      <c r="U4188" s="283"/>
      <c r="V4188" s="270"/>
      <c r="W4188" s="270" t="s">
        <v>21</v>
      </c>
    </row>
    <row r="4189" s="253" customFormat="true" ht="27" hidden="true" spans="1:23">
      <c r="A4189" s="270">
        <f>MAX(A$3:A4188)+1</f>
        <v>3924</v>
      </c>
      <c r="B4189" s="270">
        <v>330802042</v>
      </c>
      <c r="C4189" s="503" t="s">
        <v>10845</v>
      </c>
      <c r="D4189" s="410" t="s">
        <v>10846</v>
      </c>
      <c r="E4189" s="410" t="s">
        <v>10845</v>
      </c>
      <c r="F4189" s="474"/>
      <c r="G4189" s="270"/>
      <c r="H4189" s="283" t="s">
        <v>44</v>
      </c>
      <c r="I4189" s="283" t="s">
        <v>40</v>
      </c>
      <c r="J4189" s="500">
        <v>6750</v>
      </c>
      <c r="K4189" s="501">
        <v>6075</v>
      </c>
      <c r="L4189" s="501">
        <v>5467.5</v>
      </c>
      <c r="M4189" s="501">
        <v>5400</v>
      </c>
      <c r="N4189" s="501">
        <v>4860</v>
      </c>
      <c r="O4189" s="501">
        <v>4374</v>
      </c>
      <c r="P4189" s="377" t="s">
        <v>31</v>
      </c>
      <c r="Q4189" s="377" t="s">
        <v>31</v>
      </c>
      <c r="R4189" s="377" t="s">
        <v>31</v>
      </c>
      <c r="S4189" s="270"/>
      <c r="T4189" s="283"/>
      <c r="U4189" s="283"/>
      <c r="V4189" s="270"/>
      <c r="W4189" s="270" t="s">
        <v>21</v>
      </c>
    </row>
    <row r="4190" s="253" customFormat="true" ht="63.75" hidden="true" spans="1:23">
      <c r="A4190" s="270">
        <f>MAX(A$3:A4189)+1</f>
        <v>3925</v>
      </c>
      <c r="B4190" s="270">
        <v>330802043</v>
      </c>
      <c r="C4190" s="503" t="s">
        <v>10847</v>
      </c>
      <c r="D4190" s="410" t="s">
        <v>10848</v>
      </c>
      <c r="E4190" s="410" t="s">
        <v>10847</v>
      </c>
      <c r="F4190" s="474" t="s">
        <v>10849</v>
      </c>
      <c r="G4190" s="270"/>
      <c r="H4190" s="283" t="s">
        <v>44</v>
      </c>
      <c r="I4190" s="283" t="s">
        <v>40</v>
      </c>
      <c r="J4190" s="500">
        <v>6750</v>
      </c>
      <c r="K4190" s="501">
        <v>6075</v>
      </c>
      <c r="L4190" s="501">
        <v>5467.5</v>
      </c>
      <c r="M4190" s="501">
        <v>5400</v>
      </c>
      <c r="N4190" s="501">
        <v>4860</v>
      </c>
      <c r="O4190" s="501">
        <v>4374</v>
      </c>
      <c r="P4190" s="377" t="s">
        <v>31</v>
      </c>
      <c r="Q4190" s="377" t="s">
        <v>31</v>
      </c>
      <c r="R4190" s="377" t="s">
        <v>31</v>
      </c>
      <c r="S4190" s="270"/>
      <c r="T4190" s="283"/>
      <c r="U4190" s="283"/>
      <c r="V4190" s="270"/>
      <c r="W4190" s="270" t="s">
        <v>21</v>
      </c>
    </row>
    <row r="4191" s="253" customFormat="true" ht="76.5" hidden="true" spans="1:23">
      <c r="A4191" s="270">
        <f>MAX(A$3:A4190)+1</f>
        <v>3926</v>
      </c>
      <c r="B4191" s="270">
        <v>330802044</v>
      </c>
      <c r="C4191" s="270" t="s">
        <v>10850</v>
      </c>
      <c r="D4191" s="410" t="s">
        <v>10851</v>
      </c>
      <c r="E4191" s="410" t="s">
        <v>10852</v>
      </c>
      <c r="F4191" s="270" t="s">
        <v>10853</v>
      </c>
      <c r="G4191" s="270"/>
      <c r="H4191" s="283" t="s">
        <v>44</v>
      </c>
      <c r="I4191" s="283" t="s">
        <v>40</v>
      </c>
      <c r="J4191" s="493">
        <v>9420</v>
      </c>
      <c r="K4191" s="494">
        <v>9420</v>
      </c>
      <c r="L4191" s="494">
        <v>9420</v>
      </c>
      <c r="M4191" s="494">
        <v>7536</v>
      </c>
      <c r="N4191" s="494">
        <v>7536</v>
      </c>
      <c r="O4191" s="494">
        <v>7536</v>
      </c>
      <c r="P4191" s="377" t="s">
        <v>31</v>
      </c>
      <c r="Q4191" s="377" t="s">
        <v>31</v>
      </c>
      <c r="R4191" s="377" t="s">
        <v>31</v>
      </c>
      <c r="S4191" s="270"/>
      <c r="T4191" s="377"/>
      <c r="U4191" s="377"/>
      <c r="V4191" s="377"/>
      <c r="W4191" s="270" t="s">
        <v>938</v>
      </c>
    </row>
    <row r="4192" s="253" customFormat="true" ht="63.75" hidden="true" spans="1:23">
      <c r="A4192" s="270">
        <f>MAX(A$3:A4191)+1</f>
        <v>3927</v>
      </c>
      <c r="B4192" s="270">
        <v>330802045</v>
      </c>
      <c r="C4192" s="270" t="s">
        <v>10854</v>
      </c>
      <c r="D4192" s="410" t="s">
        <v>10855</v>
      </c>
      <c r="E4192" s="410" t="s">
        <v>10854</v>
      </c>
      <c r="F4192" s="270" t="s">
        <v>10856</v>
      </c>
      <c r="G4192" s="270"/>
      <c r="H4192" s="283" t="s">
        <v>44</v>
      </c>
      <c r="I4192" s="283" t="s">
        <v>40</v>
      </c>
      <c r="J4192" s="500">
        <v>6000</v>
      </c>
      <c r="K4192" s="501">
        <v>5400</v>
      </c>
      <c r="L4192" s="501">
        <v>4860</v>
      </c>
      <c r="M4192" s="501">
        <v>4800</v>
      </c>
      <c r="N4192" s="501">
        <v>4320</v>
      </c>
      <c r="O4192" s="501">
        <v>3888</v>
      </c>
      <c r="P4192" s="377" t="s">
        <v>31</v>
      </c>
      <c r="Q4192" s="377" t="s">
        <v>31</v>
      </c>
      <c r="R4192" s="377" t="s">
        <v>31</v>
      </c>
      <c r="S4192" s="270"/>
      <c r="T4192" s="283"/>
      <c r="U4192" s="283"/>
      <c r="V4192" s="270"/>
      <c r="W4192" s="270" t="s">
        <v>21</v>
      </c>
    </row>
    <row r="4193" s="253" customFormat="true" ht="63.75" hidden="true" spans="1:23">
      <c r="A4193" s="270">
        <f>MAX(A$3:A4192)+1</f>
        <v>3928</v>
      </c>
      <c r="B4193" s="270">
        <v>330802046</v>
      </c>
      <c r="C4193" s="270" t="s">
        <v>10857</v>
      </c>
      <c r="D4193" s="410" t="s">
        <v>10806</v>
      </c>
      <c r="E4193" s="410" t="s">
        <v>10805</v>
      </c>
      <c r="F4193" s="270" t="s">
        <v>10858</v>
      </c>
      <c r="G4193" s="270" t="s">
        <v>10859</v>
      </c>
      <c r="H4193" s="283" t="s">
        <v>29</v>
      </c>
      <c r="I4193" s="283" t="s">
        <v>40</v>
      </c>
      <c r="J4193" s="490" t="s">
        <v>70</v>
      </c>
      <c r="K4193" s="490" t="s">
        <v>70</v>
      </c>
      <c r="L4193" s="490" t="s">
        <v>70</v>
      </c>
      <c r="M4193" s="490" t="s">
        <v>70</v>
      </c>
      <c r="N4193" s="490" t="s">
        <v>70</v>
      </c>
      <c r="O4193" s="490" t="s">
        <v>70</v>
      </c>
      <c r="P4193" s="377" t="s">
        <v>70</v>
      </c>
      <c r="Q4193" s="377" t="s">
        <v>70</v>
      </c>
      <c r="R4193" s="377" t="s">
        <v>70</v>
      </c>
      <c r="S4193" s="430" t="s">
        <v>1008</v>
      </c>
      <c r="T4193" s="283"/>
      <c r="U4193" s="283"/>
      <c r="V4193" s="270"/>
      <c r="W4193" s="270" t="s">
        <v>21</v>
      </c>
    </row>
    <row r="4194" s="253" customFormat="true" ht="216.75" hidden="true" spans="1:23">
      <c r="A4194" s="270">
        <f>MAX(A$3:A4193)+1</f>
        <v>3929</v>
      </c>
      <c r="B4194" s="270">
        <v>330802047</v>
      </c>
      <c r="C4194" s="270" t="s">
        <v>10860</v>
      </c>
      <c r="D4194" s="410" t="s">
        <v>10814</v>
      </c>
      <c r="E4194" s="410" t="s">
        <v>10813</v>
      </c>
      <c r="F4194" s="270" t="s">
        <v>10861</v>
      </c>
      <c r="G4194" s="270"/>
      <c r="H4194" s="283" t="s">
        <v>29</v>
      </c>
      <c r="I4194" s="283" t="s">
        <v>40</v>
      </c>
      <c r="J4194" s="490" t="s">
        <v>70</v>
      </c>
      <c r="K4194" s="490" t="s">
        <v>70</v>
      </c>
      <c r="L4194" s="490" t="s">
        <v>70</v>
      </c>
      <c r="M4194" s="490" t="s">
        <v>70</v>
      </c>
      <c r="N4194" s="490" t="s">
        <v>70</v>
      </c>
      <c r="O4194" s="490" t="s">
        <v>70</v>
      </c>
      <c r="P4194" s="377" t="s">
        <v>70</v>
      </c>
      <c r="Q4194" s="377" t="s">
        <v>70</v>
      </c>
      <c r="R4194" s="377" t="s">
        <v>70</v>
      </c>
      <c r="S4194" s="270"/>
      <c r="T4194" s="283"/>
      <c r="U4194" s="283"/>
      <c r="V4194" s="283"/>
      <c r="W4194" s="270" t="s">
        <v>120</v>
      </c>
    </row>
    <row r="4195" s="253" customFormat="true" ht="63.75" hidden="true" spans="1:23">
      <c r="A4195" s="270">
        <f>MAX(A$3:A4194)+1</f>
        <v>3930</v>
      </c>
      <c r="B4195" s="270">
        <v>330802048</v>
      </c>
      <c r="C4195" s="270" t="s">
        <v>10862</v>
      </c>
      <c r="D4195" s="410" t="s">
        <v>10863</v>
      </c>
      <c r="E4195" s="410" t="s">
        <v>10862</v>
      </c>
      <c r="F4195" s="270" t="s">
        <v>10864</v>
      </c>
      <c r="G4195" s="270"/>
      <c r="H4195" s="283" t="s">
        <v>29</v>
      </c>
      <c r="I4195" s="283" t="s">
        <v>40</v>
      </c>
      <c r="J4195" s="490" t="s">
        <v>70</v>
      </c>
      <c r="K4195" s="490" t="s">
        <v>70</v>
      </c>
      <c r="L4195" s="490" t="s">
        <v>70</v>
      </c>
      <c r="M4195" s="490" t="s">
        <v>70</v>
      </c>
      <c r="N4195" s="490" t="s">
        <v>70</v>
      </c>
      <c r="O4195" s="490" t="s">
        <v>70</v>
      </c>
      <c r="P4195" s="377" t="s">
        <v>70</v>
      </c>
      <c r="Q4195" s="377" t="s">
        <v>70</v>
      </c>
      <c r="R4195" s="377" t="s">
        <v>70</v>
      </c>
      <c r="S4195" s="270"/>
      <c r="T4195" s="283"/>
      <c r="U4195" s="283"/>
      <c r="V4195" s="283"/>
      <c r="W4195" s="270" t="s">
        <v>120</v>
      </c>
    </row>
    <row r="4196" s="252" customFormat="true" ht="25.5" hidden="true" spans="1:23">
      <c r="A4196" s="270"/>
      <c r="B4196" s="270">
        <v>330803</v>
      </c>
      <c r="C4196" s="270" t="s">
        <v>10865</v>
      </c>
      <c r="D4196" s="410"/>
      <c r="E4196" s="410"/>
      <c r="F4196" s="270"/>
      <c r="G4196" s="270"/>
      <c r="H4196" s="283"/>
      <c r="I4196" s="283"/>
      <c r="J4196" s="490"/>
      <c r="K4196" s="490"/>
      <c r="L4196" s="490"/>
      <c r="M4196" s="490"/>
      <c r="N4196" s="490"/>
      <c r="O4196" s="490"/>
      <c r="P4196" s="377"/>
      <c r="Q4196" s="377"/>
      <c r="R4196" s="377"/>
      <c r="S4196" s="270"/>
      <c r="T4196" s="283"/>
      <c r="U4196" s="283"/>
      <c r="V4196" s="270"/>
      <c r="W4196" s="270" t="s">
        <v>21</v>
      </c>
    </row>
    <row r="4197" s="253" customFormat="true" ht="27" hidden="true" spans="1:23">
      <c r="A4197" s="270">
        <f>MAX(A$3:A4196)+1</f>
        <v>3931</v>
      </c>
      <c r="B4197" s="270">
        <v>330803001</v>
      </c>
      <c r="C4197" s="503" t="s">
        <v>10866</v>
      </c>
      <c r="D4197" s="410" t="s">
        <v>10867</v>
      </c>
      <c r="E4197" s="410" t="s">
        <v>10866</v>
      </c>
      <c r="F4197" s="270"/>
      <c r="G4197" s="270"/>
      <c r="H4197" s="283" t="s">
        <v>44</v>
      </c>
      <c r="I4197" s="283" t="s">
        <v>40</v>
      </c>
      <c r="J4197" s="500">
        <v>1950</v>
      </c>
      <c r="K4197" s="501">
        <v>1755</v>
      </c>
      <c r="L4197" s="501">
        <v>1579.5</v>
      </c>
      <c r="M4197" s="501">
        <v>1560</v>
      </c>
      <c r="N4197" s="501">
        <v>1404</v>
      </c>
      <c r="O4197" s="501">
        <v>1263.6</v>
      </c>
      <c r="P4197" s="377" t="s">
        <v>31</v>
      </c>
      <c r="Q4197" s="377" t="s">
        <v>31</v>
      </c>
      <c r="R4197" s="377" t="s">
        <v>31</v>
      </c>
      <c r="S4197" s="270"/>
      <c r="T4197" s="283"/>
      <c r="U4197" s="283"/>
      <c r="V4197" s="270"/>
      <c r="W4197" s="270" t="s">
        <v>21</v>
      </c>
    </row>
    <row r="4198" s="253" customFormat="true" ht="25.5" hidden="true" spans="1:23">
      <c r="A4198" s="270">
        <f>MAX(A$3:A4197)+1</f>
        <v>3932</v>
      </c>
      <c r="B4198" s="270">
        <v>330803002</v>
      </c>
      <c r="C4198" s="503" t="s">
        <v>10868</v>
      </c>
      <c r="D4198" s="410" t="s">
        <v>10869</v>
      </c>
      <c r="E4198" s="410" t="s">
        <v>10868</v>
      </c>
      <c r="F4198" s="474" t="s">
        <v>10870</v>
      </c>
      <c r="G4198" s="270"/>
      <c r="H4198" s="283" t="s">
        <v>39</v>
      </c>
      <c r="I4198" s="283" t="s">
        <v>40</v>
      </c>
      <c r="J4198" s="500">
        <v>2250</v>
      </c>
      <c r="K4198" s="501">
        <v>2025</v>
      </c>
      <c r="L4198" s="501">
        <v>1822.5</v>
      </c>
      <c r="M4198" s="501">
        <v>1800</v>
      </c>
      <c r="N4198" s="501">
        <v>1620</v>
      </c>
      <c r="O4198" s="501">
        <v>1458</v>
      </c>
      <c r="P4198" s="377" t="s">
        <v>31</v>
      </c>
      <c r="Q4198" s="377" t="s">
        <v>31</v>
      </c>
      <c r="R4198" s="377" t="s">
        <v>31</v>
      </c>
      <c r="S4198" s="270"/>
      <c r="T4198" s="283"/>
      <c r="U4198" s="283"/>
      <c r="V4198" s="270"/>
      <c r="W4198" s="270" t="s">
        <v>21</v>
      </c>
    </row>
    <row r="4199" s="253" customFormat="true" ht="27" hidden="true" spans="1:23">
      <c r="A4199" s="270">
        <f>MAX(A$3:A4198)+1</f>
        <v>3933</v>
      </c>
      <c r="B4199" s="270">
        <v>330803003</v>
      </c>
      <c r="C4199" s="503" t="s">
        <v>10871</v>
      </c>
      <c r="D4199" s="410" t="s">
        <v>10872</v>
      </c>
      <c r="E4199" s="410" t="s">
        <v>10871</v>
      </c>
      <c r="F4199" s="474"/>
      <c r="G4199" s="270"/>
      <c r="H4199" s="283" t="s">
        <v>44</v>
      </c>
      <c r="I4199" s="283" t="s">
        <v>40</v>
      </c>
      <c r="J4199" s="500">
        <v>2550</v>
      </c>
      <c r="K4199" s="501">
        <v>2295</v>
      </c>
      <c r="L4199" s="501">
        <v>2065.5</v>
      </c>
      <c r="M4199" s="501">
        <v>2040</v>
      </c>
      <c r="N4199" s="501">
        <v>1836</v>
      </c>
      <c r="O4199" s="501">
        <v>1652.4</v>
      </c>
      <c r="P4199" s="377" t="s">
        <v>31</v>
      </c>
      <c r="Q4199" s="377" t="s">
        <v>31</v>
      </c>
      <c r="R4199" s="377" t="s">
        <v>31</v>
      </c>
      <c r="S4199" s="270"/>
      <c r="T4199" s="283"/>
      <c r="U4199" s="283"/>
      <c r="V4199" s="270"/>
      <c r="W4199" s="270" t="s">
        <v>21</v>
      </c>
    </row>
    <row r="4200" s="253" customFormat="true" ht="27" hidden="true" spans="1:23">
      <c r="A4200" s="270">
        <f>MAX(A$3:A4199)+1</f>
        <v>3934</v>
      </c>
      <c r="B4200" s="270">
        <v>330803004</v>
      </c>
      <c r="C4200" s="503" t="s">
        <v>10873</v>
      </c>
      <c r="D4200" s="410" t="s">
        <v>10874</v>
      </c>
      <c r="E4200" s="410" t="s">
        <v>10873</v>
      </c>
      <c r="F4200" s="474"/>
      <c r="G4200" s="270"/>
      <c r="H4200" s="283" t="s">
        <v>39</v>
      </c>
      <c r="I4200" s="283" t="s">
        <v>40</v>
      </c>
      <c r="J4200" s="500">
        <v>2550</v>
      </c>
      <c r="K4200" s="501">
        <v>2295</v>
      </c>
      <c r="L4200" s="501">
        <v>2065.5</v>
      </c>
      <c r="M4200" s="501">
        <v>2040</v>
      </c>
      <c r="N4200" s="501">
        <v>1836</v>
      </c>
      <c r="O4200" s="501">
        <v>1652.4</v>
      </c>
      <c r="P4200" s="377" t="s">
        <v>31</v>
      </c>
      <c r="Q4200" s="377" t="s">
        <v>31</v>
      </c>
      <c r="R4200" s="377" t="s">
        <v>31</v>
      </c>
      <c r="S4200" s="270"/>
      <c r="T4200" s="283"/>
      <c r="U4200" s="283"/>
      <c r="V4200" s="270"/>
      <c r="W4200" s="270" t="s">
        <v>21</v>
      </c>
    </row>
    <row r="4201" s="253" customFormat="true" ht="27" hidden="true" spans="1:23">
      <c r="A4201" s="270">
        <f>MAX(A$3:A4200)+1</f>
        <v>3935</v>
      </c>
      <c r="B4201" s="270">
        <v>330803005</v>
      </c>
      <c r="C4201" s="503" t="s">
        <v>10875</v>
      </c>
      <c r="D4201" s="410" t="s">
        <v>10876</v>
      </c>
      <c r="E4201" s="410" t="s">
        <v>10875</v>
      </c>
      <c r="F4201" s="474"/>
      <c r="G4201" s="270"/>
      <c r="H4201" s="283" t="s">
        <v>39</v>
      </c>
      <c r="I4201" s="283" t="s">
        <v>40</v>
      </c>
      <c r="J4201" s="500">
        <v>1950</v>
      </c>
      <c r="K4201" s="501">
        <v>1755</v>
      </c>
      <c r="L4201" s="501">
        <v>1579.5</v>
      </c>
      <c r="M4201" s="501">
        <v>1560</v>
      </c>
      <c r="N4201" s="501">
        <v>1404</v>
      </c>
      <c r="O4201" s="501">
        <v>1263.6</v>
      </c>
      <c r="P4201" s="377" t="s">
        <v>31</v>
      </c>
      <c r="Q4201" s="377" t="s">
        <v>31</v>
      </c>
      <c r="R4201" s="377" t="s">
        <v>31</v>
      </c>
      <c r="S4201" s="270"/>
      <c r="T4201" s="283"/>
      <c r="U4201" s="283"/>
      <c r="V4201" s="270"/>
      <c r="W4201" s="270" t="s">
        <v>21</v>
      </c>
    </row>
    <row r="4202" s="253" customFormat="true" ht="63.75" hidden="true" spans="1:23">
      <c r="A4202" s="270">
        <f>MAX(A$3:A4201)+1</f>
        <v>3936</v>
      </c>
      <c r="B4202" s="270">
        <v>330803006</v>
      </c>
      <c r="C4202" s="503" t="s">
        <v>10877</v>
      </c>
      <c r="D4202" s="410" t="s">
        <v>10878</v>
      </c>
      <c r="E4202" s="410" t="s">
        <v>10877</v>
      </c>
      <c r="F4202" s="474" t="s">
        <v>10879</v>
      </c>
      <c r="G4202" s="270"/>
      <c r="H4202" s="283" t="s">
        <v>39</v>
      </c>
      <c r="I4202" s="283" t="s">
        <v>40</v>
      </c>
      <c r="J4202" s="500">
        <v>1650</v>
      </c>
      <c r="K4202" s="501">
        <v>1485</v>
      </c>
      <c r="L4202" s="501">
        <v>1336.5</v>
      </c>
      <c r="M4202" s="501">
        <v>1320</v>
      </c>
      <c r="N4202" s="501">
        <v>1188</v>
      </c>
      <c r="O4202" s="501">
        <v>1069.2</v>
      </c>
      <c r="P4202" s="377" t="s">
        <v>31</v>
      </c>
      <c r="Q4202" s="377" t="s">
        <v>31</v>
      </c>
      <c r="R4202" s="377" t="s">
        <v>31</v>
      </c>
      <c r="S4202" s="270"/>
      <c r="T4202" s="283"/>
      <c r="U4202" s="283"/>
      <c r="V4202" s="270"/>
      <c r="W4202" s="270" t="s">
        <v>21</v>
      </c>
    </row>
    <row r="4203" s="253" customFormat="true" ht="27" hidden="true" spans="1:23">
      <c r="A4203" s="270">
        <f>MAX(A$3:A4202)+1</f>
        <v>3937</v>
      </c>
      <c r="B4203" s="270">
        <v>330803007</v>
      </c>
      <c r="C4203" s="503" t="s">
        <v>10880</v>
      </c>
      <c r="D4203" s="410" t="s">
        <v>10881</v>
      </c>
      <c r="E4203" s="410" t="s">
        <v>10880</v>
      </c>
      <c r="F4203" s="474" t="s">
        <v>10882</v>
      </c>
      <c r="G4203" s="270"/>
      <c r="H4203" s="283" t="s">
        <v>39</v>
      </c>
      <c r="I4203" s="283" t="s">
        <v>40</v>
      </c>
      <c r="J4203" s="500">
        <v>3000</v>
      </c>
      <c r="K4203" s="501">
        <v>2700</v>
      </c>
      <c r="L4203" s="501">
        <v>2430</v>
      </c>
      <c r="M4203" s="501">
        <v>2400</v>
      </c>
      <c r="N4203" s="501">
        <v>2160</v>
      </c>
      <c r="O4203" s="501">
        <v>1944</v>
      </c>
      <c r="P4203" s="377" t="s">
        <v>31</v>
      </c>
      <c r="Q4203" s="377" t="s">
        <v>31</v>
      </c>
      <c r="R4203" s="377" t="s">
        <v>31</v>
      </c>
      <c r="S4203" s="270"/>
      <c r="T4203" s="283"/>
      <c r="U4203" s="283"/>
      <c r="V4203" s="270"/>
      <c r="W4203" s="270" t="s">
        <v>21</v>
      </c>
    </row>
    <row r="4204" s="253" customFormat="true" ht="27" hidden="true" spans="1:23">
      <c r="A4204" s="270">
        <f>MAX(A$3:A4203)+1</f>
        <v>3938</v>
      </c>
      <c r="B4204" s="270">
        <v>330803008</v>
      </c>
      <c r="C4204" s="503" t="s">
        <v>10883</v>
      </c>
      <c r="D4204" s="410" t="s">
        <v>10884</v>
      </c>
      <c r="E4204" s="410" t="s">
        <v>10883</v>
      </c>
      <c r="F4204" s="474" t="s">
        <v>10885</v>
      </c>
      <c r="G4204" s="270"/>
      <c r="H4204" s="283" t="s">
        <v>39</v>
      </c>
      <c r="I4204" s="283" t="s">
        <v>40</v>
      </c>
      <c r="J4204" s="500">
        <v>3000</v>
      </c>
      <c r="K4204" s="501">
        <v>2700</v>
      </c>
      <c r="L4204" s="501">
        <v>2430</v>
      </c>
      <c r="M4204" s="501">
        <v>2400</v>
      </c>
      <c r="N4204" s="501">
        <v>2160</v>
      </c>
      <c r="O4204" s="501">
        <v>1944</v>
      </c>
      <c r="P4204" s="377" t="s">
        <v>31</v>
      </c>
      <c r="Q4204" s="377" t="s">
        <v>31</v>
      </c>
      <c r="R4204" s="377" t="s">
        <v>31</v>
      </c>
      <c r="S4204" s="270"/>
      <c r="T4204" s="283"/>
      <c r="U4204" s="283"/>
      <c r="V4204" s="270"/>
      <c r="W4204" s="270" t="s">
        <v>21</v>
      </c>
    </row>
    <row r="4205" s="253" customFormat="true" ht="27" hidden="true" spans="1:23">
      <c r="A4205" s="270">
        <f>MAX(A$3:A4204)+1</f>
        <v>3939</v>
      </c>
      <c r="B4205" s="270">
        <v>330803009</v>
      </c>
      <c r="C4205" s="503" t="s">
        <v>10886</v>
      </c>
      <c r="D4205" s="410" t="s">
        <v>10887</v>
      </c>
      <c r="E4205" s="410" t="s">
        <v>10886</v>
      </c>
      <c r="F4205" s="474" t="s">
        <v>10888</v>
      </c>
      <c r="G4205" s="270"/>
      <c r="H4205" s="283" t="s">
        <v>39</v>
      </c>
      <c r="I4205" s="283" t="s">
        <v>40</v>
      </c>
      <c r="J4205" s="493">
        <v>4010</v>
      </c>
      <c r="K4205" s="494">
        <v>4010</v>
      </c>
      <c r="L4205" s="494">
        <v>4010</v>
      </c>
      <c r="M4205" s="494">
        <v>3208</v>
      </c>
      <c r="N4205" s="494">
        <v>3208</v>
      </c>
      <c r="O4205" s="494">
        <v>3208</v>
      </c>
      <c r="P4205" s="377" t="s">
        <v>31</v>
      </c>
      <c r="Q4205" s="377" t="s">
        <v>31</v>
      </c>
      <c r="R4205" s="377" t="s">
        <v>31</v>
      </c>
      <c r="S4205" s="270"/>
      <c r="T4205" s="377"/>
      <c r="U4205" s="377"/>
      <c r="V4205" s="270"/>
      <c r="W4205" s="270" t="s">
        <v>938</v>
      </c>
    </row>
    <row r="4206" s="253" customFormat="true" ht="27" hidden="true" spans="1:23">
      <c r="A4206" s="270">
        <f>MAX(A$3:A4205)+1</f>
        <v>3940</v>
      </c>
      <c r="B4206" s="270">
        <v>330803010</v>
      </c>
      <c r="C4206" s="503" t="s">
        <v>10889</v>
      </c>
      <c r="D4206" s="410" t="s">
        <v>10890</v>
      </c>
      <c r="E4206" s="410" t="s">
        <v>10889</v>
      </c>
      <c r="F4206" s="474"/>
      <c r="G4206" s="270"/>
      <c r="H4206" s="283" t="s">
        <v>39</v>
      </c>
      <c r="I4206" s="283" t="s">
        <v>40</v>
      </c>
      <c r="J4206" s="500">
        <v>4500</v>
      </c>
      <c r="K4206" s="501">
        <v>4050</v>
      </c>
      <c r="L4206" s="501">
        <v>3645</v>
      </c>
      <c r="M4206" s="501">
        <v>3600</v>
      </c>
      <c r="N4206" s="501">
        <v>3240</v>
      </c>
      <c r="O4206" s="501">
        <v>2916</v>
      </c>
      <c r="P4206" s="377" t="s">
        <v>31</v>
      </c>
      <c r="Q4206" s="377" t="s">
        <v>31</v>
      </c>
      <c r="R4206" s="377" t="s">
        <v>31</v>
      </c>
      <c r="S4206" s="270"/>
      <c r="T4206" s="283"/>
      <c r="U4206" s="283"/>
      <c r="V4206" s="270"/>
      <c r="W4206" s="270" t="s">
        <v>21</v>
      </c>
    </row>
    <row r="4207" s="253" customFormat="true" ht="25.5" hidden="true" spans="1:23">
      <c r="A4207" s="270">
        <f>MAX(A$3:A4206)+1</f>
        <v>3941</v>
      </c>
      <c r="B4207" s="270">
        <v>330803011</v>
      </c>
      <c r="C4207" s="503" t="s">
        <v>10891</v>
      </c>
      <c r="D4207" s="410" t="s">
        <v>10892</v>
      </c>
      <c r="E4207" s="410" t="s">
        <v>10891</v>
      </c>
      <c r="F4207" s="474" t="s">
        <v>10893</v>
      </c>
      <c r="G4207" s="270" t="s">
        <v>10894</v>
      </c>
      <c r="H4207" s="283" t="s">
        <v>39</v>
      </c>
      <c r="I4207" s="283" t="s">
        <v>40</v>
      </c>
      <c r="J4207" s="500">
        <v>4500</v>
      </c>
      <c r="K4207" s="501">
        <v>4050</v>
      </c>
      <c r="L4207" s="501">
        <v>3645</v>
      </c>
      <c r="M4207" s="501">
        <v>3600</v>
      </c>
      <c r="N4207" s="501">
        <v>3240</v>
      </c>
      <c r="O4207" s="501">
        <v>2916</v>
      </c>
      <c r="P4207" s="377" t="s">
        <v>31</v>
      </c>
      <c r="Q4207" s="377" t="s">
        <v>31</v>
      </c>
      <c r="R4207" s="377" t="s">
        <v>31</v>
      </c>
      <c r="S4207" s="270"/>
      <c r="T4207" s="283"/>
      <c r="U4207" s="283"/>
      <c r="V4207" s="270"/>
      <c r="W4207" s="270" t="s">
        <v>21</v>
      </c>
    </row>
    <row r="4208" s="253" customFormat="true" ht="27" hidden="true" spans="1:23">
      <c r="A4208" s="270">
        <f>MAX(A$3:A4207)+1</f>
        <v>3942</v>
      </c>
      <c r="B4208" s="270">
        <v>330803012</v>
      </c>
      <c r="C4208" s="503" t="s">
        <v>10895</v>
      </c>
      <c r="D4208" s="410" t="s">
        <v>10896</v>
      </c>
      <c r="E4208" s="410" t="s">
        <v>10895</v>
      </c>
      <c r="F4208" s="474"/>
      <c r="G4208" s="270"/>
      <c r="H4208" s="283" t="s">
        <v>39</v>
      </c>
      <c r="I4208" s="283" t="s">
        <v>40</v>
      </c>
      <c r="J4208" s="500">
        <v>3300</v>
      </c>
      <c r="K4208" s="501">
        <v>2970</v>
      </c>
      <c r="L4208" s="501">
        <v>2673</v>
      </c>
      <c r="M4208" s="501">
        <v>2640</v>
      </c>
      <c r="N4208" s="501">
        <v>2376</v>
      </c>
      <c r="O4208" s="501">
        <v>2138.4</v>
      </c>
      <c r="P4208" s="377" t="s">
        <v>31</v>
      </c>
      <c r="Q4208" s="377" t="s">
        <v>31</v>
      </c>
      <c r="R4208" s="377" t="s">
        <v>31</v>
      </c>
      <c r="S4208" s="270"/>
      <c r="T4208" s="283"/>
      <c r="U4208" s="283"/>
      <c r="V4208" s="270"/>
      <c r="W4208" s="270" t="s">
        <v>21</v>
      </c>
    </row>
    <row r="4209" s="253" customFormat="true" ht="25.5" hidden="true" spans="1:23">
      <c r="A4209" s="270">
        <f>MAX(A$3:A4208)+1</f>
        <v>3943</v>
      </c>
      <c r="B4209" s="270">
        <v>330803013</v>
      </c>
      <c r="C4209" s="503" t="s">
        <v>10897</v>
      </c>
      <c r="D4209" s="410" t="s">
        <v>10898</v>
      </c>
      <c r="E4209" s="410" t="s">
        <v>10897</v>
      </c>
      <c r="F4209" s="474"/>
      <c r="G4209" s="270"/>
      <c r="H4209" s="283" t="s">
        <v>39</v>
      </c>
      <c r="I4209" s="283" t="s">
        <v>40</v>
      </c>
      <c r="J4209" s="500">
        <v>4550</v>
      </c>
      <c r="K4209" s="501">
        <v>4095</v>
      </c>
      <c r="L4209" s="501">
        <v>3685.5</v>
      </c>
      <c r="M4209" s="501">
        <v>3640</v>
      </c>
      <c r="N4209" s="501">
        <v>3276</v>
      </c>
      <c r="O4209" s="501">
        <v>2948.4</v>
      </c>
      <c r="P4209" s="377" t="s">
        <v>31</v>
      </c>
      <c r="Q4209" s="377" t="s">
        <v>31</v>
      </c>
      <c r="R4209" s="377" t="s">
        <v>31</v>
      </c>
      <c r="S4209" s="270"/>
      <c r="T4209" s="283"/>
      <c r="U4209" s="283"/>
      <c r="V4209" s="270"/>
      <c r="W4209" s="270" t="s">
        <v>21</v>
      </c>
    </row>
    <row r="4210" s="253" customFormat="true" ht="27" hidden="true" spans="1:23">
      <c r="A4210" s="270">
        <f>MAX(A$3:A4209)+1</f>
        <v>3944</v>
      </c>
      <c r="B4210" s="270">
        <v>330803014</v>
      </c>
      <c r="C4210" s="503" t="s">
        <v>10899</v>
      </c>
      <c r="D4210" s="410" t="s">
        <v>10900</v>
      </c>
      <c r="E4210" s="410" t="s">
        <v>10899</v>
      </c>
      <c r="F4210" s="474" t="s">
        <v>10901</v>
      </c>
      <c r="G4210" s="270"/>
      <c r="H4210" s="283" t="s">
        <v>39</v>
      </c>
      <c r="I4210" s="283" t="s">
        <v>40</v>
      </c>
      <c r="J4210" s="493">
        <v>7875</v>
      </c>
      <c r="K4210" s="494">
        <v>7875</v>
      </c>
      <c r="L4210" s="494">
        <v>7875</v>
      </c>
      <c r="M4210" s="494">
        <v>6300</v>
      </c>
      <c r="N4210" s="494">
        <v>6300</v>
      </c>
      <c r="O4210" s="494">
        <v>6300</v>
      </c>
      <c r="P4210" s="377" t="s">
        <v>31</v>
      </c>
      <c r="Q4210" s="377" t="s">
        <v>31</v>
      </c>
      <c r="R4210" s="377" t="s">
        <v>31</v>
      </c>
      <c r="S4210" s="270"/>
      <c r="T4210" s="377"/>
      <c r="U4210" s="377"/>
      <c r="V4210" s="270"/>
      <c r="W4210" s="270" t="s">
        <v>938</v>
      </c>
    </row>
    <row r="4211" s="253" customFormat="true" ht="27" hidden="true" spans="1:23">
      <c r="A4211" s="270">
        <f>MAX(A$3:A4210)+1</f>
        <v>3945</v>
      </c>
      <c r="B4211" s="270">
        <v>330803015</v>
      </c>
      <c r="C4211" s="503" t="s">
        <v>10902</v>
      </c>
      <c r="D4211" s="410" t="s">
        <v>10903</v>
      </c>
      <c r="E4211" s="410" t="s">
        <v>10902</v>
      </c>
      <c r="F4211" s="474" t="s">
        <v>10904</v>
      </c>
      <c r="G4211" s="270"/>
      <c r="H4211" s="283" t="s">
        <v>39</v>
      </c>
      <c r="I4211" s="283" t="s">
        <v>40</v>
      </c>
      <c r="J4211" s="500">
        <v>4500</v>
      </c>
      <c r="K4211" s="501">
        <v>4050</v>
      </c>
      <c r="L4211" s="501">
        <v>3645</v>
      </c>
      <c r="M4211" s="501">
        <v>3600</v>
      </c>
      <c r="N4211" s="501">
        <v>3240</v>
      </c>
      <c r="O4211" s="501">
        <v>2916</v>
      </c>
      <c r="P4211" s="377" t="s">
        <v>31</v>
      </c>
      <c r="Q4211" s="377" t="s">
        <v>31</v>
      </c>
      <c r="R4211" s="377" t="s">
        <v>31</v>
      </c>
      <c r="S4211" s="270"/>
      <c r="T4211" s="283"/>
      <c r="U4211" s="283"/>
      <c r="V4211" s="270"/>
      <c r="W4211" s="270" t="s">
        <v>21</v>
      </c>
    </row>
    <row r="4212" s="253" customFormat="true" ht="51" hidden="true" spans="1:23">
      <c r="A4212" s="270">
        <f>MAX(A$3:A4211)+1</f>
        <v>3946</v>
      </c>
      <c r="B4212" s="270">
        <v>330803016</v>
      </c>
      <c r="C4212" s="270" t="s">
        <v>10905</v>
      </c>
      <c r="D4212" s="410" t="s">
        <v>10906</v>
      </c>
      <c r="E4212" s="410" t="s">
        <v>10905</v>
      </c>
      <c r="F4212" s="270" t="s">
        <v>10907</v>
      </c>
      <c r="G4212" s="270" t="s">
        <v>10908</v>
      </c>
      <c r="H4212" s="283" t="s">
        <v>44</v>
      </c>
      <c r="I4212" s="283" t="s">
        <v>40</v>
      </c>
      <c r="J4212" s="500">
        <v>6130</v>
      </c>
      <c r="K4212" s="501">
        <v>5517</v>
      </c>
      <c r="L4212" s="501">
        <v>4965.3</v>
      </c>
      <c r="M4212" s="501">
        <v>4904</v>
      </c>
      <c r="N4212" s="501">
        <v>4413.6</v>
      </c>
      <c r="O4212" s="501">
        <v>3972.24</v>
      </c>
      <c r="P4212" s="377" t="s">
        <v>31</v>
      </c>
      <c r="Q4212" s="377" t="s">
        <v>31</v>
      </c>
      <c r="R4212" s="377" t="s">
        <v>31</v>
      </c>
      <c r="S4212" s="270"/>
      <c r="T4212" s="283"/>
      <c r="U4212" s="283"/>
      <c r="V4212" s="270"/>
      <c r="W4212" s="270" t="s">
        <v>21</v>
      </c>
    </row>
    <row r="4213" s="253" customFormat="true" ht="25.5" hidden="true" spans="1:23">
      <c r="A4213" s="270">
        <f>MAX(A$3:A4212)+1</f>
        <v>3947</v>
      </c>
      <c r="B4213" s="270">
        <v>330803017</v>
      </c>
      <c r="C4213" s="270" t="s">
        <v>10909</v>
      </c>
      <c r="D4213" s="410" t="s">
        <v>10910</v>
      </c>
      <c r="E4213" s="410" t="s">
        <v>10909</v>
      </c>
      <c r="F4213" s="270"/>
      <c r="G4213" s="270" t="s">
        <v>10911</v>
      </c>
      <c r="H4213" s="283" t="s">
        <v>39</v>
      </c>
      <c r="I4213" s="283" t="s">
        <v>40</v>
      </c>
      <c r="J4213" s="500">
        <v>510</v>
      </c>
      <c r="K4213" s="501">
        <v>459</v>
      </c>
      <c r="L4213" s="501">
        <v>413.1</v>
      </c>
      <c r="M4213" s="501">
        <v>408</v>
      </c>
      <c r="N4213" s="501">
        <v>367.2</v>
      </c>
      <c r="O4213" s="501">
        <v>330.48</v>
      </c>
      <c r="P4213" s="377" t="s">
        <v>31</v>
      </c>
      <c r="Q4213" s="377" t="s">
        <v>31</v>
      </c>
      <c r="R4213" s="377" t="s">
        <v>31</v>
      </c>
      <c r="S4213" s="270"/>
      <c r="T4213" s="283"/>
      <c r="U4213" s="283"/>
      <c r="V4213" s="270"/>
      <c r="W4213" s="270" t="s">
        <v>21</v>
      </c>
    </row>
    <row r="4214" s="253" customFormat="true" ht="25.5" hidden="true" spans="1:23">
      <c r="A4214" s="270">
        <f>MAX(A$3:A4213)+1</f>
        <v>3948</v>
      </c>
      <c r="B4214" s="270" t="s">
        <v>10912</v>
      </c>
      <c r="C4214" s="270" t="s">
        <v>10913</v>
      </c>
      <c r="D4214" s="410" t="s">
        <v>10910</v>
      </c>
      <c r="E4214" s="410" t="s">
        <v>10909</v>
      </c>
      <c r="F4214" s="270"/>
      <c r="G4214" s="270"/>
      <c r="H4214" s="283" t="s">
        <v>39</v>
      </c>
      <c r="I4214" s="283" t="s">
        <v>188</v>
      </c>
      <c r="J4214" s="490">
        <v>8</v>
      </c>
      <c r="K4214" s="490">
        <v>8</v>
      </c>
      <c r="L4214" s="490">
        <v>8</v>
      </c>
      <c r="M4214" s="490">
        <v>8</v>
      </c>
      <c r="N4214" s="490">
        <v>8</v>
      </c>
      <c r="O4214" s="490">
        <v>8</v>
      </c>
      <c r="P4214" s="377" t="s">
        <v>31</v>
      </c>
      <c r="Q4214" s="377" t="s">
        <v>31</v>
      </c>
      <c r="R4214" s="377" t="s">
        <v>31</v>
      </c>
      <c r="S4214" s="430" t="s">
        <v>10913</v>
      </c>
      <c r="T4214" s="283"/>
      <c r="U4214" s="283"/>
      <c r="V4214" s="270"/>
      <c r="W4214" s="270" t="s">
        <v>21</v>
      </c>
    </row>
    <row r="4215" s="253" customFormat="true" ht="25.5" hidden="true" spans="1:23">
      <c r="A4215" s="270">
        <f>MAX(A$3:A4214)+1</f>
        <v>3949</v>
      </c>
      <c r="B4215" s="270">
        <v>330803018</v>
      </c>
      <c r="C4215" s="270" t="s">
        <v>10914</v>
      </c>
      <c r="D4215" s="410" t="s">
        <v>10915</v>
      </c>
      <c r="E4215" s="410" t="s">
        <v>10914</v>
      </c>
      <c r="F4215" s="270"/>
      <c r="G4215" s="270" t="s">
        <v>10916</v>
      </c>
      <c r="H4215" s="283" t="s">
        <v>44</v>
      </c>
      <c r="I4215" s="283" t="s">
        <v>10917</v>
      </c>
      <c r="J4215" s="500">
        <v>450</v>
      </c>
      <c r="K4215" s="501">
        <v>405</v>
      </c>
      <c r="L4215" s="501">
        <v>364.5</v>
      </c>
      <c r="M4215" s="501">
        <v>360</v>
      </c>
      <c r="N4215" s="501">
        <v>324</v>
      </c>
      <c r="O4215" s="501">
        <v>291.6</v>
      </c>
      <c r="P4215" s="377" t="s">
        <v>31</v>
      </c>
      <c r="Q4215" s="377" t="s">
        <v>31</v>
      </c>
      <c r="R4215" s="377" t="s">
        <v>31</v>
      </c>
      <c r="S4215" s="270"/>
      <c r="T4215" s="283"/>
      <c r="U4215" s="283"/>
      <c r="V4215" s="270"/>
      <c r="W4215" s="270" t="s">
        <v>21</v>
      </c>
    </row>
    <row r="4216" s="253" customFormat="true" ht="25.5" hidden="true" spans="1:23">
      <c r="A4216" s="270">
        <f>MAX(A$3:A4215)+1</f>
        <v>3950</v>
      </c>
      <c r="B4216" s="270">
        <v>330803019</v>
      </c>
      <c r="C4216" s="270" t="s">
        <v>10918</v>
      </c>
      <c r="D4216" s="410" t="s">
        <v>10919</v>
      </c>
      <c r="E4216" s="410" t="s">
        <v>10918</v>
      </c>
      <c r="F4216" s="270"/>
      <c r="G4216" s="270"/>
      <c r="H4216" s="283" t="s">
        <v>39</v>
      </c>
      <c r="I4216" s="283" t="s">
        <v>40</v>
      </c>
      <c r="J4216" s="493">
        <v>5980</v>
      </c>
      <c r="K4216" s="494">
        <v>5980</v>
      </c>
      <c r="L4216" s="494">
        <v>5980</v>
      </c>
      <c r="M4216" s="494">
        <v>4784</v>
      </c>
      <c r="N4216" s="494">
        <v>4784</v>
      </c>
      <c r="O4216" s="494">
        <v>4784</v>
      </c>
      <c r="P4216" s="377" t="s">
        <v>31</v>
      </c>
      <c r="Q4216" s="377" t="s">
        <v>31</v>
      </c>
      <c r="R4216" s="377" t="s">
        <v>31</v>
      </c>
      <c r="S4216" s="270"/>
      <c r="T4216" s="377"/>
      <c r="U4216" s="377"/>
      <c r="V4216" s="270"/>
      <c r="W4216" s="270" t="s">
        <v>938</v>
      </c>
    </row>
    <row r="4217" s="253" customFormat="true" ht="27" hidden="true" spans="1:23">
      <c r="A4217" s="270">
        <f>MAX(A$3:A4216)+1</f>
        <v>3951</v>
      </c>
      <c r="B4217" s="270">
        <v>330803022</v>
      </c>
      <c r="C4217" s="503" t="s">
        <v>10920</v>
      </c>
      <c r="D4217" s="410" t="s">
        <v>10921</v>
      </c>
      <c r="E4217" s="410" t="s">
        <v>10920</v>
      </c>
      <c r="F4217" s="474" t="s">
        <v>10922</v>
      </c>
      <c r="G4217" s="270" t="s">
        <v>10923</v>
      </c>
      <c r="H4217" s="283" t="s">
        <v>44</v>
      </c>
      <c r="I4217" s="283" t="s">
        <v>40</v>
      </c>
      <c r="J4217" s="493">
        <v>5640</v>
      </c>
      <c r="K4217" s="494">
        <v>5640</v>
      </c>
      <c r="L4217" s="494">
        <v>5640</v>
      </c>
      <c r="M4217" s="494">
        <v>4512</v>
      </c>
      <c r="N4217" s="494">
        <v>4512</v>
      </c>
      <c r="O4217" s="494">
        <v>4512</v>
      </c>
      <c r="P4217" s="377" t="s">
        <v>31</v>
      </c>
      <c r="Q4217" s="377" t="s">
        <v>31</v>
      </c>
      <c r="R4217" s="377" t="s">
        <v>31</v>
      </c>
      <c r="S4217" s="270"/>
      <c r="T4217" s="377"/>
      <c r="U4217" s="377"/>
      <c r="V4217" s="270"/>
      <c r="W4217" s="270" t="s">
        <v>938</v>
      </c>
    </row>
    <row r="4218" s="253" customFormat="true" ht="27" hidden="true" spans="1:23">
      <c r="A4218" s="270">
        <f>MAX(A$3:A4217)+1</f>
        <v>3952</v>
      </c>
      <c r="B4218" s="270">
        <v>330803023</v>
      </c>
      <c r="C4218" s="503" t="s">
        <v>10924</v>
      </c>
      <c r="D4218" s="410" t="s">
        <v>10925</v>
      </c>
      <c r="E4218" s="410" t="s">
        <v>10924</v>
      </c>
      <c r="F4218" s="474" t="s">
        <v>10926</v>
      </c>
      <c r="G4218" s="270" t="s">
        <v>10927</v>
      </c>
      <c r="H4218" s="283" t="s">
        <v>39</v>
      </c>
      <c r="I4218" s="283" t="s">
        <v>40</v>
      </c>
      <c r="J4218" s="493">
        <v>4050</v>
      </c>
      <c r="K4218" s="494">
        <v>4050</v>
      </c>
      <c r="L4218" s="494">
        <v>4050</v>
      </c>
      <c r="M4218" s="494">
        <v>3240</v>
      </c>
      <c r="N4218" s="494">
        <v>3240</v>
      </c>
      <c r="O4218" s="494">
        <v>3240</v>
      </c>
      <c r="P4218" s="377" t="s">
        <v>31</v>
      </c>
      <c r="Q4218" s="377" t="s">
        <v>31</v>
      </c>
      <c r="R4218" s="377" t="s">
        <v>31</v>
      </c>
      <c r="S4218" s="270"/>
      <c r="T4218" s="377"/>
      <c r="U4218" s="377"/>
      <c r="V4218" s="270"/>
      <c r="W4218" s="270" t="s">
        <v>938</v>
      </c>
    </row>
    <row r="4219" s="253" customFormat="true" ht="27" hidden="true" spans="1:23">
      <c r="A4219" s="270">
        <f>MAX(A$3:A4218)+1</f>
        <v>3953</v>
      </c>
      <c r="B4219" s="270">
        <v>330803024</v>
      </c>
      <c r="C4219" s="503" t="s">
        <v>10920</v>
      </c>
      <c r="D4219" s="410" t="s">
        <v>10921</v>
      </c>
      <c r="E4219" s="410" t="s">
        <v>10920</v>
      </c>
      <c r="F4219" s="474" t="s">
        <v>10928</v>
      </c>
      <c r="G4219" s="270" t="s">
        <v>10923</v>
      </c>
      <c r="H4219" s="283" t="s">
        <v>44</v>
      </c>
      <c r="I4219" s="283" t="s">
        <v>40</v>
      </c>
      <c r="J4219" s="493">
        <v>7587</v>
      </c>
      <c r="K4219" s="494">
        <v>7587</v>
      </c>
      <c r="L4219" s="494">
        <v>7587</v>
      </c>
      <c r="M4219" s="494">
        <v>6070</v>
      </c>
      <c r="N4219" s="494">
        <v>6070</v>
      </c>
      <c r="O4219" s="494">
        <v>6070</v>
      </c>
      <c r="P4219" s="377" t="s">
        <v>31</v>
      </c>
      <c r="Q4219" s="377" t="s">
        <v>31</v>
      </c>
      <c r="R4219" s="377" t="s">
        <v>31</v>
      </c>
      <c r="S4219" s="270"/>
      <c r="T4219" s="377"/>
      <c r="U4219" s="377"/>
      <c r="V4219" s="270"/>
      <c r="W4219" s="270" t="s">
        <v>938</v>
      </c>
    </row>
    <row r="4220" s="253" customFormat="true" ht="27" hidden="true" spans="1:23">
      <c r="A4220" s="270">
        <f>MAX(A$3:A4219)+1</f>
        <v>3954</v>
      </c>
      <c r="B4220" s="270">
        <v>330803025</v>
      </c>
      <c r="C4220" s="503" t="s">
        <v>10929</v>
      </c>
      <c r="D4220" s="410" t="s">
        <v>10930</v>
      </c>
      <c r="E4220" s="410" t="s">
        <v>10929</v>
      </c>
      <c r="F4220" s="474"/>
      <c r="G4220" s="270" t="s">
        <v>7563</v>
      </c>
      <c r="H4220" s="283" t="s">
        <v>44</v>
      </c>
      <c r="I4220" s="283" t="s">
        <v>188</v>
      </c>
      <c r="J4220" s="493">
        <v>330</v>
      </c>
      <c r="K4220" s="494">
        <v>330</v>
      </c>
      <c r="L4220" s="494">
        <v>330</v>
      </c>
      <c r="M4220" s="494">
        <v>264</v>
      </c>
      <c r="N4220" s="494">
        <v>264</v>
      </c>
      <c r="O4220" s="494">
        <v>264</v>
      </c>
      <c r="P4220" s="377" t="s">
        <v>31</v>
      </c>
      <c r="Q4220" s="377" t="s">
        <v>31</v>
      </c>
      <c r="R4220" s="377" t="s">
        <v>31</v>
      </c>
      <c r="S4220" s="270"/>
      <c r="T4220" s="377"/>
      <c r="U4220" s="377"/>
      <c r="V4220" s="270"/>
      <c r="W4220" s="270" t="s">
        <v>938</v>
      </c>
    </row>
    <row r="4221" s="253" customFormat="true" ht="27" hidden="true" spans="1:23">
      <c r="A4221" s="270">
        <f>MAX(A$3:A4220)+1</f>
        <v>3955</v>
      </c>
      <c r="B4221" s="270">
        <v>330803026</v>
      </c>
      <c r="C4221" s="503" t="s">
        <v>10931</v>
      </c>
      <c r="D4221" s="410" t="s">
        <v>10932</v>
      </c>
      <c r="E4221" s="410" t="s">
        <v>10931</v>
      </c>
      <c r="F4221" s="474"/>
      <c r="G4221" s="270"/>
      <c r="H4221" s="283" t="s">
        <v>44</v>
      </c>
      <c r="I4221" s="283" t="s">
        <v>188</v>
      </c>
      <c r="J4221" s="493">
        <v>350</v>
      </c>
      <c r="K4221" s="494">
        <v>350</v>
      </c>
      <c r="L4221" s="494">
        <v>350</v>
      </c>
      <c r="M4221" s="494">
        <v>280</v>
      </c>
      <c r="N4221" s="494">
        <v>280</v>
      </c>
      <c r="O4221" s="494">
        <v>280</v>
      </c>
      <c r="P4221" s="377" t="s">
        <v>31</v>
      </c>
      <c r="Q4221" s="377" t="s">
        <v>31</v>
      </c>
      <c r="R4221" s="377" t="s">
        <v>31</v>
      </c>
      <c r="S4221" s="270"/>
      <c r="T4221" s="377"/>
      <c r="U4221" s="377"/>
      <c r="V4221" s="270"/>
      <c r="W4221" s="270" t="s">
        <v>938</v>
      </c>
    </row>
    <row r="4222" s="253" customFormat="true" ht="76.5" hidden="true" spans="1:23">
      <c r="A4222" s="270">
        <f>MAX(A$3:A4221)+1</f>
        <v>3956</v>
      </c>
      <c r="B4222" s="270">
        <v>330803027</v>
      </c>
      <c r="C4222" s="503" t="s">
        <v>10933</v>
      </c>
      <c r="D4222" s="410" t="s">
        <v>10934</v>
      </c>
      <c r="E4222" s="410" t="s">
        <v>10933</v>
      </c>
      <c r="F4222" s="474" t="s">
        <v>10935</v>
      </c>
      <c r="G4222" s="270" t="s">
        <v>10936</v>
      </c>
      <c r="H4222" s="283" t="s">
        <v>39</v>
      </c>
      <c r="I4222" s="283" t="s">
        <v>40</v>
      </c>
      <c r="J4222" s="500">
        <v>6130</v>
      </c>
      <c r="K4222" s="501">
        <v>5517</v>
      </c>
      <c r="L4222" s="501">
        <v>4965.3</v>
      </c>
      <c r="M4222" s="501">
        <v>4904</v>
      </c>
      <c r="N4222" s="501">
        <v>4413.6</v>
      </c>
      <c r="O4222" s="501">
        <v>3972.24</v>
      </c>
      <c r="P4222" s="377" t="s">
        <v>31</v>
      </c>
      <c r="Q4222" s="377" t="s">
        <v>31</v>
      </c>
      <c r="R4222" s="377" t="s">
        <v>31</v>
      </c>
      <c r="S4222" s="270"/>
      <c r="T4222" s="283"/>
      <c r="U4222" s="283"/>
      <c r="V4222" s="270"/>
      <c r="W4222" s="270" t="s">
        <v>21</v>
      </c>
    </row>
    <row r="4223" s="253" customFormat="true" ht="27" hidden="true" spans="1:23">
      <c r="A4223" s="270">
        <f>MAX(A$3:A4222)+1</f>
        <v>3957</v>
      </c>
      <c r="B4223" s="270">
        <v>330803028</v>
      </c>
      <c r="C4223" s="503" t="s">
        <v>10937</v>
      </c>
      <c r="D4223" s="410" t="s">
        <v>10938</v>
      </c>
      <c r="E4223" s="410" t="s">
        <v>10937</v>
      </c>
      <c r="F4223" s="474" t="s">
        <v>10939</v>
      </c>
      <c r="G4223" s="270"/>
      <c r="H4223" s="283" t="s">
        <v>39</v>
      </c>
      <c r="I4223" s="283" t="s">
        <v>40</v>
      </c>
      <c r="J4223" s="500">
        <v>300</v>
      </c>
      <c r="K4223" s="501">
        <v>270</v>
      </c>
      <c r="L4223" s="501">
        <v>243</v>
      </c>
      <c r="M4223" s="501">
        <v>240</v>
      </c>
      <c r="N4223" s="501">
        <v>216</v>
      </c>
      <c r="O4223" s="501">
        <v>194.4</v>
      </c>
      <c r="P4223" s="377" t="s">
        <v>31</v>
      </c>
      <c r="Q4223" s="377" t="s">
        <v>31</v>
      </c>
      <c r="R4223" s="377" t="s">
        <v>31</v>
      </c>
      <c r="S4223" s="270"/>
      <c r="T4223" s="283"/>
      <c r="U4223" s="283"/>
      <c r="V4223" s="270"/>
      <c r="W4223" s="270" t="s">
        <v>21</v>
      </c>
    </row>
    <row r="4224" s="253" customFormat="true" ht="40.5" hidden="true" spans="1:23">
      <c r="A4224" s="270">
        <f>MAX(A$3:A4223)+1</f>
        <v>3958</v>
      </c>
      <c r="B4224" s="270">
        <v>330803029</v>
      </c>
      <c r="C4224" s="503" t="s">
        <v>10940</v>
      </c>
      <c r="D4224" s="410" t="s">
        <v>10941</v>
      </c>
      <c r="E4224" s="410" t="s">
        <v>10940</v>
      </c>
      <c r="F4224" s="474" t="s">
        <v>10942</v>
      </c>
      <c r="G4224" s="270"/>
      <c r="H4224" s="283" t="s">
        <v>39</v>
      </c>
      <c r="I4224" s="283" t="s">
        <v>40</v>
      </c>
      <c r="J4224" s="500">
        <v>675</v>
      </c>
      <c r="K4224" s="501">
        <v>607.5</v>
      </c>
      <c r="L4224" s="501">
        <v>546.75</v>
      </c>
      <c r="M4224" s="501">
        <v>540</v>
      </c>
      <c r="N4224" s="501">
        <v>486</v>
      </c>
      <c r="O4224" s="501">
        <v>437.4</v>
      </c>
      <c r="P4224" s="377" t="s">
        <v>31</v>
      </c>
      <c r="Q4224" s="377" t="s">
        <v>31</v>
      </c>
      <c r="R4224" s="377" t="s">
        <v>31</v>
      </c>
      <c r="S4224" s="270"/>
      <c r="T4224" s="283"/>
      <c r="U4224" s="283"/>
      <c r="V4224" s="270"/>
      <c r="W4224" s="270" t="s">
        <v>21</v>
      </c>
    </row>
    <row r="4225" s="253" customFormat="true" ht="38.25" hidden="true" spans="1:23">
      <c r="A4225" s="270">
        <f>MAX(A$3:A4224)+1</f>
        <v>3959</v>
      </c>
      <c r="B4225" s="270">
        <v>330803030</v>
      </c>
      <c r="C4225" s="270" t="s">
        <v>10943</v>
      </c>
      <c r="D4225" s="410" t="s">
        <v>10944</v>
      </c>
      <c r="E4225" s="410" t="s">
        <v>10943</v>
      </c>
      <c r="F4225" s="270"/>
      <c r="G4225" s="270"/>
      <c r="H4225" s="283" t="s">
        <v>44</v>
      </c>
      <c r="I4225" s="283" t="s">
        <v>10945</v>
      </c>
      <c r="J4225" s="490" t="s">
        <v>31</v>
      </c>
      <c r="K4225" s="490" t="s">
        <v>31</v>
      </c>
      <c r="L4225" s="490" t="s">
        <v>31</v>
      </c>
      <c r="M4225" s="490" t="s">
        <v>31</v>
      </c>
      <c r="N4225" s="490" t="s">
        <v>31</v>
      </c>
      <c r="O4225" s="490" t="s">
        <v>31</v>
      </c>
      <c r="P4225" s="377" t="s">
        <v>31</v>
      </c>
      <c r="Q4225" s="377" t="s">
        <v>31</v>
      </c>
      <c r="R4225" s="377" t="s">
        <v>31</v>
      </c>
      <c r="S4225" s="270"/>
      <c r="T4225" s="283"/>
      <c r="U4225" s="283"/>
      <c r="V4225" s="270"/>
      <c r="W4225" s="270" t="s">
        <v>21</v>
      </c>
    </row>
    <row r="4226" s="253" customFormat="true" ht="25.5" hidden="true" spans="1:23">
      <c r="A4226" s="270">
        <f>MAX(A$3:A4225)+1</f>
        <v>3960</v>
      </c>
      <c r="B4226" s="270">
        <v>330803031</v>
      </c>
      <c r="C4226" s="270" t="s">
        <v>10946</v>
      </c>
      <c r="D4226" s="410" t="s">
        <v>10947</v>
      </c>
      <c r="E4226" s="410" t="s">
        <v>10946</v>
      </c>
      <c r="F4226" s="270"/>
      <c r="G4226" s="270"/>
      <c r="H4226" s="283" t="s">
        <v>39</v>
      </c>
      <c r="I4226" s="283" t="s">
        <v>40</v>
      </c>
      <c r="J4226" s="500">
        <v>1050</v>
      </c>
      <c r="K4226" s="501">
        <v>945</v>
      </c>
      <c r="L4226" s="501">
        <v>850.5</v>
      </c>
      <c r="M4226" s="501">
        <v>840</v>
      </c>
      <c r="N4226" s="501">
        <v>756</v>
      </c>
      <c r="O4226" s="501">
        <v>680.4</v>
      </c>
      <c r="P4226" s="377" t="s">
        <v>31</v>
      </c>
      <c r="Q4226" s="377" t="s">
        <v>31</v>
      </c>
      <c r="R4226" s="377" t="s">
        <v>31</v>
      </c>
      <c r="S4226" s="270"/>
      <c r="T4226" s="283"/>
      <c r="U4226" s="283"/>
      <c r="V4226" s="270"/>
      <c r="W4226" s="270" t="s">
        <v>21</v>
      </c>
    </row>
    <row r="4227" s="253" customFormat="true" ht="25.5" hidden="true" spans="1:23">
      <c r="A4227" s="270">
        <f>MAX(A$3:A4226)+1</f>
        <v>3961</v>
      </c>
      <c r="B4227" s="321">
        <v>330803032</v>
      </c>
      <c r="C4227" s="270" t="s">
        <v>10948</v>
      </c>
      <c r="D4227" s="410" t="s">
        <v>10949</v>
      </c>
      <c r="E4227" s="410" t="s">
        <v>10685</v>
      </c>
      <c r="F4227" s="325" t="s">
        <v>10950</v>
      </c>
      <c r="G4227" s="270"/>
      <c r="H4227" s="283" t="s">
        <v>29</v>
      </c>
      <c r="I4227" s="283" t="s">
        <v>40</v>
      </c>
      <c r="J4227" s="289">
        <v>3780</v>
      </c>
      <c r="K4227" s="290"/>
      <c r="L4227" s="291"/>
      <c r="M4227" s="289">
        <v>3024</v>
      </c>
      <c r="N4227" s="290"/>
      <c r="O4227" s="291"/>
      <c r="P4227" s="298" t="s">
        <v>31</v>
      </c>
      <c r="Q4227" s="305"/>
      <c r="R4227" s="306"/>
      <c r="S4227" s="270"/>
      <c r="T4227" s="283"/>
      <c r="U4227" s="283"/>
      <c r="V4227" s="270"/>
      <c r="W4227" s="270" t="s">
        <v>310</v>
      </c>
    </row>
    <row r="4228" s="253" customFormat="true" ht="63.75" hidden="true" spans="1:23">
      <c r="A4228" s="270">
        <f>MAX(A$3:A4227)+1</f>
        <v>3962</v>
      </c>
      <c r="B4228" s="321">
        <v>330803033</v>
      </c>
      <c r="C4228" s="512" t="s">
        <v>10951</v>
      </c>
      <c r="D4228" s="336" t="s">
        <v>10952</v>
      </c>
      <c r="E4228" s="336" t="s">
        <v>10951</v>
      </c>
      <c r="F4228" s="324" t="s">
        <v>10953</v>
      </c>
      <c r="G4228" s="399" t="s">
        <v>10954</v>
      </c>
      <c r="H4228" s="287" t="s">
        <v>29</v>
      </c>
      <c r="I4228" s="330" t="s">
        <v>40</v>
      </c>
      <c r="J4228" s="289" t="s">
        <v>70</v>
      </c>
      <c r="K4228" s="290"/>
      <c r="L4228" s="291"/>
      <c r="M4228" s="289" t="s">
        <v>70</v>
      </c>
      <c r="N4228" s="290"/>
      <c r="O4228" s="291"/>
      <c r="P4228" s="289" t="s">
        <v>70</v>
      </c>
      <c r="Q4228" s="290"/>
      <c r="R4228" s="291"/>
      <c r="S4228" s="513"/>
      <c r="T4228" s="283"/>
      <c r="U4228" s="283"/>
      <c r="V4228" s="270"/>
      <c r="W4228" s="270" t="s">
        <v>535</v>
      </c>
    </row>
    <row r="4229" s="252" customFormat="true" ht="38.25" hidden="true" spans="1:23">
      <c r="A4229" s="270"/>
      <c r="B4229" s="270">
        <v>330804</v>
      </c>
      <c r="C4229" s="270" t="s">
        <v>10955</v>
      </c>
      <c r="D4229" s="410"/>
      <c r="E4229" s="410"/>
      <c r="F4229" s="270"/>
      <c r="G4229" s="270" t="s">
        <v>10956</v>
      </c>
      <c r="H4229" s="283"/>
      <c r="I4229" s="283"/>
      <c r="J4229" s="490"/>
      <c r="K4229" s="490"/>
      <c r="L4229" s="490"/>
      <c r="M4229" s="490"/>
      <c r="N4229" s="490"/>
      <c r="O4229" s="490"/>
      <c r="P4229" s="377"/>
      <c r="Q4229" s="377"/>
      <c r="R4229" s="377"/>
      <c r="S4229" s="270"/>
      <c r="T4229" s="283"/>
      <c r="U4229" s="283"/>
      <c r="V4229" s="270"/>
      <c r="W4229" s="270" t="s">
        <v>21</v>
      </c>
    </row>
    <row r="4230" s="253" customFormat="true" ht="63.75" hidden="true" spans="1:23">
      <c r="A4230" s="270">
        <f>MAX(A$3:A4229)+1</f>
        <v>3963</v>
      </c>
      <c r="B4230" s="270">
        <v>330804001</v>
      </c>
      <c r="C4230" s="503" t="s">
        <v>10957</v>
      </c>
      <c r="D4230" s="410" t="s">
        <v>10958</v>
      </c>
      <c r="E4230" s="410" t="s">
        <v>10957</v>
      </c>
      <c r="F4230" s="474" t="s">
        <v>10959</v>
      </c>
      <c r="G4230" s="270"/>
      <c r="H4230" s="283" t="s">
        <v>39</v>
      </c>
      <c r="I4230" s="283" t="s">
        <v>40</v>
      </c>
      <c r="J4230" s="500">
        <v>2250</v>
      </c>
      <c r="K4230" s="501">
        <v>2025</v>
      </c>
      <c r="L4230" s="501">
        <v>1822.5</v>
      </c>
      <c r="M4230" s="501">
        <v>1800</v>
      </c>
      <c r="N4230" s="501">
        <v>1620</v>
      </c>
      <c r="O4230" s="501">
        <v>1458</v>
      </c>
      <c r="P4230" s="377" t="s">
        <v>31</v>
      </c>
      <c r="Q4230" s="377" t="s">
        <v>31</v>
      </c>
      <c r="R4230" s="377" t="s">
        <v>31</v>
      </c>
      <c r="S4230" s="270"/>
      <c r="T4230" s="283"/>
      <c r="U4230" s="283"/>
      <c r="V4230" s="270"/>
      <c r="W4230" s="270" t="s">
        <v>21</v>
      </c>
    </row>
    <row r="4231" s="253" customFormat="true" ht="38.25" hidden="true" spans="1:23">
      <c r="A4231" s="270">
        <f>MAX(A$3:A4230)+1</f>
        <v>3964</v>
      </c>
      <c r="B4231" s="270">
        <v>330804002</v>
      </c>
      <c r="C4231" s="503" t="s">
        <v>10960</v>
      </c>
      <c r="D4231" s="410" t="s">
        <v>10961</v>
      </c>
      <c r="E4231" s="410" t="s">
        <v>10960</v>
      </c>
      <c r="F4231" s="474" t="s">
        <v>10962</v>
      </c>
      <c r="G4231" s="270" t="s">
        <v>10963</v>
      </c>
      <c r="H4231" s="283" t="s">
        <v>39</v>
      </c>
      <c r="I4231" s="283" t="s">
        <v>40</v>
      </c>
      <c r="J4231" s="500">
        <v>1500</v>
      </c>
      <c r="K4231" s="501">
        <v>1350</v>
      </c>
      <c r="L4231" s="501">
        <v>1215</v>
      </c>
      <c r="M4231" s="501">
        <v>1200</v>
      </c>
      <c r="N4231" s="501">
        <v>1080</v>
      </c>
      <c r="O4231" s="501">
        <v>972</v>
      </c>
      <c r="P4231" s="377" t="s">
        <v>31</v>
      </c>
      <c r="Q4231" s="377" t="s">
        <v>31</v>
      </c>
      <c r="R4231" s="377" t="s">
        <v>31</v>
      </c>
      <c r="S4231" s="270"/>
      <c r="T4231" s="283"/>
      <c r="U4231" s="283"/>
      <c r="V4231" s="270"/>
      <c r="W4231" s="270" t="s">
        <v>21</v>
      </c>
    </row>
    <row r="4232" s="253" customFormat="true" ht="25.5" hidden="true" spans="1:23">
      <c r="A4232" s="270">
        <f>MAX(A$3:A4231)+1</f>
        <v>3965</v>
      </c>
      <c r="B4232" s="270">
        <v>330804003</v>
      </c>
      <c r="C4232" s="503" t="s">
        <v>10964</v>
      </c>
      <c r="D4232" s="410" t="s">
        <v>10965</v>
      </c>
      <c r="E4232" s="410" t="s">
        <v>10964</v>
      </c>
      <c r="F4232" s="474" t="s">
        <v>10966</v>
      </c>
      <c r="G4232" s="270"/>
      <c r="H4232" s="283" t="s">
        <v>44</v>
      </c>
      <c r="I4232" s="283" t="s">
        <v>40</v>
      </c>
      <c r="J4232" s="493">
        <v>2200</v>
      </c>
      <c r="K4232" s="494">
        <v>2200</v>
      </c>
      <c r="L4232" s="494">
        <v>2200</v>
      </c>
      <c r="M4232" s="494">
        <v>1760</v>
      </c>
      <c r="N4232" s="494">
        <v>1760</v>
      </c>
      <c r="O4232" s="494">
        <v>1760</v>
      </c>
      <c r="P4232" s="377" t="s">
        <v>31</v>
      </c>
      <c r="Q4232" s="377" t="s">
        <v>31</v>
      </c>
      <c r="R4232" s="377" t="s">
        <v>31</v>
      </c>
      <c r="S4232" s="270"/>
      <c r="T4232" s="377"/>
      <c r="U4232" s="377"/>
      <c r="V4232" s="270"/>
      <c r="W4232" s="270" t="s">
        <v>938</v>
      </c>
    </row>
    <row r="4233" s="253" customFormat="true" ht="27" hidden="true" spans="1:23">
      <c r="A4233" s="270">
        <f>MAX(A$3:A4232)+1</f>
        <v>3966</v>
      </c>
      <c r="B4233" s="270">
        <v>330804004</v>
      </c>
      <c r="C4233" s="503" t="s">
        <v>10967</v>
      </c>
      <c r="D4233" s="410" t="s">
        <v>10968</v>
      </c>
      <c r="E4233" s="410" t="s">
        <v>10967</v>
      </c>
      <c r="F4233" s="474"/>
      <c r="G4233" s="270"/>
      <c r="H4233" s="283" t="s">
        <v>39</v>
      </c>
      <c r="I4233" s="283" t="s">
        <v>40</v>
      </c>
      <c r="J4233" s="500">
        <v>1500</v>
      </c>
      <c r="K4233" s="501">
        <v>1350</v>
      </c>
      <c r="L4233" s="501">
        <v>1215</v>
      </c>
      <c r="M4233" s="501">
        <v>1200</v>
      </c>
      <c r="N4233" s="501">
        <v>1080</v>
      </c>
      <c r="O4233" s="501">
        <v>972</v>
      </c>
      <c r="P4233" s="377" t="s">
        <v>31</v>
      </c>
      <c r="Q4233" s="377" t="s">
        <v>31</v>
      </c>
      <c r="R4233" s="377" t="s">
        <v>31</v>
      </c>
      <c r="S4233" s="270"/>
      <c r="T4233" s="283"/>
      <c r="U4233" s="283"/>
      <c r="V4233" s="270"/>
      <c r="W4233" s="270" t="s">
        <v>21</v>
      </c>
    </row>
    <row r="4234" s="253" customFormat="true" ht="51" hidden="true" spans="1:23">
      <c r="A4234" s="270">
        <f>MAX(A$3:A4233)+1</f>
        <v>3967</v>
      </c>
      <c r="B4234" s="270">
        <v>330804005</v>
      </c>
      <c r="C4234" s="503" t="s">
        <v>10969</v>
      </c>
      <c r="D4234" s="410" t="s">
        <v>10970</v>
      </c>
      <c r="E4234" s="410" t="s">
        <v>10969</v>
      </c>
      <c r="F4234" s="474" t="s">
        <v>10971</v>
      </c>
      <c r="G4234" s="270"/>
      <c r="H4234" s="283" t="s">
        <v>44</v>
      </c>
      <c r="I4234" s="283" t="s">
        <v>40</v>
      </c>
      <c r="J4234" s="500">
        <v>3000</v>
      </c>
      <c r="K4234" s="501">
        <v>2700</v>
      </c>
      <c r="L4234" s="501">
        <v>2430</v>
      </c>
      <c r="M4234" s="501">
        <v>2400</v>
      </c>
      <c r="N4234" s="501">
        <v>2160</v>
      </c>
      <c r="O4234" s="501">
        <v>1944</v>
      </c>
      <c r="P4234" s="377" t="s">
        <v>31</v>
      </c>
      <c r="Q4234" s="377" t="s">
        <v>31</v>
      </c>
      <c r="R4234" s="377" t="s">
        <v>31</v>
      </c>
      <c r="S4234" s="270"/>
      <c r="T4234" s="283"/>
      <c r="U4234" s="283"/>
      <c r="V4234" s="270"/>
      <c r="W4234" s="270" t="s">
        <v>21</v>
      </c>
    </row>
    <row r="4235" s="253" customFormat="true" ht="40.5" hidden="true" spans="1:23">
      <c r="A4235" s="270">
        <f>MAX(A$3:A4234)+1</f>
        <v>3968</v>
      </c>
      <c r="B4235" s="270">
        <v>330804006</v>
      </c>
      <c r="C4235" s="503" t="s">
        <v>10972</v>
      </c>
      <c r="D4235" s="410" t="s">
        <v>10973</v>
      </c>
      <c r="E4235" s="410" t="s">
        <v>10972</v>
      </c>
      <c r="F4235" s="474" t="s">
        <v>10974</v>
      </c>
      <c r="G4235" s="270"/>
      <c r="H4235" s="283" t="s">
        <v>44</v>
      </c>
      <c r="I4235" s="283" t="s">
        <v>40</v>
      </c>
      <c r="J4235" s="500">
        <v>3500</v>
      </c>
      <c r="K4235" s="501">
        <v>3150</v>
      </c>
      <c r="L4235" s="501">
        <v>2835</v>
      </c>
      <c r="M4235" s="501">
        <v>2800</v>
      </c>
      <c r="N4235" s="501">
        <v>2520</v>
      </c>
      <c r="O4235" s="501">
        <v>2268</v>
      </c>
      <c r="P4235" s="377" t="s">
        <v>31</v>
      </c>
      <c r="Q4235" s="377" t="s">
        <v>31</v>
      </c>
      <c r="R4235" s="377" t="s">
        <v>31</v>
      </c>
      <c r="S4235" s="270"/>
      <c r="T4235" s="283"/>
      <c r="U4235" s="283"/>
      <c r="V4235" s="270"/>
      <c r="W4235" s="270" t="s">
        <v>21</v>
      </c>
    </row>
    <row r="4236" s="253" customFormat="true" ht="38.25" hidden="true" spans="1:23">
      <c r="A4236" s="270">
        <f>MAX(A$3:A4235)+1</f>
        <v>3969</v>
      </c>
      <c r="B4236" s="270">
        <v>330804007</v>
      </c>
      <c r="C4236" s="503" t="s">
        <v>10975</v>
      </c>
      <c r="D4236" s="410" t="s">
        <v>10976</v>
      </c>
      <c r="E4236" s="410" t="s">
        <v>10975</v>
      </c>
      <c r="F4236" s="474" t="s">
        <v>10977</v>
      </c>
      <c r="G4236" s="270"/>
      <c r="H4236" s="283" t="s">
        <v>44</v>
      </c>
      <c r="I4236" s="283" t="s">
        <v>40</v>
      </c>
      <c r="J4236" s="500">
        <v>3500</v>
      </c>
      <c r="K4236" s="501">
        <v>3150</v>
      </c>
      <c r="L4236" s="501">
        <v>2835</v>
      </c>
      <c r="M4236" s="501">
        <v>2800</v>
      </c>
      <c r="N4236" s="501">
        <v>2520</v>
      </c>
      <c r="O4236" s="501">
        <v>2268</v>
      </c>
      <c r="P4236" s="377" t="s">
        <v>31</v>
      </c>
      <c r="Q4236" s="377" t="s">
        <v>31</v>
      </c>
      <c r="R4236" s="377" t="s">
        <v>31</v>
      </c>
      <c r="S4236" s="270"/>
      <c r="T4236" s="283"/>
      <c r="U4236" s="283"/>
      <c r="V4236" s="270"/>
      <c r="W4236" s="270" t="s">
        <v>21</v>
      </c>
    </row>
    <row r="4237" s="253" customFormat="true" ht="102" hidden="true" spans="1:23">
      <c r="A4237" s="270">
        <f>MAX(A$3:A4236)+1</f>
        <v>3970</v>
      </c>
      <c r="B4237" s="270">
        <v>330804008</v>
      </c>
      <c r="C4237" s="503" t="s">
        <v>10978</v>
      </c>
      <c r="D4237" s="410" t="s">
        <v>10979</v>
      </c>
      <c r="E4237" s="410" t="s">
        <v>10978</v>
      </c>
      <c r="F4237" s="474" t="s">
        <v>10980</v>
      </c>
      <c r="G4237" s="270"/>
      <c r="H4237" s="283" t="s">
        <v>44</v>
      </c>
      <c r="I4237" s="283" t="s">
        <v>40</v>
      </c>
      <c r="J4237" s="500">
        <v>3300</v>
      </c>
      <c r="K4237" s="501">
        <v>2970</v>
      </c>
      <c r="L4237" s="501">
        <v>2673</v>
      </c>
      <c r="M4237" s="501">
        <v>2640</v>
      </c>
      <c r="N4237" s="501">
        <v>2376</v>
      </c>
      <c r="O4237" s="501">
        <v>2138.4</v>
      </c>
      <c r="P4237" s="377" t="s">
        <v>31</v>
      </c>
      <c r="Q4237" s="377" t="s">
        <v>31</v>
      </c>
      <c r="R4237" s="377" t="s">
        <v>31</v>
      </c>
      <c r="S4237" s="270"/>
      <c r="T4237" s="283"/>
      <c r="U4237" s="283"/>
      <c r="V4237" s="270"/>
      <c r="W4237" s="270" t="s">
        <v>21</v>
      </c>
    </row>
    <row r="4238" s="253" customFormat="true" ht="76.5" hidden="true" spans="1:23">
      <c r="A4238" s="270">
        <f>MAX(A$3:A4237)+1</f>
        <v>3971</v>
      </c>
      <c r="B4238" s="270">
        <v>330804009</v>
      </c>
      <c r="C4238" s="503" t="s">
        <v>10981</v>
      </c>
      <c r="D4238" s="410" t="s">
        <v>10982</v>
      </c>
      <c r="E4238" s="410" t="s">
        <v>10981</v>
      </c>
      <c r="F4238" s="474" t="s">
        <v>10983</v>
      </c>
      <c r="G4238" s="270"/>
      <c r="H4238" s="283" t="s">
        <v>44</v>
      </c>
      <c r="I4238" s="283" t="s">
        <v>40</v>
      </c>
      <c r="J4238" s="493">
        <v>14000</v>
      </c>
      <c r="K4238" s="494">
        <v>14000</v>
      </c>
      <c r="L4238" s="494">
        <v>14000</v>
      </c>
      <c r="M4238" s="494">
        <v>11200</v>
      </c>
      <c r="N4238" s="494">
        <v>11200</v>
      </c>
      <c r="O4238" s="494">
        <v>11200</v>
      </c>
      <c r="P4238" s="377" t="s">
        <v>31</v>
      </c>
      <c r="Q4238" s="377" t="s">
        <v>31</v>
      </c>
      <c r="R4238" s="377" t="s">
        <v>31</v>
      </c>
      <c r="S4238" s="270"/>
      <c r="T4238" s="377"/>
      <c r="U4238" s="377"/>
      <c r="V4238" s="270"/>
      <c r="W4238" s="270" t="s">
        <v>938</v>
      </c>
    </row>
    <row r="4239" s="253" customFormat="true" ht="51" hidden="true" spans="1:23">
      <c r="A4239" s="270">
        <f>MAX(A$3:A4238)+1</f>
        <v>3972</v>
      </c>
      <c r="B4239" s="270">
        <v>330804010</v>
      </c>
      <c r="C4239" s="503" t="s">
        <v>10984</v>
      </c>
      <c r="D4239" s="410" t="s">
        <v>10985</v>
      </c>
      <c r="E4239" s="410" t="s">
        <v>10984</v>
      </c>
      <c r="F4239" s="474" t="s">
        <v>10986</v>
      </c>
      <c r="G4239" s="270"/>
      <c r="H4239" s="283" t="s">
        <v>44</v>
      </c>
      <c r="I4239" s="283" t="s">
        <v>40</v>
      </c>
      <c r="J4239" s="493">
        <v>14000</v>
      </c>
      <c r="K4239" s="494">
        <v>14000</v>
      </c>
      <c r="L4239" s="494">
        <v>14000</v>
      </c>
      <c r="M4239" s="494">
        <v>11200</v>
      </c>
      <c r="N4239" s="494">
        <v>11200</v>
      </c>
      <c r="O4239" s="494">
        <v>11200</v>
      </c>
      <c r="P4239" s="377" t="s">
        <v>31</v>
      </c>
      <c r="Q4239" s="377" t="s">
        <v>31</v>
      </c>
      <c r="R4239" s="377" t="s">
        <v>31</v>
      </c>
      <c r="S4239" s="270"/>
      <c r="T4239" s="377"/>
      <c r="U4239" s="377"/>
      <c r="V4239" s="270"/>
      <c r="W4239" s="270" t="s">
        <v>938</v>
      </c>
    </row>
    <row r="4240" s="253" customFormat="true" ht="63.75" hidden="true" spans="1:23">
      <c r="A4240" s="270">
        <f>MAX(A$3:A4239)+1</f>
        <v>3973</v>
      </c>
      <c r="B4240" s="270">
        <v>330804011</v>
      </c>
      <c r="C4240" s="503" t="s">
        <v>10987</v>
      </c>
      <c r="D4240" s="410" t="s">
        <v>10988</v>
      </c>
      <c r="E4240" s="410" t="s">
        <v>10987</v>
      </c>
      <c r="F4240" s="474" t="s">
        <v>10989</v>
      </c>
      <c r="G4240" s="270"/>
      <c r="H4240" s="283" t="s">
        <v>44</v>
      </c>
      <c r="I4240" s="283" t="s">
        <v>40</v>
      </c>
      <c r="J4240" s="490">
        <v>15720</v>
      </c>
      <c r="K4240" s="490">
        <v>15720</v>
      </c>
      <c r="L4240" s="490">
        <v>15720</v>
      </c>
      <c r="M4240" s="490">
        <v>12576</v>
      </c>
      <c r="N4240" s="490">
        <v>12576</v>
      </c>
      <c r="O4240" s="490">
        <v>12576</v>
      </c>
      <c r="P4240" s="377" t="s">
        <v>31</v>
      </c>
      <c r="Q4240" s="377" t="s">
        <v>31</v>
      </c>
      <c r="R4240" s="377" t="s">
        <v>31</v>
      </c>
      <c r="S4240" s="270"/>
      <c r="T4240" s="312"/>
      <c r="U4240" s="312"/>
      <c r="V4240" s="270"/>
      <c r="W4240" s="270" t="s">
        <v>21</v>
      </c>
    </row>
    <row r="4241" s="253" customFormat="true" ht="40.5" hidden="true" spans="1:23">
      <c r="A4241" s="270">
        <f>MAX(A$3:A4240)+1</f>
        <v>3974</v>
      </c>
      <c r="B4241" s="270">
        <v>330804012</v>
      </c>
      <c r="C4241" s="503" t="s">
        <v>10990</v>
      </c>
      <c r="D4241" s="410" t="s">
        <v>10991</v>
      </c>
      <c r="E4241" s="410" t="s">
        <v>10992</v>
      </c>
      <c r="F4241" s="474" t="s">
        <v>10993</v>
      </c>
      <c r="G4241" s="270"/>
      <c r="H4241" s="283" t="s">
        <v>44</v>
      </c>
      <c r="I4241" s="283" t="s">
        <v>1135</v>
      </c>
      <c r="J4241" s="500">
        <v>3000</v>
      </c>
      <c r="K4241" s="501">
        <v>2700</v>
      </c>
      <c r="L4241" s="501">
        <v>2430</v>
      </c>
      <c r="M4241" s="501">
        <v>2400</v>
      </c>
      <c r="N4241" s="501">
        <v>2160</v>
      </c>
      <c r="O4241" s="501">
        <v>1944</v>
      </c>
      <c r="P4241" s="377" t="s">
        <v>31</v>
      </c>
      <c r="Q4241" s="377" t="s">
        <v>31</v>
      </c>
      <c r="R4241" s="377" t="s">
        <v>31</v>
      </c>
      <c r="S4241" s="270"/>
      <c r="T4241" s="283"/>
      <c r="U4241" s="283"/>
      <c r="V4241" s="270"/>
      <c r="W4241" s="270" t="s">
        <v>21</v>
      </c>
    </row>
    <row r="4242" s="253" customFormat="true" ht="27" hidden="true" spans="1:23">
      <c r="A4242" s="270">
        <f>MAX(A$3:A4241)+1</f>
        <v>3975</v>
      </c>
      <c r="B4242" s="270">
        <v>330804013</v>
      </c>
      <c r="C4242" s="503" t="s">
        <v>10994</v>
      </c>
      <c r="D4242" s="410" t="s">
        <v>10995</v>
      </c>
      <c r="E4242" s="410" t="s">
        <v>10994</v>
      </c>
      <c r="F4242" s="474" t="s">
        <v>10996</v>
      </c>
      <c r="G4242" s="270" t="s">
        <v>10997</v>
      </c>
      <c r="H4242" s="283" t="s">
        <v>44</v>
      </c>
      <c r="I4242" s="283" t="s">
        <v>40</v>
      </c>
      <c r="J4242" s="493">
        <v>3900</v>
      </c>
      <c r="K4242" s="494">
        <v>3900</v>
      </c>
      <c r="L4242" s="494">
        <v>3900</v>
      </c>
      <c r="M4242" s="494">
        <v>3120</v>
      </c>
      <c r="N4242" s="494">
        <v>3120</v>
      </c>
      <c r="O4242" s="494">
        <v>3120</v>
      </c>
      <c r="P4242" s="377" t="s">
        <v>31</v>
      </c>
      <c r="Q4242" s="377" t="s">
        <v>31</v>
      </c>
      <c r="R4242" s="377" t="s">
        <v>31</v>
      </c>
      <c r="S4242" s="270"/>
      <c r="T4242" s="377"/>
      <c r="U4242" s="377"/>
      <c r="V4242" s="270"/>
      <c r="W4242" s="270" t="s">
        <v>938</v>
      </c>
    </row>
    <row r="4243" s="253" customFormat="true" ht="27" hidden="true" spans="1:23">
      <c r="A4243" s="270">
        <f>MAX(A$3:A4242)+1</f>
        <v>3976</v>
      </c>
      <c r="B4243" s="270">
        <v>330804014</v>
      </c>
      <c r="C4243" s="503" t="s">
        <v>10998</v>
      </c>
      <c r="D4243" s="410" t="s">
        <v>10999</v>
      </c>
      <c r="E4243" s="410" t="s">
        <v>10998</v>
      </c>
      <c r="F4243" s="474" t="s">
        <v>11000</v>
      </c>
      <c r="G4243" s="270"/>
      <c r="H4243" s="283" t="s">
        <v>39</v>
      </c>
      <c r="I4243" s="283" t="s">
        <v>40</v>
      </c>
      <c r="J4243" s="500">
        <v>3000</v>
      </c>
      <c r="K4243" s="501">
        <v>2700</v>
      </c>
      <c r="L4243" s="501">
        <v>2430</v>
      </c>
      <c r="M4243" s="501">
        <v>2400</v>
      </c>
      <c r="N4243" s="501">
        <v>2160</v>
      </c>
      <c r="O4243" s="501">
        <v>1944</v>
      </c>
      <c r="P4243" s="377" t="s">
        <v>31</v>
      </c>
      <c r="Q4243" s="377" t="s">
        <v>31</v>
      </c>
      <c r="R4243" s="377" t="s">
        <v>31</v>
      </c>
      <c r="S4243" s="270"/>
      <c r="T4243" s="283"/>
      <c r="U4243" s="283"/>
      <c r="V4243" s="270"/>
      <c r="W4243" s="270" t="s">
        <v>21</v>
      </c>
    </row>
    <row r="4244" s="253" customFormat="true" ht="27" hidden="true" spans="1:23">
      <c r="A4244" s="270">
        <f>MAX(A$3:A4243)+1</f>
        <v>3977</v>
      </c>
      <c r="B4244" s="270">
        <v>330804015</v>
      </c>
      <c r="C4244" s="503" t="s">
        <v>11001</v>
      </c>
      <c r="D4244" s="410" t="s">
        <v>11002</v>
      </c>
      <c r="E4244" s="410" t="s">
        <v>11001</v>
      </c>
      <c r="F4244" s="474"/>
      <c r="G4244" s="270"/>
      <c r="H4244" s="283" t="s">
        <v>39</v>
      </c>
      <c r="I4244" s="283" t="s">
        <v>40</v>
      </c>
      <c r="J4244" s="500">
        <v>3300</v>
      </c>
      <c r="K4244" s="501">
        <v>2970</v>
      </c>
      <c r="L4244" s="501">
        <v>2673</v>
      </c>
      <c r="M4244" s="501">
        <v>2640</v>
      </c>
      <c r="N4244" s="501">
        <v>2376</v>
      </c>
      <c r="O4244" s="501">
        <v>2138.4</v>
      </c>
      <c r="P4244" s="377" t="s">
        <v>31</v>
      </c>
      <c r="Q4244" s="377" t="s">
        <v>31</v>
      </c>
      <c r="R4244" s="377" t="s">
        <v>31</v>
      </c>
      <c r="S4244" s="270"/>
      <c r="T4244" s="283"/>
      <c r="U4244" s="283"/>
      <c r="V4244" s="270"/>
      <c r="W4244" s="270" t="s">
        <v>21</v>
      </c>
    </row>
    <row r="4245" s="253" customFormat="true" ht="40.5" hidden="true" spans="1:23">
      <c r="A4245" s="270">
        <f>MAX(A$3:A4244)+1</f>
        <v>3978</v>
      </c>
      <c r="B4245" s="270">
        <v>330804016</v>
      </c>
      <c r="C4245" s="503" t="s">
        <v>11003</v>
      </c>
      <c r="D4245" s="410" t="s">
        <v>11004</v>
      </c>
      <c r="E4245" s="410" t="s">
        <v>11003</v>
      </c>
      <c r="F4245" s="474" t="s">
        <v>11005</v>
      </c>
      <c r="G4245" s="270"/>
      <c r="H4245" s="283" t="s">
        <v>44</v>
      </c>
      <c r="I4245" s="283" t="s">
        <v>40</v>
      </c>
      <c r="J4245" s="500">
        <v>3500</v>
      </c>
      <c r="K4245" s="501">
        <v>3150</v>
      </c>
      <c r="L4245" s="501">
        <v>2835</v>
      </c>
      <c r="M4245" s="501">
        <v>2800</v>
      </c>
      <c r="N4245" s="501">
        <v>2520</v>
      </c>
      <c r="O4245" s="501">
        <v>2268</v>
      </c>
      <c r="P4245" s="377" t="s">
        <v>31</v>
      </c>
      <c r="Q4245" s="377" t="s">
        <v>31</v>
      </c>
      <c r="R4245" s="377" t="s">
        <v>31</v>
      </c>
      <c r="S4245" s="270"/>
      <c r="T4245" s="283"/>
      <c r="U4245" s="283"/>
      <c r="V4245" s="270"/>
      <c r="W4245" s="270" t="s">
        <v>21</v>
      </c>
    </row>
    <row r="4246" s="253" customFormat="true" ht="51" hidden="true" spans="1:23">
      <c r="A4246" s="270">
        <f>MAX(A$3:A4245)+1</f>
        <v>3979</v>
      </c>
      <c r="B4246" s="270" t="s">
        <v>11006</v>
      </c>
      <c r="C4246" s="393" t="s">
        <v>11007</v>
      </c>
      <c r="D4246" s="410" t="s">
        <v>11008</v>
      </c>
      <c r="E4246" s="410" t="s">
        <v>11009</v>
      </c>
      <c r="F4246" s="270"/>
      <c r="G4246" s="270"/>
      <c r="H4246" s="283" t="s">
        <v>44</v>
      </c>
      <c r="I4246" s="283" t="s">
        <v>1135</v>
      </c>
      <c r="J4246" s="490">
        <v>900</v>
      </c>
      <c r="K4246" s="490">
        <v>900</v>
      </c>
      <c r="L4246" s="490">
        <v>900</v>
      </c>
      <c r="M4246" s="490">
        <v>900</v>
      </c>
      <c r="N4246" s="490">
        <v>900</v>
      </c>
      <c r="O4246" s="490">
        <v>900</v>
      </c>
      <c r="P4246" s="377" t="s">
        <v>31</v>
      </c>
      <c r="Q4246" s="377" t="s">
        <v>31</v>
      </c>
      <c r="R4246" s="377" t="s">
        <v>31</v>
      </c>
      <c r="S4246" s="430" t="s">
        <v>11007</v>
      </c>
      <c r="T4246" s="283"/>
      <c r="U4246" s="283"/>
      <c r="V4246" s="270"/>
      <c r="W4246" s="270" t="s">
        <v>21</v>
      </c>
    </row>
    <row r="4247" s="253" customFormat="true" ht="25.5" hidden="true" spans="1:23">
      <c r="A4247" s="270">
        <f>MAX(A$3:A4246)+1</f>
        <v>3980</v>
      </c>
      <c r="B4247" s="270">
        <v>330804017</v>
      </c>
      <c r="C4247" s="270" t="s">
        <v>11010</v>
      </c>
      <c r="D4247" s="410" t="s">
        <v>11011</v>
      </c>
      <c r="E4247" s="410" t="s">
        <v>11010</v>
      </c>
      <c r="F4247" s="270" t="s">
        <v>11012</v>
      </c>
      <c r="G4247" s="270"/>
      <c r="H4247" s="283" t="s">
        <v>44</v>
      </c>
      <c r="I4247" s="283" t="s">
        <v>40</v>
      </c>
      <c r="J4247" s="500">
        <v>3060</v>
      </c>
      <c r="K4247" s="501">
        <v>2754</v>
      </c>
      <c r="L4247" s="501">
        <v>2478.6</v>
      </c>
      <c r="M4247" s="501">
        <v>2448</v>
      </c>
      <c r="N4247" s="501">
        <v>2203.2</v>
      </c>
      <c r="O4247" s="501">
        <v>1982.88</v>
      </c>
      <c r="P4247" s="377" t="s">
        <v>31</v>
      </c>
      <c r="Q4247" s="377" t="s">
        <v>31</v>
      </c>
      <c r="R4247" s="377" t="s">
        <v>31</v>
      </c>
      <c r="S4247" s="270"/>
      <c r="T4247" s="283"/>
      <c r="U4247" s="283"/>
      <c r="V4247" s="270"/>
      <c r="W4247" s="270" t="s">
        <v>21</v>
      </c>
    </row>
    <row r="4248" s="253" customFormat="true" ht="51" hidden="true" spans="1:23">
      <c r="A4248" s="270">
        <f>MAX(A$3:A4247)+1</f>
        <v>3981</v>
      </c>
      <c r="B4248" s="270" t="s">
        <v>11013</v>
      </c>
      <c r="C4248" s="393" t="s">
        <v>11007</v>
      </c>
      <c r="D4248" s="410" t="s">
        <v>11014</v>
      </c>
      <c r="E4248" s="410" t="s">
        <v>11015</v>
      </c>
      <c r="F4248" s="270"/>
      <c r="G4248" s="270"/>
      <c r="H4248" s="283" t="s">
        <v>44</v>
      </c>
      <c r="I4248" s="283" t="s">
        <v>1135</v>
      </c>
      <c r="J4248" s="490">
        <v>900</v>
      </c>
      <c r="K4248" s="490">
        <v>900</v>
      </c>
      <c r="L4248" s="490">
        <v>900</v>
      </c>
      <c r="M4248" s="490">
        <v>900</v>
      </c>
      <c r="N4248" s="490">
        <v>900</v>
      </c>
      <c r="O4248" s="490">
        <v>900</v>
      </c>
      <c r="P4248" s="377" t="s">
        <v>31</v>
      </c>
      <c r="Q4248" s="377" t="s">
        <v>31</v>
      </c>
      <c r="R4248" s="377" t="s">
        <v>31</v>
      </c>
      <c r="S4248" s="430" t="s">
        <v>11007</v>
      </c>
      <c r="T4248" s="283"/>
      <c r="U4248" s="283"/>
      <c r="V4248" s="270"/>
      <c r="W4248" s="270" t="s">
        <v>21</v>
      </c>
    </row>
    <row r="4249" s="253" customFormat="true" ht="89.25" hidden="true" spans="1:23">
      <c r="A4249" s="270">
        <f>MAX(A$3:A4248)+1</f>
        <v>3982</v>
      </c>
      <c r="B4249" s="270">
        <v>330804018</v>
      </c>
      <c r="C4249" s="503" t="s">
        <v>11016</v>
      </c>
      <c r="D4249" s="410" t="s">
        <v>11017</v>
      </c>
      <c r="E4249" s="410" t="s">
        <v>11016</v>
      </c>
      <c r="F4249" s="474" t="s">
        <v>11018</v>
      </c>
      <c r="G4249" s="270"/>
      <c r="H4249" s="283" t="s">
        <v>39</v>
      </c>
      <c r="I4249" s="283" t="s">
        <v>40</v>
      </c>
      <c r="J4249" s="493">
        <v>3592</v>
      </c>
      <c r="K4249" s="494">
        <v>3592</v>
      </c>
      <c r="L4249" s="494">
        <v>3592</v>
      </c>
      <c r="M4249" s="494">
        <v>2874</v>
      </c>
      <c r="N4249" s="494">
        <v>2874</v>
      </c>
      <c r="O4249" s="494">
        <v>2874</v>
      </c>
      <c r="P4249" s="377" t="s">
        <v>31</v>
      </c>
      <c r="Q4249" s="377" t="s">
        <v>31</v>
      </c>
      <c r="R4249" s="377" t="s">
        <v>31</v>
      </c>
      <c r="S4249" s="270"/>
      <c r="T4249" s="377"/>
      <c r="U4249" s="462"/>
      <c r="V4249" s="270"/>
      <c r="W4249" s="270" t="s">
        <v>938</v>
      </c>
    </row>
    <row r="4250" s="253" customFormat="true" ht="51" hidden="true" spans="1:23">
      <c r="A4250" s="270">
        <f>MAX(A$3:A4249)+1</f>
        <v>3983</v>
      </c>
      <c r="B4250" s="270">
        <v>330804019</v>
      </c>
      <c r="C4250" s="503" t="s">
        <v>11019</v>
      </c>
      <c r="D4250" s="410" t="s">
        <v>11020</v>
      </c>
      <c r="E4250" s="410" t="s">
        <v>11019</v>
      </c>
      <c r="F4250" s="474" t="s">
        <v>11021</v>
      </c>
      <c r="G4250" s="270"/>
      <c r="H4250" s="283" t="s">
        <v>39</v>
      </c>
      <c r="I4250" s="283" t="s">
        <v>40</v>
      </c>
      <c r="J4250" s="500">
        <v>4550</v>
      </c>
      <c r="K4250" s="501">
        <v>4095</v>
      </c>
      <c r="L4250" s="501">
        <v>3685.5</v>
      </c>
      <c r="M4250" s="501">
        <v>3640</v>
      </c>
      <c r="N4250" s="501">
        <v>3276</v>
      </c>
      <c r="O4250" s="501">
        <v>2948.4</v>
      </c>
      <c r="P4250" s="377" t="s">
        <v>31</v>
      </c>
      <c r="Q4250" s="377" t="s">
        <v>31</v>
      </c>
      <c r="R4250" s="377" t="s">
        <v>31</v>
      </c>
      <c r="S4250" s="270"/>
      <c r="T4250" s="283"/>
      <c r="U4250" s="283"/>
      <c r="V4250" s="270"/>
      <c r="W4250" s="270" t="s">
        <v>21</v>
      </c>
    </row>
    <row r="4251" s="253" customFormat="true" ht="51" hidden="true" spans="1:23">
      <c r="A4251" s="270">
        <f>MAX(A$3:A4250)+1</f>
        <v>3984</v>
      </c>
      <c r="B4251" s="270">
        <v>330804020</v>
      </c>
      <c r="C4251" s="503" t="s">
        <v>11022</v>
      </c>
      <c r="D4251" s="410" t="s">
        <v>11023</v>
      </c>
      <c r="E4251" s="410" t="s">
        <v>11022</v>
      </c>
      <c r="F4251" s="474" t="s">
        <v>11024</v>
      </c>
      <c r="G4251" s="270"/>
      <c r="H4251" s="283" t="s">
        <v>39</v>
      </c>
      <c r="I4251" s="283" t="s">
        <v>40</v>
      </c>
      <c r="J4251" s="500">
        <v>3900</v>
      </c>
      <c r="K4251" s="501">
        <v>3510</v>
      </c>
      <c r="L4251" s="501">
        <v>3159</v>
      </c>
      <c r="M4251" s="501">
        <v>3120</v>
      </c>
      <c r="N4251" s="501">
        <v>2808</v>
      </c>
      <c r="O4251" s="501">
        <v>2527.2</v>
      </c>
      <c r="P4251" s="377" t="s">
        <v>31</v>
      </c>
      <c r="Q4251" s="377" t="s">
        <v>31</v>
      </c>
      <c r="R4251" s="377" t="s">
        <v>31</v>
      </c>
      <c r="S4251" s="270"/>
      <c r="T4251" s="283"/>
      <c r="U4251" s="283"/>
      <c r="V4251" s="270"/>
      <c r="W4251" s="270" t="s">
        <v>21</v>
      </c>
    </row>
    <row r="4252" s="253" customFormat="true" ht="27" hidden="true" spans="1:23">
      <c r="A4252" s="270">
        <f>MAX(A$3:A4251)+1</f>
        <v>3985</v>
      </c>
      <c r="B4252" s="270">
        <v>330804021</v>
      </c>
      <c r="C4252" s="503" t="s">
        <v>11025</v>
      </c>
      <c r="D4252" s="410" t="s">
        <v>11026</v>
      </c>
      <c r="E4252" s="410" t="s">
        <v>11025</v>
      </c>
      <c r="F4252" s="474" t="s">
        <v>11027</v>
      </c>
      <c r="G4252" s="270"/>
      <c r="H4252" s="283" t="s">
        <v>39</v>
      </c>
      <c r="I4252" s="283" t="s">
        <v>40</v>
      </c>
      <c r="J4252" s="500">
        <v>2630</v>
      </c>
      <c r="K4252" s="501">
        <v>2367</v>
      </c>
      <c r="L4252" s="501">
        <v>2130.3</v>
      </c>
      <c r="M4252" s="501">
        <v>2104</v>
      </c>
      <c r="N4252" s="501">
        <v>1893.6</v>
      </c>
      <c r="O4252" s="501">
        <v>1704.24</v>
      </c>
      <c r="P4252" s="377" t="s">
        <v>31</v>
      </c>
      <c r="Q4252" s="377" t="s">
        <v>31</v>
      </c>
      <c r="R4252" s="377" t="s">
        <v>31</v>
      </c>
      <c r="S4252" s="270"/>
      <c r="T4252" s="283"/>
      <c r="U4252" s="283"/>
      <c r="V4252" s="270"/>
      <c r="W4252" s="270" t="s">
        <v>21</v>
      </c>
    </row>
    <row r="4253" s="253" customFormat="true" ht="27" hidden="true" spans="1:23">
      <c r="A4253" s="270">
        <f>MAX(A$3:A4252)+1</f>
        <v>3986</v>
      </c>
      <c r="B4253" s="270">
        <v>330804022</v>
      </c>
      <c r="C4253" s="503" t="s">
        <v>11028</v>
      </c>
      <c r="D4253" s="410" t="s">
        <v>11029</v>
      </c>
      <c r="E4253" s="410" t="s">
        <v>11028</v>
      </c>
      <c r="F4253" s="474"/>
      <c r="G4253" s="270"/>
      <c r="H4253" s="283" t="s">
        <v>39</v>
      </c>
      <c r="I4253" s="283" t="s">
        <v>40</v>
      </c>
      <c r="J4253" s="500">
        <v>2550</v>
      </c>
      <c r="K4253" s="501">
        <v>2295</v>
      </c>
      <c r="L4253" s="501">
        <v>2065.5</v>
      </c>
      <c r="M4253" s="501">
        <v>2040</v>
      </c>
      <c r="N4253" s="501">
        <v>1836</v>
      </c>
      <c r="O4253" s="501">
        <v>1652.4</v>
      </c>
      <c r="P4253" s="377" t="s">
        <v>31</v>
      </c>
      <c r="Q4253" s="377" t="s">
        <v>31</v>
      </c>
      <c r="R4253" s="377" t="s">
        <v>31</v>
      </c>
      <c r="S4253" s="270"/>
      <c r="T4253" s="283"/>
      <c r="U4253" s="283"/>
      <c r="V4253" s="270"/>
      <c r="W4253" s="270" t="s">
        <v>21</v>
      </c>
    </row>
    <row r="4254" s="253" customFormat="true" ht="40.5" hidden="true" spans="1:23">
      <c r="A4254" s="270">
        <f>MAX(A$3:A4253)+1</f>
        <v>3987</v>
      </c>
      <c r="B4254" s="270">
        <v>330804023</v>
      </c>
      <c r="C4254" s="503" t="s">
        <v>11030</v>
      </c>
      <c r="D4254" s="410" t="s">
        <v>11031</v>
      </c>
      <c r="E4254" s="410" t="s">
        <v>11030</v>
      </c>
      <c r="F4254" s="474"/>
      <c r="G4254" s="270" t="s">
        <v>11032</v>
      </c>
      <c r="H4254" s="283" t="s">
        <v>39</v>
      </c>
      <c r="I4254" s="283" t="s">
        <v>40</v>
      </c>
      <c r="J4254" s="500">
        <v>2550</v>
      </c>
      <c r="K4254" s="501">
        <v>2295</v>
      </c>
      <c r="L4254" s="501">
        <v>2065.5</v>
      </c>
      <c r="M4254" s="501">
        <v>2040</v>
      </c>
      <c r="N4254" s="501">
        <v>1836</v>
      </c>
      <c r="O4254" s="501">
        <v>1652.4</v>
      </c>
      <c r="P4254" s="377" t="s">
        <v>31</v>
      </c>
      <c r="Q4254" s="377" t="s">
        <v>31</v>
      </c>
      <c r="R4254" s="377" t="s">
        <v>31</v>
      </c>
      <c r="S4254" s="270"/>
      <c r="T4254" s="283"/>
      <c r="U4254" s="283"/>
      <c r="V4254" s="270"/>
      <c r="W4254" s="270" t="s">
        <v>21</v>
      </c>
    </row>
    <row r="4255" s="253" customFormat="true" ht="40.5" hidden="true" spans="1:23">
      <c r="A4255" s="270">
        <f>MAX(A$3:A4254)+1</f>
        <v>3988</v>
      </c>
      <c r="B4255" s="270">
        <v>330804024</v>
      </c>
      <c r="C4255" s="503" t="s">
        <v>11033</v>
      </c>
      <c r="D4255" s="410" t="s">
        <v>11034</v>
      </c>
      <c r="E4255" s="410" t="s">
        <v>11033</v>
      </c>
      <c r="F4255" s="474" t="s">
        <v>11035</v>
      </c>
      <c r="G4255" s="270"/>
      <c r="H4255" s="283" t="s">
        <v>44</v>
      </c>
      <c r="I4255" s="283" t="s">
        <v>40</v>
      </c>
      <c r="J4255" s="500">
        <v>3000</v>
      </c>
      <c r="K4255" s="501">
        <v>2700</v>
      </c>
      <c r="L4255" s="501">
        <v>2430</v>
      </c>
      <c r="M4255" s="501">
        <v>2400</v>
      </c>
      <c r="N4255" s="501">
        <v>2160</v>
      </c>
      <c r="O4255" s="501">
        <v>1944</v>
      </c>
      <c r="P4255" s="377" t="s">
        <v>31</v>
      </c>
      <c r="Q4255" s="377" t="s">
        <v>31</v>
      </c>
      <c r="R4255" s="377" t="s">
        <v>31</v>
      </c>
      <c r="S4255" s="270"/>
      <c r="T4255" s="283"/>
      <c r="U4255" s="283"/>
      <c r="V4255" s="270"/>
      <c r="W4255" s="270" t="s">
        <v>21</v>
      </c>
    </row>
    <row r="4256" s="253" customFormat="true" ht="40.5" hidden="true" spans="1:23">
      <c r="A4256" s="270">
        <f>MAX(A$3:A4255)+1</f>
        <v>3989</v>
      </c>
      <c r="B4256" s="270">
        <v>330804025</v>
      </c>
      <c r="C4256" s="503" t="s">
        <v>11036</v>
      </c>
      <c r="D4256" s="410" t="s">
        <v>11037</v>
      </c>
      <c r="E4256" s="410" t="s">
        <v>11036</v>
      </c>
      <c r="F4256" s="474"/>
      <c r="G4256" s="270"/>
      <c r="H4256" s="283" t="s">
        <v>44</v>
      </c>
      <c r="I4256" s="283" t="s">
        <v>40</v>
      </c>
      <c r="J4256" s="500">
        <v>3000</v>
      </c>
      <c r="K4256" s="501">
        <v>2700</v>
      </c>
      <c r="L4256" s="501">
        <v>2430</v>
      </c>
      <c r="M4256" s="501">
        <v>2400</v>
      </c>
      <c r="N4256" s="501">
        <v>2160</v>
      </c>
      <c r="O4256" s="501">
        <v>1944</v>
      </c>
      <c r="P4256" s="377" t="s">
        <v>31</v>
      </c>
      <c r="Q4256" s="377" t="s">
        <v>31</v>
      </c>
      <c r="R4256" s="377" t="s">
        <v>31</v>
      </c>
      <c r="S4256" s="270"/>
      <c r="T4256" s="283"/>
      <c r="U4256" s="283"/>
      <c r="V4256" s="270"/>
      <c r="W4256" s="270" t="s">
        <v>21</v>
      </c>
    </row>
    <row r="4257" s="253" customFormat="true" ht="40.5" hidden="true" spans="1:23">
      <c r="A4257" s="270">
        <f>MAX(A$3:A4256)+1</f>
        <v>3990</v>
      </c>
      <c r="B4257" s="270">
        <v>330804026</v>
      </c>
      <c r="C4257" s="503" t="s">
        <v>11038</v>
      </c>
      <c r="D4257" s="410" t="s">
        <v>11039</v>
      </c>
      <c r="E4257" s="410" t="s">
        <v>11038</v>
      </c>
      <c r="F4257" s="474"/>
      <c r="G4257" s="270"/>
      <c r="H4257" s="283" t="s">
        <v>44</v>
      </c>
      <c r="I4257" s="283" t="s">
        <v>40</v>
      </c>
      <c r="J4257" s="500">
        <v>3000</v>
      </c>
      <c r="K4257" s="501">
        <v>2700</v>
      </c>
      <c r="L4257" s="501">
        <v>2430</v>
      </c>
      <c r="M4257" s="501">
        <v>2400</v>
      </c>
      <c r="N4257" s="501">
        <v>2160</v>
      </c>
      <c r="O4257" s="501">
        <v>1944</v>
      </c>
      <c r="P4257" s="377" t="s">
        <v>31</v>
      </c>
      <c r="Q4257" s="377" t="s">
        <v>31</v>
      </c>
      <c r="R4257" s="377" t="s">
        <v>31</v>
      </c>
      <c r="S4257" s="270"/>
      <c r="T4257" s="283"/>
      <c r="U4257" s="283"/>
      <c r="V4257" s="270"/>
      <c r="W4257" s="270" t="s">
        <v>21</v>
      </c>
    </row>
    <row r="4258" s="253" customFormat="true" ht="40.5" hidden="true" spans="1:23">
      <c r="A4258" s="270">
        <f>MAX(A$3:A4257)+1</f>
        <v>3991</v>
      </c>
      <c r="B4258" s="270">
        <v>330804027</v>
      </c>
      <c r="C4258" s="503" t="s">
        <v>11040</v>
      </c>
      <c r="D4258" s="410" t="s">
        <v>11041</v>
      </c>
      <c r="E4258" s="410" t="s">
        <v>11040</v>
      </c>
      <c r="F4258" s="474"/>
      <c r="G4258" s="270"/>
      <c r="H4258" s="283" t="s">
        <v>44</v>
      </c>
      <c r="I4258" s="283" t="s">
        <v>40</v>
      </c>
      <c r="J4258" s="500">
        <v>3300</v>
      </c>
      <c r="K4258" s="501">
        <v>2970</v>
      </c>
      <c r="L4258" s="501">
        <v>2673</v>
      </c>
      <c r="M4258" s="501">
        <v>2640</v>
      </c>
      <c r="N4258" s="501">
        <v>2376</v>
      </c>
      <c r="O4258" s="501">
        <v>2138.4</v>
      </c>
      <c r="P4258" s="377" t="s">
        <v>31</v>
      </c>
      <c r="Q4258" s="377" t="s">
        <v>31</v>
      </c>
      <c r="R4258" s="377" t="s">
        <v>31</v>
      </c>
      <c r="S4258" s="270"/>
      <c r="T4258" s="283"/>
      <c r="U4258" s="283"/>
      <c r="V4258" s="270"/>
      <c r="W4258" s="270" t="s">
        <v>21</v>
      </c>
    </row>
    <row r="4259" s="253" customFormat="true" ht="40.5" hidden="true" spans="1:23">
      <c r="A4259" s="270">
        <f>MAX(A$3:A4258)+1</f>
        <v>3992</v>
      </c>
      <c r="B4259" s="270">
        <v>330804028</v>
      </c>
      <c r="C4259" s="503" t="s">
        <v>11042</v>
      </c>
      <c r="D4259" s="410" t="s">
        <v>11043</v>
      </c>
      <c r="E4259" s="410" t="s">
        <v>11042</v>
      </c>
      <c r="F4259" s="474"/>
      <c r="G4259" s="270"/>
      <c r="H4259" s="283" t="s">
        <v>44</v>
      </c>
      <c r="I4259" s="283" t="s">
        <v>40</v>
      </c>
      <c r="J4259" s="500">
        <v>3000</v>
      </c>
      <c r="K4259" s="501">
        <v>2700</v>
      </c>
      <c r="L4259" s="501">
        <v>2430</v>
      </c>
      <c r="M4259" s="501">
        <v>2400</v>
      </c>
      <c r="N4259" s="501">
        <v>2160</v>
      </c>
      <c r="O4259" s="501">
        <v>1944</v>
      </c>
      <c r="P4259" s="377" t="s">
        <v>31</v>
      </c>
      <c r="Q4259" s="377" t="s">
        <v>31</v>
      </c>
      <c r="R4259" s="377" t="s">
        <v>31</v>
      </c>
      <c r="S4259" s="270"/>
      <c r="T4259" s="283"/>
      <c r="U4259" s="283"/>
      <c r="V4259" s="270"/>
      <c r="W4259" s="270" t="s">
        <v>21</v>
      </c>
    </row>
    <row r="4260" s="253" customFormat="true" ht="54" hidden="true" spans="1:23">
      <c r="A4260" s="270">
        <f>MAX(A$3:A4259)+1</f>
        <v>3993</v>
      </c>
      <c r="B4260" s="270">
        <v>330804029</v>
      </c>
      <c r="C4260" s="503" t="s">
        <v>11044</v>
      </c>
      <c r="D4260" s="410" t="s">
        <v>11045</v>
      </c>
      <c r="E4260" s="410" t="s">
        <v>11044</v>
      </c>
      <c r="F4260" s="474" t="s">
        <v>10996</v>
      </c>
      <c r="G4260" s="270"/>
      <c r="H4260" s="283" t="s">
        <v>44</v>
      </c>
      <c r="I4260" s="283" t="s">
        <v>40</v>
      </c>
      <c r="J4260" s="500">
        <v>3000</v>
      </c>
      <c r="K4260" s="501">
        <v>2700</v>
      </c>
      <c r="L4260" s="501">
        <v>2430</v>
      </c>
      <c r="M4260" s="501">
        <v>2400</v>
      </c>
      <c r="N4260" s="501">
        <v>2160</v>
      </c>
      <c r="O4260" s="501">
        <v>1944</v>
      </c>
      <c r="P4260" s="377" t="s">
        <v>31</v>
      </c>
      <c r="Q4260" s="377" t="s">
        <v>31</v>
      </c>
      <c r="R4260" s="377" t="s">
        <v>31</v>
      </c>
      <c r="S4260" s="270"/>
      <c r="T4260" s="283"/>
      <c r="U4260" s="283"/>
      <c r="V4260" s="270"/>
      <c r="W4260" s="270" t="s">
        <v>21</v>
      </c>
    </row>
    <row r="4261" s="253" customFormat="true" ht="40.5" hidden="true" spans="1:23">
      <c r="A4261" s="270">
        <f>MAX(A$3:A4260)+1</f>
        <v>3994</v>
      </c>
      <c r="B4261" s="270">
        <v>330804030</v>
      </c>
      <c r="C4261" s="503" t="s">
        <v>11046</v>
      </c>
      <c r="D4261" s="410" t="s">
        <v>11047</v>
      </c>
      <c r="E4261" s="410" t="s">
        <v>11046</v>
      </c>
      <c r="F4261" s="474" t="s">
        <v>11048</v>
      </c>
      <c r="G4261" s="270"/>
      <c r="H4261" s="283" t="s">
        <v>44</v>
      </c>
      <c r="I4261" s="283" t="s">
        <v>40</v>
      </c>
      <c r="J4261" s="500">
        <v>3000</v>
      </c>
      <c r="K4261" s="501">
        <v>2700</v>
      </c>
      <c r="L4261" s="501">
        <v>2430</v>
      </c>
      <c r="M4261" s="501">
        <v>2400</v>
      </c>
      <c r="N4261" s="501">
        <v>2160</v>
      </c>
      <c r="O4261" s="501">
        <v>1944</v>
      </c>
      <c r="P4261" s="377" t="s">
        <v>31</v>
      </c>
      <c r="Q4261" s="377" t="s">
        <v>31</v>
      </c>
      <c r="R4261" s="377" t="s">
        <v>31</v>
      </c>
      <c r="S4261" s="270"/>
      <c r="T4261" s="283"/>
      <c r="U4261" s="283"/>
      <c r="V4261" s="270"/>
      <c r="W4261" s="270" t="s">
        <v>21</v>
      </c>
    </row>
    <row r="4262" s="253" customFormat="true" ht="40.5" hidden="true" spans="1:23">
      <c r="A4262" s="270">
        <f>MAX(A$3:A4261)+1</f>
        <v>3995</v>
      </c>
      <c r="B4262" s="270">
        <v>330804031</v>
      </c>
      <c r="C4262" s="503" t="s">
        <v>11049</v>
      </c>
      <c r="D4262" s="410" t="s">
        <v>11050</v>
      </c>
      <c r="E4262" s="410" t="s">
        <v>11049</v>
      </c>
      <c r="F4262" s="270"/>
      <c r="G4262" s="270"/>
      <c r="H4262" s="283" t="s">
        <v>44</v>
      </c>
      <c r="I4262" s="283" t="s">
        <v>40</v>
      </c>
      <c r="J4262" s="500">
        <v>3000</v>
      </c>
      <c r="K4262" s="501">
        <v>2700</v>
      </c>
      <c r="L4262" s="501">
        <v>2430</v>
      </c>
      <c r="M4262" s="501">
        <v>2400</v>
      </c>
      <c r="N4262" s="501">
        <v>2160</v>
      </c>
      <c r="O4262" s="501">
        <v>1944</v>
      </c>
      <c r="P4262" s="377" t="s">
        <v>31</v>
      </c>
      <c r="Q4262" s="377" t="s">
        <v>31</v>
      </c>
      <c r="R4262" s="377" t="s">
        <v>31</v>
      </c>
      <c r="S4262" s="270"/>
      <c r="T4262" s="283"/>
      <c r="U4262" s="283"/>
      <c r="V4262" s="270"/>
      <c r="W4262" s="270" t="s">
        <v>21</v>
      </c>
    </row>
    <row r="4263" s="253" customFormat="true" ht="27" hidden="true" spans="1:23">
      <c r="A4263" s="270">
        <f>MAX(A$3:A4262)+1</f>
        <v>3996</v>
      </c>
      <c r="B4263" s="270">
        <v>330804032</v>
      </c>
      <c r="C4263" s="503" t="s">
        <v>11051</v>
      </c>
      <c r="D4263" s="410" t="s">
        <v>11052</v>
      </c>
      <c r="E4263" s="410" t="s">
        <v>11051</v>
      </c>
      <c r="F4263" s="270"/>
      <c r="G4263" s="270"/>
      <c r="H4263" s="283" t="s">
        <v>39</v>
      </c>
      <c r="I4263" s="283" t="s">
        <v>40</v>
      </c>
      <c r="J4263" s="500">
        <v>2630</v>
      </c>
      <c r="K4263" s="501">
        <v>2367</v>
      </c>
      <c r="L4263" s="501">
        <v>2130.3</v>
      </c>
      <c r="M4263" s="501">
        <v>2104</v>
      </c>
      <c r="N4263" s="501">
        <v>1893.6</v>
      </c>
      <c r="O4263" s="501">
        <v>1704.24</v>
      </c>
      <c r="P4263" s="377" t="s">
        <v>31</v>
      </c>
      <c r="Q4263" s="377" t="s">
        <v>31</v>
      </c>
      <c r="R4263" s="377" t="s">
        <v>31</v>
      </c>
      <c r="S4263" s="270"/>
      <c r="T4263" s="283"/>
      <c r="U4263" s="283"/>
      <c r="V4263" s="270"/>
      <c r="W4263" s="270" t="s">
        <v>21</v>
      </c>
    </row>
    <row r="4264" s="253" customFormat="true" ht="27" hidden="true" spans="1:23">
      <c r="A4264" s="270">
        <f>MAX(A$3:A4263)+1</f>
        <v>3997</v>
      </c>
      <c r="B4264" s="270">
        <v>330804033</v>
      </c>
      <c r="C4264" s="503" t="s">
        <v>11053</v>
      </c>
      <c r="D4264" s="410" t="s">
        <v>11054</v>
      </c>
      <c r="E4264" s="410" t="s">
        <v>11053</v>
      </c>
      <c r="F4264" s="270"/>
      <c r="G4264" s="270"/>
      <c r="H4264" s="283" t="s">
        <v>39</v>
      </c>
      <c r="I4264" s="283" t="s">
        <v>40</v>
      </c>
      <c r="J4264" s="500">
        <v>2630</v>
      </c>
      <c r="K4264" s="501">
        <v>2367</v>
      </c>
      <c r="L4264" s="501">
        <v>2130.3</v>
      </c>
      <c r="M4264" s="501">
        <v>2104</v>
      </c>
      <c r="N4264" s="501">
        <v>1893.6</v>
      </c>
      <c r="O4264" s="501">
        <v>1704.24</v>
      </c>
      <c r="P4264" s="377" t="s">
        <v>31</v>
      </c>
      <c r="Q4264" s="377" t="s">
        <v>31</v>
      </c>
      <c r="R4264" s="377" t="s">
        <v>31</v>
      </c>
      <c r="S4264" s="270"/>
      <c r="T4264" s="283"/>
      <c r="U4264" s="283"/>
      <c r="V4264" s="270"/>
      <c r="W4264" s="270" t="s">
        <v>21</v>
      </c>
    </row>
    <row r="4265" s="253" customFormat="true" ht="27" hidden="true" spans="1:23">
      <c r="A4265" s="270">
        <f>MAX(A$3:A4264)+1</f>
        <v>3998</v>
      </c>
      <c r="B4265" s="270">
        <v>330804034</v>
      </c>
      <c r="C4265" s="503" t="s">
        <v>11055</v>
      </c>
      <c r="D4265" s="410" t="s">
        <v>11056</v>
      </c>
      <c r="E4265" s="410" t="s">
        <v>11055</v>
      </c>
      <c r="F4265" s="270" t="s">
        <v>11057</v>
      </c>
      <c r="G4265" s="270"/>
      <c r="H4265" s="283" t="s">
        <v>39</v>
      </c>
      <c r="I4265" s="283" t="s">
        <v>40</v>
      </c>
      <c r="J4265" s="500">
        <v>2630</v>
      </c>
      <c r="K4265" s="501">
        <v>2367</v>
      </c>
      <c r="L4265" s="501">
        <v>2130.3</v>
      </c>
      <c r="M4265" s="501">
        <v>2104</v>
      </c>
      <c r="N4265" s="501">
        <v>1893.6</v>
      </c>
      <c r="O4265" s="501">
        <v>1704.24</v>
      </c>
      <c r="P4265" s="377" t="s">
        <v>31</v>
      </c>
      <c r="Q4265" s="377" t="s">
        <v>31</v>
      </c>
      <c r="R4265" s="377" t="s">
        <v>31</v>
      </c>
      <c r="S4265" s="270"/>
      <c r="T4265" s="283"/>
      <c r="U4265" s="283"/>
      <c r="V4265" s="270"/>
      <c r="W4265" s="270" t="s">
        <v>21</v>
      </c>
    </row>
    <row r="4266" s="253" customFormat="true" ht="27" hidden="true" spans="1:23">
      <c r="A4266" s="270">
        <f>MAX(A$3:A4265)+1</f>
        <v>3999</v>
      </c>
      <c r="B4266" s="270">
        <v>330804035</v>
      </c>
      <c r="C4266" s="503" t="s">
        <v>11058</v>
      </c>
      <c r="D4266" s="410" t="s">
        <v>11059</v>
      </c>
      <c r="E4266" s="410" t="s">
        <v>11058</v>
      </c>
      <c r="F4266" s="270" t="s">
        <v>11060</v>
      </c>
      <c r="G4266" s="270" t="s">
        <v>11061</v>
      </c>
      <c r="H4266" s="283" t="s">
        <v>44</v>
      </c>
      <c r="I4266" s="283" t="s">
        <v>40</v>
      </c>
      <c r="J4266" s="500">
        <v>2630</v>
      </c>
      <c r="K4266" s="501">
        <v>2367</v>
      </c>
      <c r="L4266" s="501">
        <v>2130.3</v>
      </c>
      <c r="M4266" s="501">
        <v>2104</v>
      </c>
      <c r="N4266" s="501">
        <v>1893.6</v>
      </c>
      <c r="O4266" s="501">
        <v>1704.24</v>
      </c>
      <c r="P4266" s="377" t="s">
        <v>31</v>
      </c>
      <c r="Q4266" s="377" t="s">
        <v>31</v>
      </c>
      <c r="R4266" s="377" t="s">
        <v>31</v>
      </c>
      <c r="S4266" s="270"/>
      <c r="T4266" s="283"/>
      <c r="U4266" s="283"/>
      <c r="V4266" s="270"/>
      <c r="W4266" s="270" t="s">
        <v>21</v>
      </c>
    </row>
    <row r="4267" s="253" customFormat="true" ht="27" hidden="true" spans="1:23">
      <c r="A4267" s="270">
        <f>MAX(A$3:A4266)+1</f>
        <v>4000</v>
      </c>
      <c r="B4267" s="270">
        <v>330804036</v>
      </c>
      <c r="C4267" s="503" t="s">
        <v>11062</v>
      </c>
      <c r="D4267" s="410" t="s">
        <v>11063</v>
      </c>
      <c r="E4267" s="410" t="s">
        <v>11062</v>
      </c>
      <c r="F4267" s="270"/>
      <c r="G4267" s="270"/>
      <c r="H4267" s="283" t="s">
        <v>39</v>
      </c>
      <c r="I4267" s="283" t="s">
        <v>40</v>
      </c>
      <c r="J4267" s="500">
        <v>2630</v>
      </c>
      <c r="K4267" s="501">
        <v>2367</v>
      </c>
      <c r="L4267" s="501">
        <v>2130.3</v>
      </c>
      <c r="M4267" s="501">
        <v>2104</v>
      </c>
      <c r="N4267" s="501">
        <v>1893.6</v>
      </c>
      <c r="O4267" s="501">
        <v>1704.24</v>
      </c>
      <c r="P4267" s="377" t="s">
        <v>31</v>
      </c>
      <c r="Q4267" s="377" t="s">
        <v>31</v>
      </c>
      <c r="R4267" s="377" t="s">
        <v>31</v>
      </c>
      <c r="S4267" s="270"/>
      <c r="T4267" s="283"/>
      <c r="U4267" s="283"/>
      <c r="V4267" s="270"/>
      <c r="W4267" s="270" t="s">
        <v>21</v>
      </c>
    </row>
    <row r="4268" s="253" customFormat="true" ht="40.5" hidden="true" spans="1:23">
      <c r="A4268" s="270">
        <f>MAX(A$3:A4267)+1</f>
        <v>4001</v>
      </c>
      <c r="B4268" s="270">
        <v>330804037</v>
      </c>
      <c r="C4268" s="503" t="s">
        <v>11064</v>
      </c>
      <c r="D4268" s="410" t="s">
        <v>11065</v>
      </c>
      <c r="E4268" s="410" t="s">
        <v>11064</v>
      </c>
      <c r="F4268" s="270"/>
      <c r="G4268" s="270"/>
      <c r="H4268" s="283" t="s">
        <v>39</v>
      </c>
      <c r="I4268" s="283" t="s">
        <v>40</v>
      </c>
      <c r="J4268" s="500">
        <v>2630</v>
      </c>
      <c r="K4268" s="501">
        <v>2367</v>
      </c>
      <c r="L4268" s="501">
        <v>2130.3</v>
      </c>
      <c r="M4268" s="501">
        <v>2104</v>
      </c>
      <c r="N4268" s="501">
        <v>1893.6</v>
      </c>
      <c r="O4268" s="501">
        <v>1704.24</v>
      </c>
      <c r="P4268" s="377" t="s">
        <v>31</v>
      </c>
      <c r="Q4268" s="377" t="s">
        <v>31</v>
      </c>
      <c r="R4268" s="377" t="s">
        <v>31</v>
      </c>
      <c r="S4268" s="270"/>
      <c r="T4268" s="283"/>
      <c r="U4268" s="283"/>
      <c r="V4268" s="270"/>
      <c r="W4268" s="270" t="s">
        <v>21</v>
      </c>
    </row>
    <row r="4269" s="253" customFormat="true" ht="54" hidden="true" spans="1:23">
      <c r="A4269" s="270">
        <f>MAX(A$3:A4268)+1</f>
        <v>4002</v>
      </c>
      <c r="B4269" s="270">
        <v>330804038</v>
      </c>
      <c r="C4269" s="503" t="s">
        <v>11066</v>
      </c>
      <c r="D4269" s="410" t="s">
        <v>11067</v>
      </c>
      <c r="E4269" s="410" t="s">
        <v>11066</v>
      </c>
      <c r="F4269" s="270" t="s">
        <v>11068</v>
      </c>
      <c r="G4269" s="270"/>
      <c r="H4269" s="283" t="s">
        <v>44</v>
      </c>
      <c r="I4269" s="283" t="s">
        <v>40</v>
      </c>
      <c r="J4269" s="500">
        <v>2630</v>
      </c>
      <c r="K4269" s="501">
        <v>2367</v>
      </c>
      <c r="L4269" s="501">
        <v>2130.3</v>
      </c>
      <c r="M4269" s="501">
        <v>2104</v>
      </c>
      <c r="N4269" s="501">
        <v>1893.6</v>
      </c>
      <c r="O4269" s="501">
        <v>1704.24</v>
      </c>
      <c r="P4269" s="377" t="s">
        <v>31</v>
      </c>
      <c r="Q4269" s="377" t="s">
        <v>31</v>
      </c>
      <c r="R4269" s="377" t="s">
        <v>31</v>
      </c>
      <c r="S4269" s="270"/>
      <c r="T4269" s="283"/>
      <c r="U4269" s="283"/>
      <c r="V4269" s="270"/>
      <c r="W4269" s="270" t="s">
        <v>21</v>
      </c>
    </row>
    <row r="4270" s="253" customFormat="true" ht="27" hidden="true" spans="1:23">
      <c r="A4270" s="270">
        <f>MAX(A$3:A4269)+1</f>
        <v>4003</v>
      </c>
      <c r="B4270" s="270">
        <v>330804039</v>
      </c>
      <c r="C4270" s="503" t="s">
        <v>11069</v>
      </c>
      <c r="D4270" s="410" t="s">
        <v>11070</v>
      </c>
      <c r="E4270" s="410" t="s">
        <v>11069</v>
      </c>
      <c r="F4270" s="270"/>
      <c r="G4270" s="270"/>
      <c r="H4270" s="283" t="s">
        <v>44</v>
      </c>
      <c r="I4270" s="283" t="s">
        <v>40</v>
      </c>
      <c r="J4270" s="500">
        <v>2400</v>
      </c>
      <c r="K4270" s="501">
        <v>2160</v>
      </c>
      <c r="L4270" s="501">
        <v>1944</v>
      </c>
      <c r="M4270" s="501">
        <v>1920</v>
      </c>
      <c r="N4270" s="501">
        <v>1728</v>
      </c>
      <c r="O4270" s="501">
        <v>1555.2</v>
      </c>
      <c r="P4270" s="377" t="s">
        <v>31</v>
      </c>
      <c r="Q4270" s="377" t="s">
        <v>31</v>
      </c>
      <c r="R4270" s="377" t="s">
        <v>31</v>
      </c>
      <c r="S4270" s="270"/>
      <c r="T4270" s="283"/>
      <c r="U4270" s="283"/>
      <c r="V4270" s="270"/>
      <c r="W4270" s="270" t="s">
        <v>21</v>
      </c>
    </row>
    <row r="4271" s="253" customFormat="true" ht="27" hidden="true" spans="1:23">
      <c r="A4271" s="270">
        <f>MAX(A$3:A4270)+1</f>
        <v>4004</v>
      </c>
      <c r="B4271" s="270">
        <v>330804040</v>
      </c>
      <c r="C4271" s="503" t="s">
        <v>11071</v>
      </c>
      <c r="D4271" s="410" t="s">
        <v>11072</v>
      </c>
      <c r="E4271" s="410" t="s">
        <v>11071</v>
      </c>
      <c r="F4271" s="270"/>
      <c r="G4271" s="270"/>
      <c r="H4271" s="283" t="s">
        <v>39</v>
      </c>
      <c r="I4271" s="283" t="s">
        <v>40</v>
      </c>
      <c r="J4271" s="500">
        <v>2400</v>
      </c>
      <c r="K4271" s="501">
        <v>2160</v>
      </c>
      <c r="L4271" s="501">
        <v>1944</v>
      </c>
      <c r="M4271" s="501">
        <v>1920</v>
      </c>
      <c r="N4271" s="501">
        <v>1728</v>
      </c>
      <c r="O4271" s="501">
        <v>1555.2</v>
      </c>
      <c r="P4271" s="377" t="s">
        <v>31</v>
      </c>
      <c r="Q4271" s="377" t="s">
        <v>31</v>
      </c>
      <c r="R4271" s="377" t="s">
        <v>31</v>
      </c>
      <c r="S4271" s="270"/>
      <c r="T4271" s="283"/>
      <c r="U4271" s="283"/>
      <c r="V4271" s="270"/>
      <c r="W4271" s="270" t="s">
        <v>21</v>
      </c>
    </row>
    <row r="4272" s="253" customFormat="true" ht="40.5" hidden="true" spans="1:23">
      <c r="A4272" s="270">
        <f>MAX(A$3:A4271)+1</f>
        <v>4005</v>
      </c>
      <c r="B4272" s="270">
        <v>330804041</v>
      </c>
      <c r="C4272" s="503" t="s">
        <v>11073</v>
      </c>
      <c r="D4272" s="410" t="s">
        <v>11074</v>
      </c>
      <c r="E4272" s="410" t="s">
        <v>11073</v>
      </c>
      <c r="F4272" s="270" t="s">
        <v>11075</v>
      </c>
      <c r="G4272" s="270" t="s">
        <v>11076</v>
      </c>
      <c r="H4272" s="283" t="s">
        <v>44</v>
      </c>
      <c r="I4272" s="283" t="s">
        <v>40</v>
      </c>
      <c r="J4272" s="500">
        <v>2630</v>
      </c>
      <c r="K4272" s="501">
        <v>2367</v>
      </c>
      <c r="L4272" s="501">
        <v>2130.3</v>
      </c>
      <c r="M4272" s="501">
        <v>2104</v>
      </c>
      <c r="N4272" s="501">
        <v>1893.6</v>
      </c>
      <c r="O4272" s="501">
        <v>1704.24</v>
      </c>
      <c r="P4272" s="377" t="s">
        <v>31</v>
      </c>
      <c r="Q4272" s="377" t="s">
        <v>31</v>
      </c>
      <c r="R4272" s="377" t="s">
        <v>31</v>
      </c>
      <c r="S4272" s="270"/>
      <c r="T4272" s="283"/>
      <c r="U4272" s="283"/>
      <c r="V4272" s="270"/>
      <c r="W4272" s="270" t="s">
        <v>21</v>
      </c>
    </row>
    <row r="4273" s="253" customFormat="true" ht="27" hidden="true" spans="1:23">
      <c r="A4273" s="270">
        <f>MAX(A$3:A4272)+1</f>
        <v>4006</v>
      </c>
      <c r="B4273" s="270">
        <v>330804042</v>
      </c>
      <c r="C4273" s="503" t="s">
        <v>11077</v>
      </c>
      <c r="D4273" s="410" t="s">
        <v>11078</v>
      </c>
      <c r="E4273" s="410" t="s">
        <v>11077</v>
      </c>
      <c r="F4273" s="270"/>
      <c r="G4273" s="270"/>
      <c r="H4273" s="283" t="s">
        <v>39</v>
      </c>
      <c r="I4273" s="283" t="s">
        <v>11079</v>
      </c>
      <c r="J4273" s="493">
        <v>1703</v>
      </c>
      <c r="K4273" s="494">
        <v>1703</v>
      </c>
      <c r="L4273" s="494">
        <v>1703</v>
      </c>
      <c r="M4273" s="494">
        <v>1362</v>
      </c>
      <c r="N4273" s="494">
        <v>1362</v>
      </c>
      <c r="O4273" s="494">
        <v>1362</v>
      </c>
      <c r="P4273" s="377" t="s">
        <v>31</v>
      </c>
      <c r="Q4273" s="377" t="s">
        <v>31</v>
      </c>
      <c r="R4273" s="377" t="s">
        <v>31</v>
      </c>
      <c r="S4273" s="270"/>
      <c r="T4273" s="377"/>
      <c r="U4273" s="377"/>
      <c r="V4273" s="270"/>
      <c r="W4273" s="270" t="s">
        <v>938</v>
      </c>
    </row>
    <row r="4274" s="253" customFormat="true" ht="27" hidden="true" spans="1:23">
      <c r="A4274" s="270">
        <f>MAX(A$3:A4273)+1</f>
        <v>4007</v>
      </c>
      <c r="B4274" s="270">
        <v>330804043</v>
      </c>
      <c r="C4274" s="503" t="s">
        <v>11080</v>
      </c>
      <c r="D4274" s="410" t="s">
        <v>11081</v>
      </c>
      <c r="E4274" s="410" t="s">
        <v>11080</v>
      </c>
      <c r="F4274" s="270" t="s">
        <v>11082</v>
      </c>
      <c r="G4274" s="270" t="s">
        <v>10997</v>
      </c>
      <c r="H4274" s="283" t="s">
        <v>39</v>
      </c>
      <c r="I4274" s="283" t="s">
        <v>11079</v>
      </c>
      <c r="J4274" s="500">
        <v>1350</v>
      </c>
      <c r="K4274" s="501">
        <v>1215</v>
      </c>
      <c r="L4274" s="501">
        <v>1093.5</v>
      </c>
      <c r="M4274" s="501">
        <v>1080</v>
      </c>
      <c r="N4274" s="501">
        <v>972</v>
      </c>
      <c r="O4274" s="501">
        <v>874.8</v>
      </c>
      <c r="P4274" s="377" t="s">
        <v>31</v>
      </c>
      <c r="Q4274" s="377" t="s">
        <v>31</v>
      </c>
      <c r="R4274" s="377" t="s">
        <v>31</v>
      </c>
      <c r="S4274" s="270"/>
      <c r="T4274" s="283"/>
      <c r="U4274" s="283"/>
      <c r="V4274" s="270"/>
      <c r="W4274" s="270" t="s">
        <v>21</v>
      </c>
    </row>
    <row r="4275" s="253" customFormat="true" ht="54" hidden="true" spans="1:23">
      <c r="A4275" s="270">
        <f>MAX(A$3:A4274)+1</f>
        <v>4008</v>
      </c>
      <c r="B4275" s="270" t="s">
        <v>11083</v>
      </c>
      <c r="C4275" s="393" t="s">
        <v>11084</v>
      </c>
      <c r="D4275" s="410" t="s">
        <v>11085</v>
      </c>
      <c r="E4275" s="410" t="s">
        <v>11086</v>
      </c>
      <c r="F4275" s="270"/>
      <c r="G4275" s="270"/>
      <c r="H4275" s="283" t="s">
        <v>39</v>
      </c>
      <c r="I4275" s="283" t="s">
        <v>11079</v>
      </c>
      <c r="J4275" s="490">
        <v>600</v>
      </c>
      <c r="K4275" s="490">
        <v>600</v>
      </c>
      <c r="L4275" s="490">
        <v>600</v>
      </c>
      <c r="M4275" s="490">
        <v>600</v>
      </c>
      <c r="N4275" s="490">
        <v>600</v>
      </c>
      <c r="O4275" s="490">
        <v>600</v>
      </c>
      <c r="P4275" s="377" t="s">
        <v>31</v>
      </c>
      <c r="Q4275" s="377" t="s">
        <v>31</v>
      </c>
      <c r="R4275" s="377" t="s">
        <v>31</v>
      </c>
      <c r="S4275" s="430" t="s">
        <v>11084</v>
      </c>
      <c r="T4275" s="283"/>
      <c r="U4275" s="283"/>
      <c r="V4275" s="270"/>
      <c r="W4275" s="270" t="s">
        <v>21</v>
      </c>
    </row>
    <row r="4276" s="253" customFormat="true" ht="51" hidden="true" spans="1:23">
      <c r="A4276" s="270">
        <f>MAX(A$3:A4275)+1</f>
        <v>4009</v>
      </c>
      <c r="B4276" s="270">
        <v>330804044</v>
      </c>
      <c r="C4276" s="503" t="s">
        <v>11087</v>
      </c>
      <c r="D4276" s="410" t="s">
        <v>11088</v>
      </c>
      <c r="E4276" s="410" t="s">
        <v>11087</v>
      </c>
      <c r="F4276" s="270" t="s">
        <v>11089</v>
      </c>
      <c r="G4276" s="270"/>
      <c r="H4276" s="283" t="s">
        <v>39</v>
      </c>
      <c r="I4276" s="283" t="s">
        <v>40</v>
      </c>
      <c r="J4276" s="493">
        <v>1993</v>
      </c>
      <c r="K4276" s="494">
        <v>1993</v>
      </c>
      <c r="L4276" s="494">
        <v>1993</v>
      </c>
      <c r="M4276" s="494">
        <v>1594</v>
      </c>
      <c r="N4276" s="494">
        <v>1594</v>
      </c>
      <c r="O4276" s="494">
        <v>1594</v>
      </c>
      <c r="P4276" s="377" t="s">
        <v>31</v>
      </c>
      <c r="Q4276" s="377" t="s">
        <v>31</v>
      </c>
      <c r="R4276" s="377" t="s">
        <v>31</v>
      </c>
      <c r="S4276" s="270"/>
      <c r="T4276" s="377"/>
      <c r="U4276" s="377"/>
      <c r="V4276" s="270"/>
      <c r="W4276" s="270" t="s">
        <v>938</v>
      </c>
    </row>
    <row r="4277" s="253" customFormat="true" ht="25.5" hidden="true" spans="1:23">
      <c r="A4277" s="270">
        <f>MAX(A$3:A4276)+1</f>
        <v>4010</v>
      </c>
      <c r="B4277" s="270">
        <v>330804045</v>
      </c>
      <c r="C4277" s="503" t="s">
        <v>11090</v>
      </c>
      <c r="D4277" s="410" t="s">
        <v>11091</v>
      </c>
      <c r="E4277" s="410" t="s">
        <v>11090</v>
      </c>
      <c r="F4277" s="270"/>
      <c r="G4277" s="270" t="s">
        <v>11092</v>
      </c>
      <c r="H4277" s="283" t="s">
        <v>44</v>
      </c>
      <c r="I4277" s="283" t="s">
        <v>40</v>
      </c>
      <c r="J4277" s="493">
        <v>2570</v>
      </c>
      <c r="K4277" s="494">
        <v>2570</v>
      </c>
      <c r="L4277" s="494">
        <v>2570</v>
      </c>
      <c r="M4277" s="494">
        <v>2056</v>
      </c>
      <c r="N4277" s="494">
        <v>2056</v>
      </c>
      <c r="O4277" s="494">
        <v>2056</v>
      </c>
      <c r="P4277" s="377" t="s">
        <v>31</v>
      </c>
      <c r="Q4277" s="377" t="s">
        <v>31</v>
      </c>
      <c r="R4277" s="377" t="s">
        <v>31</v>
      </c>
      <c r="S4277" s="270"/>
      <c r="T4277" s="377"/>
      <c r="U4277" s="377"/>
      <c r="V4277" s="270"/>
      <c r="W4277" s="270" t="s">
        <v>938</v>
      </c>
    </row>
    <row r="4278" s="253" customFormat="true" ht="40.5" hidden="true" spans="1:23">
      <c r="A4278" s="270">
        <f>MAX(A$3:A4277)+1</f>
        <v>4011</v>
      </c>
      <c r="B4278" s="270">
        <v>330804046</v>
      </c>
      <c r="C4278" s="503" t="s">
        <v>11093</v>
      </c>
      <c r="D4278" s="410" t="s">
        <v>11094</v>
      </c>
      <c r="E4278" s="410" t="s">
        <v>11093</v>
      </c>
      <c r="F4278" s="270" t="s">
        <v>11095</v>
      </c>
      <c r="G4278" s="270"/>
      <c r="H4278" s="283" t="s">
        <v>44</v>
      </c>
      <c r="I4278" s="283" t="s">
        <v>40</v>
      </c>
      <c r="J4278" s="500">
        <v>2550</v>
      </c>
      <c r="K4278" s="501">
        <v>2295</v>
      </c>
      <c r="L4278" s="501">
        <v>2065.5</v>
      </c>
      <c r="M4278" s="501">
        <v>2040</v>
      </c>
      <c r="N4278" s="501">
        <v>1836</v>
      </c>
      <c r="O4278" s="501">
        <v>1652.4</v>
      </c>
      <c r="P4278" s="377" t="s">
        <v>31</v>
      </c>
      <c r="Q4278" s="377" t="s">
        <v>31</v>
      </c>
      <c r="R4278" s="377" t="s">
        <v>31</v>
      </c>
      <c r="S4278" s="270"/>
      <c r="T4278" s="283"/>
      <c r="U4278" s="283"/>
      <c r="V4278" s="270"/>
      <c r="W4278" s="270" t="s">
        <v>21</v>
      </c>
    </row>
    <row r="4279" s="253" customFormat="true" ht="27" hidden="true" spans="1:23">
      <c r="A4279" s="270">
        <f>MAX(A$3:A4278)+1</f>
        <v>4012</v>
      </c>
      <c r="B4279" s="270">
        <v>330804047</v>
      </c>
      <c r="C4279" s="503" t="s">
        <v>11096</v>
      </c>
      <c r="D4279" s="410" t="s">
        <v>11097</v>
      </c>
      <c r="E4279" s="410" t="s">
        <v>11096</v>
      </c>
      <c r="F4279" s="270" t="s">
        <v>11098</v>
      </c>
      <c r="G4279" s="270"/>
      <c r="H4279" s="283" t="s">
        <v>44</v>
      </c>
      <c r="I4279" s="283" t="s">
        <v>40</v>
      </c>
      <c r="J4279" s="500">
        <v>2550</v>
      </c>
      <c r="K4279" s="501">
        <v>2295</v>
      </c>
      <c r="L4279" s="501">
        <v>2065.5</v>
      </c>
      <c r="M4279" s="501">
        <v>2040</v>
      </c>
      <c r="N4279" s="501">
        <v>1836</v>
      </c>
      <c r="O4279" s="501">
        <v>1652.4</v>
      </c>
      <c r="P4279" s="377" t="s">
        <v>31</v>
      </c>
      <c r="Q4279" s="377" t="s">
        <v>31</v>
      </c>
      <c r="R4279" s="377" t="s">
        <v>31</v>
      </c>
      <c r="S4279" s="270"/>
      <c r="T4279" s="283"/>
      <c r="U4279" s="283"/>
      <c r="V4279" s="270"/>
      <c r="W4279" s="270" t="s">
        <v>21</v>
      </c>
    </row>
    <row r="4280" s="253" customFormat="true" ht="27" hidden="true" spans="1:23">
      <c r="A4280" s="270">
        <f>MAX(A$3:A4279)+1</f>
        <v>4013</v>
      </c>
      <c r="B4280" s="270">
        <v>330804048</v>
      </c>
      <c r="C4280" s="503" t="s">
        <v>11099</v>
      </c>
      <c r="D4280" s="410" t="s">
        <v>11100</v>
      </c>
      <c r="E4280" s="410" t="s">
        <v>11099</v>
      </c>
      <c r="F4280" s="270"/>
      <c r="G4280" s="270"/>
      <c r="H4280" s="283" t="s">
        <v>44</v>
      </c>
      <c r="I4280" s="283" t="s">
        <v>40</v>
      </c>
      <c r="J4280" s="500">
        <v>2550</v>
      </c>
      <c r="K4280" s="501">
        <v>2295</v>
      </c>
      <c r="L4280" s="501">
        <v>2065.5</v>
      </c>
      <c r="M4280" s="501">
        <v>2040</v>
      </c>
      <c r="N4280" s="501">
        <v>1836</v>
      </c>
      <c r="O4280" s="501">
        <v>1652.4</v>
      </c>
      <c r="P4280" s="377" t="s">
        <v>31</v>
      </c>
      <c r="Q4280" s="377" t="s">
        <v>31</v>
      </c>
      <c r="R4280" s="377" t="s">
        <v>31</v>
      </c>
      <c r="S4280" s="270"/>
      <c r="T4280" s="283"/>
      <c r="U4280" s="283"/>
      <c r="V4280" s="270"/>
      <c r="W4280" s="270" t="s">
        <v>21</v>
      </c>
    </row>
    <row r="4281" s="253" customFormat="true" ht="54" hidden="true" spans="1:23">
      <c r="A4281" s="270">
        <f>MAX(A$3:A4280)+1</f>
        <v>4014</v>
      </c>
      <c r="B4281" s="270" t="s">
        <v>11101</v>
      </c>
      <c r="C4281" s="393" t="s">
        <v>11102</v>
      </c>
      <c r="D4281" s="410" t="s">
        <v>11103</v>
      </c>
      <c r="E4281" s="410" t="s">
        <v>11104</v>
      </c>
      <c r="F4281" s="270"/>
      <c r="G4281" s="270"/>
      <c r="H4281" s="283" t="s">
        <v>44</v>
      </c>
      <c r="I4281" s="283" t="s">
        <v>1135</v>
      </c>
      <c r="J4281" s="490">
        <v>900</v>
      </c>
      <c r="K4281" s="490">
        <v>900</v>
      </c>
      <c r="L4281" s="490">
        <v>900</v>
      </c>
      <c r="M4281" s="490">
        <v>900</v>
      </c>
      <c r="N4281" s="490">
        <v>900</v>
      </c>
      <c r="O4281" s="490">
        <v>900</v>
      </c>
      <c r="P4281" s="377" t="s">
        <v>31</v>
      </c>
      <c r="Q4281" s="377" t="s">
        <v>31</v>
      </c>
      <c r="R4281" s="377" t="s">
        <v>31</v>
      </c>
      <c r="S4281" s="430" t="s">
        <v>11102</v>
      </c>
      <c r="T4281" s="283"/>
      <c r="U4281" s="283"/>
      <c r="V4281" s="270"/>
      <c r="W4281" s="270" t="s">
        <v>21</v>
      </c>
    </row>
    <row r="4282" s="253" customFormat="true" ht="25.5" hidden="true" spans="1:23">
      <c r="A4282" s="270">
        <f>MAX(A$3:A4281)+1</f>
        <v>4015</v>
      </c>
      <c r="B4282" s="270">
        <v>330804049</v>
      </c>
      <c r="C4282" s="270" t="s">
        <v>11105</v>
      </c>
      <c r="D4282" s="410" t="s">
        <v>11106</v>
      </c>
      <c r="E4282" s="410" t="s">
        <v>11105</v>
      </c>
      <c r="F4282" s="270"/>
      <c r="G4282" s="270"/>
      <c r="H4282" s="283" t="s">
        <v>44</v>
      </c>
      <c r="I4282" s="283" t="s">
        <v>40</v>
      </c>
      <c r="J4282" s="500">
        <v>2250</v>
      </c>
      <c r="K4282" s="501">
        <v>2025</v>
      </c>
      <c r="L4282" s="501">
        <v>1822.5</v>
      </c>
      <c r="M4282" s="501">
        <v>1800</v>
      </c>
      <c r="N4282" s="501">
        <v>1620</v>
      </c>
      <c r="O4282" s="501">
        <v>1458</v>
      </c>
      <c r="P4282" s="377" t="s">
        <v>31</v>
      </c>
      <c r="Q4282" s="377" t="s">
        <v>31</v>
      </c>
      <c r="R4282" s="377" t="s">
        <v>31</v>
      </c>
      <c r="S4282" s="270"/>
      <c r="T4282" s="283"/>
      <c r="U4282" s="283"/>
      <c r="V4282" s="270"/>
      <c r="W4282" s="270" t="s">
        <v>21</v>
      </c>
    </row>
    <row r="4283" s="253" customFormat="true" ht="54" hidden="true" spans="1:23">
      <c r="A4283" s="270">
        <f>MAX(A$3:A4282)+1</f>
        <v>4016</v>
      </c>
      <c r="B4283" s="270" t="s">
        <v>11107</v>
      </c>
      <c r="C4283" s="393" t="s">
        <v>11102</v>
      </c>
      <c r="D4283" s="410" t="s">
        <v>11108</v>
      </c>
      <c r="E4283" s="410" t="s">
        <v>11109</v>
      </c>
      <c r="F4283" s="270"/>
      <c r="G4283" s="270"/>
      <c r="H4283" s="285" t="s">
        <v>44</v>
      </c>
      <c r="I4283" s="283" t="s">
        <v>1135</v>
      </c>
      <c r="J4283" s="490">
        <v>900</v>
      </c>
      <c r="K4283" s="490">
        <v>900</v>
      </c>
      <c r="L4283" s="490">
        <v>900</v>
      </c>
      <c r="M4283" s="490">
        <v>900</v>
      </c>
      <c r="N4283" s="490">
        <v>900</v>
      </c>
      <c r="O4283" s="490">
        <v>900</v>
      </c>
      <c r="P4283" s="377" t="s">
        <v>31</v>
      </c>
      <c r="Q4283" s="377" t="s">
        <v>31</v>
      </c>
      <c r="R4283" s="377" t="s">
        <v>31</v>
      </c>
      <c r="S4283" s="430" t="s">
        <v>11102</v>
      </c>
      <c r="T4283" s="283"/>
      <c r="U4283" s="283"/>
      <c r="V4283" s="270"/>
      <c r="W4283" s="270" t="s">
        <v>21</v>
      </c>
    </row>
    <row r="4284" s="253" customFormat="true" ht="38.25" hidden="true" spans="1:23">
      <c r="A4284" s="270">
        <f>MAX(A$3:A4283)+1</f>
        <v>4017</v>
      </c>
      <c r="B4284" s="270">
        <v>330804050</v>
      </c>
      <c r="C4284" s="503" t="s">
        <v>11110</v>
      </c>
      <c r="D4284" s="410" t="s">
        <v>11111</v>
      </c>
      <c r="E4284" s="410" t="s">
        <v>11110</v>
      </c>
      <c r="F4284" s="474" t="s">
        <v>11112</v>
      </c>
      <c r="G4284" s="270"/>
      <c r="H4284" s="283" t="s">
        <v>39</v>
      </c>
      <c r="I4284" s="283" t="s">
        <v>961</v>
      </c>
      <c r="J4284" s="493">
        <v>2043</v>
      </c>
      <c r="K4284" s="494">
        <v>2043</v>
      </c>
      <c r="L4284" s="494">
        <v>2043</v>
      </c>
      <c r="M4284" s="494">
        <v>1634</v>
      </c>
      <c r="N4284" s="494">
        <v>1634</v>
      </c>
      <c r="O4284" s="494">
        <v>1634</v>
      </c>
      <c r="P4284" s="377" t="s">
        <v>31</v>
      </c>
      <c r="Q4284" s="377" t="s">
        <v>31</v>
      </c>
      <c r="R4284" s="377" t="s">
        <v>31</v>
      </c>
      <c r="S4284" s="270"/>
      <c r="T4284" s="377"/>
      <c r="U4284" s="377"/>
      <c r="V4284" s="270"/>
      <c r="W4284" s="270" t="s">
        <v>938</v>
      </c>
    </row>
    <row r="4285" s="253" customFormat="true" ht="38.25" hidden="true" spans="1:23">
      <c r="A4285" s="270">
        <f>MAX(A$3:A4284)+1</f>
        <v>4018</v>
      </c>
      <c r="B4285" s="270">
        <v>330804051</v>
      </c>
      <c r="C4285" s="503" t="s">
        <v>11113</v>
      </c>
      <c r="D4285" s="410" t="s">
        <v>11114</v>
      </c>
      <c r="E4285" s="410" t="s">
        <v>11113</v>
      </c>
      <c r="F4285" s="474" t="s">
        <v>11115</v>
      </c>
      <c r="G4285" s="270"/>
      <c r="H4285" s="283" t="s">
        <v>39</v>
      </c>
      <c r="I4285" s="283" t="s">
        <v>40</v>
      </c>
      <c r="J4285" s="500">
        <v>1800</v>
      </c>
      <c r="K4285" s="501">
        <v>1620</v>
      </c>
      <c r="L4285" s="501">
        <v>1458</v>
      </c>
      <c r="M4285" s="501">
        <v>1440</v>
      </c>
      <c r="N4285" s="501">
        <v>1296</v>
      </c>
      <c r="O4285" s="501">
        <v>1166.4</v>
      </c>
      <c r="P4285" s="377" t="s">
        <v>31</v>
      </c>
      <c r="Q4285" s="377" t="s">
        <v>31</v>
      </c>
      <c r="R4285" s="377" t="s">
        <v>31</v>
      </c>
      <c r="S4285" s="270"/>
      <c r="T4285" s="283"/>
      <c r="U4285" s="283"/>
      <c r="V4285" s="270"/>
      <c r="W4285" s="270" t="s">
        <v>21</v>
      </c>
    </row>
    <row r="4286" s="253" customFormat="true" ht="40.5" hidden="true" spans="1:23">
      <c r="A4286" s="270">
        <f>MAX(A$3:A4285)+1</f>
        <v>4019</v>
      </c>
      <c r="B4286" s="270">
        <v>330804052</v>
      </c>
      <c r="C4286" s="503" t="s">
        <v>11116</v>
      </c>
      <c r="D4286" s="410" t="s">
        <v>11117</v>
      </c>
      <c r="E4286" s="410" t="s">
        <v>11116</v>
      </c>
      <c r="F4286" s="474" t="s">
        <v>11118</v>
      </c>
      <c r="G4286" s="270" t="s">
        <v>11119</v>
      </c>
      <c r="H4286" s="283" t="s">
        <v>39</v>
      </c>
      <c r="I4286" s="283" t="s">
        <v>40</v>
      </c>
      <c r="J4286" s="500">
        <v>1800</v>
      </c>
      <c r="K4286" s="501">
        <v>1620</v>
      </c>
      <c r="L4286" s="501">
        <v>1458</v>
      </c>
      <c r="M4286" s="501">
        <v>1440</v>
      </c>
      <c r="N4286" s="501">
        <v>1296</v>
      </c>
      <c r="O4286" s="501">
        <v>1166.4</v>
      </c>
      <c r="P4286" s="377" t="s">
        <v>31</v>
      </c>
      <c r="Q4286" s="377" t="s">
        <v>31</v>
      </c>
      <c r="R4286" s="377" t="s">
        <v>31</v>
      </c>
      <c r="S4286" s="270"/>
      <c r="T4286" s="283"/>
      <c r="U4286" s="283"/>
      <c r="V4286" s="270"/>
      <c r="W4286" s="270" t="s">
        <v>21</v>
      </c>
    </row>
    <row r="4287" s="253" customFormat="true" ht="27" hidden="true" spans="1:23">
      <c r="A4287" s="270">
        <f>MAX(A$3:A4286)+1</f>
        <v>4020</v>
      </c>
      <c r="B4287" s="270">
        <v>330804053</v>
      </c>
      <c r="C4287" s="503" t="s">
        <v>11120</v>
      </c>
      <c r="D4287" s="410" t="s">
        <v>11121</v>
      </c>
      <c r="E4287" s="410" t="s">
        <v>11120</v>
      </c>
      <c r="F4287" s="474"/>
      <c r="G4287" s="270"/>
      <c r="H4287" s="283" t="s">
        <v>39</v>
      </c>
      <c r="I4287" s="283" t="s">
        <v>40</v>
      </c>
      <c r="J4287" s="500">
        <v>1730</v>
      </c>
      <c r="K4287" s="501">
        <v>1557</v>
      </c>
      <c r="L4287" s="501">
        <v>1401.3</v>
      </c>
      <c r="M4287" s="501">
        <v>1384</v>
      </c>
      <c r="N4287" s="501">
        <v>1245.6</v>
      </c>
      <c r="O4287" s="501">
        <v>1121.04</v>
      </c>
      <c r="P4287" s="377" t="s">
        <v>31</v>
      </c>
      <c r="Q4287" s="377" t="s">
        <v>31</v>
      </c>
      <c r="R4287" s="377" t="s">
        <v>31</v>
      </c>
      <c r="S4287" s="270"/>
      <c r="T4287" s="283"/>
      <c r="U4287" s="283"/>
      <c r="V4287" s="270"/>
      <c r="W4287" s="270" t="s">
        <v>21</v>
      </c>
    </row>
    <row r="4288" s="253" customFormat="true" ht="38.25" hidden="true" spans="1:23">
      <c r="A4288" s="270">
        <f>MAX(A$3:A4287)+1</f>
        <v>4021</v>
      </c>
      <c r="B4288" s="270">
        <v>330804054</v>
      </c>
      <c r="C4288" s="503" t="s">
        <v>11122</v>
      </c>
      <c r="D4288" s="410" t="s">
        <v>11123</v>
      </c>
      <c r="E4288" s="410" t="s">
        <v>11122</v>
      </c>
      <c r="F4288" s="474" t="s">
        <v>11124</v>
      </c>
      <c r="G4288" s="270"/>
      <c r="H4288" s="283" t="s">
        <v>39</v>
      </c>
      <c r="I4288" s="283" t="s">
        <v>40</v>
      </c>
      <c r="J4288" s="500">
        <v>1200</v>
      </c>
      <c r="K4288" s="501">
        <v>1080</v>
      </c>
      <c r="L4288" s="501">
        <v>972</v>
      </c>
      <c r="M4288" s="501">
        <v>960</v>
      </c>
      <c r="N4288" s="501">
        <v>864</v>
      </c>
      <c r="O4288" s="501">
        <v>777.6</v>
      </c>
      <c r="P4288" s="377" t="s">
        <v>31</v>
      </c>
      <c r="Q4288" s="377" t="s">
        <v>31</v>
      </c>
      <c r="R4288" s="377" t="s">
        <v>31</v>
      </c>
      <c r="S4288" s="270"/>
      <c r="T4288" s="283"/>
      <c r="U4288" s="283"/>
      <c r="V4288" s="270"/>
      <c r="W4288" s="270" t="s">
        <v>21</v>
      </c>
    </row>
    <row r="4289" s="253" customFormat="true" ht="40.5" hidden="true" spans="1:23">
      <c r="A4289" s="270">
        <f>MAX(A$3:A4288)+1</f>
        <v>4022</v>
      </c>
      <c r="B4289" s="270">
        <v>330804055</v>
      </c>
      <c r="C4289" s="503" t="s">
        <v>11125</v>
      </c>
      <c r="D4289" s="410" t="s">
        <v>11126</v>
      </c>
      <c r="E4289" s="410" t="s">
        <v>11125</v>
      </c>
      <c r="F4289" s="474" t="s">
        <v>11127</v>
      </c>
      <c r="G4289" s="270"/>
      <c r="H4289" s="283" t="s">
        <v>44</v>
      </c>
      <c r="I4289" s="283" t="s">
        <v>40</v>
      </c>
      <c r="J4289" s="500">
        <v>1950</v>
      </c>
      <c r="K4289" s="501">
        <v>1755</v>
      </c>
      <c r="L4289" s="501">
        <v>1579.5</v>
      </c>
      <c r="M4289" s="501">
        <v>1560</v>
      </c>
      <c r="N4289" s="501">
        <v>1404</v>
      </c>
      <c r="O4289" s="501">
        <v>1263.6</v>
      </c>
      <c r="P4289" s="377" t="s">
        <v>31</v>
      </c>
      <c r="Q4289" s="377" t="s">
        <v>31</v>
      </c>
      <c r="R4289" s="377" t="s">
        <v>31</v>
      </c>
      <c r="S4289" s="270"/>
      <c r="T4289" s="283"/>
      <c r="U4289" s="283"/>
      <c r="V4289" s="270"/>
      <c r="W4289" s="270" t="s">
        <v>21</v>
      </c>
    </row>
    <row r="4290" s="253" customFormat="true" ht="27" hidden="true" spans="1:23">
      <c r="A4290" s="270">
        <f>MAX(A$3:A4289)+1</f>
        <v>4023</v>
      </c>
      <c r="B4290" s="270">
        <v>330804056</v>
      </c>
      <c r="C4290" s="503" t="s">
        <v>11128</v>
      </c>
      <c r="D4290" s="410" t="s">
        <v>11129</v>
      </c>
      <c r="E4290" s="410" t="s">
        <v>11128</v>
      </c>
      <c r="F4290" s="474"/>
      <c r="G4290" s="270"/>
      <c r="H4290" s="283" t="s">
        <v>39</v>
      </c>
      <c r="I4290" s="283" t="s">
        <v>40</v>
      </c>
      <c r="J4290" s="500">
        <v>1800</v>
      </c>
      <c r="K4290" s="501">
        <v>1620</v>
      </c>
      <c r="L4290" s="501">
        <v>1458</v>
      </c>
      <c r="M4290" s="501">
        <v>1440</v>
      </c>
      <c r="N4290" s="501">
        <v>1296</v>
      </c>
      <c r="O4290" s="501">
        <v>1166.4</v>
      </c>
      <c r="P4290" s="377" t="s">
        <v>31</v>
      </c>
      <c r="Q4290" s="377" t="s">
        <v>31</v>
      </c>
      <c r="R4290" s="377" t="s">
        <v>31</v>
      </c>
      <c r="S4290" s="270"/>
      <c r="T4290" s="283"/>
      <c r="U4290" s="283"/>
      <c r="V4290" s="270"/>
      <c r="W4290" s="270" t="s">
        <v>21</v>
      </c>
    </row>
    <row r="4291" s="253" customFormat="true" ht="40.5" hidden="true" spans="1:23">
      <c r="A4291" s="270">
        <f>MAX(A$3:A4290)+1</f>
        <v>4024</v>
      </c>
      <c r="B4291" s="270">
        <v>330804057</v>
      </c>
      <c r="C4291" s="503" t="s">
        <v>11130</v>
      </c>
      <c r="D4291" s="410" t="s">
        <v>11131</v>
      </c>
      <c r="E4291" s="410" t="s">
        <v>11130</v>
      </c>
      <c r="F4291" s="474" t="s">
        <v>11132</v>
      </c>
      <c r="G4291" s="270"/>
      <c r="H4291" s="283" t="s">
        <v>44</v>
      </c>
      <c r="I4291" s="283" t="s">
        <v>40</v>
      </c>
      <c r="J4291" s="500">
        <v>2550</v>
      </c>
      <c r="K4291" s="501">
        <v>2295</v>
      </c>
      <c r="L4291" s="501">
        <v>2065.5</v>
      </c>
      <c r="M4291" s="501">
        <v>2040</v>
      </c>
      <c r="N4291" s="501">
        <v>1836</v>
      </c>
      <c r="O4291" s="501">
        <v>1652.4</v>
      </c>
      <c r="P4291" s="377" t="s">
        <v>31</v>
      </c>
      <c r="Q4291" s="377" t="s">
        <v>31</v>
      </c>
      <c r="R4291" s="377" t="s">
        <v>31</v>
      </c>
      <c r="S4291" s="270"/>
      <c r="T4291" s="283"/>
      <c r="U4291" s="283"/>
      <c r="V4291" s="270"/>
      <c r="W4291" s="270" t="s">
        <v>21</v>
      </c>
    </row>
    <row r="4292" s="253" customFormat="true" ht="25.5" hidden="true" spans="1:23">
      <c r="A4292" s="270">
        <f>MAX(A$3:A4291)+1</f>
        <v>4025</v>
      </c>
      <c r="B4292" s="270">
        <v>330804058</v>
      </c>
      <c r="C4292" s="503" t="s">
        <v>11133</v>
      </c>
      <c r="D4292" s="410" t="s">
        <v>11134</v>
      </c>
      <c r="E4292" s="410" t="s">
        <v>11133</v>
      </c>
      <c r="F4292" s="474" t="s">
        <v>11135</v>
      </c>
      <c r="G4292" s="270"/>
      <c r="H4292" s="283" t="s">
        <v>39</v>
      </c>
      <c r="I4292" s="283" t="s">
        <v>40</v>
      </c>
      <c r="J4292" s="500">
        <v>1500</v>
      </c>
      <c r="K4292" s="501">
        <v>1350</v>
      </c>
      <c r="L4292" s="501">
        <v>1215</v>
      </c>
      <c r="M4292" s="501">
        <v>1200</v>
      </c>
      <c r="N4292" s="501">
        <v>1080</v>
      </c>
      <c r="O4292" s="501">
        <v>972</v>
      </c>
      <c r="P4292" s="377" t="s">
        <v>31</v>
      </c>
      <c r="Q4292" s="377" t="s">
        <v>31</v>
      </c>
      <c r="R4292" s="377" t="s">
        <v>31</v>
      </c>
      <c r="S4292" s="270"/>
      <c r="T4292" s="283"/>
      <c r="U4292" s="283"/>
      <c r="V4292" s="270"/>
      <c r="W4292" s="270" t="s">
        <v>21</v>
      </c>
    </row>
    <row r="4293" s="253" customFormat="true" ht="27" hidden="true" spans="1:23">
      <c r="A4293" s="270">
        <f>MAX(A$3:A4292)+1</f>
        <v>4026</v>
      </c>
      <c r="B4293" s="270">
        <v>330804059</v>
      </c>
      <c r="C4293" s="503" t="s">
        <v>11136</v>
      </c>
      <c r="D4293" s="410" t="s">
        <v>11137</v>
      </c>
      <c r="E4293" s="410" t="s">
        <v>11136</v>
      </c>
      <c r="F4293" s="474"/>
      <c r="G4293" s="270"/>
      <c r="H4293" s="283" t="s">
        <v>44</v>
      </c>
      <c r="I4293" s="283" t="s">
        <v>40</v>
      </c>
      <c r="J4293" s="493">
        <v>2200</v>
      </c>
      <c r="K4293" s="494">
        <v>2200</v>
      </c>
      <c r="L4293" s="494">
        <v>2200</v>
      </c>
      <c r="M4293" s="494">
        <v>1760</v>
      </c>
      <c r="N4293" s="494">
        <v>1760</v>
      </c>
      <c r="O4293" s="494">
        <v>1760</v>
      </c>
      <c r="P4293" s="377" t="s">
        <v>31</v>
      </c>
      <c r="Q4293" s="377" t="s">
        <v>31</v>
      </c>
      <c r="R4293" s="377" t="s">
        <v>31</v>
      </c>
      <c r="S4293" s="270"/>
      <c r="T4293" s="377"/>
      <c r="U4293" s="377"/>
      <c r="V4293" s="270"/>
      <c r="W4293" s="270" t="s">
        <v>938</v>
      </c>
    </row>
    <row r="4294" s="253" customFormat="true" ht="27" hidden="true" spans="1:23">
      <c r="A4294" s="270">
        <f>MAX(A$3:A4293)+1</f>
        <v>4027</v>
      </c>
      <c r="B4294" s="270">
        <v>330804060</v>
      </c>
      <c r="C4294" s="503" t="s">
        <v>11138</v>
      </c>
      <c r="D4294" s="410" t="s">
        <v>11139</v>
      </c>
      <c r="E4294" s="410" t="s">
        <v>11138</v>
      </c>
      <c r="F4294" s="474"/>
      <c r="G4294" s="270"/>
      <c r="H4294" s="283" t="s">
        <v>39</v>
      </c>
      <c r="I4294" s="283" t="s">
        <v>40</v>
      </c>
      <c r="J4294" s="500">
        <v>2550</v>
      </c>
      <c r="K4294" s="501">
        <v>2295</v>
      </c>
      <c r="L4294" s="501">
        <v>2065.5</v>
      </c>
      <c r="M4294" s="501">
        <v>2040</v>
      </c>
      <c r="N4294" s="501">
        <v>1836</v>
      </c>
      <c r="O4294" s="501">
        <v>1652.4</v>
      </c>
      <c r="P4294" s="377" t="s">
        <v>31</v>
      </c>
      <c r="Q4294" s="377" t="s">
        <v>31</v>
      </c>
      <c r="R4294" s="377" t="s">
        <v>31</v>
      </c>
      <c r="S4294" s="270"/>
      <c r="T4294" s="283"/>
      <c r="U4294" s="283"/>
      <c r="V4294" s="270"/>
      <c r="W4294" s="270" t="s">
        <v>21</v>
      </c>
    </row>
    <row r="4295" s="253" customFormat="true" ht="27" hidden="true" spans="1:23">
      <c r="A4295" s="270">
        <f>MAX(A$3:A4294)+1</f>
        <v>4028</v>
      </c>
      <c r="B4295" s="270">
        <v>330804061</v>
      </c>
      <c r="C4295" s="503" t="s">
        <v>11140</v>
      </c>
      <c r="D4295" s="410" t="s">
        <v>11141</v>
      </c>
      <c r="E4295" s="410" t="s">
        <v>11140</v>
      </c>
      <c r="F4295" s="474" t="s">
        <v>11142</v>
      </c>
      <c r="G4295" s="270"/>
      <c r="H4295" s="283" t="s">
        <v>39</v>
      </c>
      <c r="I4295" s="283" t="s">
        <v>842</v>
      </c>
      <c r="J4295" s="493">
        <v>2600</v>
      </c>
      <c r="K4295" s="494">
        <v>2600</v>
      </c>
      <c r="L4295" s="494">
        <v>2600</v>
      </c>
      <c r="M4295" s="494">
        <v>2080</v>
      </c>
      <c r="N4295" s="494">
        <v>2080</v>
      </c>
      <c r="O4295" s="494">
        <v>2080</v>
      </c>
      <c r="P4295" s="377" t="s">
        <v>31</v>
      </c>
      <c r="Q4295" s="377" t="s">
        <v>31</v>
      </c>
      <c r="R4295" s="377" t="s">
        <v>31</v>
      </c>
      <c r="S4295" s="270"/>
      <c r="T4295" s="377"/>
      <c r="U4295" s="377"/>
      <c r="V4295" s="270"/>
      <c r="W4295" s="270" t="s">
        <v>938</v>
      </c>
    </row>
    <row r="4296" s="253" customFormat="true" ht="27" hidden="true" spans="1:23">
      <c r="A4296" s="270">
        <f>MAX(A$3:A4295)+1</f>
        <v>4029</v>
      </c>
      <c r="B4296" s="270">
        <v>330804062</v>
      </c>
      <c r="C4296" s="503" t="s">
        <v>11143</v>
      </c>
      <c r="D4296" s="410" t="s">
        <v>11144</v>
      </c>
      <c r="E4296" s="410" t="s">
        <v>11143</v>
      </c>
      <c r="F4296" s="474" t="s">
        <v>11145</v>
      </c>
      <c r="G4296" s="270"/>
      <c r="H4296" s="283" t="s">
        <v>39</v>
      </c>
      <c r="I4296" s="283" t="s">
        <v>842</v>
      </c>
      <c r="J4296" s="493">
        <v>1455</v>
      </c>
      <c r="K4296" s="494">
        <v>1455</v>
      </c>
      <c r="L4296" s="494">
        <v>1455</v>
      </c>
      <c r="M4296" s="494">
        <v>1164</v>
      </c>
      <c r="N4296" s="494">
        <v>1164</v>
      </c>
      <c r="O4296" s="494">
        <v>1164</v>
      </c>
      <c r="P4296" s="377" t="s">
        <v>31</v>
      </c>
      <c r="Q4296" s="377" t="s">
        <v>31</v>
      </c>
      <c r="R4296" s="377" t="s">
        <v>31</v>
      </c>
      <c r="S4296" s="270"/>
      <c r="T4296" s="377"/>
      <c r="U4296" s="377"/>
      <c r="V4296" s="270"/>
      <c r="W4296" s="270" t="s">
        <v>938</v>
      </c>
    </row>
    <row r="4297" s="253" customFormat="true" ht="27" hidden="true" spans="1:23">
      <c r="A4297" s="270">
        <f>MAX(A$3:A4296)+1</f>
        <v>4030</v>
      </c>
      <c r="B4297" s="270" t="s">
        <v>11146</v>
      </c>
      <c r="C4297" s="514" t="s">
        <v>11147</v>
      </c>
      <c r="D4297" s="410" t="s">
        <v>11148</v>
      </c>
      <c r="E4297" s="410" t="s">
        <v>11147</v>
      </c>
      <c r="F4297" s="516"/>
      <c r="G4297" s="270"/>
      <c r="H4297" s="283" t="s">
        <v>39</v>
      </c>
      <c r="I4297" s="283" t="s">
        <v>842</v>
      </c>
      <c r="J4297" s="490">
        <v>1200</v>
      </c>
      <c r="K4297" s="490">
        <v>1200</v>
      </c>
      <c r="L4297" s="490">
        <v>1200</v>
      </c>
      <c r="M4297" s="490">
        <v>960</v>
      </c>
      <c r="N4297" s="490">
        <v>960</v>
      </c>
      <c r="O4297" s="490">
        <v>960</v>
      </c>
      <c r="P4297" s="377" t="s">
        <v>31</v>
      </c>
      <c r="Q4297" s="377" t="s">
        <v>31</v>
      </c>
      <c r="R4297" s="377" t="s">
        <v>31</v>
      </c>
      <c r="S4297" s="270"/>
      <c r="T4297" s="283"/>
      <c r="U4297" s="283"/>
      <c r="V4297" s="270"/>
      <c r="W4297" s="270" t="s">
        <v>21</v>
      </c>
    </row>
    <row r="4298" s="253" customFormat="true" ht="27" hidden="true" spans="1:23">
      <c r="A4298" s="270">
        <f>MAX(A$3:A4297)+1</f>
        <v>4031</v>
      </c>
      <c r="B4298" s="270" t="s">
        <v>11149</v>
      </c>
      <c r="C4298" s="514" t="s">
        <v>11150</v>
      </c>
      <c r="D4298" s="410" t="s">
        <v>11151</v>
      </c>
      <c r="E4298" s="410" t="s">
        <v>11150</v>
      </c>
      <c r="F4298" s="177" t="s">
        <v>11152</v>
      </c>
      <c r="G4298" s="270" t="s">
        <v>316</v>
      </c>
      <c r="H4298" s="283" t="s">
        <v>44</v>
      </c>
      <c r="I4298" s="283" t="s">
        <v>842</v>
      </c>
      <c r="J4298" s="490">
        <v>2480</v>
      </c>
      <c r="K4298" s="490">
        <v>2480</v>
      </c>
      <c r="L4298" s="490">
        <v>2480</v>
      </c>
      <c r="M4298" s="490">
        <v>1984</v>
      </c>
      <c r="N4298" s="490">
        <v>1984</v>
      </c>
      <c r="O4298" s="490">
        <v>1984</v>
      </c>
      <c r="P4298" s="377" t="s">
        <v>31</v>
      </c>
      <c r="Q4298" s="377" t="s">
        <v>31</v>
      </c>
      <c r="R4298" s="377" t="s">
        <v>31</v>
      </c>
      <c r="S4298" s="270"/>
      <c r="T4298" s="283"/>
      <c r="U4298" s="283"/>
      <c r="V4298" s="270"/>
      <c r="W4298" s="270" t="s">
        <v>21</v>
      </c>
    </row>
    <row r="4299" s="253" customFormat="true" ht="38.25" hidden="true" spans="1:23">
      <c r="A4299" s="270">
        <f>MAX(A$3:A4298)+1</f>
        <v>4032</v>
      </c>
      <c r="B4299" s="270">
        <v>330804063</v>
      </c>
      <c r="C4299" s="503" t="s">
        <v>11153</v>
      </c>
      <c r="D4299" s="410" t="s">
        <v>11154</v>
      </c>
      <c r="E4299" s="410" t="s">
        <v>11153</v>
      </c>
      <c r="F4299" s="474" t="s">
        <v>11155</v>
      </c>
      <c r="G4299" s="270"/>
      <c r="H4299" s="283" t="s">
        <v>39</v>
      </c>
      <c r="I4299" s="283" t="s">
        <v>11156</v>
      </c>
      <c r="J4299" s="500">
        <v>1650</v>
      </c>
      <c r="K4299" s="501">
        <v>1485</v>
      </c>
      <c r="L4299" s="501">
        <v>1336.5</v>
      </c>
      <c r="M4299" s="501">
        <v>1320</v>
      </c>
      <c r="N4299" s="501">
        <v>1188</v>
      </c>
      <c r="O4299" s="501">
        <v>1069.2</v>
      </c>
      <c r="P4299" s="377" t="s">
        <v>31</v>
      </c>
      <c r="Q4299" s="377" t="s">
        <v>31</v>
      </c>
      <c r="R4299" s="377" t="s">
        <v>31</v>
      </c>
      <c r="S4299" s="270"/>
      <c r="T4299" s="283"/>
      <c r="U4299" s="283"/>
      <c r="V4299" s="270"/>
      <c r="W4299" s="270" t="s">
        <v>21</v>
      </c>
    </row>
    <row r="4300" s="253" customFormat="true" ht="27" hidden="true" spans="1:23">
      <c r="A4300" s="270">
        <f>MAX(A$3:A4299)+1</f>
        <v>4033</v>
      </c>
      <c r="B4300" s="270">
        <v>330804064</v>
      </c>
      <c r="C4300" s="503" t="s">
        <v>11157</v>
      </c>
      <c r="D4300" s="410" t="s">
        <v>11158</v>
      </c>
      <c r="E4300" s="410" t="s">
        <v>11157</v>
      </c>
      <c r="F4300" s="474" t="s">
        <v>11159</v>
      </c>
      <c r="G4300" s="270"/>
      <c r="H4300" s="283" t="s">
        <v>44</v>
      </c>
      <c r="I4300" s="283" t="s">
        <v>40</v>
      </c>
      <c r="J4300" s="500">
        <v>1950</v>
      </c>
      <c r="K4300" s="501">
        <v>1755</v>
      </c>
      <c r="L4300" s="501">
        <v>1579.5</v>
      </c>
      <c r="M4300" s="501">
        <v>1560</v>
      </c>
      <c r="N4300" s="501">
        <v>1404</v>
      </c>
      <c r="O4300" s="501">
        <v>1263.6</v>
      </c>
      <c r="P4300" s="377" t="s">
        <v>31</v>
      </c>
      <c r="Q4300" s="377" t="s">
        <v>31</v>
      </c>
      <c r="R4300" s="377" t="s">
        <v>31</v>
      </c>
      <c r="S4300" s="270"/>
      <c r="T4300" s="283"/>
      <c r="U4300" s="283"/>
      <c r="V4300" s="270"/>
      <c r="W4300" s="270" t="s">
        <v>21</v>
      </c>
    </row>
    <row r="4301" s="253" customFormat="true" ht="63.75" hidden="true" spans="1:23">
      <c r="A4301" s="270">
        <f>MAX(A$3:A4300)+1</f>
        <v>4034</v>
      </c>
      <c r="B4301" s="270">
        <v>330804065</v>
      </c>
      <c r="C4301" s="503" t="s">
        <v>11160</v>
      </c>
      <c r="D4301" s="410" t="s">
        <v>11161</v>
      </c>
      <c r="E4301" s="410" t="s">
        <v>11160</v>
      </c>
      <c r="F4301" s="474" t="s">
        <v>11162</v>
      </c>
      <c r="G4301" s="270"/>
      <c r="H4301" s="283" t="s">
        <v>44</v>
      </c>
      <c r="I4301" s="283" t="s">
        <v>40</v>
      </c>
      <c r="J4301" s="500">
        <v>1500</v>
      </c>
      <c r="K4301" s="501">
        <v>1350</v>
      </c>
      <c r="L4301" s="501">
        <v>1215</v>
      </c>
      <c r="M4301" s="501">
        <v>1200</v>
      </c>
      <c r="N4301" s="501">
        <v>1080</v>
      </c>
      <c r="O4301" s="501">
        <v>972</v>
      </c>
      <c r="P4301" s="377" t="s">
        <v>31</v>
      </c>
      <c r="Q4301" s="377" t="s">
        <v>31</v>
      </c>
      <c r="R4301" s="377" t="s">
        <v>31</v>
      </c>
      <c r="S4301" s="270"/>
      <c r="T4301" s="283"/>
      <c r="U4301" s="283"/>
      <c r="V4301" s="270"/>
      <c r="W4301" s="270" t="s">
        <v>21</v>
      </c>
    </row>
    <row r="4302" s="253" customFormat="true" ht="27" hidden="true" spans="1:23">
      <c r="A4302" s="270">
        <f>MAX(A$3:A4301)+1</f>
        <v>4035</v>
      </c>
      <c r="B4302" s="270">
        <v>330804066</v>
      </c>
      <c r="C4302" s="503" t="s">
        <v>11163</v>
      </c>
      <c r="D4302" s="410" t="s">
        <v>11164</v>
      </c>
      <c r="E4302" s="410" t="s">
        <v>11163</v>
      </c>
      <c r="F4302" s="474" t="s">
        <v>11165</v>
      </c>
      <c r="G4302" s="270"/>
      <c r="H4302" s="283" t="s">
        <v>44</v>
      </c>
      <c r="I4302" s="283" t="s">
        <v>40</v>
      </c>
      <c r="J4302" s="493">
        <v>1310</v>
      </c>
      <c r="K4302" s="494">
        <v>1310</v>
      </c>
      <c r="L4302" s="494">
        <v>1310</v>
      </c>
      <c r="M4302" s="494">
        <v>1048</v>
      </c>
      <c r="N4302" s="494">
        <v>1048</v>
      </c>
      <c r="O4302" s="494">
        <v>1048</v>
      </c>
      <c r="P4302" s="377" t="s">
        <v>31</v>
      </c>
      <c r="Q4302" s="377" t="s">
        <v>31</v>
      </c>
      <c r="R4302" s="377" t="s">
        <v>31</v>
      </c>
      <c r="S4302" s="270"/>
      <c r="T4302" s="377"/>
      <c r="U4302" s="377"/>
      <c r="V4302" s="270"/>
      <c r="W4302" s="270" t="s">
        <v>938</v>
      </c>
    </row>
    <row r="4303" s="253" customFormat="true" ht="38.25" hidden="true" spans="1:23">
      <c r="A4303" s="270">
        <f>MAX(A$3:A4302)+1</f>
        <v>4036</v>
      </c>
      <c r="B4303" s="270">
        <v>330804067</v>
      </c>
      <c r="C4303" s="503" t="s">
        <v>11166</v>
      </c>
      <c r="D4303" s="410" t="s">
        <v>11167</v>
      </c>
      <c r="E4303" s="410" t="s">
        <v>11166</v>
      </c>
      <c r="F4303" s="474" t="s">
        <v>11168</v>
      </c>
      <c r="G4303" s="270"/>
      <c r="H4303" s="283" t="s">
        <v>44</v>
      </c>
      <c r="I4303" s="283" t="s">
        <v>40</v>
      </c>
      <c r="J4303" s="493">
        <v>1600</v>
      </c>
      <c r="K4303" s="494">
        <v>1600</v>
      </c>
      <c r="L4303" s="494">
        <v>1600</v>
      </c>
      <c r="M4303" s="494">
        <v>1280</v>
      </c>
      <c r="N4303" s="494">
        <v>1280</v>
      </c>
      <c r="O4303" s="494">
        <v>1280</v>
      </c>
      <c r="P4303" s="377" t="s">
        <v>31</v>
      </c>
      <c r="Q4303" s="377" t="s">
        <v>31</v>
      </c>
      <c r="R4303" s="377" t="s">
        <v>31</v>
      </c>
      <c r="S4303" s="270"/>
      <c r="T4303" s="377"/>
      <c r="U4303" s="377"/>
      <c r="V4303" s="270"/>
      <c r="W4303" s="270" t="s">
        <v>938</v>
      </c>
    </row>
    <row r="4304" s="253" customFormat="true" ht="25.5" hidden="true" spans="1:23">
      <c r="A4304" s="270">
        <f>MAX(A$3:A4303)+1</f>
        <v>4037</v>
      </c>
      <c r="B4304" s="270" t="s">
        <v>11169</v>
      </c>
      <c r="C4304" s="270" t="s">
        <v>11170</v>
      </c>
      <c r="D4304" s="410" t="s">
        <v>11171</v>
      </c>
      <c r="E4304" s="410" t="s">
        <v>11170</v>
      </c>
      <c r="F4304" s="270"/>
      <c r="G4304" s="270"/>
      <c r="H4304" s="283" t="s">
        <v>44</v>
      </c>
      <c r="I4304" s="283" t="s">
        <v>40</v>
      </c>
      <c r="J4304" s="490">
        <v>650</v>
      </c>
      <c r="K4304" s="490">
        <v>650</v>
      </c>
      <c r="L4304" s="490">
        <v>650</v>
      </c>
      <c r="M4304" s="490">
        <v>520</v>
      </c>
      <c r="N4304" s="490">
        <v>520</v>
      </c>
      <c r="O4304" s="490">
        <v>520</v>
      </c>
      <c r="P4304" s="377" t="s">
        <v>31</v>
      </c>
      <c r="Q4304" s="377" t="s">
        <v>31</v>
      </c>
      <c r="R4304" s="377" t="s">
        <v>31</v>
      </c>
      <c r="S4304" s="270"/>
      <c r="T4304" s="283"/>
      <c r="U4304" s="283"/>
      <c r="V4304" s="270"/>
      <c r="W4304" s="270" t="s">
        <v>21</v>
      </c>
    </row>
    <row r="4305" s="253" customFormat="true" ht="27" hidden="true" spans="1:23">
      <c r="A4305" s="270">
        <f>MAX(A$3:A4304)+1</f>
        <v>4038</v>
      </c>
      <c r="B4305" s="270">
        <v>330804068</v>
      </c>
      <c r="C4305" s="341" t="s">
        <v>11172</v>
      </c>
      <c r="D4305" s="410" t="s">
        <v>11173</v>
      </c>
      <c r="E4305" s="410" t="s">
        <v>11172</v>
      </c>
      <c r="F4305" s="270"/>
      <c r="G4305" s="270"/>
      <c r="H4305" s="283" t="s">
        <v>39</v>
      </c>
      <c r="I4305" s="283" t="s">
        <v>40</v>
      </c>
      <c r="J4305" s="490">
        <v>2520</v>
      </c>
      <c r="K4305" s="490">
        <v>2520</v>
      </c>
      <c r="L4305" s="490">
        <v>2520</v>
      </c>
      <c r="M4305" s="490">
        <v>2016</v>
      </c>
      <c r="N4305" s="490">
        <v>2016</v>
      </c>
      <c r="O4305" s="490">
        <v>2016</v>
      </c>
      <c r="P4305" s="377" t="s">
        <v>31</v>
      </c>
      <c r="Q4305" s="377" t="s">
        <v>31</v>
      </c>
      <c r="R4305" s="377" t="s">
        <v>31</v>
      </c>
      <c r="S4305" s="270"/>
      <c r="T4305" s="283"/>
      <c r="U4305" s="283"/>
      <c r="V4305" s="270"/>
      <c r="W4305" s="270" t="s">
        <v>21</v>
      </c>
    </row>
    <row r="4306" s="253" customFormat="true" ht="27" hidden="true" spans="1:23">
      <c r="A4306" s="270">
        <f>MAX(A$3:A4305)+1</f>
        <v>4039</v>
      </c>
      <c r="B4306" s="270">
        <v>330804069</v>
      </c>
      <c r="C4306" s="502" t="s">
        <v>11174</v>
      </c>
      <c r="D4306" s="410" t="s">
        <v>11175</v>
      </c>
      <c r="E4306" s="410" t="s">
        <v>11174</v>
      </c>
      <c r="F4306" s="270"/>
      <c r="G4306" s="270"/>
      <c r="H4306" s="283" t="s">
        <v>44</v>
      </c>
      <c r="I4306" s="283" t="s">
        <v>40</v>
      </c>
      <c r="J4306" s="490">
        <v>1950</v>
      </c>
      <c r="K4306" s="490">
        <v>1950</v>
      </c>
      <c r="L4306" s="490">
        <v>1950</v>
      </c>
      <c r="M4306" s="490">
        <v>1560</v>
      </c>
      <c r="N4306" s="490">
        <v>1560</v>
      </c>
      <c r="O4306" s="490">
        <v>1560</v>
      </c>
      <c r="P4306" s="377" t="s">
        <v>31</v>
      </c>
      <c r="Q4306" s="377" t="s">
        <v>31</v>
      </c>
      <c r="R4306" s="377" t="s">
        <v>31</v>
      </c>
      <c r="S4306" s="270"/>
      <c r="T4306" s="283"/>
      <c r="U4306" s="283"/>
      <c r="V4306" s="270"/>
      <c r="W4306" s="270" t="s">
        <v>21</v>
      </c>
    </row>
    <row r="4307" s="253" customFormat="true" ht="27" hidden="true" spans="1:23">
      <c r="A4307" s="270">
        <f>MAX(A$3:A4306)+1</f>
        <v>4040</v>
      </c>
      <c r="B4307" s="270">
        <v>330804070</v>
      </c>
      <c r="C4307" s="341" t="s">
        <v>11176</v>
      </c>
      <c r="D4307" s="410" t="s">
        <v>11177</v>
      </c>
      <c r="E4307" s="410" t="s">
        <v>11176</v>
      </c>
      <c r="F4307" s="270"/>
      <c r="G4307" s="270" t="s">
        <v>11178</v>
      </c>
      <c r="H4307" s="283" t="s">
        <v>39</v>
      </c>
      <c r="I4307" s="283" t="s">
        <v>40</v>
      </c>
      <c r="J4307" s="377">
        <v>1775</v>
      </c>
      <c r="K4307" s="377">
        <v>1775</v>
      </c>
      <c r="L4307" s="377">
        <v>1775</v>
      </c>
      <c r="M4307" s="377">
        <v>1420</v>
      </c>
      <c r="N4307" s="377">
        <v>1420</v>
      </c>
      <c r="O4307" s="377">
        <v>1420</v>
      </c>
      <c r="P4307" s="377" t="s">
        <v>31</v>
      </c>
      <c r="Q4307" s="377" t="s">
        <v>31</v>
      </c>
      <c r="R4307" s="377" t="s">
        <v>31</v>
      </c>
      <c r="S4307" s="270"/>
      <c r="T4307" s="377"/>
      <c r="U4307" s="377"/>
      <c r="V4307" s="270"/>
      <c r="W4307" s="270" t="s">
        <v>938</v>
      </c>
    </row>
    <row r="4308" s="253" customFormat="true" ht="27" hidden="true" spans="1:23">
      <c r="A4308" s="270">
        <f>MAX(A$3:A4307)+1</f>
        <v>4041</v>
      </c>
      <c r="B4308" s="270">
        <v>330804071</v>
      </c>
      <c r="C4308" s="341" t="s">
        <v>11179</v>
      </c>
      <c r="D4308" s="410" t="s">
        <v>11180</v>
      </c>
      <c r="E4308" s="410" t="s">
        <v>11179</v>
      </c>
      <c r="F4308" s="270" t="s">
        <v>876</v>
      </c>
      <c r="G4308" s="270"/>
      <c r="H4308" s="283" t="s">
        <v>39</v>
      </c>
      <c r="I4308" s="283" t="s">
        <v>40</v>
      </c>
      <c r="J4308" s="377">
        <v>4823</v>
      </c>
      <c r="K4308" s="377">
        <v>4823</v>
      </c>
      <c r="L4308" s="377">
        <v>4823</v>
      </c>
      <c r="M4308" s="377">
        <v>3858</v>
      </c>
      <c r="N4308" s="377">
        <v>3858</v>
      </c>
      <c r="O4308" s="377">
        <v>3858</v>
      </c>
      <c r="P4308" s="377" t="s">
        <v>31</v>
      </c>
      <c r="Q4308" s="377" t="s">
        <v>31</v>
      </c>
      <c r="R4308" s="377" t="s">
        <v>31</v>
      </c>
      <c r="S4308" s="270"/>
      <c r="T4308" s="377"/>
      <c r="U4308" s="377"/>
      <c r="V4308" s="270"/>
      <c r="W4308" s="270" t="s">
        <v>938</v>
      </c>
    </row>
    <row r="4309" s="253" customFormat="true" ht="27" hidden="true" spans="1:23">
      <c r="A4309" s="270">
        <f>MAX(A$3:A4308)+1</f>
        <v>4042</v>
      </c>
      <c r="B4309" s="270">
        <v>330804072</v>
      </c>
      <c r="C4309" s="502" t="s">
        <v>11181</v>
      </c>
      <c r="D4309" s="410" t="s">
        <v>11182</v>
      </c>
      <c r="E4309" s="410" t="s">
        <v>11181</v>
      </c>
      <c r="F4309" s="270"/>
      <c r="G4309" s="270"/>
      <c r="H4309" s="283" t="s">
        <v>39</v>
      </c>
      <c r="I4309" s="283" t="s">
        <v>8169</v>
      </c>
      <c r="J4309" s="490">
        <v>1200</v>
      </c>
      <c r="K4309" s="490">
        <v>1200</v>
      </c>
      <c r="L4309" s="490">
        <v>1200</v>
      </c>
      <c r="M4309" s="490">
        <v>960</v>
      </c>
      <c r="N4309" s="490">
        <v>960</v>
      </c>
      <c r="O4309" s="490">
        <v>960</v>
      </c>
      <c r="P4309" s="377" t="s">
        <v>31</v>
      </c>
      <c r="Q4309" s="377" t="s">
        <v>31</v>
      </c>
      <c r="R4309" s="377" t="s">
        <v>31</v>
      </c>
      <c r="S4309" s="270"/>
      <c r="T4309" s="283"/>
      <c r="U4309" s="283"/>
      <c r="V4309" s="270"/>
      <c r="W4309" s="270" t="s">
        <v>21</v>
      </c>
    </row>
    <row r="4310" s="253" customFormat="true" ht="27" hidden="true" spans="1:23">
      <c r="A4310" s="270">
        <f>MAX(A$3:A4309)+1</f>
        <v>4043</v>
      </c>
      <c r="B4310" s="270">
        <v>330804073</v>
      </c>
      <c r="C4310" s="515" t="s">
        <v>11183</v>
      </c>
      <c r="D4310" s="336" t="s">
        <v>7879</v>
      </c>
      <c r="E4310" s="336" t="s">
        <v>7878</v>
      </c>
      <c r="F4310" s="270" t="s">
        <v>11184</v>
      </c>
      <c r="G4310" s="270"/>
      <c r="H4310" s="287" t="s">
        <v>29</v>
      </c>
      <c r="I4310" s="377" t="s">
        <v>40</v>
      </c>
      <c r="J4310" s="289" t="s">
        <v>70</v>
      </c>
      <c r="K4310" s="290"/>
      <c r="L4310" s="291"/>
      <c r="M4310" s="289" t="s">
        <v>70</v>
      </c>
      <c r="N4310" s="290"/>
      <c r="O4310" s="291"/>
      <c r="P4310" s="289" t="s">
        <v>70</v>
      </c>
      <c r="Q4310" s="290"/>
      <c r="R4310" s="291"/>
      <c r="S4310" s="271"/>
      <c r="T4310" s="283"/>
      <c r="U4310" s="283"/>
      <c r="V4310" s="270"/>
      <c r="W4310" s="270" t="s">
        <v>535</v>
      </c>
    </row>
    <row r="4311" s="252" customFormat="true" ht="25.5" hidden="true" spans="1:23">
      <c r="A4311" s="270"/>
      <c r="B4311" s="270">
        <v>3309</v>
      </c>
      <c r="C4311" s="270" t="s">
        <v>11185</v>
      </c>
      <c r="D4311" s="410"/>
      <c r="E4311" s="410"/>
      <c r="F4311" s="270"/>
      <c r="G4311" s="270"/>
      <c r="H4311" s="283"/>
      <c r="I4311" s="283"/>
      <c r="J4311" s="490"/>
      <c r="K4311" s="490"/>
      <c r="L4311" s="490"/>
      <c r="M4311" s="490"/>
      <c r="N4311" s="490"/>
      <c r="O4311" s="490"/>
      <c r="P4311" s="377"/>
      <c r="Q4311" s="377"/>
      <c r="R4311" s="377"/>
      <c r="S4311" s="270"/>
      <c r="T4311" s="283"/>
      <c r="U4311" s="283"/>
      <c r="V4311" s="270"/>
      <c r="W4311" s="270" t="s">
        <v>21</v>
      </c>
    </row>
    <row r="4312" s="253" customFormat="true" ht="25.5" hidden="true" spans="1:23">
      <c r="A4312" s="270">
        <f>MAX(A$3:A4311)+1</f>
        <v>4044</v>
      </c>
      <c r="B4312" s="270">
        <v>330900001</v>
      </c>
      <c r="C4312" s="270" t="s">
        <v>11186</v>
      </c>
      <c r="D4312" s="410" t="s">
        <v>11187</v>
      </c>
      <c r="E4312" s="410" t="s">
        <v>11186</v>
      </c>
      <c r="F4312" s="270"/>
      <c r="G4312" s="270"/>
      <c r="H4312" s="283" t="s">
        <v>39</v>
      </c>
      <c r="I4312" s="283" t="s">
        <v>40</v>
      </c>
      <c r="J4312" s="493">
        <v>110</v>
      </c>
      <c r="K4312" s="494">
        <v>110</v>
      </c>
      <c r="L4312" s="494">
        <v>110</v>
      </c>
      <c r="M4312" s="494">
        <v>88</v>
      </c>
      <c r="N4312" s="494">
        <v>88</v>
      </c>
      <c r="O4312" s="494">
        <v>88</v>
      </c>
      <c r="P4312" s="377" t="s">
        <v>31</v>
      </c>
      <c r="Q4312" s="377" t="s">
        <v>31</v>
      </c>
      <c r="R4312" s="377" t="s">
        <v>31</v>
      </c>
      <c r="S4312" s="270"/>
      <c r="T4312" s="377"/>
      <c r="U4312" s="377"/>
      <c r="V4312" s="270"/>
      <c r="W4312" s="270" t="s">
        <v>938</v>
      </c>
    </row>
    <row r="4313" s="253" customFormat="true" ht="25.5" hidden="true" spans="1:23">
      <c r="A4313" s="270">
        <f>MAX(A$3:A4312)+1</f>
        <v>4045</v>
      </c>
      <c r="B4313" s="270">
        <v>330900002</v>
      </c>
      <c r="C4313" s="270" t="s">
        <v>11188</v>
      </c>
      <c r="D4313" s="410" t="s">
        <v>11189</v>
      </c>
      <c r="E4313" s="410" t="s">
        <v>11188</v>
      </c>
      <c r="F4313" s="270" t="s">
        <v>5687</v>
      </c>
      <c r="G4313" s="270"/>
      <c r="H4313" s="283" t="s">
        <v>39</v>
      </c>
      <c r="I4313" s="283" t="s">
        <v>765</v>
      </c>
      <c r="J4313" s="493">
        <v>226</v>
      </c>
      <c r="K4313" s="494">
        <v>226</v>
      </c>
      <c r="L4313" s="494">
        <v>226</v>
      </c>
      <c r="M4313" s="494">
        <v>181</v>
      </c>
      <c r="N4313" s="494">
        <v>181</v>
      </c>
      <c r="O4313" s="494">
        <v>181</v>
      </c>
      <c r="P4313" s="377" t="s">
        <v>31</v>
      </c>
      <c r="Q4313" s="377" t="s">
        <v>31</v>
      </c>
      <c r="R4313" s="377" t="s">
        <v>31</v>
      </c>
      <c r="S4313" s="270"/>
      <c r="T4313" s="377"/>
      <c r="U4313" s="377"/>
      <c r="V4313" s="270"/>
      <c r="W4313" s="270" t="s">
        <v>938</v>
      </c>
    </row>
    <row r="4314" s="253" customFormat="true" ht="38.25" hidden="true" spans="1:23">
      <c r="A4314" s="270">
        <f>MAX(A$3:A4313)+1</f>
        <v>4046</v>
      </c>
      <c r="B4314" s="270" t="s">
        <v>11190</v>
      </c>
      <c r="C4314" s="270" t="s">
        <v>11191</v>
      </c>
      <c r="D4314" s="410" t="s">
        <v>11192</v>
      </c>
      <c r="E4314" s="410" t="s">
        <v>11191</v>
      </c>
      <c r="F4314" s="270"/>
      <c r="G4314" s="270"/>
      <c r="H4314" s="283" t="s">
        <v>44</v>
      </c>
      <c r="I4314" s="283" t="s">
        <v>40</v>
      </c>
      <c r="J4314" s="490" t="s">
        <v>31</v>
      </c>
      <c r="K4314" s="490" t="s">
        <v>31</v>
      </c>
      <c r="L4314" s="490" t="s">
        <v>31</v>
      </c>
      <c r="M4314" s="490" t="s">
        <v>31</v>
      </c>
      <c r="N4314" s="490" t="s">
        <v>31</v>
      </c>
      <c r="O4314" s="490" t="s">
        <v>31</v>
      </c>
      <c r="P4314" s="377" t="s">
        <v>31</v>
      </c>
      <c r="Q4314" s="377" t="s">
        <v>31</v>
      </c>
      <c r="R4314" s="377" t="s">
        <v>31</v>
      </c>
      <c r="S4314" s="270"/>
      <c r="T4314" s="283"/>
      <c r="U4314" s="283"/>
      <c r="V4314" s="270"/>
      <c r="W4314" s="270" t="s">
        <v>21</v>
      </c>
    </row>
    <row r="4315" s="253" customFormat="true" ht="25.5" hidden="true" spans="1:23">
      <c r="A4315" s="270">
        <f>MAX(A$3:A4314)+1</f>
        <v>4047</v>
      </c>
      <c r="B4315" s="270">
        <v>330900003</v>
      </c>
      <c r="C4315" s="270" t="s">
        <v>11193</v>
      </c>
      <c r="D4315" s="410" t="s">
        <v>11194</v>
      </c>
      <c r="E4315" s="410" t="s">
        <v>11193</v>
      </c>
      <c r="F4315" s="270"/>
      <c r="G4315" s="270"/>
      <c r="H4315" s="283" t="s">
        <v>39</v>
      </c>
      <c r="I4315" s="283" t="s">
        <v>40</v>
      </c>
      <c r="J4315" s="490">
        <v>1945</v>
      </c>
      <c r="K4315" s="490">
        <v>1945</v>
      </c>
      <c r="L4315" s="490">
        <v>1945</v>
      </c>
      <c r="M4315" s="490">
        <v>1556</v>
      </c>
      <c r="N4315" s="490">
        <v>1556</v>
      </c>
      <c r="O4315" s="490">
        <v>1556</v>
      </c>
      <c r="P4315" s="377" t="s">
        <v>31</v>
      </c>
      <c r="Q4315" s="377" t="s">
        <v>31</v>
      </c>
      <c r="R4315" s="377" t="s">
        <v>31</v>
      </c>
      <c r="S4315" s="270"/>
      <c r="T4315" s="283"/>
      <c r="U4315" s="283"/>
      <c r="V4315" s="270"/>
      <c r="W4315" s="270" t="s">
        <v>21</v>
      </c>
    </row>
    <row r="4316" s="253" customFormat="true" ht="27" hidden="true" spans="1:23">
      <c r="A4316" s="270">
        <f>MAX(A$3:A4315)+1</f>
        <v>4048</v>
      </c>
      <c r="B4316" s="270">
        <v>330900004</v>
      </c>
      <c r="C4316" s="503" t="s">
        <v>11195</v>
      </c>
      <c r="D4316" s="410" t="s">
        <v>11196</v>
      </c>
      <c r="E4316" s="410" t="s">
        <v>11195</v>
      </c>
      <c r="F4316" s="270"/>
      <c r="G4316" s="270"/>
      <c r="H4316" s="283" t="s">
        <v>39</v>
      </c>
      <c r="I4316" s="283" t="s">
        <v>40</v>
      </c>
      <c r="J4316" s="493">
        <v>2700</v>
      </c>
      <c r="K4316" s="494">
        <v>2700</v>
      </c>
      <c r="L4316" s="494">
        <v>2700</v>
      </c>
      <c r="M4316" s="494">
        <v>2160</v>
      </c>
      <c r="N4316" s="494">
        <v>2160</v>
      </c>
      <c r="O4316" s="494">
        <v>2160</v>
      </c>
      <c r="P4316" s="377" t="s">
        <v>31</v>
      </c>
      <c r="Q4316" s="377" t="s">
        <v>31</v>
      </c>
      <c r="R4316" s="377" t="s">
        <v>31</v>
      </c>
      <c r="S4316" s="270"/>
      <c r="T4316" s="377"/>
      <c r="U4316" s="377"/>
      <c r="V4316" s="270"/>
      <c r="W4316" s="270" t="s">
        <v>938</v>
      </c>
    </row>
    <row r="4317" s="253" customFormat="true" ht="27" hidden="true" spans="1:23">
      <c r="A4317" s="270">
        <f>MAX(A$3:A4316)+1</f>
        <v>4049</v>
      </c>
      <c r="B4317" s="270">
        <v>330900005</v>
      </c>
      <c r="C4317" s="503" t="s">
        <v>11197</v>
      </c>
      <c r="D4317" s="410" t="s">
        <v>11198</v>
      </c>
      <c r="E4317" s="410" t="s">
        <v>11197</v>
      </c>
      <c r="F4317" s="474" t="s">
        <v>11199</v>
      </c>
      <c r="G4317" s="270"/>
      <c r="H4317" s="283" t="s">
        <v>39</v>
      </c>
      <c r="I4317" s="283" t="s">
        <v>842</v>
      </c>
      <c r="J4317" s="493">
        <v>1304</v>
      </c>
      <c r="K4317" s="494">
        <v>1304</v>
      </c>
      <c r="L4317" s="494">
        <v>1304</v>
      </c>
      <c r="M4317" s="494">
        <v>1043</v>
      </c>
      <c r="N4317" s="494">
        <v>1043</v>
      </c>
      <c r="O4317" s="494">
        <v>1043</v>
      </c>
      <c r="P4317" s="377" t="s">
        <v>31</v>
      </c>
      <c r="Q4317" s="377" t="s">
        <v>31</v>
      </c>
      <c r="R4317" s="377" t="s">
        <v>31</v>
      </c>
      <c r="S4317" s="270"/>
      <c r="T4317" s="377"/>
      <c r="U4317" s="377"/>
      <c r="V4317" s="270"/>
      <c r="W4317" s="270" t="s">
        <v>938</v>
      </c>
    </row>
    <row r="4318" s="253" customFormat="true" ht="38.25" hidden="true" spans="1:23">
      <c r="A4318" s="270">
        <f>MAX(A$3:A4317)+1</f>
        <v>4050</v>
      </c>
      <c r="B4318" s="270">
        <v>330900006</v>
      </c>
      <c r="C4318" s="503" t="s">
        <v>11200</v>
      </c>
      <c r="D4318" s="410" t="s">
        <v>11201</v>
      </c>
      <c r="E4318" s="410" t="s">
        <v>11202</v>
      </c>
      <c r="F4318" s="474" t="s">
        <v>11203</v>
      </c>
      <c r="G4318" s="270"/>
      <c r="H4318" s="283" t="s">
        <v>44</v>
      </c>
      <c r="I4318" s="283" t="s">
        <v>40</v>
      </c>
      <c r="J4318" s="493">
        <v>2602</v>
      </c>
      <c r="K4318" s="494">
        <v>2602</v>
      </c>
      <c r="L4318" s="494">
        <v>2602</v>
      </c>
      <c r="M4318" s="494">
        <v>2082</v>
      </c>
      <c r="N4318" s="494">
        <v>2082</v>
      </c>
      <c r="O4318" s="494">
        <v>2082</v>
      </c>
      <c r="P4318" s="377" t="s">
        <v>31</v>
      </c>
      <c r="Q4318" s="377" t="s">
        <v>31</v>
      </c>
      <c r="R4318" s="377" t="s">
        <v>31</v>
      </c>
      <c r="S4318" s="270"/>
      <c r="T4318" s="377"/>
      <c r="U4318" s="377"/>
      <c r="V4318" s="270"/>
      <c r="W4318" s="270" t="s">
        <v>938</v>
      </c>
    </row>
    <row r="4319" s="253" customFormat="true" ht="38.25" hidden="true" spans="1:23">
      <c r="A4319" s="270">
        <f>MAX(A$3:A4318)+1</f>
        <v>4051</v>
      </c>
      <c r="B4319" s="270">
        <v>330900007</v>
      </c>
      <c r="C4319" s="503" t="s">
        <v>11204</v>
      </c>
      <c r="D4319" s="410" t="s">
        <v>11205</v>
      </c>
      <c r="E4319" s="410" t="s">
        <v>11206</v>
      </c>
      <c r="F4319" s="474" t="s">
        <v>11207</v>
      </c>
      <c r="G4319" s="270"/>
      <c r="H4319" s="283" t="s">
        <v>44</v>
      </c>
      <c r="I4319" s="283" t="s">
        <v>40</v>
      </c>
      <c r="J4319" s="500">
        <v>1130</v>
      </c>
      <c r="K4319" s="501">
        <v>1017</v>
      </c>
      <c r="L4319" s="501">
        <v>915.3</v>
      </c>
      <c r="M4319" s="501">
        <v>904</v>
      </c>
      <c r="N4319" s="501">
        <v>813.6</v>
      </c>
      <c r="O4319" s="501">
        <v>732.24</v>
      </c>
      <c r="P4319" s="377" t="s">
        <v>31</v>
      </c>
      <c r="Q4319" s="377" t="s">
        <v>31</v>
      </c>
      <c r="R4319" s="377" t="s">
        <v>31</v>
      </c>
      <c r="S4319" s="270"/>
      <c r="T4319" s="283"/>
      <c r="U4319" s="283"/>
      <c r="V4319" s="270"/>
      <c r="W4319" s="270" t="s">
        <v>21</v>
      </c>
    </row>
    <row r="4320" s="253" customFormat="true" ht="27" hidden="true" spans="1:23">
      <c r="A4320" s="270">
        <f>MAX(A$3:A4319)+1</f>
        <v>4052</v>
      </c>
      <c r="B4320" s="270">
        <v>330900008</v>
      </c>
      <c r="C4320" s="503" t="s">
        <v>11208</v>
      </c>
      <c r="D4320" s="410" t="s">
        <v>11209</v>
      </c>
      <c r="E4320" s="410" t="s">
        <v>11208</v>
      </c>
      <c r="F4320" s="474" t="s">
        <v>11199</v>
      </c>
      <c r="G4320" s="270"/>
      <c r="H4320" s="283" t="s">
        <v>39</v>
      </c>
      <c r="I4320" s="283" t="s">
        <v>842</v>
      </c>
      <c r="J4320" s="500">
        <v>1050</v>
      </c>
      <c r="K4320" s="501">
        <v>945</v>
      </c>
      <c r="L4320" s="501">
        <v>850.5</v>
      </c>
      <c r="M4320" s="501">
        <v>840</v>
      </c>
      <c r="N4320" s="501">
        <v>756</v>
      </c>
      <c r="O4320" s="501">
        <v>680.4</v>
      </c>
      <c r="P4320" s="377" t="s">
        <v>31</v>
      </c>
      <c r="Q4320" s="377" t="s">
        <v>31</v>
      </c>
      <c r="R4320" s="377" t="s">
        <v>31</v>
      </c>
      <c r="S4320" s="270"/>
      <c r="T4320" s="283"/>
      <c r="U4320" s="283"/>
      <c r="V4320" s="270"/>
      <c r="W4320" s="270" t="s">
        <v>21</v>
      </c>
    </row>
    <row r="4321" s="253" customFormat="true" ht="25.5" hidden="true" spans="1:23">
      <c r="A4321" s="270">
        <f>MAX(A$3:A4320)+1</f>
        <v>4053</v>
      </c>
      <c r="B4321" s="270">
        <v>330900009</v>
      </c>
      <c r="C4321" s="503" t="s">
        <v>11210</v>
      </c>
      <c r="D4321" s="410" t="s">
        <v>11211</v>
      </c>
      <c r="E4321" s="410" t="s">
        <v>11210</v>
      </c>
      <c r="F4321" s="474" t="s">
        <v>11212</v>
      </c>
      <c r="G4321" s="270"/>
      <c r="H4321" s="283" t="s">
        <v>39</v>
      </c>
      <c r="I4321" s="283" t="s">
        <v>40</v>
      </c>
      <c r="J4321" s="493">
        <v>1738</v>
      </c>
      <c r="K4321" s="494">
        <v>1738</v>
      </c>
      <c r="L4321" s="494">
        <v>1738</v>
      </c>
      <c r="M4321" s="494">
        <v>1390</v>
      </c>
      <c r="N4321" s="494">
        <v>1390</v>
      </c>
      <c r="O4321" s="494">
        <v>1390</v>
      </c>
      <c r="P4321" s="377" t="s">
        <v>31</v>
      </c>
      <c r="Q4321" s="377" t="s">
        <v>31</v>
      </c>
      <c r="R4321" s="377" t="s">
        <v>31</v>
      </c>
      <c r="S4321" s="270"/>
      <c r="T4321" s="377"/>
      <c r="U4321" s="377"/>
      <c r="V4321" s="270"/>
      <c r="W4321" s="270" t="s">
        <v>938</v>
      </c>
    </row>
    <row r="4322" s="253" customFormat="true" ht="27" hidden="true" spans="1:23">
      <c r="A4322" s="270">
        <f>MAX(A$3:A4321)+1</f>
        <v>4054</v>
      </c>
      <c r="B4322" s="270">
        <v>330900010</v>
      </c>
      <c r="C4322" s="503" t="s">
        <v>11213</v>
      </c>
      <c r="D4322" s="410" t="s">
        <v>11214</v>
      </c>
      <c r="E4322" s="410" t="s">
        <v>11213</v>
      </c>
      <c r="F4322" s="474"/>
      <c r="G4322" s="270"/>
      <c r="H4322" s="283" t="s">
        <v>44</v>
      </c>
      <c r="I4322" s="283" t="s">
        <v>40</v>
      </c>
      <c r="J4322" s="500">
        <v>1500</v>
      </c>
      <c r="K4322" s="501">
        <v>1350</v>
      </c>
      <c r="L4322" s="501">
        <v>1215</v>
      </c>
      <c r="M4322" s="501">
        <v>1200</v>
      </c>
      <c r="N4322" s="501">
        <v>1080</v>
      </c>
      <c r="O4322" s="501">
        <v>972</v>
      </c>
      <c r="P4322" s="377" t="s">
        <v>31</v>
      </c>
      <c r="Q4322" s="377" t="s">
        <v>31</v>
      </c>
      <c r="R4322" s="377" t="s">
        <v>31</v>
      </c>
      <c r="S4322" s="270"/>
      <c r="T4322" s="283"/>
      <c r="U4322" s="283"/>
      <c r="V4322" s="270"/>
      <c r="W4322" s="270" t="s">
        <v>21</v>
      </c>
    </row>
    <row r="4323" s="253" customFormat="true" ht="27" hidden="true" spans="1:23">
      <c r="A4323" s="270">
        <f>MAX(A$3:A4322)+1</f>
        <v>4055</v>
      </c>
      <c r="B4323" s="270">
        <v>330900011</v>
      </c>
      <c r="C4323" s="503" t="s">
        <v>11215</v>
      </c>
      <c r="D4323" s="410" t="s">
        <v>11216</v>
      </c>
      <c r="E4323" s="410" t="s">
        <v>11215</v>
      </c>
      <c r="F4323" s="474" t="s">
        <v>11217</v>
      </c>
      <c r="G4323" s="270" t="s">
        <v>8667</v>
      </c>
      <c r="H4323" s="283" t="s">
        <v>39</v>
      </c>
      <c r="I4323" s="283" t="s">
        <v>40</v>
      </c>
      <c r="J4323" s="493">
        <v>3435</v>
      </c>
      <c r="K4323" s="494">
        <v>3435</v>
      </c>
      <c r="L4323" s="494">
        <v>3435</v>
      </c>
      <c r="M4323" s="494">
        <v>2748</v>
      </c>
      <c r="N4323" s="494">
        <v>2748</v>
      </c>
      <c r="O4323" s="494">
        <v>2748</v>
      </c>
      <c r="P4323" s="377" t="s">
        <v>31</v>
      </c>
      <c r="Q4323" s="377" t="s">
        <v>31</v>
      </c>
      <c r="R4323" s="377" t="s">
        <v>31</v>
      </c>
      <c r="S4323" s="270"/>
      <c r="T4323" s="377"/>
      <c r="U4323" s="377"/>
      <c r="V4323" s="270"/>
      <c r="W4323" s="270" t="s">
        <v>938</v>
      </c>
    </row>
    <row r="4324" s="253" customFormat="true" ht="40.5" hidden="true" spans="1:23">
      <c r="A4324" s="270">
        <f>MAX(A$3:A4323)+1</f>
        <v>4056</v>
      </c>
      <c r="B4324" s="270">
        <v>330900012</v>
      </c>
      <c r="C4324" s="503" t="s">
        <v>11218</v>
      </c>
      <c r="D4324" s="410" t="s">
        <v>11219</v>
      </c>
      <c r="E4324" s="410" t="s">
        <v>11218</v>
      </c>
      <c r="F4324" s="474"/>
      <c r="G4324" s="270"/>
      <c r="H4324" s="283" t="s">
        <v>39</v>
      </c>
      <c r="I4324" s="283" t="s">
        <v>842</v>
      </c>
      <c r="J4324" s="493">
        <v>2386</v>
      </c>
      <c r="K4324" s="494">
        <v>2386</v>
      </c>
      <c r="L4324" s="494">
        <v>2386</v>
      </c>
      <c r="M4324" s="494">
        <v>1909</v>
      </c>
      <c r="N4324" s="494">
        <v>1909</v>
      </c>
      <c r="O4324" s="494">
        <v>1909</v>
      </c>
      <c r="P4324" s="377" t="s">
        <v>31</v>
      </c>
      <c r="Q4324" s="377" t="s">
        <v>31</v>
      </c>
      <c r="R4324" s="377" t="s">
        <v>31</v>
      </c>
      <c r="S4324" s="270"/>
      <c r="T4324" s="377"/>
      <c r="U4324" s="377"/>
      <c r="V4324" s="270"/>
      <c r="W4324" s="270" t="s">
        <v>938</v>
      </c>
    </row>
    <row r="4325" s="253" customFormat="true" ht="27" hidden="true" spans="1:23">
      <c r="A4325" s="270">
        <f>MAX(A$3:A4324)+1</f>
        <v>4057</v>
      </c>
      <c r="B4325" s="270">
        <v>330900013</v>
      </c>
      <c r="C4325" s="503" t="s">
        <v>11220</v>
      </c>
      <c r="D4325" s="410" t="s">
        <v>11221</v>
      </c>
      <c r="E4325" s="410" t="s">
        <v>11220</v>
      </c>
      <c r="F4325" s="474"/>
      <c r="G4325" s="270"/>
      <c r="H4325" s="283" t="s">
        <v>39</v>
      </c>
      <c r="I4325" s="283" t="s">
        <v>10736</v>
      </c>
      <c r="J4325" s="500">
        <v>1200</v>
      </c>
      <c r="K4325" s="501">
        <v>1080</v>
      </c>
      <c r="L4325" s="501">
        <v>972</v>
      </c>
      <c r="M4325" s="501">
        <v>960</v>
      </c>
      <c r="N4325" s="501">
        <v>864</v>
      </c>
      <c r="O4325" s="501">
        <v>777.6</v>
      </c>
      <c r="P4325" s="377" t="s">
        <v>31</v>
      </c>
      <c r="Q4325" s="377" t="s">
        <v>31</v>
      </c>
      <c r="R4325" s="377" t="s">
        <v>31</v>
      </c>
      <c r="S4325" s="270"/>
      <c r="T4325" s="283"/>
      <c r="U4325" s="283"/>
      <c r="V4325" s="270"/>
      <c r="W4325" s="270" t="s">
        <v>21</v>
      </c>
    </row>
    <row r="4326" s="253" customFormat="true" ht="27" hidden="true" spans="1:23">
      <c r="A4326" s="270">
        <f>MAX(A$3:A4325)+1</f>
        <v>4058</v>
      </c>
      <c r="B4326" s="270">
        <v>330900014</v>
      </c>
      <c r="C4326" s="503" t="s">
        <v>11222</v>
      </c>
      <c r="D4326" s="410" t="s">
        <v>11223</v>
      </c>
      <c r="E4326" s="410" t="s">
        <v>11222</v>
      </c>
      <c r="F4326" s="474"/>
      <c r="G4326" s="270"/>
      <c r="H4326" s="283" t="s">
        <v>39</v>
      </c>
      <c r="I4326" s="283" t="s">
        <v>842</v>
      </c>
      <c r="J4326" s="500">
        <v>1200</v>
      </c>
      <c r="K4326" s="501">
        <v>1080</v>
      </c>
      <c r="L4326" s="501">
        <v>972</v>
      </c>
      <c r="M4326" s="501">
        <v>960</v>
      </c>
      <c r="N4326" s="501">
        <v>864</v>
      </c>
      <c r="O4326" s="501">
        <v>777.6</v>
      </c>
      <c r="P4326" s="377" t="s">
        <v>31</v>
      </c>
      <c r="Q4326" s="377" t="s">
        <v>31</v>
      </c>
      <c r="R4326" s="377" t="s">
        <v>31</v>
      </c>
      <c r="S4326" s="270"/>
      <c r="T4326" s="283"/>
      <c r="U4326" s="283"/>
      <c r="V4326" s="270"/>
      <c r="W4326" s="270" t="s">
        <v>21</v>
      </c>
    </row>
    <row r="4327" s="253" customFormat="true" ht="38.25" hidden="true" spans="1:23">
      <c r="A4327" s="270">
        <f>MAX(A$3:A4326)+1</f>
        <v>4059</v>
      </c>
      <c r="B4327" s="270">
        <v>330900015</v>
      </c>
      <c r="C4327" s="503" t="s">
        <v>11224</v>
      </c>
      <c r="D4327" s="410" t="s">
        <v>11225</v>
      </c>
      <c r="E4327" s="410" t="s">
        <v>11224</v>
      </c>
      <c r="F4327" s="474" t="s">
        <v>11226</v>
      </c>
      <c r="G4327" s="270"/>
      <c r="H4327" s="283" t="s">
        <v>39</v>
      </c>
      <c r="I4327" s="283" t="s">
        <v>40</v>
      </c>
      <c r="J4327" s="500">
        <v>1500</v>
      </c>
      <c r="K4327" s="501">
        <v>1350</v>
      </c>
      <c r="L4327" s="501">
        <v>1215</v>
      </c>
      <c r="M4327" s="501">
        <v>1200</v>
      </c>
      <c r="N4327" s="501">
        <v>1080</v>
      </c>
      <c r="O4327" s="501">
        <v>972</v>
      </c>
      <c r="P4327" s="377" t="s">
        <v>31</v>
      </c>
      <c r="Q4327" s="377" t="s">
        <v>31</v>
      </c>
      <c r="R4327" s="377" t="s">
        <v>31</v>
      </c>
      <c r="S4327" s="270"/>
      <c r="T4327" s="283"/>
      <c r="U4327" s="283"/>
      <c r="V4327" s="270"/>
      <c r="W4327" s="270" t="s">
        <v>21</v>
      </c>
    </row>
    <row r="4328" s="253" customFormat="true" ht="25.5" hidden="true" spans="1:23">
      <c r="A4328" s="270">
        <f>MAX(A$3:A4327)+1</f>
        <v>4060</v>
      </c>
      <c r="B4328" s="270">
        <v>330900016</v>
      </c>
      <c r="C4328" s="503" t="s">
        <v>11227</v>
      </c>
      <c r="D4328" s="410" t="s">
        <v>11228</v>
      </c>
      <c r="E4328" s="410" t="s">
        <v>11227</v>
      </c>
      <c r="F4328" s="474"/>
      <c r="G4328" s="270"/>
      <c r="H4328" s="283" t="s">
        <v>39</v>
      </c>
      <c r="I4328" s="283" t="s">
        <v>40</v>
      </c>
      <c r="J4328" s="493">
        <v>2600</v>
      </c>
      <c r="K4328" s="494">
        <v>2600</v>
      </c>
      <c r="L4328" s="494">
        <v>2600</v>
      </c>
      <c r="M4328" s="494">
        <v>2080</v>
      </c>
      <c r="N4328" s="494">
        <v>2080</v>
      </c>
      <c r="O4328" s="494">
        <v>2080</v>
      </c>
      <c r="P4328" s="377" t="s">
        <v>31</v>
      </c>
      <c r="Q4328" s="377" t="s">
        <v>31</v>
      </c>
      <c r="R4328" s="377" t="s">
        <v>31</v>
      </c>
      <c r="S4328" s="270"/>
      <c r="T4328" s="377"/>
      <c r="U4328" s="377"/>
      <c r="V4328" s="270"/>
      <c r="W4328" s="270" t="s">
        <v>938</v>
      </c>
    </row>
    <row r="4329" s="253" customFormat="true" ht="25.5" hidden="true" spans="1:23">
      <c r="A4329" s="270">
        <f>MAX(A$3:A4328)+1</f>
        <v>4061</v>
      </c>
      <c r="B4329" s="270">
        <v>330900017</v>
      </c>
      <c r="C4329" s="503" t="s">
        <v>11229</v>
      </c>
      <c r="D4329" s="410" t="s">
        <v>11230</v>
      </c>
      <c r="E4329" s="410" t="s">
        <v>11229</v>
      </c>
      <c r="F4329" s="474"/>
      <c r="G4329" s="270"/>
      <c r="H4329" s="283" t="s">
        <v>39</v>
      </c>
      <c r="I4329" s="283" t="s">
        <v>40</v>
      </c>
      <c r="J4329" s="500">
        <v>1050</v>
      </c>
      <c r="K4329" s="501">
        <v>945</v>
      </c>
      <c r="L4329" s="501">
        <v>850.5</v>
      </c>
      <c r="M4329" s="501">
        <v>840</v>
      </c>
      <c r="N4329" s="501">
        <v>756</v>
      </c>
      <c r="O4329" s="501">
        <v>680.4</v>
      </c>
      <c r="P4329" s="377" t="s">
        <v>31</v>
      </c>
      <c r="Q4329" s="377" t="s">
        <v>31</v>
      </c>
      <c r="R4329" s="377" t="s">
        <v>31</v>
      </c>
      <c r="S4329" s="270"/>
      <c r="T4329" s="283"/>
      <c r="U4329" s="283"/>
      <c r="V4329" s="270"/>
      <c r="W4329" s="270" t="s">
        <v>21</v>
      </c>
    </row>
    <row r="4330" s="253" customFormat="true" ht="25.5" hidden="true" spans="1:23">
      <c r="A4330" s="270">
        <f>MAX(A$3:A4329)+1</f>
        <v>4062</v>
      </c>
      <c r="B4330" s="270">
        <v>330900018</v>
      </c>
      <c r="C4330" s="503" t="s">
        <v>11231</v>
      </c>
      <c r="D4330" s="410" t="s">
        <v>11232</v>
      </c>
      <c r="E4330" s="410" t="s">
        <v>11231</v>
      </c>
      <c r="F4330" s="474" t="s">
        <v>11233</v>
      </c>
      <c r="G4330" s="270"/>
      <c r="H4330" s="283" t="s">
        <v>39</v>
      </c>
      <c r="I4330" s="283" t="s">
        <v>40</v>
      </c>
      <c r="J4330" s="490">
        <v>2380</v>
      </c>
      <c r="K4330" s="490">
        <v>2380</v>
      </c>
      <c r="L4330" s="490">
        <v>2380</v>
      </c>
      <c r="M4330" s="490">
        <v>1904</v>
      </c>
      <c r="N4330" s="490">
        <v>1904</v>
      </c>
      <c r="O4330" s="490">
        <v>1904</v>
      </c>
      <c r="P4330" s="377" t="s">
        <v>31</v>
      </c>
      <c r="Q4330" s="377" t="s">
        <v>31</v>
      </c>
      <c r="R4330" s="377" t="s">
        <v>31</v>
      </c>
      <c r="S4330" s="270"/>
      <c r="T4330" s="312"/>
      <c r="U4330" s="312"/>
      <c r="V4330" s="270"/>
      <c r="W4330" s="270" t="s">
        <v>21</v>
      </c>
    </row>
    <row r="4331" s="253" customFormat="true" ht="25.5" hidden="true" spans="1:23">
      <c r="A4331" s="270">
        <f>MAX(A$3:A4330)+1</f>
        <v>4063</v>
      </c>
      <c r="B4331" s="270">
        <v>330900019</v>
      </c>
      <c r="C4331" s="270" t="s">
        <v>11234</v>
      </c>
      <c r="D4331" s="410" t="s">
        <v>11235</v>
      </c>
      <c r="E4331" s="410" t="s">
        <v>11234</v>
      </c>
      <c r="F4331" s="270"/>
      <c r="G4331" s="270"/>
      <c r="H4331" s="283" t="s">
        <v>44</v>
      </c>
      <c r="I4331" s="283" t="s">
        <v>40</v>
      </c>
      <c r="J4331" s="493">
        <v>3000</v>
      </c>
      <c r="K4331" s="494">
        <v>3000</v>
      </c>
      <c r="L4331" s="494">
        <v>3000</v>
      </c>
      <c r="M4331" s="494">
        <v>2400</v>
      </c>
      <c r="N4331" s="494">
        <v>2400</v>
      </c>
      <c r="O4331" s="494">
        <v>2400</v>
      </c>
      <c r="P4331" s="377" t="s">
        <v>31</v>
      </c>
      <c r="Q4331" s="377" t="s">
        <v>31</v>
      </c>
      <c r="R4331" s="377" t="s">
        <v>31</v>
      </c>
      <c r="S4331" s="270"/>
      <c r="T4331" s="377"/>
      <c r="U4331" s="377"/>
      <c r="V4331" s="270"/>
      <c r="W4331" s="270" t="s">
        <v>938</v>
      </c>
    </row>
    <row r="4332" s="253" customFormat="true" ht="25.5" hidden="true" spans="1:23">
      <c r="A4332" s="270">
        <f>MAX(A$3:A4331)+1</f>
        <v>4064</v>
      </c>
      <c r="B4332" s="270">
        <v>330900020</v>
      </c>
      <c r="C4332" s="270" t="s">
        <v>11236</v>
      </c>
      <c r="D4332" s="410" t="s">
        <v>11237</v>
      </c>
      <c r="E4332" s="410" t="s">
        <v>11236</v>
      </c>
      <c r="F4332" s="270"/>
      <c r="G4332" s="270" t="s">
        <v>7030</v>
      </c>
      <c r="H4332" s="283" t="s">
        <v>44</v>
      </c>
      <c r="I4332" s="283" t="s">
        <v>40</v>
      </c>
      <c r="J4332" s="493">
        <v>3690</v>
      </c>
      <c r="K4332" s="494">
        <v>3690</v>
      </c>
      <c r="L4332" s="494">
        <v>3690</v>
      </c>
      <c r="M4332" s="494">
        <v>2952</v>
      </c>
      <c r="N4332" s="494">
        <v>2952</v>
      </c>
      <c r="O4332" s="494">
        <v>2952</v>
      </c>
      <c r="P4332" s="377" t="s">
        <v>31</v>
      </c>
      <c r="Q4332" s="377" t="s">
        <v>31</v>
      </c>
      <c r="R4332" s="377" t="s">
        <v>31</v>
      </c>
      <c r="S4332" s="270"/>
      <c r="T4332" s="377"/>
      <c r="U4332" s="377"/>
      <c r="V4332" s="270"/>
      <c r="W4332" s="270" t="s">
        <v>938</v>
      </c>
    </row>
    <row r="4333" s="253" customFormat="true" ht="38.25" hidden="true" spans="1:23">
      <c r="A4333" s="270">
        <f>MAX(A$3:A4332)+1</f>
        <v>4065</v>
      </c>
      <c r="B4333" s="270">
        <v>330900021</v>
      </c>
      <c r="C4333" s="270" t="s">
        <v>11238</v>
      </c>
      <c r="D4333" s="410" t="s">
        <v>11239</v>
      </c>
      <c r="E4333" s="410" t="s">
        <v>11238</v>
      </c>
      <c r="F4333" s="270" t="s">
        <v>11240</v>
      </c>
      <c r="G4333" s="270"/>
      <c r="H4333" s="283" t="s">
        <v>44</v>
      </c>
      <c r="I4333" s="283" t="s">
        <v>40</v>
      </c>
      <c r="J4333" s="490" t="s">
        <v>31</v>
      </c>
      <c r="K4333" s="490" t="s">
        <v>31</v>
      </c>
      <c r="L4333" s="490" t="s">
        <v>31</v>
      </c>
      <c r="M4333" s="490" t="s">
        <v>31</v>
      </c>
      <c r="N4333" s="490" t="s">
        <v>31</v>
      </c>
      <c r="O4333" s="490" t="s">
        <v>31</v>
      </c>
      <c r="P4333" s="377" t="s">
        <v>31</v>
      </c>
      <c r="Q4333" s="377" t="s">
        <v>31</v>
      </c>
      <c r="R4333" s="377" t="s">
        <v>31</v>
      </c>
      <c r="S4333" s="270"/>
      <c r="T4333" s="283"/>
      <c r="U4333" s="283"/>
      <c r="V4333" s="270"/>
      <c r="W4333" s="270" t="s">
        <v>21</v>
      </c>
    </row>
    <row r="4334" s="252" customFormat="true" ht="25.5" hidden="true" spans="1:23">
      <c r="A4334" s="270"/>
      <c r="B4334" s="270">
        <v>3310</v>
      </c>
      <c r="C4334" s="270" t="s">
        <v>11241</v>
      </c>
      <c r="D4334" s="410"/>
      <c r="E4334" s="410"/>
      <c r="F4334" s="270"/>
      <c r="G4334" s="270"/>
      <c r="H4334" s="283"/>
      <c r="I4334" s="283"/>
      <c r="J4334" s="490"/>
      <c r="K4334" s="490"/>
      <c r="L4334" s="490"/>
      <c r="M4334" s="490"/>
      <c r="N4334" s="490"/>
      <c r="O4334" s="490"/>
      <c r="P4334" s="377"/>
      <c r="Q4334" s="377"/>
      <c r="R4334" s="377"/>
      <c r="S4334" s="270"/>
      <c r="T4334" s="283"/>
      <c r="U4334" s="283"/>
      <c r="V4334" s="270"/>
      <c r="W4334" s="270" t="s">
        <v>21</v>
      </c>
    </row>
    <row r="4335" s="252" customFormat="true" ht="25.5" hidden="true" spans="1:23">
      <c r="A4335" s="270"/>
      <c r="B4335" s="270">
        <v>331001</v>
      </c>
      <c r="C4335" s="270" t="s">
        <v>11242</v>
      </c>
      <c r="D4335" s="410"/>
      <c r="E4335" s="410"/>
      <c r="F4335" s="270"/>
      <c r="G4335" s="270"/>
      <c r="H4335" s="283"/>
      <c r="I4335" s="283"/>
      <c r="J4335" s="490"/>
      <c r="K4335" s="490"/>
      <c r="L4335" s="490"/>
      <c r="M4335" s="490"/>
      <c r="N4335" s="490"/>
      <c r="O4335" s="490"/>
      <c r="P4335" s="377"/>
      <c r="Q4335" s="377"/>
      <c r="R4335" s="377"/>
      <c r="S4335" s="270"/>
      <c r="T4335" s="283"/>
      <c r="U4335" s="283"/>
      <c r="V4335" s="270"/>
      <c r="W4335" s="270" t="s">
        <v>21</v>
      </c>
    </row>
    <row r="4336" s="253" customFormat="true" ht="27" hidden="true" spans="1:23">
      <c r="A4336" s="270">
        <f>MAX(A$3:A4335)+1</f>
        <v>4066</v>
      </c>
      <c r="B4336" s="270">
        <v>331001001</v>
      </c>
      <c r="C4336" s="503" t="s">
        <v>11243</v>
      </c>
      <c r="D4336" s="410" t="s">
        <v>11244</v>
      </c>
      <c r="E4336" s="410" t="s">
        <v>11243</v>
      </c>
      <c r="F4336" s="270"/>
      <c r="G4336" s="270"/>
      <c r="H4336" s="283" t="s">
        <v>39</v>
      </c>
      <c r="I4336" s="283" t="s">
        <v>40</v>
      </c>
      <c r="J4336" s="500">
        <v>1050</v>
      </c>
      <c r="K4336" s="501">
        <v>945</v>
      </c>
      <c r="L4336" s="501">
        <v>850.5</v>
      </c>
      <c r="M4336" s="501">
        <v>840</v>
      </c>
      <c r="N4336" s="501">
        <v>756</v>
      </c>
      <c r="O4336" s="501">
        <v>680.4</v>
      </c>
      <c r="P4336" s="377" t="s">
        <v>31</v>
      </c>
      <c r="Q4336" s="377" t="s">
        <v>31</v>
      </c>
      <c r="R4336" s="377" t="s">
        <v>31</v>
      </c>
      <c r="S4336" s="270"/>
      <c r="T4336" s="283"/>
      <c r="U4336" s="283"/>
      <c r="V4336" s="270"/>
      <c r="W4336" s="270" t="s">
        <v>21</v>
      </c>
    </row>
    <row r="4337" s="253" customFormat="true" ht="27" hidden="true" spans="1:23">
      <c r="A4337" s="270">
        <f>MAX(A$3:A4336)+1</f>
        <v>4067</v>
      </c>
      <c r="B4337" s="270">
        <v>331001002</v>
      </c>
      <c r="C4337" s="503" t="s">
        <v>11245</v>
      </c>
      <c r="D4337" s="410" t="s">
        <v>11246</v>
      </c>
      <c r="E4337" s="410" t="s">
        <v>11245</v>
      </c>
      <c r="F4337" s="474" t="s">
        <v>11247</v>
      </c>
      <c r="G4337" s="270"/>
      <c r="H4337" s="283" t="s">
        <v>39</v>
      </c>
      <c r="I4337" s="283" t="s">
        <v>40</v>
      </c>
      <c r="J4337" s="500">
        <v>1500</v>
      </c>
      <c r="K4337" s="501">
        <v>1350</v>
      </c>
      <c r="L4337" s="501">
        <v>1215</v>
      </c>
      <c r="M4337" s="501">
        <v>1200</v>
      </c>
      <c r="N4337" s="501">
        <v>1080</v>
      </c>
      <c r="O4337" s="501">
        <v>972</v>
      </c>
      <c r="P4337" s="377" t="s">
        <v>31</v>
      </c>
      <c r="Q4337" s="377" t="s">
        <v>31</v>
      </c>
      <c r="R4337" s="377" t="s">
        <v>31</v>
      </c>
      <c r="S4337" s="270"/>
      <c r="T4337" s="283"/>
      <c r="U4337" s="283"/>
      <c r="V4337" s="270"/>
      <c r="W4337" s="270" t="s">
        <v>21</v>
      </c>
    </row>
    <row r="4338" s="253" customFormat="true" ht="25.5" hidden="true" spans="1:23">
      <c r="A4338" s="270">
        <f>MAX(A$3:A4337)+1</f>
        <v>4068</v>
      </c>
      <c r="B4338" s="270">
        <v>331001003</v>
      </c>
      <c r="C4338" s="503" t="s">
        <v>11248</v>
      </c>
      <c r="D4338" s="410" t="s">
        <v>11249</v>
      </c>
      <c r="E4338" s="410" t="s">
        <v>11248</v>
      </c>
      <c r="F4338" s="474" t="s">
        <v>11250</v>
      </c>
      <c r="G4338" s="270"/>
      <c r="H4338" s="283" t="s">
        <v>39</v>
      </c>
      <c r="I4338" s="283" t="s">
        <v>40</v>
      </c>
      <c r="J4338" s="500">
        <v>1500</v>
      </c>
      <c r="K4338" s="501">
        <v>1350</v>
      </c>
      <c r="L4338" s="501">
        <v>1215</v>
      </c>
      <c r="M4338" s="501">
        <v>1200</v>
      </c>
      <c r="N4338" s="501">
        <v>1080</v>
      </c>
      <c r="O4338" s="501">
        <v>972</v>
      </c>
      <c r="P4338" s="377" t="s">
        <v>31</v>
      </c>
      <c r="Q4338" s="377" t="s">
        <v>31</v>
      </c>
      <c r="R4338" s="377" t="s">
        <v>31</v>
      </c>
      <c r="S4338" s="270"/>
      <c r="T4338" s="283"/>
      <c r="U4338" s="283"/>
      <c r="V4338" s="270"/>
      <c r="W4338" s="270" t="s">
        <v>21</v>
      </c>
    </row>
    <row r="4339" s="253" customFormat="true" ht="38.25" hidden="true" spans="1:23">
      <c r="A4339" s="270">
        <f>MAX(A$3:A4338)+1</f>
        <v>4069</v>
      </c>
      <c r="B4339" s="270">
        <v>331001004</v>
      </c>
      <c r="C4339" s="503" t="s">
        <v>11251</v>
      </c>
      <c r="D4339" s="410" t="s">
        <v>11252</v>
      </c>
      <c r="E4339" s="410" t="s">
        <v>11251</v>
      </c>
      <c r="F4339" s="474" t="s">
        <v>11253</v>
      </c>
      <c r="G4339" s="270"/>
      <c r="H4339" s="283" t="s">
        <v>39</v>
      </c>
      <c r="I4339" s="283" t="s">
        <v>40</v>
      </c>
      <c r="J4339" s="493">
        <v>2600</v>
      </c>
      <c r="K4339" s="494">
        <v>2600</v>
      </c>
      <c r="L4339" s="494">
        <v>2600</v>
      </c>
      <c r="M4339" s="494">
        <v>2080</v>
      </c>
      <c r="N4339" s="494">
        <v>2080</v>
      </c>
      <c r="O4339" s="494">
        <v>2080</v>
      </c>
      <c r="P4339" s="377" t="s">
        <v>31</v>
      </c>
      <c r="Q4339" s="377" t="s">
        <v>31</v>
      </c>
      <c r="R4339" s="377" t="s">
        <v>31</v>
      </c>
      <c r="S4339" s="270"/>
      <c r="T4339" s="377"/>
      <c r="U4339" s="377"/>
      <c r="V4339" s="270"/>
      <c r="W4339" s="270" t="s">
        <v>938</v>
      </c>
    </row>
    <row r="4340" s="253" customFormat="true" ht="27" hidden="true" spans="1:23">
      <c r="A4340" s="270">
        <f>MAX(A$3:A4339)+1</f>
        <v>4070</v>
      </c>
      <c r="B4340" s="270">
        <v>331001005</v>
      </c>
      <c r="C4340" s="503" t="s">
        <v>11254</v>
      </c>
      <c r="D4340" s="410" t="s">
        <v>11255</v>
      </c>
      <c r="E4340" s="410" t="s">
        <v>11254</v>
      </c>
      <c r="F4340" s="474"/>
      <c r="G4340" s="270"/>
      <c r="H4340" s="283" t="s">
        <v>39</v>
      </c>
      <c r="I4340" s="283" t="s">
        <v>40</v>
      </c>
      <c r="J4340" s="500">
        <v>1500</v>
      </c>
      <c r="K4340" s="501">
        <v>1350</v>
      </c>
      <c r="L4340" s="501">
        <v>1215</v>
      </c>
      <c r="M4340" s="501">
        <v>1200</v>
      </c>
      <c r="N4340" s="501">
        <v>1080</v>
      </c>
      <c r="O4340" s="501">
        <v>972</v>
      </c>
      <c r="P4340" s="377" t="s">
        <v>31</v>
      </c>
      <c r="Q4340" s="377" t="s">
        <v>31</v>
      </c>
      <c r="R4340" s="377" t="s">
        <v>31</v>
      </c>
      <c r="S4340" s="270"/>
      <c r="T4340" s="283"/>
      <c r="U4340" s="283"/>
      <c r="V4340" s="270"/>
      <c r="W4340" s="270" t="s">
        <v>21</v>
      </c>
    </row>
    <row r="4341" s="253" customFormat="true" ht="27" hidden="true" spans="1:23">
      <c r="A4341" s="270">
        <f>MAX(A$3:A4340)+1</f>
        <v>4071</v>
      </c>
      <c r="B4341" s="270">
        <v>331001006</v>
      </c>
      <c r="C4341" s="503" t="s">
        <v>11256</v>
      </c>
      <c r="D4341" s="410" t="s">
        <v>11257</v>
      </c>
      <c r="E4341" s="410" t="s">
        <v>11256</v>
      </c>
      <c r="F4341" s="474" t="s">
        <v>11258</v>
      </c>
      <c r="G4341" s="270"/>
      <c r="H4341" s="283" t="s">
        <v>39</v>
      </c>
      <c r="I4341" s="283" t="s">
        <v>40</v>
      </c>
      <c r="J4341" s="500">
        <v>1500</v>
      </c>
      <c r="K4341" s="501">
        <v>1350</v>
      </c>
      <c r="L4341" s="501">
        <v>1215</v>
      </c>
      <c r="M4341" s="501">
        <v>1200</v>
      </c>
      <c r="N4341" s="501">
        <v>1080</v>
      </c>
      <c r="O4341" s="501">
        <v>972</v>
      </c>
      <c r="P4341" s="377" t="s">
        <v>31</v>
      </c>
      <c r="Q4341" s="377" t="s">
        <v>31</v>
      </c>
      <c r="R4341" s="377" t="s">
        <v>31</v>
      </c>
      <c r="S4341" s="270"/>
      <c r="T4341" s="283"/>
      <c r="U4341" s="283"/>
      <c r="V4341" s="270"/>
      <c r="W4341" s="270" t="s">
        <v>21</v>
      </c>
    </row>
    <row r="4342" s="253" customFormat="true" ht="27" hidden="true" spans="1:23">
      <c r="A4342" s="270">
        <f>MAX(A$3:A4341)+1</f>
        <v>4072</v>
      </c>
      <c r="B4342" s="270">
        <v>331001007</v>
      </c>
      <c r="C4342" s="503" t="s">
        <v>11259</v>
      </c>
      <c r="D4342" s="410" t="s">
        <v>11260</v>
      </c>
      <c r="E4342" s="410" t="s">
        <v>11259</v>
      </c>
      <c r="F4342" s="474" t="s">
        <v>11261</v>
      </c>
      <c r="G4342" s="270"/>
      <c r="H4342" s="283" t="s">
        <v>39</v>
      </c>
      <c r="I4342" s="283" t="s">
        <v>40</v>
      </c>
      <c r="J4342" s="500">
        <v>1500</v>
      </c>
      <c r="K4342" s="501">
        <v>1350</v>
      </c>
      <c r="L4342" s="501">
        <v>1215</v>
      </c>
      <c r="M4342" s="501">
        <v>1200</v>
      </c>
      <c r="N4342" s="501">
        <v>1080</v>
      </c>
      <c r="O4342" s="501">
        <v>972</v>
      </c>
      <c r="P4342" s="377" t="s">
        <v>31</v>
      </c>
      <c r="Q4342" s="377" t="s">
        <v>31</v>
      </c>
      <c r="R4342" s="377" t="s">
        <v>31</v>
      </c>
      <c r="S4342" s="270"/>
      <c r="T4342" s="283"/>
      <c r="U4342" s="283"/>
      <c r="V4342" s="270"/>
      <c r="W4342" s="270" t="s">
        <v>21</v>
      </c>
    </row>
    <row r="4343" s="253" customFormat="true" ht="40.5" hidden="true" spans="1:23">
      <c r="A4343" s="270">
        <f>MAX(A$3:A4342)+1</f>
        <v>4073</v>
      </c>
      <c r="B4343" s="270">
        <v>331001008</v>
      </c>
      <c r="C4343" s="503" t="s">
        <v>11262</v>
      </c>
      <c r="D4343" s="410" t="s">
        <v>11263</v>
      </c>
      <c r="E4343" s="410" t="s">
        <v>11262</v>
      </c>
      <c r="F4343" s="474"/>
      <c r="G4343" s="270"/>
      <c r="H4343" s="283" t="s">
        <v>39</v>
      </c>
      <c r="I4343" s="283" t="s">
        <v>40</v>
      </c>
      <c r="J4343" s="500">
        <v>2550</v>
      </c>
      <c r="K4343" s="501">
        <v>2295</v>
      </c>
      <c r="L4343" s="501">
        <v>2065.5</v>
      </c>
      <c r="M4343" s="501">
        <v>2040</v>
      </c>
      <c r="N4343" s="501">
        <v>1836</v>
      </c>
      <c r="O4343" s="501">
        <v>1652.4</v>
      </c>
      <c r="P4343" s="377" t="s">
        <v>31</v>
      </c>
      <c r="Q4343" s="377" t="s">
        <v>31</v>
      </c>
      <c r="R4343" s="377" t="s">
        <v>31</v>
      </c>
      <c r="S4343" s="270"/>
      <c r="T4343" s="283"/>
      <c r="U4343" s="283"/>
      <c r="V4343" s="270"/>
      <c r="W4343" s="270" t="s">
        <v>21</v>
      </c>
    </row>
    <row r="4344" s="253" customFormat="true" ht="27" hidden="true" spans="1:23">
      <c r="A4344" s="270">
        <f>MAX(A$3:A4343)+1</f>
        <v>4074</v>
      </c>
      <c r="B4344" s="270">
        <v>331001009</v>
      </c>
      <c r="C4344" s="503" t="s">
        <v>11264</v>
      </c>
      <c r="D4344" s="410" t="s">
        <v>11265</v>
      </c>
      <c r="E4344" s="410" t="s">
        <v>11264</v>
      </c>
      <c r="F4344" s="474" t="s">
        <v>11266</v>
      </c>
      <c r="G4344" s="270" t="s">
        <v>11267</v>
      </c>
      <c r="H4344" s="283" t="s">
        <v>39</v>
      </c>
      <c r="I4344" s="283" t="s">
        <v>40</v>
      </c>
      <c r="J4344" s="500">
        <v>1800</v>
      </c>
      <c r="K4344" s="501">
        <v>1620</v>
      </c>
      <c r="L4344" s="501">
        <v>1458</v>
      </c>
      <c r="M4344" s="501">
        <v>1440</v>
      </c>
      <c r="N4344" s="501">
        <v>1296</v>
      </c>
      <c r="O4344" s="501">
        <v>1166.4</v>
      </c>
      <c r="P4344" s="377" t="s">
        <v>31</v>
      </c>
      <c r="Q4344" s="377" t="s">
        <v>31</v>
      </c>
      <c r="R4344" s="377" t="s">
        <v>31</v>
      </c>
      <c r="S4344" s="270"/>
      <c r="T4344" s="283"/>
      <c r="U4344" s="283"/>
      <c r="V4344" s="270"/>
      <c r="W4344" s="270" t="s">
        <v>21</v>
      </c>
    </row>
    <row r="4345" s="253" customFormat="true" ht="40.5" hidden="true" spans="1:23">
      <c r="A4345" s="270">
        <f>MAX(A$3:A4344)+1</f>
        <v>4075</v>
      </c>
      <c r="B4345" s="270">
        <v>331001010</v>
      </c>
      <c r="C4345" s="503" t="s">
        <v>11268</v>
      </c>
      <c r="D4345" s="410" t="s">
        <v>11269</v>
      </c>
      <c r="E4345" s="410" t="s">
        <v>11268</v>
      </c>
      <c r="F4345" s="474" t="s">
        <v>11270</v>
      </c>
      <c r="G4345" s="270"/>
      <c r="H4345" s="283" t="s">
        <v>29</v>
      </c>
      <c r="I4345" s="283" t="s">
        <v>40</v>
      </c>
      <c r="J4345" s="493">
        <v>3089</v>
      </c>
      <c r="K4345" s="494">
        <v>3089</v>
      </c>
      <c r="L4345" s="494">
        <v>3089</v>
      </c>
      <c r="M4345" s="494">
        <v>2471</v>
      </c>
      <c r="N4345" s="494">
        <v>2471</v>
      </c>
      <c r="O4345" s="494">
        <v>2471</v>
      </c>
      <c r="P4345" s="377" t="s">
        <v>31</v>
      </c>
      <c r="Q4345" s="377" t="s">
        <v>31</v>
      </c>
      <c r="R4345" s="377" t="s">
        <v>31</v>
      </c>
      <c r="S4345" s="270"/>
      <c r="T4345" s="377"/>
      <c r="U4345" s="377"/>
      <c r="V4345" s="270"/>
      <c r="W4345" s="270" t="s">
        <v>938</v>
      </c>
    </row>
    <row r="4346" s="253" customFormat="true" ht="51" hidden="true" spans="1:23">
      <c r="A4346" s="270">
        <f>MAX(A$3:A4345)+1</f>
        <v>4076</v>
      </c>
      <c r="B4346" s="270">
        <v>331001011</v>
      </c>
      <c r="C4346" s="503" t="s">
        <v>11271</v>
      </c>
      <c r="D4346" s="410" t="s">
        <v>11272</v>
      </c>
      <c r="E4346" s="410" t="s">
        <v>11271</v>
      </c>
      <c r="F4346" s="474" t="s">
        <v>11273</v>
      </c>
      <c r="G4346" s="270"/>
      <c r="H4346" s="283" t="s">
        <v>39</v>
      </c>
      <c r="I4346" s="283" t="s">
        <v>40</v>
      </c>
      <c r="J4346" s="490">
        <v>5750</v>
      </c>
      <c r="K4346" s="490">
        <v>5750</v>
      </c>
      <c r="L4346" s="490">
        <v>5750</v>
      </c>
      <c r="M4346" s="490">
        <v>4600</v>
      </c>
      <c r="N4346" s="490">
        <v>4600</v>
      </c>
      <c r="O4346" s="490">
        <v>4600</v>
      </c>
      <c r="P4346" s="377" t="s">
        <v>31</v>
      </c>
      <c r="Q4346" s="377" t="s">
        <v>31</v>
      </c>
      <c r="R4346" s="377" t="s">
        <v>31</v>
      </c>
      <c r="S4346" s="270"/>
      <c r="T4346" s="312"/>
      <c r="U4346" s="312"/>
      <c r="V4346" s="270"/>
      <c r="W4346" s="270" t="s">
        <v>21</v>
      </c>
    </row>
    <row r="4347" s="253" customFormat="true" ht="25.5" hidden="true" spans="1:23">
      <c r="A4347" s="270">
        <f>MAX(A$3:A4346)+1</f>
        <v>4077</v>
      </c>
      <c r="B4347" s="270" t="s">
        <v>11274</v>
      </c>
      <c r="C4347" s="270" t="s">
        <v>11271</v>
      </c>
      <c r="D4347" s="410" t="s">
        <v>11272</v>
      </c>
      <c r="E4347" s="410" t="s">
        <v>11271</v>
      </c>
      <c r="F4347" s="270" t="s">
        <v>11275</v>
      </c>
      <c r="G4347" s="270"/>
      <c r="H4347" s="283" t="s">
        <v>39</v>
      </c>
      <c r="I4347" s="283" t="s">
        <v>40</v>
      </c>
      <c r="J4347" s="490">
        <f t="shared" ref="J4347:O4347" si="27">1.75*400</f>
        <v>700</v>
      </c>
      <c r="K4347" s="490">
        <f t="shared" si="27"/>
        <v>700</v>
      </c>
      <c r="L4347" s="490">
        <f t="shared" si="27"/>
        <v>700</v>
      </c>
      <c r="M4347" s="490">
        <f t="shared" si="27"/>
        <v>700</v>
      </c>
      <c r="N4347" s="490">
        <f t="shared" si="27"/>
        <v>700</v>
      </c>
      <c r="O4347" s="490">
        <f t="shared" si="27"/>
        <v>700</v>
      </c>
      <c r="P4347" s="377" t="s">
        <v>31</v>
      </c>
      <c r="Q4347" s="377" t="s">
        <v>31</v>
      </c>
      <c r="R4347" s="377" t="s">
        <v>31</v>
      </c>
      <c r="S4347" s="270"/>
      <c r="T4347" s="283"/>
      <c r="U4347" s="283"/>
      <c r="V4347" s="270"/>
      <c r="W4347" s="270" t="s">
        <v>21</v>
      </c>
    </row>
    <row r="4348" s="253" customFormat="true" ht="40.5" hidden="true" spans="1:23">
      <c r="A4348" s="270">
        <f>MAX(A$3:A4347)+1</f>
        <v>4078</v>
      </c>
      <c r="B4348" s="270">
        <v>331001012</v>
      </c>
      <c r="C4348" s="503" t="s">
        <v>11276</v>
      </c>
      <c r="D4348" s="410" t="s">
        <v>11277</v>
      </c>
      <c r="E4348" s="410" t="s">
        <v>11276</v>
      </c>
      <c r="F4348" s="474" t="s">
        <v>11278</v>
      </c>
      <c r="G4348" s="270"/>
      <c r="H4348" s="283" t="s">
        <v>39</v>
      </c>
      <c r="I4348" s="283" t="s">
        <v>40</v>
      </c>
      <c r="J4348" s="500">
        <v>3300</v>
      </c>
      <c r="K4348" s="501">
        <v>2970</v>
      </c>
      <c r="L4348" s="501">
        <v>2673</v>
      </c>
      <c r="M4348" s="501">
        <v>2640</v>
      </c>
      <c r="N4348" s="501">
        <v>2376</v>
      </c>
      <c r="O4348" s="501">
        <v>2138.4</v>
      </c>
      <c r="P4348" s="377" t="s">
        <v>31</v>
      </c>
      <c r="Q4348" s="377" t="s">
        <v>31</v>
      </c>
      <c r="R4348" s="377" t="s">
        <v>31</v>
      </c>
      <c r="S4348" s="270"/>
      <c r="T4348" s="283"/>
      <c r="U4348" s="283"/>
      <c r="V4348" s="270"/>
      <c r="W4348" s="270" t="s">
        <v>21</v>
      </c>
    </row>
    <row r="4349" s="253" customFormat="true" ht="40.5" hidden="true" spans="1:23">
      <c r="A4349" s="270">
        <f>MAX(A$3:A4348)+1</f>
        <v>4079</v>
      </c>
      <c r="B4349" s="270">
        <v>331001013</v>
      </c>
      <c r="C4349" s="503" t="s">
        <v>11279</v>
      </c>
      <c r="D4349" s="410" t="s">
        <v>11280</v>
      </c>
      <c r="E4349" s="410" t="s">
        <v>11279</v>
      </c>
      <c r="F4349" s="474"/>
      <c r="G4349" s="270"/>
      <c r="H4349" s="283" t="s">
        <v>39</v>
      </c>
      <c r="I4349" s="283" t="s">
        <v>40</v>
      </c>
      <c r="J4349" s="500">
        <v>3300</v>
      </c>
      <c r="K4349" s="501">
        <v>2970</v>
      </c>
      <c r="L4349" s="501">
        <v>2673</v>
      </c>
      <c r="M4349" s="501">
        <v>2640</v>
      </c>
      <c r="N4349" s="501">
        <v>2376</v>
      </c>
      <c r="O4349" s="501">
        <v>2138.4</v>
      </c>
      <c r="P4349" s="377" t="s">
        <v>31</v>
      </c>
      <c r="Q4349" s="377" t="s">
        <v>31</v>
      </c>
      <c r="R4349" s="377" t="s">
        <v>31</v>
      </c>
      <c r="S4349" s="270"/>
      <c r="T4349" s="283"/>
      <c r="U4349" s="283"/>
      <c r="V4349" s="270"/>
      <c r="W4349" s="270" t="s">
        <v>21</v>
      </c>
    </row>
    <row r="4350" s="253" customFormat="true" ht="27" hidden="true" spans="1:23">
      <c r="A4350" s="270">
        <f>MAX(A$3:A4349)+1</f>
        <v>4080</v>
      </c>
      <c r="B4350" s="270">
        <v>331001014</v>
      </c>
      <c r="C4350" s="503" t="s">
        <v>11281</v>
      </c>
      <c r="D4350" s="410" t="s">
        <v>11282</v>
      </c>
      <c r="E4350" s="410" t="s">
        <v>11281</v>
      </c>
      <c r="F4350" s="474"/>
      <c r="G4350" s="270"/>
      <c r="H4350" s="283" t="s">
        <v>39</v>
      </c>
      <c r="I4350" s="283" t="s">
        <v>40</v>
      </c>
      <c r="J4350" s="493">
        <v>7130</v>
      </c>
      <c r="K4350" s="494">
        <v>7130</v>
      </c>
      <c r="L4350" s="494">
        <v>7130</v>
      </c>
      <c r="M4350" s="494">
        <v>5704</v>
      </c>
      <c r="N4350" s="494">
        <v>5704</v>
      </c>
      <c r="O4350" s="494">
        <v>5704</v>
      </c>
      <c r="P4350" s="377" t="s">
        <v>31</v>
      </c>
      <c r="Q4350" s="377" t="s">
        <v>31</v>
      </c>
      <c r="R4350" s="377" t="s">
        <v>31</v>
      </c>
      <c r="S4350" s="270"/>
      <c r="T4350" s="377"/>
      <c r="U4350" s="377"/>
      <c r="V4350" s="270"/>
      <c r="W4350" s="270" t="s">
        <v>938</v>
      </c>
    </row>
    <row r="4351" s="253" customFormat="true" ht="27" hidden="true" spans="1:23">
      <c r="A4351" s="270">
        <f>MAX(A$3:A4350)+1</f>
        <v>4081</v>
      </c>
      <c r="B4351" s="270">
        <v>331001015</v>
      </c>
      <c r="C4351" s="503" t="s">
        <v>11283</v>
      </c>
      <c r="D4351" s="410" t="s">
        <v>11284</v>
      </c>
      <c r="E4351" s="410" t="s">
        <v>11283</v>
      </c>
      <c r="F4351" s="474"/>
      <c r="G4351" s="270"/>
      <c r="H4351" s="283" t="s">
        <v>39</v>
      </c>
      <c r="I4351" s="283" t="s">
        <v>40</v>
      </c>
      <c r="J4351" s="493">
        <v>3950</v>
      </c>
      <c r="K4351" s="494">
        <v>3950</v>
      </c>
      <c r="L4351" s="494">
        <v>3950</v>
      </c>
      <c r="M4351" s="494">
        <v>3160</v>
      </c>
      <c r="N4351" s="494">
        <v>3160</v>
      </c>
      <c r="O4351" s="494">
        <v>3160</v>
      </c>
      <c r="P4351" s="377" t="s">
        <v>31</v>
      </c>
      <c r="Q4351" s="377" t="s">
        <v>31</v>
      </c>
      <c r="R4351" s="377" t="s">
        <v>31</v>
      </c>
      <c r="S4351" s="270"/>
      <c r="T4351" s="377"/>
      <c r="U4351" s="377"/>
      <c r="V4351" s="270"/>
      <c r="W4351" s="270" t="s">
        <v>938</v>
      </c>
    </row>
    <row r="4352" s="253" customFormat="true" ht="40.5" hidden="true" spans="1:23">
      <c r="A4352" s="270">
        <f>MAX(A$3:A4351)+1</f>
        <v>4082</v>
      </c>
      <c r="B4352" s="270">
        <v>331001016</v>
      </c>
      <c r="C4352" s="503" t="s">
        <v>11285</v>
      </c>
      <c r="D4352" s="410" t="s">
        <v>11286</v>
      </c>
      <c r="E4352" s="410" t="s">
        <v>11285</v>
      </c>
      <c r="F4352" s="474" t="s">
        <v>11287</v>
      </c>
      <c r="G4352" s="270"/>
      <c r="H4352" s="283" t="s">
        <v>39</v>
      </c>
      <c r="I4352" s="283" t="s">
        <v>40</v>
      </c>
      <c r="J4352" s="500">
        <v>2250</v>
      </c>
      <c r="K4352" s="501">
        <v>2025</v>
      </c>
      <c r="L4352" s="501">
        <v>1822.5</v>
      </c>
      <c r="M4352" s="501">
        <v>1800</v>
      </c>
      <c r="N4352" s="501">
        <v>1620</v>
      </c>
      <c r="O4352" s="501">
        <v>1458</v>
      </c>
      <c r="P4352" s="377" t="s">
        <v>31</v>
      </c>
      <c r="Q4352" s="377" t="s">
        <v>31</v>
      </c>
      <c r="R4352" s="377" t="s">
        <v>31</v>
      </c>
      <c r="S4352" s="270"/>
      <c r="T4352" s="283"/>
      <c r="U4352" s="283"/>
      <c r="V4352" s="270"/>
      <c r="W4352" s="270" t="s">
        <v>21</v>
      </c>
    </row>
    <row r="4353" s="253" customFormat="true" ht="51" hidden="true" spans="1:23">
      <c r="A4353" s="270">
        <f>MAX(A$3:A4352)+1</f>
        <v>4083</v>
      </c>
      <c r="B4353" s="270">
        <v>331001017</v>
      </c>
      <c r="C4353" s="503" t="s">
        <v>11288</v>
      </c>
      <c r="D4353" s="410" t="s">
        <v>11289</v>
      </c>
      <c r="E4353" s="410" t="s">
        <v>11288</v>
      </c>
      <c r="F4353" s="474" t="s">
        <v>11290</v>
      </c>
      <c r="G4353" s="270"/>
      <c r="H4353" s="283" t="s">
        <v>39</v>
      </c>
      <c r="I4353" s="283" t="s">
        <v>40</v>
      </c>
      <c r="J4353" s="493">
        <v>3807</v>
      </c>
      <c r="K4353" s="494">
        <v>3807</v>
      </c>
      <c r="L4353" s="494">
        <v>3807</v>
      </c>
      <c r="M4353" s="494">
        <v>3046</v>
      </c>
      <c r="N4353" s="494">
        <v>3046</v>
      </c>
      <c r="O4353" s="494">
        <v>3046</v>
      </c>
      <c r="P4353" s="377" t="s">
        <v>31</v>
      </c>
      <c r="Q4353" s="377" t="s">
        <v>31</v>
      </c>
      <c r="R4353" s="377" t="s">
        <v>31</v>
      </c>
      <c r="S4353" s="270"/>
      <c r="T4353" s="377"/>
      <c r="U4353" s="377"/>
      <c r="V4353" s="270"/>
      <c r="W4353" s="270" t="s">
        <v>938</v>
      </c>
    </row>
    <row r="4354" s="253" customFormat="true" ht="25.5" hidden="true" spans="1:23">
      <c r="A4354" s="270">
        <f>MAX(A$3:A4353)+1</f>
        <v>4084</v>
      </c>
      <c r="B4354" s="270">
        <v>331001018</v>
      </c>
      <c r="C4354" s="503" t="s">
        <v>11291</v>
      </c>
      <c r="D4354" s="410" t="s">
        <v>11292</v>
      </c>
      <c r="E4354" s="410" t="s">
        <v>11291</v>
      </c>
      <c r="F4354" s="474" t="s">
        <v>11293</v>
      </c>
      <c r="G4354" s="270"/>
      <c r="H4354" s="283" t="s">
        <v>39</v>
      </c>
      <c r="I4354" s="283" t="s">
        <v>40</v>
      </c>
      <c r="J4354" s="500">
        <v>3850</v>
      </c>
      <c r="K4354" s="501">
        <v>3465</v>
      </c>
      <c r="L4354" s="501">
        <v>3118.5</v>
      </c>
      <c r="M4354" s="501">
        <v>3080</v>
      </c>
      <c r="N4354" s="501">
        <v>2772</v>
      </c>
      <c r="O4354" s="501">
        <v>2494.8</v>
      </c>
      <c r="P4354" s="377" t="s">
        <v>31</v>
      </c>
      <c r="Q4354" s="377" t="s">
        <v>31</v>
      </c>
      <c r="R4354" s="377" t="s">
        <v>31</v>
      </c>
      <c r="S4354" s="270"/>
      <c r="T4354" s="283"/>
      <c r="U4354" s="283"/>
      <c r="V4354" s="270"/>
      <c r="W4354" s="270" t="s">
        <v>21</v>
      </c>
    </row>
    <row r="4355" s="253" customFormat="true" ht="27" hidden="true" spans="1:23">
      <c r="A4355" s="270">
        <f>MAX(A$3:A4354)+1</f>
        <v>4085</v>
      </c>
      <c r="B4355" s="270">
        <v>331001019</v>
      </c>
      <c r="C4355" s="503" t="s">
        <v>11294</v>
      </c>
      <c r="D4355" s="410" t="s">
        <v>11295</v>
      </c>
      <c r="E4355" s="410" t="s">
        <v>11294</v>
      </c>
      <c r="F4355" s="474"/>
      <c r="G4355" s="270"/>
      <c r="H4355" s="283" t="s">
        <v>39</v>
      </c>
      <c r="I4355" s="283" t="s">
        <v>40</v>
      </c>
      <c r="J4355" s="500">
        <v>1650</v>
      </c>
      <c r="K4355" s="501">
        <v>1485</v>
      </c>
      <c r="L4355" s="501">
        <v>1336.5</v>
      </c>
      <c r="M4355" s="501">
        <v>1320</v>
      </c>
      <c r="N4355" s="501">
        <v>1188</v>
      </c>
      <c r="O4355" s="501">
        <v>1069.2</v>
      </c>
      <c r="P4355" s="377" t="s">
        <v>31</v>
      </c>
      <c r="Q4355" s="377" t="s">
        <v>31</v>
      </c>
      <c r="R4355" s="377" t="s">
        <v>31</v>
      </c>
      <c r="S4355" s="270"/>
      <c r="T4355" s="283"/>
      <c r="U4355" s="283"/>
      <c r="V4355" s="270"/>
      <c r="W4355" s="270" t="s">
        <v>21</v>
      </c>
    </row>
    <row r="4356" s="253" customFormat="true" ht="27" hidden="true" spans="1:23">
      <c r="A4356" s="270">
        <f>MAX(A$3:A4355)+1</f>
        <v>4086</v>
      </c>
      <c r="B4356" s="270">
        <v>331001020</v>
      </c>
      <c r="C4356" s="503" t="s">
        <v>11296</v>
      </c>
      <c r="D4356" s="410" t="s">
        <v>11297</v>
      </c>
      <c r="E4356" s="410" t="s">
        <v>11296</v>
      </c>
      <c r="F4356" s="474" t="s">
        <v>11298</v>
      </c>
      <c r="G4356" s="270"/>
      <c r="H4356" s="283" t="s">
        <v>39</v>
      </c>
      <c r="I4356" s="283" t="s">
        <v>40</v>
      </c>
      <c r="J4356" s="500">
        <v>3750</v>
      </c>
      <c r="K4356" s="501">
        <v>3375</v>
      </c>
      <c r="L4356" s="501">
        <v>3037.5</v>
      </c>
      <c r="M4356" s="501">
        <v>3000</v>
      </c>
      <c r="N4356" s="501">
        <v>2700</v>
      </c>
      <c r="O4356" s="501">
        <v>2430</v>
      </c>
      <c r="P4356" s="377" t="s">
        <v>31</v>
      </c>
      <c r="Q4356" s="377" t="s">
        <v>31</v>
      </c>
      <c r="R4356" s="377" t="s">
        <v>31</v>
      </c>
      <c r="S4356" s="270"/>
      <c r="T4356" s="283"/>
      <c r="U4356" s="283"/>
      <c r="V4356" s="270"/>
      <c r="W4356" s="270" t="s">
        <v>21</v>
      </c>
    </row>
    <row r="4357" s="253" customFormat="true" ht="40.5" hidden="true" spans="1:23">
      <c r="A4357" s="270">
        <f>MAX(A$3:A4356)+1</f>
        <v>4087</v>
      </c>
      <c r="B4357" s="270">
        <v>331001021</v>
      </c>
      <c r="C4357" s="503" t="s">
        <v>11299</v>
      </c>
      <c r="D4357" s="410" t="s">
        <v>11300</v>
      </c>
      <c r="E4357" s="410" t="s">
        <v>11299</v>
      </c>
      <c r="F4357" s="474" t="s">
        <v>11301</v>
      </c>
      <c r="G4357" s="270"/>
      <c r="H4357" s="283" t="s">
        <v>39</v>
      </c>
      <c r="I4357" s="283" t="s">
        <v>40</v>
      </c>
      <c r="J4357" s="500">
        <v>1950</v>
      </c>
      <c r="K4357" s="501">
        <v>1755</v>
      </c>
      <c r="L4357" s="501">
        <v>1579.5</v>
      </c>
      <c r="M4357" s="501">
        <v>1560</v>
      </c>
      <c r="N4357" s="501">
        <v>1404</v>
      </c>
      <c r="O4357" s="501">
        <v>1263.6</v>
      </c>
      <c r="P4357" s="377" t="s">
        <v>31</v>
      </c>
      <c r="Q4357" s="377" t="s">
        <v>31</v>
      </c>
      <c r="R4357" s="377" t="s">
        <v>31</v>
      </c>
      <c r="S4357" s="270"/>
      <c r="T4357" s="283"/>
      <c r="U4357" s="283"/>
      <c r="V4357" s="270"/>
      <c r="W4357" s="270" t="s">
        <v>21</v>
      </c>
    </row>
    <row r="4358" s="253" customFormat="true" ht="25.5" hidden="true" spans="1:23">
      <c r="A4358" s="270">
        <f>MAX(A$3:A4357)+1</f>
        <v>4088</v>
      </c>
      <c r="B4358" s="270">
        <v>331001022</v>
      </c>
      <c r="C4358" s="503" t="s">
        <v>11302</v>
      </c>
      <c r="D4358" s="410" t="s">
        <v>11303</v>
      </c>
      <c r="E4358" s="410" t="s">
        <v>11302</v>
      </c>
      <c r="F4358" s="474" t="s">
        <v>11304</v>
      </c>
      <c r="G4358" s="270"/>
      <c r="H4358" s="283" t="s">
        <v>39</v>
      </c>
      <c r="I4358" s="283" t="s">
        <v>40</v>
      </c>
      <c r="J4358" s="490">
        <v>4860</v>
      </c>
      <c r="K4358" s="490">
        <v>4860</v>
      </c>
      <c r="L4358" s="490">
        <v>4860</v>
      </c>
      <c r="M4358" s="490">
        <v>3888</v>
      </c>
      <c r="N4358" s="490">
        <v>3888</v>
      </c>
      <c r="O4358" s="490">
        <v>3888</v>
      </c>
      <c r="P4358" s="377" t="s">
        <v>31</v>
      </c>
      <c r="Q4358" s="377" t="s">
        <v>31</v>
      </c>
      <c r="R4358" s="377" t="s">
        <v>31</v>
      </c>
      <c r="S4358" s="270"/>
      <c r="T4358" s="312"/>
      <c r="U4358" s="312"/>
      <c r="V4358" s="270"/>
      <c r="W4358" s="270" t="s">
        <v>21</v>
      </c>
    </row>
    <row r="4359" s="253" customFormat="true" ht="38.25" hidden="true" spans="1:23">
      <c r="A4359" s="270">
        <f>MAX(A$3:A4358)+1</f>
        <v>4089</v>
      </c>
      <c r="B4359" s="270">
        <v>331001023</v>
      </c>
      <c r="C4359" s="503" t="s">
        <v>11305</v>
      </c>
      <c r="D4359" s="410" t="s">
        <v>11306</v>
      </c>
      <c r="E4359" s="410" t="s">
        <v>11305</v>
      </c>
      <c r="F4359" s="474" t="s">
        <v>11307</v>
      </c>
      <c r="G4359" s="270"/>
      <c r="H4359" s="283" t="s">
        <v>39</v>
      </c>
      <c r="I4359" s="283" t="s">
        <v>40</v>
      </c>
      <c r="J4359" s="490">
        <v>6570</v>
      </c>
      <c r="K4359" s="490">
        <v>6570</v>
      </c>
      <c r="L4359" s="490">
        <v>6570</v>
      </c>
      <c r="M4359" s="490">
        <v>5256</v>
      </c>
      <c r="N4359" s="490">
        <v>5256</v>
      </c>
      <c r="O4359" s="490">
        <v>5256</v>
      </c>
      <c r="P4359" s="377" t="s">
        <v>31</v>
      </c>
      <c r="Q4359" s="377" t="s">
        <v>31</v>
      </c>
      <c r="R4359" s="377" t="s">
        <v>31</v>
      </c>
      <c r="S4359" s="270"/>
      <c r="T4359" s="312"/>
      <c r="U4359" s="312"/>
      <c r="V4359" s="270"/>
      <c r="W4359" s="270" t="s">
        <v>21</v>
      </c>
    </row>
    <row r="4360" s="252" customFormat="true" ht="25.5" hidden="true" spans="1:23">
      <c r="A4360" s="270"/>
      <c r="B4360" s="270">
        <v>331002</v>
      </c>
      <c r="C4360" s="270" t="s">
        <v>11308</v>
      </c>
      <c r="D4360" s="410"/>
      <c r="E4360" s="410"/>
      <c r="F4360" s="270"/>
      <c r="G4360" s="270"/>
      <c r="H4360" s="283"/>
      <c r="I4360" s="283"/>
      <c r="J4360" s="490"/>
      <c r="K4360" s="490"/>
      <c r="L4360" s="490"/>
      <c r="M4360" s="490"/>
      <c r="N4360" s="490"/>
      <c r="O4360" s="490"/>
      <c r="P4360" s="377"/>
      <c r="Q4360" s="377"/>
      <c r="R4360" s="377"/>
      <c r="S4360" s="270"/>
      <c r="T4360" s="283"/>
      <c r="U4360" s="283"/>
      <c r="V4360" s="270"/>
      <c r="W4360" s="270" t="s">
        <v>21</v>
      </c>
    </row>
    <row r="4361" s="253" customFormat="true" ht="25.5" hidden="true" spans="1:23">
      <c r="A4361" s="270">
        <f>MAX(A$3:A4360)+1</f>
        <v>4090</v>
      </c>
      <c r="B4361" s="270">
        <v>331002001</v>
      </c>
      <c r="C4361" s="270" t="s">
        <v>11309</v>
      </c>
      <c r="D4361" s="410" t="s">
        <v>11310</v>
      </c>
      <c r="E4361" s="410" t="s">
        <v>11309</v>
      </c>
      <c r="F4361" s="270" t="s">
        <v>11311</v>
      </c>
      <c r="G4361" s="270"/>
      <c r="H4361" s="283" t="s">
        <v>39</v>
      </c>
      <c r="I4361" s="283" t="s">
        <v>40</v>
      </c>
      <c r="J4361" s="493">
        <v>1374</v>
      </c>
      <c r="K4361" s="494">
        <v>1374</v>
      </c>
      <c r="L4361" s="494">
        <v>1374</v>
      </c>
      <c r="M4361" s="494">
        <v>1099</v>
      </c>
      <c r="N4361" s="494">
        <v>1099</v>
      </c>
      <c r="O4361" s="494">
        <v>1099</v>
      </c>
      <c r="P4361" s="377" t="s">
        <v>31</v>
      </c>
      <c r="Q4361" s="377" t="s">
        <v>31</v>
      </c>
      <c r="R4361" s="377" t="s">
        <v>31</v>
      </c>
      <c r="S4361" s="270"/>
      <c r="T4361" s="377"/>
      <c r="U4361" s="377"/>
      <c r="V4361" s="270"/>
      <c r="W4361" s="270" t="s">
        <v>938</v>
      </c>
    </row>
    <row r="4362" s="253" customFormat="true" ht="25.5" hidden="true" spans="1:23">
      <c r="A4362" s="270">
        <f>MAX(A$3:A4361)+1</f>
        <v>4091</v>
      </c>
      <c r="B4362" s="270">
        <v>331002002</v>
      </c>
      <c r="C4362" s="270" t="s">
        <v>11312</v>
      </c>
      <c r="D4362" s="410" t="s">
        <v>11313</v>
      </c>
      <c r="E4362" s="410" t="s">
        <v>11312</v>
      </c>
      <c r="F4362" s="270"/>
      <c r="G4362" s="270"/>
      <c r="H4362" s="283" t="s">
        <v>39</v>
      </c>
      <c r="I4362" s="283" t="s">
        <v>40</v>
      </c>
      <c r="J4362" s="500">
        <v>1050</v>
      </c>
      <c r="K4362" s="501">
        <v>945</v>
      </c>
      <c r="L4362" s="501">
        <v>850.5</v>
      </c>
      <c r="M4362" s="501">
        <v>840</v>
      </c>
      <c r="N4362" s="501">
        <v>756</v>
      </c>
      <c r="O4362" s="501">
        <v>680.4</v>
      </c>
      <c r="P4362" s="377" t="s">
        <v>31</v>
      </c>
      <c r="Q4362" s="377" t="s">
        <v>31</v>
      </c>
      <c r="R4362" s="377" t="s">
        <v>31</v>
      </c>
      <c r="S4362" s="270"/>
      <c r="T4362" s="283"/>
      <c r="U4362" s="283"/>
      <c r="V4362" s="270"/>
      <c r="W4362" s="270" t="s">
        <v>21</v>
      </c>
    </row>
    <row r="4363" s="253" customFormat="true" ht="25.5" hidden="true" spans="1:23">
      <c r="A4363" s="270">
        <f>MAX(A$3:A4362)+1</f>
        <v>4092</v>
      </c>
      <c r="B4363" s="270">
        <v>331002003</v>
      </c>
      <c r="C4363" s="270" t="s">
        <v>11314</v>
      </c>
      <c r="D4363" s="410" t="s">
        <v>11315</v>
      </c>
      <c r="E4363" s="410" t="s">
        <v>11314</v>
      </c>
      <c r="F4363" s="270"/>
      <c r="G4363" s="270"/>
      <c r="H4363" s="283" t="s">
        <v>39</v>
      </c>
      <c r="I4363" s="283" t="s">
        <v>40</v>
      </c>
      <c r="J4363" s="490">
        <v>3090</v>
      </c>
      <c r="K4363" s="490">
        <v>3090</v>
      </c>
      <c r="L4363" s="490">
        <v>3090</v>
      </c>
      <c r="M4363" s="490">
        <v>2472</v>
      </c>
      <c r="N4363" s="490">
        <v>2472</v>
      </c>
      <c r="O4363" s="490">
        <v>2472</v>
      </c>
      <c r="P4363" s="377" t="s">
        <v>31</v>
      </c>
      <c r="Q4363" s="377" t="s">
        <v>31</v>
      </c>
      <c r="R4363" s="377" t="s">
        <v>31</v>
      </c>
      <c r="S4363" s="270"/>
      <c r="T4363" s="312"/>
      <c r="U4363" s="312"/>
      <c r="V4363" s="270"/>
      <c r="W4363" s="270" t="s">
        <v>21</v>
      </c>
    </row>
    <row r="4364" s="253" customFormat="true" ht="63.75" hidden="true" spans="1:23">
      <c r="A4364" s="270">
        <f>MAX(A$3:A4363)+1</f>
        <v>4093</v>
      </c>
      <c r="B4364" s="270">
        <v>331002004</v>
      </c>
      <c r="C4364" s="270" t="s">
        <v>11316</v>
      </c>
      <c r="D4364" s="410" t="s">
        <v>11317</v>
      </c>
      <c r="E4364" s="410" t="s">
        <v>11316</v>
      </c>
      <c r="F4364" s="474" t="s">
        <v>11318</v>
      </c>
      <c r="G4364" s="270"/>
      <c r="H4364" s="283" t="s">
        <v>39</v>
      </c>
      <c r="I4364" s="283" t="s">
        <v>40</v>
      </c>
      <c r="J4364" s="490">
        <v>3040</v>
      </c>
      <c r="K4364" s="490">
        <v>3040</v>
      </c>
      <c r="L4364" s="490">
        <v>3040</v>
      </c>
      <c r="M4364" s="490">
        <v>2432</v>
      </c>
      <c r="N4364" s="490">
        <v>2432</v>
      </c>
      <c r="O4364" s="490">
        <v>2432</v>
      </c>
      <c r="P4364" s="377" t="s">
        <v>31</v>
      </c>
      <c r="Q4364" s="377" t="s">
        <v>31</v>
      </c>
      <c r="R4364" s="377" t="s">
        <v>31</v>
      </c>
      <c r="S4364" s="270"/>
      <c r="T4364" s="312"/>
      <c r="U4364" s="312"/>
      <c r="V4364" s="270"/>
      <c r="W4364" s="270" t="s">
        <v>21</v>
      </c>
    </row>
    <row r="4365" s="253" customFormat="true" ht="51" hidden="true" spans="1:23">
      <c r="A4365" s="270">
        <f>MAX(A$3:A4364)+1</f>
        <v>4094</v>
      </c>
      <c r="B4365" s="270">
        <v>331002005</v>
      </c>
      <c r="C4365" s="270" t="s">
        <v>11319</v>
      </c>
      <c r="D4365" s="410" t="s">
        <v>11320</v>
      </c>
      <c r="E4365" s="410" t="s">
        <v>11319</v>
      </c>
      <c r="F4365" s="474" t="s">
        <v>11321</v>
      </c>
      <c r="G4365" s="270"/>
      <c r="H4365" s="283" t="s">
        <v>39</v>
      </c>
      <c r="I4365" s="283" t="s">
        <v>40</v>
      </c>
      <c r="J4365" s="490">
        <v>4600</v>
      </c>
      <c r="K4365" s="490">
        <v>4600</v>
      </c>
      <c r="L4365" s="490">
        <v>4600</v>
      </c>
      <c r="M4365" s="490">
        <v>3680</v>
      </c>
      <c r="N4365" s="490">
        <v>3680</v>
      </c>
      <c r="O4365" s="490">
        <v>3680</v>
      </c>
      <c r="P4365" s="377" t="s">
        <v>31</v>
      </c>
      <c r="Q4365" s="377" t="s">
        <v>31</v>
      </c>
      <c r="R4365" s="377" t="s">
        <v>31</v>
      </c>
      <c r="S4365" s="270"/>
      <c r="T4365" s="312"/>
      <c r="U4365" s="312"/>
      <c r="V4365" s="270"/>
      <c r="W4365" s="270" t="s">
        <v>21</v>
      </c>
    </row>
    <row r="4366" s="253" customFormat="true" ht="25.5" hidden="true" spans="1:23">
      <c r="A4366" s="270">
        <f>MAX(A$3:A4365)+1</f>
        <v>4095</v>
      </c>
      <c r="B4366" s="270">
        <v>331002006</v>
      </c>
      <c r="C4366" s="270" t="s">
        <v>11322</v>
      </c>
      <c r="D4366" s="410" t="s">
        <v>11323</v>
      </c>
      <c r="E4366" s="410" t="s">
        <v>11322</v>
      </c>
      <c r="F4366" s="270" t="s">
        <v>11324</v>
      </c>
      <c r="G4366" s="270"/>
      <c r="H4366" s="283" t="s">
        <v>39</v>
      </c>
      <c r="I4366" s="283" t="s">
        <v>40</v>
      </c>
      <c r="J4366" s="493">
        <v>5314</v>
      </c>
      <c r="K4366" s="494">
        <v>5314</v>
      </c>
      <c r="L4366" s="494">
        <v>5314</v>
      </c>
      <c r="M4366" s="494">
        <v>4251</v>
      </c>
      <c r="N4366" s="494">
        <v>4251</v>
      </c>
      <c r="O4366" s="494">
        <v>4251</v>
      </c>
      <c r="P4366" s="377" t="s">
        <v>31</v>
      </c>
      <c r="Q4366" s="377" t="s">
        <v>31</v>
      </c>
      <c r="R4366" s="377" t="s">
        <v>31</v>
      </c>
      <c r="S4366" s="270"/>
      <c r="T4366" s="377"/>
      <c r="U4366" s="377"/>
      <c r="V4366" s="270"/>
      <c r="W4366" s="270" t="s">
        <v>938</v>
      </c>
    </row>
    <row r="4367" s="253" customFormat="true" ht="25.5" hidden="true" spans="1:23">
      <c r="A4367" s="270">
        <f>MAX(A$3:A4366)+1</f>
        <v>4096</v>
      </c>
      <c r="B4367" s="270">
        <v>331002007</v>
      </c>
      <c r="C4367" s="270" t="s">
        <v>11325</v>
      </c>
      <c r="D4367" s="410" t="s">
        <v>11326</v>
      </c>
      <c r="E4367" s="410" t="s">
        <v>11325</v>
      </c>
      <c r="F4367" s="270"/>
      <c r="G4367" s="270"/>
      <c r="H4367" s="283" t="s">
        <v>39</v>
      </c>
      <c r="I4367" s="283" t="s">
        <v>40</v>
      </c>
      <c r="J4367" s="493">
        <v>3200</v>
      </c>
      <c r="K4367" s="494">
        <v>3200</v>
      </c>
      <c r="L4367" s="494">
        <v>3200</v>
      </c>
      <c r="M4367" s="494">
        <v>2560</v>
      </c>
      <c r="N4367" s="494">
        <v>2560</v>
      </c>
      <c r="O4367" s="494">
        <v>2560</v>
      </c>
      <c r="P4367" s="377" t="s">
        <v>31</v>
      </c>
      <c r="Q4367" s="377" t="s">
        <v>31</v>
      </c>
      <c r="R4367" s="377" t="s">
        <v>31</v>
      </c>
      <c r="S4367" s="270"/>
      <c r="T4367" s="377"/>
      <c r="U4367" s="377"/>
      <c r="V4367" s="270"/>
      <c r="W4367" s="270" t="s">
        <v>938</v>
      </c>
    </row>
    <row r="4368" s="253" customFormat="true" ht="51" hidden="true" spans="1:23">
      <c r="A4368" s="270">
        <f>MAX(A$3:A4367)+1</f>
        <v>4097</v>
      </c>
      <c r="B4368" s="270">
        <v>331002008</v>
      </c>
      <c r="C4368" s="270" t="s">
        <v>11327</v>
      </c>
      <c r="D4368" s="410" t="s">
        <v>11328</v>
      </c>
      <c r="E4368" s="410" t="s">
        <v>11327</v>
      </c>
      <c r="F4368" s="270" t="s">
        <v>11329</v>
      </c>
      <c r="G4368" s="270"/>
      <c r="H4368" s="283" t="s">
        <v>39</v>
      </c>
      <c r="I4368" s="283" t="s">
        <v>40</v>
      </c>
      <c r="J4368" s="490">
        <v>4000</v>
      </c>
      <c r="K4368" s="490">
        <v>4000</v>
      </c>
      <c r="L4368" s="490">
        <v>4000</v>
      </c>
      <c r="M4368" s="490">
        <v>3200</v>
      </c>
      <c r="N4368" s="490">
        <v>3200</v>
      </c>
      <c r="O4368" s="490">
        <v>3200</v>
      </c>
      <c r="P4368" s="377" t="s">
        <v>31</v>
      </c>
      <c r="Q4368" s="377" t="s">
        <v>31</v>
      </c>
      <c r="R4368" s="377" t="s">
        <v>31</v>
      </c>
      <c r="S4368" s="270"/>
      <c r="T4368" s="283"/>
      <c r="U4368" s="283"/>
      <c r="V4368" s="270"/>
      <c r="W4368" s="270" t="s">
        <v>21</v>
      </c>
    </row>
    <row r="4369" s="253" customFormat="true" ht="25.5" hidden="true" spans="1:23">
      <c r="A4369" s="270">
        <f>MAX(A$3:A4368)+1</f>
        <v>4098</v>
      </c>
      <c r="B4369" s="270">
        <v>331002009</v>
      </c>
      <c r="C4369" s="270" t="s">
        <v>11330</v>
      </c>
      <c r="D4369" s="410" t="s">
        <v>11331</v>
      </c>
      <c r="E4369" s="410" t="s">
        <v>11330</v>
      </c>
      <c r="F4369" s="270" t="s">
        <v>11332</v>
      </c>
      <c r="G4369" s="270" t="s">
        <v>11333</v>
      </c>
      <c r="H4369" s="283" t="s">
        <v>39</v>
      </c>
      <c r="I4369" s="283" t="s">
        <v>40</v>
      </c>
      <c r="J4369" s="500">
        <v>750</v>
      </c>
      <c r="K4369" s="501">
        <v>675</v>
      </c>
      <c r="L4369" s="501">
        <v>607.5</v>
      </c>
      <c r="M4369" s="501">
        <v>600</v>
      </c>
      <c r="N4369" s="501">
        <v>540</v>
      </c>
      <c r="O4369" s="501">
        <v>486</v>
      </c>
      <c r="P4369" s="377" t="s">
        <v>31</v>
      </c>
      <c r="Q4369" s="377" t="s">
        <v>31</v>
      </c>
      <c r="R4369" s="377" t="s">
        <v>31</v>
      </c>
      <c r="S4369" s="270"/>
      <c r="T4369" s="283"/>
      <c r="U4369" s="283"/>
      <c r="V4369" s="270"/>
      <c r="W4369" s="270" t="s">
        <v>21</v>
      </c>
    </row>
    <row r="4370" s="253" customFormat="true" ht="25.5" hidden="true" spans="1:23">
      <c r="A4370" s="270">
        <f>MAX(A$3:A4369)+1</f>
        <v>4099</v>
      </c>
      <c r="B4370" s="270">
        <v>331002010</v>
      </c>
      <c r="C4370" s="270" t="s">
        <v>11334</v>
      </c>
      <c r="D4370" s="410" t="s">
        <v>11335</v>
      </c>
      <c r="E4370" s="410" t="s">
        <v>11334</v>
      </c>
      <c r="F4370" s="270"/>
      <c r="G4370" s="270"/>
      <c r="H4370" s="283" t="s">
        <v>39</v>
      </c>
      <c r="I4370" s="283" t="s">
        <v>40</v>
      </c>
      <c r="J4370" s="500">
        <v>750</v>
      </c>
      <c r="K4370" s="501">
        <v>675</v>
      </c>
      <c r="L4370" s="501">
        <v>607.5</v>
      </c>
      <c r="M4370" s="501">
        <v>600</v>
      </c>
      <c r="N4370" s="501">
        <v>540</v>
      </c>
      <c r="O4370" s="501">
        <v>486</v>
      </c>
      <c r="P4370" s="377" t="s">
        <v>31</v>
      </c>
      <c r="Q4370" s="377" t="s">
        <v>31</v>
      </c>
      <c r="R4370" s="377" t="s">
        <v>31</v>
      </c>
      <c r="S4370" s="270"/>
      <c r="T4370" s="283"/>
      <c r="U4370" s="283"/>
      <c r="V4370" s="270"/>
      <c r="W4370" s="270" t="s">
        <v>21</v>
      </c>
    </row>
    <row r="4371" s="253" customFormat="true" ht="25.5" hidden="true" spans="1:23">
      <c r="A4371" s="270">
        <f>MAX(A$3:A4370)+1</f>
        <v>4100</v>
      </c>
      <c r="B4371" s="270">
        <v>331002011</v>
      </c>
      <c r="C4371" s="270" t="s">
        <v>11336</v>
      </c>
      <c r="D4371" s="410" t="s">
        <v>11337</v>
      </c>
      <c r="E4371" s="410" t="s">
        <v>11336</v>
      </c>
      <c r="F4371" s="270"/>
      <c r="G4371" s="270"/>
      <c r="H4371" s="283" t="s">
        <v>39</v>
      </c>
      <c r="I4371" s="283" t="s">
        <v>40</v>
      </c>
      <c r="J4371" s="493">
        <v>1336</v>
      </c>
      <c r="K4371" s="494">
        <v>1336</v>
      </c>
      <c r="L4371" s="494">
        <v>1336</v>
      </c>
      <c r="M4371" s="494">
        <v>1069</v>
      </c>
      <c r="N4371" s="494">
        <v>1069</v>
      </c>
      <c r="O4371" s="494">
        <v>1069</v>
      </c>
      <c r="P4371" s="377" t="s">
        <v>31</v>
      </c>
      <c r="Q4371" s="377" t="s">
        <v>31</v>
      </c>
      <c r="R4371" s="377" t="s">
        <v>31</v>
      </c>
      <c r="S4371" s="270"/>
      <c r="T4371" s="377"/>
      <c r="U4371" s="377"/>
      <c r="V4371" s="270"/>
      <c r="W4371" s="270" t="s">
        <v>938</v>
      </c>
    </row>
    <row r="4372" s="253" customFormat="true" ht="38.25" hidden="true" spans="1:23">
      <c r="A4372" s="270">
        <f>MAX(A$3:A4371)+1</f>
        <v>4101</v>
      </c>
      <c r="B4372" s="321" t="s">
        <v>11338</v>
      </c>
      <c r="C4372" s="270" t="s">
        <v>11339</v>
      </c>
      <c r="D4372" s="410" t="s">
        <v>11340</v>
      </c>
      <c r="E4372" s="410" t="s">
        <v>11336</v>
      </c>
      <c r="F4372" s="325"/>
      <c r="G4372" s="270"/>
      <c r="H4372" s="283" t="s">
        <v>29</v>
      </c>
      <c r="I4372" s="283" t="s">
        <v>40</v>
      </c>
      <c r="J4372" s="289">
        <v>2043</v>
      </c>
      <c r="K4372" s="290"/>
      <c r="L4372" s="291"/>
      <c r="M4372" s="289">
        <v>1634</v>
      </c>
      <c r="N4372" s="290"/>
      <c r="O4372" s="291"/>
      <c r="P4372" s="298" t="s">
        <v>31</v>
      </c>
      <c r="Q4372" s="305"/>
      <c r="R4372" s="306"/>
      <c r="S4372" s="270"/>
      <c r="T4372" s="283"/>
      <c r="U4372" s="283"/>
      <c r="V4372" s="270"/>
      <c r="W4372" s="270" t="s">
        <v>310</v>
      </c>
    </row>
    <row r="4373" s="253" customFormat="true" ht="25.5" hidden="true" spans="1:23">
      <c r="A4373" s="270">
        <f>MAX(A$3:A4372)+1</f>
        <v>4102</v>
      </c>
      <c r="B4373" s="270">
        <v>331002012</v>
      </c>
      <c r="C4373" s="270" t="s">
        <v>11341</v>
      </c>
      <c r="D4373" s="410" t="s">
        <v>11342</v>
      </c>
      <c r="E4373" s="410" t="s">
        <v>11341</v>
      </c>
      <c r="F4373" s="270" t="s">
        <v>11343</v>
      </c>
      <c r="G4373" s="270"/>
      <c r="H4373" s="283" t="s">
        <v>39</v>
      </c>
      <c r="I4373" s="283" t="s">
        <v>40</v>
      </c>
      <c r="J4373" s="500">
        <v>1200</v>
      </c>
      <c r="K4373" s="501">
        <v>1080</v>
      </c>
      <c r="L4373" s="501">
        <v>972</v>
      </c>
      <c r="M4373" s="501">
        <v>960</v>
      </c>
      <c r="N4373" s="501">
        <v>864</v>
      </c>
      <c r="O4373" s="501">
        <v>777.6</v>
      </c>
      <c r="P4373" s="377" t="s">
        <v>31</v>
      </c>
      <c r="Q4373" s="377" t="s">
        <v>31</v>
      </c>
      <c r="R4373" s="377" t="s">
        <v>31</v>
      </c>
      <c r="S4373" s="270"/>
      <c r="T4373" s="283"/>
      <c r="U4373" s="283"/>
      <c r="V4373" s="270"/>
      <c r="W4373" s="270" t="s">
        <v>21</v>
      </c>
    </row>
    <row r="4374" s="253" customFormat="true" ht="38.25" hidden="true" spans="1:23">
      <c r="A4374" s="270">
        <f>MAX(A$3:A4373)+1</f>
        <v>4103</v>
      </c>
      <c r="B4374" s="270">
        <v>331002013</v>
      </c>
      <c r="C4374" s="270" t="s">
        <v>11344</v>
      </c>
      <c r="D4374" s="410" t="s">
        <v>11345</v>
      </c>
      <c r="E4374" s="410" t="s">
        <v>11344</v>
      </c>
      <c r="F4374" s="270" t="s">
        <v>11346</v>
      </c>
      <c r="G4374" s="270"/>
      <c r="H4374" s="283" t="s">
        <v>39</v>
      </c>
      <c r="I4374" s="283" t="s">
        <v>40</v>
      </c>
      <c r="J4374" s="493">
        <v>2600</v>
      </c>
      <c r="K4374" s="494">
        <v>2600</v>
      </c>
      <c r="L4374" s="494">
        <v>2600</v>
      </c>
      <c r="M4374" s="494">
        <v>2080</v>
      </c>
      <c r="N4374" s="494">
        <v>2080</v>
      </c>
      <c r="O4374" s="494">
        <v>2080</v>
      </c>
      <c r="P4374" s="377" t="s">
        <v>31</v>
      </c>
      <c r="Q4374" s="377" t="s">
        <v>31</v>
      </c>
      <c r="R4374" s="377" t="s">
        <v>31</v>
      </c>
      <c r="S4374" s="270"/>
      <c r="T4374" s="377"/>
      <c r="U4374" s="377"/>
      <c r="V4374" s="270"/>
      <c r="W4374" s="270" t="s">
        <v>938</v>
      </c>
    </row>
    <row r="4375" s="253" customFormat="true" ht="25.5" hidden="true" spans="1:23">
      <c r="A4375" s="270">
        <f>MAX(A$3:A4374)+1</f>
        <v>4104</v>
      </c>
      <c r="B4375" s="270">
        <v>331002014</v>
      </c>
      <c r="C4375" s="270" t="s">
        <v>11347</v>
      </c>
      <c r="D4375" s="410" t="s">
        <v>11348</v>
      </c>
      <c r="E4375" s="410" t="s">
        <v>11347</v>
      </c>
      <c r="F4375" s="270" t="s">
        <v>11349</v>
      </c>
      <c r="G4375" s="270"/>
      <c r="H4375" s="283" t="s">
        <v>39</v>
      </c>
      <c r="I4375" s="283" t="s">
        <v>40</v>
      </c>
      <c r="J4375" s="500">
        <v>1500</v>
      </c>
      <c r="K4375" s="501">
        <v>1350</v>
      </c>
      <c r="L4375" s="501">
        <v>1215</v>
      </c>
      <c r="M4375" s="501">
        <v>1200</v>
      </c>
      <c r="N4375" s="501">
        <v>1080</v>
      </c>
      <c r="O4375" s="501">
        <v>972</v>
      </c>
      <c r="P4375" s="377" t="s">
        <v>31</v>
      </c>
      <c r="Q4375" s="377" t="s">
        <v>31</v>
      </c>
      <c r="R4375" s="377" t="s">
        <v>31</v>
      </c>
      <c r="S4375" s="270"/>
      <c r="T4375" s="283"/>
      <c r="U4375" s="283"/>
      <c r="V4375" s="270"/>
      <c r="W4375" s="270" t="s">
        <v>21</v>
      </c>
    </row>
    <row r="4376" s="253" customFormat="true" ht="25.5" hidden="true" spans="1:23">
      <c r="A4376" s="270">
        <f>MAX(A$3:A4375)+1</f>
        <v>4105</v>
      </c>
      <c r="B4376" s="270">
        <v>331002015</v>
      </c>
      <c r="C4376" s="270" t="s">
        <v>11350</v>
      </c>
      <c r="D4376" s="410" t="s">
        <v>11351</v>
      </c>
      <c r="E4376" s="410" t="s">
        <v>11350</v>
      </c>
      <c r="F4376" s="270"/>
      <c r="G4376" s="270" t="s">
        <v>4893</v>
      </c>
      <c r="H4376" s="283" t="s">
        <v>39</v>
      </c>
      <c r="I4376" s="283" t="s">
        <v>40</v>
      </c>
      <c r="J4376" s="490">
        <v>1680</v>
      </c>
      <c r="K4376" s="490">
        <v>1680</v>
      </c>
      <c r="L4376" s="490">
        <v>1680</v>
      </c>
      <c r="M4376" s="490">
        <v>1344</v>
      </c>
      <c r="N4376" s="490">
        <v>1344</v>
      </c>
      <c r="O4376" s="490">
        <v>1344</v>
      </c>
      <c r="P4376" s="377" t="s">
        <v>31</v>
      </c>
      <c r="Q4376" s="377" t="s">
        <v>31</v>
      </c>
      <c r="R4376" s="377" t="s">
        <v>31</v>
      </c>
      <c r="S4376" s="270"/>
      <c r="T4376" s="283"/>
      <c r="U4376" s="283"/>
      <c r="V4376" s="270"/>
      <c r="W4376" s="270" t="s">
        <v>21</v>
      </c>
    </row>
    <row r="4377" s="253" customFormat="true" ht="25.5" hidden="true" spans="1:23">
      <c r="A4377" s="270">
        <f>MAX(A$3:A4376)+1</f>
        <v>4106</v>
      </c>
      <c r="B4377" s="270">
        <v>331002016</v>
      </c>
      <c r="C4377" s="270" t="s">
        <v>11352</v>
      </c>
      <c r="D4377" s="410" t="s">
        <v>11353</v>
      </c>
      <c r="E4377" s="410" t="s">
        <v>11352</v>
      </c>
      <c r="F4377" s="270" t="s">
        <v>11354</v>
      </c>
      <c r="G4377" s="270"/>
      <c r="H4377" s="283" t="s">
        <v>29</v>
      </c>
      <c r="I4377" s="283" t="s">
        <v>40</v>
      </c>
      <c r="J4377" s="377">
        <v>3643</v>
      </c>
      <c r="K4377" s="377">
        <v>3643</v>
      </c>
      <c r="L4377" s="377">
        <v>3643</v>
      </c>
      <c r="M4377" s="377">
        <v>2914</v>
      </c>
      <c r="N4377" s="377">
        <v>2914</v>
      </c>
      <c r="O4377" s="377">
        <v>2914</v>
      </c>
      <c r="P4377" s="377" t="s">
        <v>31</v>
      </c>
      <c r="Q4377" s="377" t="s">
        <v>31</v>
      </c>
      <c r="R4377" s="377" t="s">
        <v>31</v>
      </c>
      <c r="S4377" s="270"/>
      <c r="T4377" s="377"/>
      <c r="U4377" s="377"/>
      <c r="V4377" s="377"/>
      <c r="W4377" s="270" t="s">
        <v>938</v>
      </c>
    </row>
    <row r="4378" s="253" customFormat="true" ht="38.25" hidden="true" spans="1:23">
      <c r="A4378" s="270">
        <f>MAX(A$3:A4377)+1</f>
        <v>4107</v>
      </c>
      <c r="B4378" s="324">
        <v>331002017</v>
      </c>
      <c r="C4378" s="270" t="s">
        <v>11355</v>
      </c>
      <c r="D4378" s="410" t="s">
        <v>11356</v>
      </c>
      <c r="E4378" s="410" t="s">
        <v>11355</v>
      </c>
      <c r="F4378" s="325" t="s">
        <v>11357</v>
      </c>
      <c r="G4378" s="270"/>
      <c r="H4378" s="283" t="s">
        <v>29</v>
      </c>
      <c r="I4378" s="283" t="s">
        <v>40</v>
      </c>
      <c r="J4378" s="289">
        <v>2631</v>
      </c>
      <c r="K4378" s="290"/>
      <c r="L4378" s="291"/>
      <c r="M4378" s="289">
        <v>2105</v>
      </c>
      <c r="N4378" s="290"/>
      <c r="O4378" s="291"/>
      <c r="P4378" s="298" t="s">
        <v>31</v>
      </c>
      <c r="Q4378" s="305"/>
      <c r="R4378" s="306"/>
      <c r="S4378" s="270"/>
      <c r="T4378" s="283"/>
      <c r="U4378" s="283"/>
      <c r="V4378" s="270"/>
      <c r="W4378" s="270" t="s">
        <v>310</v>
      </c>
    </row>
    <row r="4379" s="253" customFormat="true" ht="76.5" hidden="true" spans="1:23">
      <c r="A4379" s="270">
        <f>MAX(A$3:A4378)+1</f>
        <v>4108</v>
      </c>
      <c r="B4379" s="321">
        <v>331002018</v>
      </c>
      <c r="C4379" s="270" t="s">
        <v>11358</v>
      </c>
      <c r="D4379" s="410" t="s">
        <v>11323</v>
      </c>
      <c r="E4379" s="410" t="s">
        <v>11322</v>
      </c>
      <c r="F4379" s="325" t="s">
        <v>11359</v>
      </c>
      <c r="G4379" s="270"/>
      <c r="H4379" s="283" t="s">
        <v>29</v>
      </c>
      <c r="I4379" s="283" t="s">
        <v>40</v>
      </c>
      <c r="J4379" s="289">
        <v>3750</v>
      </c>
      <c r="K4379" s="290"/>
      <c r="L4379" s="291"/>
      <c r="M4379" s="289">
        <v>3000</v>
      </c>
      <c r="N4379" s="290"/>
      <c r="O4379" s="291"/>
      <c r="P4379" s="298" t="s">
        <v>31</v>
      </c>
      <c r="Q4379" s="305"/>
      <c r="R4379" s="306"/>
      <c r="S4379" s="270"/>
      <c r="T4379" s="283"/>
      <c r="U4379" s="283"/>
      <c r="V4379" s="270"/>
      <c r="W4379" s="270" t="s">
        <v>310</v>
      </c>
    </row>
    <row r="4380" s="252" customFormat="true" ht="25.5" hidden="true" spans="1:23">
      <c r="A4380" s="270"/>
      <c r="B4380" s="270">
        <v>331003</v>
      </c>
      <c r="C4380" s="270" t="s">
        <v>11360</v>
      </c>
      <c r="D4380" s="410"/>
      <c r="E4380" s="410"/>
      <c r="F4380" s="270"/>
      <c r="G4380" s="270"/>
      <c r="H4380" s="283"/>
      <c r="I4380" s="283"/>
      <c r="J4380" s="490"/>
      <c r="K4380" s="490"/>
      <c r="L4380" s="490"/>
      <c r="M4380" s="490"/>
      <c r="N4380" s="490"/>
      <c r="O4380" s="490"/>
      <c r="P4380" s="377"/>
      <c r="Q4380" s="377"/>
      <c r="R4380" s="377"/>
      <c r="S4380" s="270"/>
      <c r="T4380" s="283"/>
      <c r="U4380" s="283"/>
      <c r="V4380" s="270"/>
      <c r="W4380" s="270" t="s">
        <v>21</v>
      </c>
    </row>
    <row r="4381" s="253" customFormat="true" ht="38.25" hidden="true" spans="1:23">
      <c r="A4381" s="270">
        <f>MAX(A$3:A4380)+1</f>
        <v>4109</v>
      </c>
      <c r="B4381" s="270">
        <v>331003001</v>
      </c>
      <c r="C4381" s="505" t="s">
        <v>11361</v>
      </c>
      <c r="D4381" s="410" t="s">
        <v>11362</v>
      </c>
      <c r="E4381" s="410" t="s">
        <v>11363</v>
      </c>
      <c r="F4381" s="504" t="s">
        <v>11364</v>
      </c>
      <c r="G4381" s="336"/>
      <c r="H4381" s="283" t="s">
        <v>39</v>
      </c>
      <c r="I4381" s="377" t="s">
        <v>40</v>
      </c>
      <c r="J4381" s="493">
        <v>2200</v>
      </c>
      <c r="K4381" s="494">
        <v>2200</v>
      </c>
      <c r="L4381" s="494">
        <v>2200</v>
      </c>
      <c r="M4381" s="494">
        <v>1760</v>
      </c>
      <c r="N4381" s="494">
        <v>1760</v>
      </c>
      <c r="O4381" s="494">
        <v>1760</v>
      </c>
      <c r="P4381" s="377" t="s">
        <v>31</v>
      </c>
      <c r="Q4381" s="377" t="s">
        <v>31</v>
      </c>
      <c r="R4381" s="377" t="s">
        <v>31</v>
      </c>
      <c r="S4381" s="336"/>
      <c r="T4381" s="283"/>
      <c r="U4381" s="377"/>
      <c r="V4381" s="283"/>
      <c r="W4381" s="270" t="s">
        <v>1806</v>
      </c>
    </row>
    <row r="4382" s="253" customFormat="true" ht="27" hidden="true" spans="1:23">
      <c r="A4382" s="270">
        <f>MAX(A$3:A4381)+1</f>
        <v>4110</v>
      </c>
      <c r="B4382" s="270">
        <v>331003002</v>
      </c>
      <c r="C4382" s="503" t="s">
        <v>11365</v>
      </c>
      <c r="D4382" s="410" t="s">
        <v>11366</v>
      </c>
      <c r="E4382" s="410" t="s">
        <v>11365</v>
      </c>
      <c r="F4382" s="474" t="s">
        <v>11367</v>
      </c>
      <c r="G4382" s="270"/>
      <c r="H4382" s="283" t="s">
        <v>39</v>
      </c>
      <c r="I4382" s="283" t="s">
        <v>40</v>
      </c>
      <c r="J4382" s="493">
        <v>2200</v>
      </c>
      <c r="K4382" s="494">
        <v>2200</v>
      </c>
      <c r="L4382" s="494">
        <v>2200</v>
      </c>
      <c r="M4382" s="494">
        <v>1760</v>
      </c>
      <c r="N4382" s="494">
        <v>1760</v>
      </c>
      <c r="O4382" s="494">
        <v>1760</v>
      </c>
      <c r="P4382" s="377" t="s">
        <v>31</v>
      </c>
      <c r="Q4382" s="377" t="s">
        <v>31</v>
      </c>
      <c r="R4382" s="377" t="s">
        <v>31</v>
      </c>
      <c r="S4382" s="270"/>
      <c r="T4382" s="377"/>
      <c r="U4382" s="377"/>
      <c r="V4382" s="270"/>
      <c r="W4382" s="270" t="s">
        <v>938</v>
      </c>
    </row>
    <row r="4383" s="253" customFormat="true" ht="27" hidden="true" spans="1:23">
      <c r="A4383" s="270">
        <f>MAX(A$3:A4382)+1</f>
        <v>4111</v>
      </c>
      <c r="B4383" s="270">
        <v>331003003</v>
      </c>
      <c r="C4383" s="503" t="s">
        <v>11368</v>
      </c>
      <c r="D4383" s="410" t="s">
        <v>11369</v>
      </c>
      <c r="E4383" s="410" t="s">
        <v>11368</v>
      </c>
      <c r="F4383" s="474"/>
      <c r="G4383" s="270"/>
      <c r="H4383" s="283" t="s">
        <v>39</v>
      </c>
      <c r="I4383" s="283" t="s">
        <v>40</v>
      </c>
      <c r="J4383" s="500">
        <v>1950</v>
      </c>
      <c r="K4383" s="501">
        <v>1755</v>
      </c>
      <c r="L4383" s="501">
        <v>1579.5</v>
      </c>
      <c r="M4383" s="501">
        <v>1560</v>
      </c>
      <c r="N4383" s="501">
        <v>1404</v>
      </c>
      <c r="O4383" s="501">
        <v>1263.6</v>
      </c>
      <c r="P4383" s="377" t="s">
        <v>31</v>
      </c>
      <c r="Q4383" s="377" t="s">
        <v>31</v>
      </c>
      <c r="R4383" s="377" t="s">
        <v>31</v>
      </c>
      <c r="S4383" s="270"/>
      <c r="T4383" s="283"/>
      <c r="U4383" s="283"/>
      <c r="V4383" s="270"/>
      <c r="W4383" s="270" t="s">
        <v>21</v>
      </c>
    </row>
    <row r="4384" s="253" customFormat="true" ht="51" hidden="true" spans="1:23">
      <c r="A4384" s="270">
        <f>MAX(A$3:A4383)+1</f>
        <v>4112</v>
      </c>
      <c r="B4384" s="270">
        <v>331003004</v>
      </c>
      <c r="C4384" s="503" t="s">
        <v>11370</v>
      </c>
      <c r="D4384" s="410" t="s">
        <v>11371</v>
      </c>
      <c r="E4384" s="410" t="s">
        <v>11370</v>
      </c>
      <c r="F4384" s="474" t="s">
        <v>11372</v>
      </c>
      <c r="G4384" s="270"/>
      <c r="H4384" s="283" t="s">
        <v>39</v>
      </c>
      <c r="I4384" s="283" t="s">
        <v>40</v>
      </c>
      <c r="J4384" s="500">
        <v>1500</v>
      </c>
      <c r="K4384" s="501">
        <v>1350</v>
      </c>
      <c r="L4384" s="501">
        <v>1215</v>
      </c>
      <c r="M4384" s="501">
        <v>1200</v>
      </c>
      <c r="N4384" s="501">
        <v>1080</v>
      </c>
      <c r="O4384" s="501">
        <v>972</v>
      </c>
      <c r="P4384" s="377" t="s">
        <v>31</v>
      </c>
      <c r="Q4384" s="377" t="s">
        <v>31</v>
      </c>
      <c r="R4384" s="377" t="s">
        <v>31</v>
      </c>
      <c r="S4384" s="270"/>
      <c r="T4384" s="283"/>
      <c r="U4384" s="283"/>
      <c r="V4384" s="270"/>
      <c r="W4384" s="270" t="s">
        <v>21</v>
      </c>
    </row>
    <row r="4385" s="253" customFormat="true" ht="63.75" hidden="true" spans="1:23">
      <c r="A4385" s="270">
        <f>MAX(A$3:A4384)+1</f>
        <v>4113</v>
      </c>
      <c r="B4385" s="270">
        <v>331003005</v>
      </c>
      <c r="C4385" s="503" t="s">
        <v>11373</v>
      </c>
      <c r="D4385" s="410" t="s">
        <v>11374</v>
      </c>
      <c r="E4385" s="410" t="s">
        <v>11373</v>
      </c>
      <c r="F4385" s="474" t="s">
        <v>11375</v>
      </c>
      <c r="G4385" s="270"/>
      <c r="H4385" s="283" t="s">
        <v>44</v>
      </c>
      <c r="I4385" s="283" t="s">
        <v>40</v>
      </c>
      <c r="J4385" s="500">
        <v>1050</v>
      </c>
      <c r="K4385" s="501">
        <v>945</v>
      </c>
      <c r="L4385" s="501">
        <v>850.5</v>
      </c>
      <c r="M4385" s="501">
        <v>840</v>
      </c>
      <c r="N4385" s="501">
        <v>756</v>
      </c>
      <c r="O4385" s="501">
        <v>680.4</v>
      </c>
      <c r="P4385" s="377" t="s">
        <v>31</v>
      </c>
      <c r="Q4385" s="377" t="s">
        <v>31</v>
      </c>
      <c r="R4385" s="377" t="s">
        <v>31</v>
      </c>
      <c r="S4385" s="270"/>
      <c r="T4385" s="312"/>
      <c r="U4385" s="312"/>
      <c r="V4385" s="270"/>
      <c r="W4385" s="270" t="s">
        <v>21</v>
      </c>
    </row>
    <row r="4386" s="253" customFormat="true" ht="63.75" hidden="true" spans="1:23">
      <c r="A4386" s="270"/>
      <c r="B4386" s="270">
        <v>331003005</v>
      </c>
      <c r="C4386" s="503" t="s">
        <v>11373</v>
      </c>
      <c r="D4386" s="410" t="s">
        <v>11374</v>
      </c>
      <c r="E4386" s="410" t="s">
        <v>11373</v>
      </c>
      <c r="F4386" s="474" t="s">
        <v>11375</v>
      </c>
      <c r="G4386" s="270"/>
      <c r="H4386" s="283" t="s">
        <v>44</v>
      </c>
      <c r="I4386" s="283" t="s">
        <v>40</v>
      </c>
      <c r="J4386" s="517">
        <v>1638</v>
      </c>
      <c r="K4386" s="517">
        <v>1638</v>
      </c>
      <c r="L4386" s="517">
        <v>1638</v>
      </c>
      <c r="M4386" s="517">
        <v>1310</v>
      </c>
      <c r="N4386" s="517">
        <v>1310</v>
      </c>
      <c r="O4386" s="517">
        <v>1310</v>
      </c>
      <c r="P4386" s="377" t="s">
        <v>31</v>
      </c>
      <c r="Q4386" s="377" t="s">
        <v>31</v>
      </c>
      <c r="R4386" s="377" t="s">
        <v>31</v>
      </c>
      <c r="S4386" s="270" t="s">
        <v>11376</v>
      </c>
      <c r="T4386" s="312"/>
      <c r="U4386" s="312"/>
      <c r="V4386" s="270"/>
      <c r="W4386" s="270" t="s">
        <v>21</v>
      </c>
    </row>
    <row r="4387" s="253" customFormat="true" ht="25.5" hidden="true" spans="1:23">
      <c r="A4387" s="270">
        <f>MAX(A$3:A4386)+1</f>
        <v>4114</v>
      </c>
      <c r="B4387" s="270">
        <v>331003006</v>
      </c>
      <c r="C4387" s="270" t="s">
        <v>11377</v>
      </c>
      <c r="D4387" s="410" t="s">
        <v>11378</v>
      </c>
      <c r="E4387" s="410" t="s">
        <v>11377</v>
      </c>
      <c r="F4387" s="270"/>
      <c r="G4387" s="270"/>
      <c r="H4387" s="283" t="s">
        <v>39</v>
      </c>
      <c r="I4387" s="283" t="s">
        <v>40</v>
      </c>
      <c r="J4387" s="500">
        <v>1200</v>
      </c>
      <c r="K4387" s="501">
        <v>1080</v>
      </c>
      <c r="L4387" s="501">
        <v>972</v>
      </c>
      <c r="M4387" s="501">
        <v>960</v>
      </c>
      <c r="N4387" s="501">
        <v>864</v>
      </c>
      <c r="O4387" s="501">
        <v>777.6</v>
      </c>
      <c r="P4387" s="377" t="s">
        <v>31</v>
      </c>
      <c r="Q4387" s="377" t="s">
        <v>31</v>
      </c>
      <c r="R4387" s="377" t="s">
        <v>31</v>
      </c>
      <c r="S4387" s="270"/>
      <c r="T4387" s="283"/>
      <c r="U4387" s="283"/>
      <c r="V4387" s="270"/>
      <c r="W4387" s="270" t="s">
        <v>21</v>
      </c>
    </row>
    <row r="4388" s="253" customFormat="true" ht="51" hidden="true" spans="1:23">
      <c r="A4388" s="270">
        <f>MAX(A$3:A4387)+1</f>
        <v>4115</v>
      </c>
      <c r="B4388" s="270">
        <v>331003007</v>
      </c>
      <c r="C4388" s="270" t="s">
        <v>11379</v>
      </c>
      <c r="D4388" s="410" t="s">
        <v>11380</v>
      </c>
      <c r="E4388" s="410" t="s">
        <v>11379</v>
      </c>
      <c r="F4388" s="270" t="s">
        <v>11381</v>
      </c>
      <c r="G4388" s="270"/>
      <c r="H4388" s="283" t="s">
        <v>39</v>
      </c>
      <c r="I4388" s="283" t="s">
        <v>40</v>
      </c>
      <c r="J4388" s="490">
        <v>1802</v>
      </c>
      <c r="K4388" s="490">
        <v>1802</v>
      </c>
      <c r="L4388" s="490">
        <v>1802</v>
      </c>
      <c r="M4388" s="490">
        <v>1442</v>
      </c>
      <c r="N4388" s="490">
        <v>1442</v>
      </c>
      <c r="O4388" s="490">
        <v>1442</v>
      </c>
      <c r="P4388" s="377" t="s">
        <v>31</v>
      </c>
      <c r="Q4388" s="377" t="s">
        <v>31</v>
      </c>
      <c r="R4388" s="377" t="s">
        <v>31</v>
      </c>
      <c r="S4388" s="270"/>
      <c r="T4388" s="283"/>
      <c r="U4388" s="283"/>
      <c r="V4388" s="270"/>
      <c r="W4388" s="270" t="s">
        <v>21</v>
      </c>
    </row>
    <row r="4389" s="253" customFormat="true" ht="25.5" hidden="true" spans="1:23">
      <c r="A4389" s="270">
        <f>MAX(A$3:A4388)+1</f>
        <v>4116</v>
      </c>
      <c r="B4389" s="270">
        <v>331003008</v>
      </c>
      <c r="C4389" s="270" t="s">
        <v>11382</v>
      </c>
      <c r="D4389" s="410" t="s">
        <v>11383</v>
      </c>
      <c r="E4389" s="410" t="s">
        <v>11382</v>
      </c>
      <c r="F4389" s="270"/>
      <c r="G4389" s="270"/>
      <c r="H4389" s="283" t="s">
        <v>39</v>
      </c>
      <c r="I4389" s="283" t="s">
        <v>40</v>
      </c>
      <c r="J4389" s="490">
        <v>1624</v>
      </c>
      <c r="K4389" s="490">
        <v>1624</v>
      </c>
      <c r="L4389" s="490">
        <v>1624</v>
      </c>
      <c r="M4389" s="490">
        <v>1299</v>
      </c>
      <c r="N4389" s="490">
        <v>1299</v>
      </c>
      <c r="O4389" s="490">
        <v>1299</v>
      </c>
      <c r="P4389" s="377" t="s">
        <v>31</v>
      </c>
      <c r="Q4389" s="377" t="s">
        <v>31</v>
      </c>
      <c r="R4389" s="377" t="s">
        <v>31</v>
      </c>
      <c r="S4389" s="270"/>
      <c r="T4389" s="312"/>
      <c r="U4389" s="312"/>
      <c r="V4389" s="270"/>
      <c r="W4389" s="270" t="s">
        <v>21</v>
      </c>
    </row>
    <row r="4390" s="253" customFormat="true" ht="25.5" hidden="true" spans="1:23">
      <c r="A4390" s="270">
        <f>MAX(A$3:A4389)+1</f>
        <v>4117</v>
      </c>
      <c r="B4390" s="270">
        <v>331003009</v>
      </c>
      <c r="C4390" s="503" t="s">
        <v>11384</v>
      </c>
      <c r="D4390" s="410" t="s">
        <v>11385</v>
      </c>
      <c r="E4390" s="410" t="s">
        <v>11384</v>
      </c>
      <c r="F4390" s="270"/>
      <c r="G4390" s="270"/>
      <c r="H4390" s="283" t="s">
        <v>39</v>
      </c>
      <c r="I4390" s="283" t="s">
        <v>40</v>
      </c>
      <c r="J4390" s="493">
        <v>2000</v>
      </c>
      <c r="K4390" s="494">
        <v>2000</v>
      </c>
      <c r="L4390" s="494">
        <v>2000</v>
      </c>
      <c r="M4390" s="494">
        <v>1600</v>
      </c>
      <c r="N4390" s="494">
        <v>1600</v>
      </c>
      <c r="O4390" s="494">
        <v>1600</v>
      </c>
      <c r="P4390" s="377" t="s">
        <v>31</v>
      </c>
      <c r="Q4390" s="377" t="s">
        <v>31</v>
      </c>
      <c r="R4390" s="377" t="s">
        <v>31</v>
      </c>
      <c r="S4390" s="270"/>
      <c r="T4390" s="377"/>
      <c r="U4390" s="377"/>
      <c r="V4390" s="270"/>
      <c r="W4390" s="270" t="s">
        <v>938</v>
      </c>
    </row>
    <row r="4391" s="253" customFormat="true" ht="38.25" hidden="true" spans="1:23">
      <c r="A4391" s="270">
        <f>MAX(A$3:A4390)+1</f>
        <v>4118</v>
      </c>
      <c r="B4391" s="270">
        <v>331003011</v>
      </c>
      <c r="C4391" s="503" t="s">
        <v>11386</v>
      </c>
      <c r="D4391" s="410" t="s">
        <v>11387</v>
      </c>
      <c r="E4391" s="410" t="s">
        <v>11386</v>
      </c>
      <c r="F4391" s="270" t="s">
        <v>11388</v>
      </c>
      <c r="G4391" s="270"/>
      <c r="H4391" s="283" t="s">
        <v>39</v>
      </c>
      <c r="I4391" s="283" t="s">
        <v>40</v>
      </c>
      <c r="J4391" s="493">
        <v>1830</v>
      </c>
      <c r="K4391" s="494">
        <v>1830</v>
      </c>
      <c r="L4391" s="494">
        <v>1830</v>
      </c>
      <c r="M4391" s="494">
        <v>1464</v>
      </c>
      <c r="N4391" s="494">
        <v>1464</v>
      </c>
      <c r="O4391" s="494">
        <v>1464</v>
      </c>
      <c r="P4391" s="377" t="s">
        <v>31</v>
      </c>
      <c r="Q4391" s="377" t="s">
        <v>31</v>
      </c>
      <c r="R4391" s="377" t="s">
        <v>31</v>
      </c>
      <c r="S4391" s="270"/>
      <c r="T4391" s="377"/>
      <c r="U4391" s="377"/>
      <c r="V4391" s="270"/>
      <c r="W4391" s="270" t="s">
        <v>938</v>
      </c>
    </row>
    <row r="4392" s="253" customFormat="true" ht="25.5" hidden="true" spans="1:23">
      <c r="A4392" s="270">
        <f>MAX(A$3:A4391)+1</f>
        <v>4119</v>
      </c>
      <c r="B4392" s="270">
        <v>331003012</v>
      </c>
      <c r="C4392" s="503" t="s">
        <v>11389</v>
      </c>
      <c r="D4392" s="410" t="s">
        <v>11390</v>
      </c>
      <c r="E4392" s="410" t="s">
        <v>11389</v>
      </c>
      <c r="F4392" s="270"/>
      <c r="G4392" s="270"/>
      <c r="H4392" s="283" t="s">
        <v>39</v>
      </c>
      <c r="I4392" s="283" t="s">
        <v>40</v>
      </c>
      <c r="J4392" s="493">
        <v>2600</v>
      </c>
      <c r="K4392" s="494">
        <v>2600</v>
      </c>
      <c r="L4392" s="494">
        <v>2600</v>
      </c>
      <c r="M4392" s="494">
        <v>2080</v>
      </c>
      <c r="N4392" s="494">
        <v>2080</v>
      </c>
      <c r="O4392" s="494">
        <v>2080</v>
      </c>
      <c r="P4392" s="377" t="s">
        <v>31</v>
      </c>
      <c r="Q4392" s="377" t="s">
        <v>31</v>
      </c>
      <c r="R4392" s="377" t="s">
        <v>31</v>
      </c>
      <c r="S4392" s="270"/>
      <c r="T4392" s="377"/>
      <c r="U4392" s="377"/>
      <c r="V4392" s="270"/>
      <c r="W4392" s="270" t="s">
        <v>938</v>
      </c>
    </row>
    <row r="4393" s="253" customFormat="true" ht="27" hidden="true" spans="1:23">
      <c r="A4393" s="270">
        <f>MAX(A$3:A4392)+1</f>
        <v>4120</v>
      </c>
      <c r="B4393" s="270" t="s">
        <v>11391</v>
      </c>
      <c r="C4393" s="502" t="s">
        <v>11392</v>
      </c>
      <c r="D4393" s="410" t="s">
        <v>11393</v>
      </c>
      <c r="E4393" s="410" t="s">
        <v>11392</v>
      </c>
      <c r="F4393" s="270"/>
      <c r="G4393" s="270"/>
      <c r="H4393" s="283" t="s">
        <v>39</v>
      </c>
      <c r="I4393" s="283" t="s">
        <v>40</v>
      </c>
      <c r="J4393" s="490">
        <v>600</v>
      </c>
      <c r="K4393" s="490">
        <v>600</v>
      </c>
      <c r="L4393" s="490">
        <v>600</v>
      </c>
      <c r="M4393" s="490">
        <v>480</v>
      </c>
      <c r="N4393" s="490">
        <v>480</v>
      </c>
      <c r="O4393" s="490">
        <v>480</v>
      </c>
      <c r="P4393" s="377" t="s">
        <v>31</v>
      </c>
      <c r="Q4393" s="377" t="s">
        <v>31</v>
      </c>
      <c r="R4393" s="377" t="s">
        <v>31</v>
      </c>
      <c r="S4393" s="270"/>
      <c r="T4393" s="283"/>
      <c r="U4393" s="283"/>
      <c r="V4393" s="270"/>
      <c r="W4393" s="270" t="s">
        <v>21</v>
      </c>
    </row>
    <row r="4394" s="253" customFormat="true" ht="27" hidden="true" spans="1:23">
      <c r="A4394" s="270">
        <f>MAX(A$3:A4393)+1</f>
        <v>4121</v>
      </c>
      <c r="B4394" s="270">
        <v>331003013</v>
      </c>
      <c r="C4394" s="503" t="s">
        <v>11394</v>
      </c>
      <c r="D4394" s="410" t="s">
        <v>11395</v>
      </c>
      <c r="E4394" s="410" t="s">
        <v>11394</v>
      </c>
      <c r="F4394" s="270"/>
      <c r="G4394" s="270"/>
      <c r="H4394" s="283" t="s">
        <v>39</v>
      </c>
      <c r="I4394" s="283" t="s">
        <v>40</v>
      </c>
      <c r="J4394" s="500">
        <v>1500</v>
      </c>
      <c r="K4394" s="501">
        <v>1350</v>
      </c>
      <c r="L4394" s="501">
        <v>1215</v>
      </c>
      <c r="M4394" s="501">
        <v>1200</v>
      </c>
      <c r="N4394" s="501">
        <v>1080</v>
      </c>
      <c r="O4394" s="501">
        <v>972</v>
      </c>
      <c r="P4394" s="377" t="s">
        <v>31</v>
      </c>
      <c r="Q4394" s="377" t="s">
        <v>31</v>
      </c>
      <c r="R4394" s="377" t="s">
        <v>31</v>
      </c>
      <c r="S4394" s="270"/>
      <c r="T4394" s="283"/>
      <c r="U4394" s="283"/>
      <c r="V4394" s="270"/>
      <c r="W4394" s="270" t="s">
        <v>21</v>
      </c>
    </row>
    <row r="4395" s="253" customFormat="true" ht="27" hidden="true" spans="1:23">
      <c r="A4395" s="270">
        <f>MAX(A$3:A4394)+1</f>
        <v>4122</v>
      </c>
      <c r="B4395" s="270">
        <v>331003014</v>
      </c>
      <c r="C4395" s="503" t="s">
        <v>11396</v>
      </c>
      <c r="D4395" s="410" t="s">
        <v>11397</v>
      </c>
      <c r="E4395" s="410" t="s">
        <v>11396</v>
      </c>
      <c r="F4395" s="270"/>
      <c r="G4395" s="270"/>
      <c r="H4395" s="283" t="s">
        <v>39</v>
      </c>
      <c r="I4395" s="283" t="s">
        <v>40</v>
      </c>
      <c r="J4395" s="500">
        <v>2250</v>
      </c>
      <c r="K4395" s="501">
        <v>2025</v>
      </c>
      <c r="L4395" s="501">
        <v>1822.5</v>
      </c>
      <c r="M4395" s="501">
        <v>1800</v>
      </c>
      <c r="N4395" s="501">
        <v>1620</v>
      </c>
      <c r="O4395" s="501">
        <v>1458</v>
      </c>
      <c r="P4395" s="377" t="s">
        <v>31</v>
      </c>
      <c r="Q4395" s="377" t="s">
        <v>31</v>
      </c>
      <c r="R4395" s="377" t="s">
        <v>31</v>
      </c>
      <c r="S4395" s="270"/>
      <c r="T4395" s="283"/>
      <c r="U4395" s="283"/>
      <c r="V4395" s="270"/>
      <c r="W4395" s="270" t="s">
        <v>21</v>
      </c>
    </row>
    <row r="4396" s="253" customFormat="true" ht="27" hidden="true" spans="1:23">
      <c r="A4396" s="270">
        <f>MAX(A$3:A4395)+1</f>
        <v>4123</v>
      </c>
      <c r="B4396" s="270">
        <v>331003015</v>
      </c>
      <c r="C4396" s="503" t="s">
        <v>11398</v>
      </c>
      <c r="D4396" s="410" t="s">
        <v>11399</v>
      </c>
      <c r="E4396" s="410" t="s">
        <v>11398</v>
      </c>
      <c r="F4396" s="270"/>
      <c r="G4396" s="270"/>
      <c r="H4396" s="283" t="s">
        <v>39</v>
      </c>
      <c r="I4396" s="283" t="s">
        <v>40</v>
      </c>
      <c r="J4396" s="500">
        <v>1200</v>
      </c>
      <c r="K4396" s="501">
        <v>1080</v>
      </c>
      <c r="L4396" s="501">
        <v>972</v>
      </c>
      <c r="M4396" s="501">
        <v>960</v>
      </c>
      <c r="N4396" s="501">
        <v>864</v>
      </c>
      <c r="O4396" s="501">
        <v>777.6</v>
      </c>
      <c r="P4396" s="377" t="s">
        <v>31</v>
      </c>
      <c r="Q4396" s="377" t="s">
        <v>31</v>
      </c>
      <c r="R4396" s="377" t="s">
        <v>31</v>
      </c>
      <c r="S4396" s="270"/>
      <c r="T4396" s="283"/>
      <c r="U4396" s="283"/>
      <c r="V4396" s="270"/>
      <c r="W4396" s="270" t="s">
        <v>21</v>
      </c>
    </row>
    <row r="4397" s="253" customFormat="true" ht="25.5" hidden="true" spans="1:23">
      <c r="A4397" s="270">
        <f>MAX(A$3:A4396)+1</f>
        <v>4124</v>
      </c>
      <c r="B4397" s="270">
        <v>331003016</v>
      </c>
      <c r="C4397" s="270" t="s">
        <v>11400</v>
      </c>
      <c r="D4397" s="410" t="s">
        <v>11401</v>
      </c>
      <c r="E4397" s="410" t="s">
        <v>11400</v>
      </c>
      <c r="F4397" s="270" t="s">
        <v>11402</v>
      </c>
      <c r="G4397" s="270"/>
      <c r="H4397" s="283" t="s">
        <v>1113</v>
      </c>
      <c r="I4397" s="283" t="s">
        <v>40</v>
      </c>
      <c r="J4397" s="500">
        <v>1650</v>
      </c>
      <c r="K4397" s="501">
        <v>1485</v>
      </c>
      <c r="L4397" s="501">
        <v>1336.5</v>
      </c>
      <c r="M4397" s="501">
        <v>1320</v>
      </c>
      <c r="N4397" s="501">
        <v>1188</v>
      </c>
      <c r="O4397" s="501">
        <v>1069.2</v>
      </c>
      <c r="P4397" s="377" t="s">
        <v>31</v>
      </c>
      <c r="Q4397" s="377" t="s">
        <v>31</v>
      </c>
      <c r="R4397" s="377" t="s">
        <v>31</v>
      </c>
      <c r="S4397" s="498" t="s">
        <v>9754</v>
      </c>
      <c r="T4397" s="312"/>
      <c r="U4397" s="312"/>
      <c r="V4397" s="270"/>
      <c r="W4397" s="270" t="s">
        <v>21</v>
      </c>
    </row>
    <row r="4398" s="253" customFormat="true" ht="25.5" hidden="true" spans="1:23">
      <c r="A4398" s="270"/>
      <c r="B4398" s="270">
        <v>331003016</v>
      </c>
      <c r="C4398" s="270" t="s">
        <v>11400</v>
      </c>
      <c r="D4398" s="410" t="s">
        <v>11401</v>
      </c>
      <c r="E4398" s="410" t="s">
        <v>11400</v>
      </c>
      <c r="F4398" s="270" t="s">
        <v>11402</v>
      </c>
      <c r="G4398" s="270"/>
      <c r="H4398" s="283" t="s">
        <v>1113</v>
      </c>
      <c r="I4398" s="283" t="s">
        <v>40</v>
      </c>
      <c r="J4398" s="518">
        <v>2354</v>
      </c>
      <c r="K4398" s="518">
        <v>2354</v>
      </c>
      <c r="L4398" s="518">
        <v>2354</v>
      </c>
      <c r="M4398" s="518">
        <v>1883</v>
      </c>
      <c r="N4398" s="518">
        <v>1883</v>
      </c>
      <c r="O4398" s="518">
        <v>1883</v>
      </c>
      <c r="P4398" s="377" t="s">
        <v>31</v>
      </c>
      <c r="Q4398" s="377" t="s">
        <v>31</v>
      </c>
      <c r="R4398" s="377" t="s">
        <v>31</v>
      </c>
      <c r="S4398" s="270" t="s">
        <v>11376</v>
      </c>
      <c r="T4398" s="312"/>
      <c r="U4398" s="312"/>
      <c r="V4398" s="270"/>
      <c r="W4398" s="270" t="s">
        <v>21</v>
      </c>
    </row>
    <row r="4399" s="253" customFormat="true" ht="25.5" hidden="true" spans="1:23">
      <c r="A4399" s="270">
        <f>MAX(A$3:A4398)+1</f>
        <v>4125</v>
      </c>
      <c r="B4399" s="321" t="s">
        <v>11403</v>
      </c>
      <c r="C4399" s="270" t="s">
        <v>11404</v>
      </c>
      <c r="D4399" s="410" t="s">
        <v>11405</v>
      </c>
      <c r="E4399" s="410" t="s">
        <v>11406</v>
      </c>
      <c r="F4399" s="325" t="s">
        <v>11407</v>
      </c>
      <c r="G4399" s="270"/>
      <c r="H4399" s="283" t="s">
        <v>29</v>
      </c>
      <c r="I4399" s="283" t="s">
        <v>40</v>
      </c>
      <c r="J4399" s="289">
        <v>2113</v>
      </c>
      <c r="K4399" s="290"/>
      <c r="L4399" s="291"/>
      <c r="M4399" s="289">
        <v>1690</v>
      </c>
      <c r="N4399" s="290"/>
      <c r="O4399" s="291"/>
      <c r="P4399" s="298" t="s">
        <v>31</v>
      </c>
      <c r="Q4399" s="305"/>
      <c r="R4399" s="306"/>
      <c r="S4399" s="270"/>
      <c r="T4399" s="283"/>
      <c r="U4399" s="283"/>
      <c r="V4399" s="270"/>
      <c r="W4399" s="270" t="s">
        <v>310</v>
      </c>
    </row>
    <row r="4400" s="253" customFormat="true" ht="51" hidden="true" spans="1:23">
      <c r="A4400" s="270">
        <f>MAX(A$3:A4399)+1</f>
        <v>4126</v>
      </c>
      <c r="B4400" s="321" t="s">
        <v>11408</v>
      </c>
      <c r="C4400" s="270" t="s">
        <v>11409</v>
      </c>
      <c r="D4400" s="410" t="s">
        <v>11410</v>
      </c>
      <c r="E4400" s="410" t="s">
        <v>11400</v>
      </c>
      <c r="F4400" s="325" t="s">
        <v>11411</v>
      </c>
      <c r="G4400" s="270"/>
      <c r="H4400" s="283" t="s">
        <v>29</v>
      </c>
      <c r="I4400" s="283" t="s">
        <v>40</v>
      </c>
      <c r="J4400" s="289">
        <v>2389</v>
      </c>
      <c r="K4400" s="290"/>
      <c r="L4400" s="291"/>
      <c r="M4400" s="289">
        <v>1911</v>
      </c>
      <c r="N4400" s="290"/>
      <c r="O4400" s="291"/>
      <c r="P4400" s="298" t="s">
        <v>31</v>
      </c>
      <c r="Q4400" s="305"/>
      <c r="R4400" s="306"/>
      <c r="S4400" s="270"/>
      <c r="T4400" s="283"/>
      <c r="U4400" s="283"/>
      <c r="V4400" s="270"/>
      <c r="W4400" s="270" t="s">
        <v>310</v>
      </c>
    </row>
    <row r="4401" s="253" customFormat="true" ht="27" hidden="true" spans="1:23">
      <c r="A4401" s="270">
        <f>MAX(A$3:A4400)+1</f>
        <v>4127</v>
      </c>
      <c r="B4401" s="270">
        <v>331003017</v>
      </c>
      <c r="C4401" s="503" t="s">
        <v>11406</v>
      </c>
      <c r="D4401" s="410" t="s">
        <v>11412</v>
      </c>
      <c r="E4401" s="410" t="s">
        <v>11406</v>
      </c>
      <c r="F4401" s="474" t="s">
        <v>11413</v>
      </c>
      <c r="G4401" s="270"/>
      <c r="H4401" s="283" t="s">
        <v>39</v>
      </c>
      <c r="I4401" s="283" t="s">
        <v>40</v>
      </c>
      <c r="J4401" s="500">
        <v>900</v>
      </c>
      <c r="K4401" s="501">
        <v>810</v>
      </c>
      <c r="L4401" s="501">
        <v>729</v>
      </c>
      <c r="M4401" s="501">
        <v>720</v>
      </c>
      <c r="N4401" s="501">
        <v>648</v>
      </c>
      <c r="O4401" s="501">
        <v>583.2</v>
      </c>
      <c r="P4401" s="377" t="s">
        <v>31</v>
      </c>
      <c r="Q4401" s="377" t="s">
        <v>31</v>
      </c>
      <c r="R4401" s="377" t="s">
        <v>31</v>
      </c>
      <c r="S4401" s="270"/>
      <c r="T4401" s="283"/>
      <c r="U4401" s="283"/>
      <c r="V4401" s="270"/>
      <c r="W4401" s="270" t="s">
        <v>21</v>
      </c>
    </row>
    <row r="4402" s="253" customFormat="true" ht="27" hidden="true" spans="1:23">
      <c r="A4402" s="270">
        <f>MAX(A$3:A4401)+1</f>
        <v>4128</v>
      </c>
      <c r="B4402" s="270">
        <v>331003018</v>
      </c>
      <c r="C4402" s="503" t="s">
        <v>11414</v>
      </c>
      <c r="D4402" s="410" t="s">
        <v>11415</v>
      </c>
      <c r="E4402" s="410" t="s">
        <v>11414</v>
      </c>
      <c r="F4402" s="474" t="s">
        <v>11416</v>
      </c>
      <c r="G4402" s="270"/>
      <c r="H4402" s="283" t="s">
        <v>39</v>
      </c>
      <c r="I4402" s="283" t="s">
        <v>40</v>
      </c>
      <c r="J4402" s="500">
        <v>2980</v>
      </c>
      <c r="K4402" s="501">
        <v>2682</v>
      </c>
      <c r="L4402" s="501">
        <v>2413.8</v>
      </c>
      <c r="M4402" s="501">
        <v>2384</v>
      </c>
      <c r="N4402" s="501">
        <v>2145.6</v>
      </c>
      <c r="O4402" s="501">
        <v>1931.04</v>
      </c>
      <c r="P4402" s="377" t="s">
        <v>31</v>
      </c>
      <c r="Q4402" s="377" t="s">
        <v>31</v>
      </c>
      <c r="R4402" s="377" t="s">
        <v>31</v>
      </c>
      <c r="S4402" s="270"/>
      <c r="T4402" s="283"/>
      <c r="U4402" s="283"/>
      <c r="V4402" s="270"/>
      <c r="W4402" s="270" t="s">
        <v>21</v>
      </c>
    </row>
    <row r="4403" s="253" customFormat="true" ht="51" hidden="true" spans="1:23">
      <c r="A4403" s="270">
        <f>MAX(A$3:A4402)+1</f>
        <v>4129</v>
      </c>
      <c r="B4403" s="270">
        <v>331003019</v>
      </c>
      <c r="C4403" s="503" t="s">
        <v>11417</v>
      </c>
      <c r="D4403" s="410" t="s">
        <v>11418</v>
      </c>
      <c r="E4403" s="410" t="s">
        <v>11417</v>
      </c>
      <c r="F4403" s="474" t="s">
        <v>11419</v>
      </c>
      <c r="G4403" s="270"/>
      <c r="H4403" s="283" t="s">
        <v>39</v>
      </c>
      <c r="I4403" s="283" t="s">
        <v>40</v>
      </c>
      <c r="J4403" s="493">
        <v>3800</v>
      </c>
      <c r="K4403" s="494">
        <v>3800</v>
      </c>
      <c r="L4403" s="494">
        <v>3800</v>
      </c>
      <c r="M4403" s="494">
        <v>3040</v>
      </c>
      <c r="N4403" s="494">
        <v>3040</v>
      </c>
      <c r="O4403" s="494">
        <v>3040</v>
      </c>
      <c r="P4403" s="377" t="s">
        <v>31</v>
      </c>
      <c r="Q4403" s="377" t="s">
        <v>31</v>
      </c>
      <c r="R4403" s="377" t="s">
        <v>31</v>
      </c>
      <c r="S4403" s="270" t="s">
        <v>345</v>
      </c>
      <c r="T4403" s="377"/>
      <c r="U4403" s="377"/>
      <c r="V4403" s="270"/>
      <c r="W4403" s="270" t="s">
        <v>938</v>
      </c>
    </row>
    <row r="4404" s="253" customFormat="true" ht="25.5" hidden="true" spans="1:23">
      <c r="A4404" s="270">
        <f>MAX(A$3:A4403)+1</f>
        <v>4130</v>
      </c>
      <c r="B4404" s="270">
        <v>331003020</v>
      </c>
      <c r="C4404" s="503" t="s">
        <v>11420</v>
      </c>
      <c r="D4404" s="410" t="s">
        <v>11421</v>
      </c>
      <c r="E4404" s="410" t="s">
        <v>11420</v>
      </c>
      <c r="F4404" s="474" t="s">
        <v>11422</v>
      </c>
      <c r="G4404" s="270"/>
      <c r="H4404" s="283" t="s">
        <v>39</v>
      </c>
      <c r="I4404" s="283" t="s">
        <v>40</v>
      </c>
      <c r="J4404" s="490">
        <v>3380</v>
      </c>
      <c r="K4404" s="490">
        <v>3380</v>
      </c>
      <c r="L4404" s="490">
        <v>3380</v>
      </c>
      <c r="M4404" s="490">
        <v>2704</v>
      </c>
      <c r="N4404" s="490">
        <v>2704</v>
      </c>
      <c r="O4404" s="490">
        <v>2704</v>
      </c>
      <c r="P4404" s="377" t="s">
        <v>31</v>
      </c>
      <c r="Q4404" s="377" t="s">
        <v>31</v>
      </c>
      <c r="R4404" s="377" t="s">
        <v>31</v>
      </c>
      <c r="S4404" s="270"/>
      <c r="T4404" s="312"/>
      <c r="U4404" s="312"/>
      <c r="V4404" s="270"/>
      <c r="W4404" s="270" t="s">
        <v>21</v>
      </c>
    </row>
    <row r="4405" s="253" customFormat="true" ht="27" hidden="true" spans="1:23">
      <c r="A4405" s="270">
        <f>MAX(A$3:A4404)+1</f>
        <v>4131</v>
      </c>
      <c r="B4405" s="270">
        <v>331003021</v>
      </c>
      <c r="C4405" s="503" t="s">
        <v>11423</v>
      </c>
      <c r="D4405" s="410" t="s">
        <v>11424</v>
      </c>
      <c r="E4405" s="410" t="s">
        <v>11423</v>
      </c>
      <c r="F4405" s="474" t="s">
        <v>11425</v>
      </c>
      <c r="G4405" s="270"/>
      <c r="H4405" s="283" t="s">
        <v>39</v>
      </c>
      <c r="I4405" s="283" t="s">
        <v>40</v>
      </c>
      <c r="J4405" s="493">
        <v>5060</v>
      </c>
      <c r="K4405" s="494">
        <v>5060</v>
      </c>
      <c r="L4405" s="494">
        <v>5060</v>
      </c>
      <c r="M4405" s="494">
        <v>4048</v>
      </c>
      <c r="N4405" s="494">
        <v>4048</v>
      </c>
      <c r="O4405" s="494">
        <v>4048</v>
      </c>
      <c r="P4405" s="377" t="s">
        <v>31</v>
      </c>
      <c r="Q4405" s="377" t="s">
        <v>31</v>
      </c>
      <c r="R4405" s="377" t="s">
        <v>31</v>
      </c>
      <c r="S4405" s="270"/>
      <c r="T4405" s="377"/>
      <c r="U4405" s="377"/>
      <c r="V4405" s="270"/>
      <c r="W4405" s="270" t="s">
        <v>938</v>
      </c>
    </row>
    <row r="4406" s="253" customFormat="true" ht="25.5" hidden="true" spans="1:23">
      <c r="A4406" s="270">
        <f>MAX(A$3:A4405)+1</f>
        <v>4132</v>
      </c>
      <c r="B4406" s="270">
        <v>331003022</v>
      </c>
      <c r="C4406" s="503" t="s">
        <v>11426</v>
      </c>
      <c r="D4406" s="410" t="s">
        <v>11427</v>
      </c>
      <c r="E4406" s="410" t="s">
        <v>11426</v>
      </c>
      <c r="F4406" s="474" t="s">
        <v>11428</v>
      </c>
      <c r="G4406" s="270"/>
      <c r="H4406" s="283" t="s">
        <v>39</v>
      </c>
      <c r="I4406" s="283" t="s">
        <v>40</v>
      </c>
      <c r="J4406" s="490">
        <v>865</v>
      </c>
      <c r="K4406" s="490">
        <v>865</v>
      </c>
      <c r="L4406" s="490">
        <v>865</v>
      </c>
      <c r="M4406" s="490">
        <v>692</v>
      </c>
      <c r="N4406" s="490">
        <v>692</v>
      </c>
      <c r="O4406" s="490">
        <v>692</v>
      </c>
      <c r="P4406" s="377" t="s">
        <v>31</v>
      </c>
      <c r="Q4406" s="377" t="s">
        <v>31</v>
      </c>
      <c r="R4406" s="377" t="s">
        <v>31</v>
      </c>
      <c r="S4406" s="270"/>
      <c r="T4406" s="283"/>
      <c r="U4406" s="283"/>
      <c r="V4406" s="270"/>
      <c r="W4406" s="270" t="s">
        <v>21</v>
      </c>
    </row>
    <row r="4407" s="253" customFormat="true" ht="25.5" hidden="true" spans="1:23">
      <c r="A4407" s="270">
        <f>MAX(A$3:A4406)+1</f>
        <v>4133</v>
      </c>
      <c r="B4407" s="270">
        <v>331003023</v>
      </c>
      <c r="C4407" s="341" t="s">
        <v>11429</v>
      </c>
      <c r="D4407" s="410" t="s">
        <v>11430</v>
      </c>
      <c r="E4407" s="410" t="s">
        <v>11429</v>
      </c>
      <c r="F4407" s="270"/>
      <c r="G4407" s="270"/>
      <c r="H4407" s="283" t="s">
        <v>39</v>
      </c>
      <c r="I4407" s="283" t="s">
        <v>40</v>
      </c>
      <c r="J4407" s="490">
        <v>1620</v>
      </c>
      <c r="K4407" s="490">
        <v>1620</v>
      </c>
      <c r="L4407" s="490">
        <v>1620</v>
      </c>
      <c r="M4407" s="490">
        <v>1296</v>
      </c>
      <c r="N4407" s="490">
        <v>1296</v>
      </c>
      <c r="O4407" s="490">
        <v>1296</v>
      </c>
      <c r="P4407" s="377" t="s">
        <v>31</v>
      </c>
      <c r="Q4407" s="377" t="s">
        <v>31</v>
      </c>
      <c r="R4407" s="377" t="s">
        <v>31</v>
      </c>
      <c r="S4407" s="270"/>
      <c r="T4407" s="283"/>
      <c r="U4407" s="283"/>
      <c r="V4407" s="270"/>
      <c r="W4407" s="270" t="s">
        <v>21</v>
      </c>
    </row>
    <row r="4408" s="252" customFormat="true" ht="25.5" hidden="true" spans="1:23">
      <c r="A4408" s="270"/>
      <c r="B4408" s="270">
        <v>331004</v>
      </c>
      <c r="C4408" s="270" t="s">
        <v>11431</v>
      </c>
      <c r="D4408" s="410"/>
      <c r="E4408" s="410"/>
      <c r="F4408" s="270"/>
      <c r="G4408" s="270"/>
      <c r="H4408" s="283"/>
      <c r="I4408" s="283"/>
      <c r="J4408" s="490"/>
      <c r="K4408" s="490"/>
      <c r="L4408" s="490"/>
      <c r="M4408" s="490"/>
      <c r="N4408" s="490"/>
      <c r="O4408" s="490"/>
      <c r="P4408" s="377"/>
      <c r="Q4408" s="377"/>
      <c r="R4408" s="377"/>
      <c r="S4408" s="270"/>
      <c r="T4408" s="283"/>
      <c r="U4408" s="283"/>
      <c r="V4408" s="270"/>
      <c r="W4408" s="270" t="s">
        <v>21</v>
      </c>
    </row>
    <row r="4409" s="253" customFormat="true" ht="27" hidden="true" spans="1:23">
      <c r="A4409" s="270">
        <f>MAX(A$3:A4408)+1</f>
        <v>4134</v>
      </c>
      <c r="B4409" s="270">
        <v>331004001</v>
      </c>
      <c r="C4409" s="503" t="s">
        <v>11432</v>
      </c>
      <c r="D4409" s="410" t="s">
        <v>11433</v>
      </c>
      <c r="E4409" s="410" t="s">
        <v>11432</v>
      </c>
      <c r="F4409" s="270" t="s">
        <v>11434</v>
      </c>
      <c r="G4409" s="270"/>
      <c r="H4409" s="283" t="s">
        <v>39</v>
      </c>
      <c r="I4409" s="283" t="s">
        <v>40</v>
      </c>
      <c r="J4409" s="500">
        <v>525</v>
      </c>
      <c r="K4409" s="501">
        <v>472.5</v>
      </c>
      <c r="L4409" s="501">
        <v>425.25</v>
      </c>
      <c r="M4409" s="501">
        <v>420</v>
      </c>
      <c r="N4409" s="501">
        <v>378</v>
      </c>
      <c r="O4409" s="501">
        <v>340.2</v>
      </c>
      <c r="P4409" s="377" t="s">
        <v>31</v>
      </c>
      <c r="Q4409" s="377" t="s">
        <v>31</v>
      </c>
      <c r="R4409" s="377" t="s">
        <v>31</v>
      </c>
      <c r="S4409" s="270"/>
      <c r="T4409" s="283"/>
      <c r="U4409" s="283"/>
      <c r="V4409" s="270"/>
      <c r="W4409" s="270" t="s">
        <v>21</v>
      </c>
    </row>
    <row r="4410" s="253" customFormat="true" ht="51" hidden="true" spans="1:23">
      <c r="A4410" s="270">
        <f>MAX(A$3:A4409)+1</f>
        <v>4135</v>
      </c>
      <c r="B4410" s="270">
        <v>331004002</v>
      </c>
      <c r="C4410" s="505" t="s">
        <v>11435</v>
      </c>
      <c r="D4410" s="410" t="s">
        <v>11436</v>
      </c>
      <c r="E4410" s="410" t="s">
        <v>11435</v>
      </c>
      <c r="F4410" s="336" t="s">
        <v>11437</v>
      </c>
      <c r="G4410" s="336"/>
      <c r="H4410" s="283" t="s">
        <v>39</v>
      </c>
      <c r="I4410" s="377" t="s">
        <v>40</v>
      </c>
      <c r="J4410" s="500">
        <v>750</v>
      </c>
      <c r="K4410" s="501">
        <v>675</v>
      </c>
      <c r="L4410" s="501">
        <v>607.5</v>
      </c>
      <c r="M4410" s="501">
        <v>600</v>
      </c>
      <c r="N4410" s="501">
        <v>540</v>
      </c>
      <c r="O4410" s="501">
        <v>486</v>
      </c>
      <c r="P4410" s="377" t="s">
        <v>31</v>
      </c>
      <c r="Q4410" s="377" t="s">
        <v>31</v>
      </c>
      <c r="R4410" s="377" t="s">
        <v>31</v>
      </c>
      <c r="S4410" s="336"/>
      <c r="T4410" s="283"/>
      <c r="U4410" s="377"/>
      <c r="V4410" s="283"/>
      <c r="W4410" s="270" t="s">
        <v>1123</v>
      </c>
    </row>
    <row r="4411" s="253" customFormat="true" ht="27" hidden="true" spans="1:23">
      <c r="A4411" s="270">
        <f>MAX(A$3:A4410)+1</f>
        <v>4136</v>
      </c>
      <c r="B4411" s="270">
        <v>331004003</v>
      </c>
      <c r="C4411" s="503" t="s">
        <v>11438</v>
      </c>
      <c r="D4411" s="410" t="s">
        <v>11439</v>
      </c>
      <c r="E4411" s="410" t="s">
        <v>11438</v>
      </c>
      <c r="F4411" s="270" t="s">
        <v>11440</v>
      </c>
      <c r="G4411" s="270"/>
      <c r="H4411" s="283" t="s">
        <v>44</v>
      </c>
      <c r="I4411" s="283" t="s">
        <v>40</v>
      </c>
      <c r="J4411" s="500">
        <v>1050</v>
      </c>
      <c r="K4411" s="501">
        <v>945</v>
      </c>
      <c r="L4411" s="501">
        <v>850.5</v>
      </c>
      <c r="M4411" s="501">
        <v>840</v>
      </c>
      <c r="N4411" s="501">
        <v>756</v>
      </c>
      <c r="O4411" s="501">
        <v>680.4</v>
      </c>
      <c r="P4411" s="377" t="s">
        <v>31</v>
      </c>
      <c r="Q4411" s="377" t="s">
        <v>31</v>
      </c>
      <c r="R4411" s="377" t="s">
        <v>31</v>
      </c>
      <c r="S4411" s="498" t="s">
        <v>11441</v>
      </c>
      <c r="T4411" s="283"/>
      <c r="U4411" s="283"/>
      <c r="V4411" s="270"/>
      <c r="W4411" s="270" t="s">
        <v>21</v>
      </c>
    </row>
    <row r="4412" s="253" customFormat="true" ht="25.5" hidden="true" spans="1:23">
      <c r="A4412" s="270">
        <f>MAX(A$3:A4411)+1</f>
        <v>4137</v>
      </c>
      <c r="B4412" s="270" t="s">
        <v>11442</v>
      </c>
      <c r="C4412" s="393" t="s">
        <v>9322</v>
      </c>
      <c r="D4412" s="410" t="s">
        <v>11443</v>
      </c>
      <c r="E4412" s="410" t="s">
        <v>11444</v>
      </c>
      <c r="F4412" s="270"/>
      <c r="G4412" s="270"/>
      <c r="H4412" s="283" t="s">
        <v>44</v>
      </c>
      <c r="I4412" s="283" t="s">
        <v>40</v>
      </c>
      <c r="J4412" s="490">
        <v>150</v>
      </c>
      <c r="K4412" s="490">
        <v>150</v>
      </c>
      <c r="L4412" s="490">
        <v>150</v>
      </c>
      <c r="M4412" s="490">
        <v>150</v>
      </c>
      <c r="N4412" s="490">
        <v>150</v>
      </c>
      <c r="O4412" s="490">
        <v>150</v>
      </c>
      <c r="P4412" s="377" t="s">
        <v>31</v>
      </c>
      <c r="Q4412" s="377" t="s">
        <v>31</v>
      </c>
      <c r="R4412" s="377" t="s">
        <v>31</v>
      </c>
      <c r="S4412" s="430" t="s">
        <v>9322</v>
      </c>
      <c r="T4412" s="283"/>
      <c r="U4412" s="283"/>
      <c r="V4412" s="270"/>
      <c r="W4412" s="270" t="s">
        <v>21</v>
      </c>
    </row>
    <row r="4413" s="253" customFormat="true" ht="27" hidden="true" spans="1:23">
      <c r="A4413" s="270">
        <f>MAX(A$3:A4412)+1</f>
        <v>4138</v>
      </c>
      <c r="B4413" s="270">
        <v>331004004</v>
      </c>
      <c r="C4413" s="503" t="s">
        <v>11445</v>
      </c>
      <c r="D4413" s="410" t="s">
        <v>11446</v>
      </c>
      <c r="E4413" s="410" t="s">
        <v>11445</v>
      </c>
      <c r="F4413" s="270"/>
      <c r="G4413" s="270"/>
      <c r="H4413" s="283" t="s">
        <v>39</v>
      </c>
      <c r="I4413" s="283" t="s">
        <v>40</v>
      </c>
      <c r="J4413" s="493">
        <v>1040</v>
      </c>
      <c r="K4413" s="494">
        <v>1040</v>
      </c>
      <c r="L4413" s="494">
        <v>1040</v>
      </c>
      <c r="M4413" s="494">
        <v>832</v>
      </c>
      <c r="N4413" s="494">
        <v>832</v>
      </c>
      <c r="O4413" s="494">
        <v>832</v>
      </c>
      <c r="P4413" s="377" t="s">
        <v>31</v>
      </c>
      <c r="Q4413" s="377" t="s">
        <v>31</v>
      </c>
      <c r="R4413" s="377" t="s">
        <v>31</v>
      </c>
      <c r="S4413" s="270"/>
      <c r="T4413" s="377"/>
      <c r="U4413" s="377"/>
      <c r="V4413" s="270"/>
      <c r="W4413" s="270" t="s">
        <v>938</v>
      </c>
    </row>
    <row r="4414" s="253" customFormat="true" ht="27" hidden="true" spans="1:23">
      <c r="A4414" s="270">
        <f>MAX(A$3:A4413)+1</f>
        <v>4139</v>
      </c>
      <c r="B4414" s="270">
        <v>331004005</v>
      </c>
      <c r="C4414" s="503" t="s">
        <v>11447</v>
      </c>
      <c r="D4414" s="410" t="s">
        <v>11448</v>
      </c>
      <c r="E4414" s="410" t="s">
        <v>11447</v>
      </c>
      <c r="F4414" s="270"/>
      <c r="G4414" s="270"/>
      <c r="H4414" s="283" t="s">
        <v>39</v>
      </c>
      <c r="I4414" s="283" t="s">
        <v>40</v>
      </c>
      <c r="J4414" s="500">
        <v>750</v>
      </c>
      <c r="K4414" s="501">
        <v>675</v>
      </c>
      <c r="L4414" s="501">
        <v>607.5</v>
      </c>
      <c r="M4414" s="501">
        <v>600</v>
      </c>
      <c r="N4414" s="501">
        <v>540</v>
      </c>
      <c r="O4414" s="501">
        <v>486</v>
      </c>
      <c r="P4414" s="377" t="s">
        <v>31</v>
      </c>
      <c r="Q4414" s="377" t="s">
        <v>31</v>
      </c>
      <c r="R4414" s="377" t="s">
        <v>31</v>
      </c>
      <c r="S4414" s="270"/>
      <c r="T4414" s="283"/>
      <c r="U4414" s="283"/>
      <c r="V4414" s="270"/>
      <c r="W4414" s="270" t="s">
        <v>21</v>
      </c>
    </row>
    <row r="4415" s="253" customFormat="true" ht="27" hidden="true" spans="1:23">
      <c r="A4415" s="270">
        <f>MAX(A$3:A4414)+1</f>
        <v>4140</v>
      </c>
      <c r="B4415" s="270">
        <v>331004006</v>
      </c>
      <c r="C4415" s="503" t="s">
        <v>11449</v>
      </c>
      <c r="D4415" s="410" t="s">
        <v>11450</v>
      </c>
      <c r="E4415" s="410" t="s">
        <v>11449</v>
      </c>
      <c r="F4415" s="270"/>
      <c r="G4415" s="270"/>
      <c r="H4415" s="283" t="s">
        <v>39</v>
      </c>
      <c r="I4415" s="283" t="s">
        <v>40</v>
      </c>
      <c r="J4415" s="500">
        <v>900</v>
      </c>
      <c r="K4415" s="501">
        <v>810</v>
      </c>
      <c r="L4415" s="501">
        <v>729</v>
      </c>
      <c r="M4415" s="501">
        <v>720</v>
      </c>
      <c r="N4415" s="501">
        <v>648</v>
      </c>
      <c r="O4415" s="501">
        <v>583.2</v>
      </c>
      <c r="P4415" s="377" t="s">
        <v>31</v>
      </c>
      <c r="Q4415" s="377" t="s">
        <v>31</v>
      </c>
      <c r="R4415" s="377" t="s">
        <v>31</v>
      </c>
      <c r="S4415" s="270"/>
      <c r="T4415" s="283"/>
      <c r="U4415" s="283"/>
      <c r="V4415" s="270"/>
      <c r="W4415" s="270" t="s">
        <v>21</v>
      </c>
    </row>
    <row r="4416" s="253" customFormat="true" ht="27" hidden="true" spans="1:23">
      <c r="A4416" s="270">
        <f>MAX(A$3:A4415)+1</f>
        <v>4141</v>
      </c>
      <c r="B4416" s="270">
        <v>331004007</v>
      </c>
      <c r="C4416" s="503" t="s">
        <v>11451</v>
      </c>
      <c r="D4416" s="410" t="s">
        <v>11452</v>
      </c>
      <c r="E4416" s="410" t="s">
        <v>11451</v>
      </c>
      <c r="F4416" s="270"/>
      <c r="G4416" s="270"/>
      <c r="H4416" s="283" t="s">
        <v>39</v>
      </c>
      <c r="I4416" s="283" t="s">
        <v>40</v>
      </c>
      <c r="J4416" s="500">
        <v>900</v>
      </c>
      <c r="K4416" s="501">
        <v>810</v>
      </c>
      <c r="L4416" s="501">
        <v>729</v>
      </c>
      <c r="M4416" s="501">
        <v>720</v>
      </c>
      <c r="N4416" s="501">
        <v>648</v>
      </c>
      <c r="O4416" s="501">
        <v>583.2</v>
      </c>
      <c r="P4416" s="377" t="s">
        <v>31</v>
      </c>
      <c r="Q4416" s="377" t="s">
        <v>31</v>
      </c>
      <c r="R4416" s="377" t="s">
        <v>31</v>
      </c>
      <c r="S4416" s="270"/>
      <c r="T4416" s="283"/>
      <c r="U4416" s="283"/>
      <c r="V4416" s="270"/>
      <c r="W4416" s="270" t="s">
        <v>21</v>
      </c>
    </row>
    <row r="4417" s="253" customFormat="true" ht="27" hidden="true" spans="1:23">
      <c r="A4417" s="270">
        <f>MAX(A$3:A4416)+1</f>
        <v>4142</v>
      </c>
      <c r="B4417" s="270">
        <v>331004008</v>
      </c>
      <c r="C4417" s="503" t="s">
        <v>11453</v>
      </c>
      <c r="D4417" s="410" t="s">
        <v>11454</v>
      </c>
      <c r="E4417" s="410" t="s">
        <v>11453</v>
      </c>
      <c r="F4417" s="270"/>
      <c r="G4417" s="270"/>
      <c r="H4417" s="283" t="s">
        <v>39</v>
      </c>
      <c r="I4417" s="283" t="s">
        <v>40</v>
      </c>
      <c r="J4417" s="500">
        <v>900</v>
      </c>
      <c r="K4417" s="501">
        <v>810</v>
      </c>
      <c r="L4417" s="501">
        <v>729</v>
      </c>
      <c r="M4417" s="501">
        <v>720</v>
      </c>
      <c r="N4417" s="501">
        <v>648</v>
      </c>
      <c r="O4417" s="501">
        <v>583.2</v>
      </c>
      <c r="P4417" s="377" t="s">
        <v>31</v>
      </c>
      <c r="Q4417" s="377" t="s">
        <v>31</v>
      </c>
      <c r="R4417" s="377" t="s">
        <v>31</v>
      </c>
      <c r="S4417" s="270"/>
      <c r="T4417" s="283"/>
      <c r="U4417" s="283"/>
      <c r="V4417" s="270"/>
      <c r="W4417" s="270" t="s">
        <v>21</v>
      </c>
    </row>
    <row r="4418" s="253" customFormat="true" ht="40.5" hidden="true" spans="1:23">
      <c r="A4418" s="270">
        <f>MAX(A$3:A4417)+1</f>
        <v>4143</v>
      </c>
      <c r="B4418" s="270">
        <v>331004009</v>
      </c>
      <c r="C4418" s="503" t="s">
        <v>11455</v>
      </c>
      <c r="D4418" s="410" t="s">
        <v>11456</v>
      </c>
      <c r="E4418" s="410" t="s">
        <v>11455</v>
      </c>
      <c r="F4418" s="270"/>
      <c r="G4418" s="270"/>
      <c r="H4418" s="283" t="s">
        <v>39</v>
      </c>
      <c r="I4418" s="283" t="s">
        <v>40</v>
      </c>
      <c r="J4418" s="500">
        <v>390</v>
      </c>
      <c r="K4418" s="501">
        <v>351</v>
      </c>
      <c r="L4418" s="501">
        <v>315.9</v>
      </c>
      <c r="M4418" s="501">
        <v>312</v>
      </c>
      <c r="N4418" s="501">
        <v>280.8</v>
      </c>
      <c r="O4418" s="501">
        <v>252.72</v>
      </c>
      <c r="P4418" s="377" t="s">
        <v>31</v>
      </c>
      <c r="Q4418" s="377" t="s">
        <v>31</v>
      </c>
      <c r="R4418" s="377" t="s">
        <v>31</v>
      </c>
      <c r="S4418" s="270"/>
      <c r="T4418" s="283"/>
      <c r="U4418" s="283"/>
      <c r="V4418" s="270"/>
      <c r="W4418" s="270" t="s">
        <v>21</v>
      </c>
    </row>
    <row r="4419" s="253" customFormat="true" ht="27" hidden="true" spans="1:23">
      <c r="A4419" s="270">
        <f>MAX(A$3:A4418)+1</f>
        <v>4144</v>
      </c>
      <c r="B4419" s="270">
        <v>331004010</v>
      </c>
      <c r="C4419" s="503" t="s">
        <v>11457</v>
      </c>
      <c r="D4419" s="410" t="s">
        <v>11458</v>
      </c>
      <c r="E4419" s="410" t="s">
        <v>11457</v>
      </c>
      <c r="F4419" s="270" t="s">
        <v>11459</v>
      </c>
      <c r="G4419" s="270"/>
      <c r="H4419" s="283" t="s">
        <v>39</v>
      </c>
      <c r="I4419" s="283" t="s">
        <v>40</v>
      </c>
      <c r="J4419" s="500">
        <v>2250</v>
      </c>
      <c r="K4419" s="501">
        <v>2025</v>
      </c>
      <c r="L4419" s="501">
        <v>1822.5</v>
      </c>
      <c r="M4419" s="501">
        <v>1800</v>
      </c>
      <c r="N4419" s="501">
        <v>1620</v>
      </c>
      <c r="O4419" s="501">
        <v>1458</v>
      </c>
      <c r="P4419" s="377" t="s">
        <v>31</v>
      </c>
      <c r="Q4419" s="377" t="s">
        <v>31</v>
      </c>
      <c r="R4419" s="377" t="s">
        <v>31</v>
      </c>
      <c r="S4419" s="270"/>
      <c r="T4419" s="283"/>
      <c r="U4419" s="283"/>
      <c r="V4419" s="270"/>
      <c r="W4419" s="270" t="s">
        <v>21</v>
      </c>
    </row>
    <row r="4420" s="253" customFormat="true" ht="38.25" hidden="true" spans="1:23">
      <c r="A4420" s="270">
        <f>MAX(A$3:A4419)+1</f>
        <v>4145</v>
      </c>
      <c r="B4420" s="270">
        <v>331004011</v>
      </c>
      <c r="C4420" s="270" t="s">
        <v>11460</v>
      </c>
      <c r="D4420" s="410" t="s">
        <v>11461</v>
      </c>
      <c r="E4420" s="410" t="s">
        <v>11460</v>
      </c>
      <c r="F4420" s="270" t="s">
        <v>11462</v>
      </c>
      <c r="G4420" s="270"/>
      <c r="H4420" s="283" t="s">
        <v>39</v>
      </c>
      <c r="I4420" s="283" t="s">
        <v>40</v>
      </c>
      <c r="J4420" s="490">
        <v>4640</v>
      </c>
      <c r="K4420" s="490">
        <v>4640</v>
      </c>
      <c r="L4420" s="490">
        <v>4640</v>
      </c>
      <c r="M4420" s="490">
        <v>3712</v>
      </c>
      <c r="N4420" s="490">
        <v>3712</v>
      </c>
      <c r="O4420" s="490">
        <v>3712</v>
      </c>
      <c r="P4420" s="377" t="s">
        <v>31</v>
      </c>
      <c r="Q4420" s="377" t="s">
        <v>31</v>
      </c>
      <c r="R4420" s="377" t="s">
        <v>31</v>
      </c>
      <c r="S4420" s="270"/>
      <c r="T4420" s="312"/>
      <c r="U4420" s="312"/>
      <c r="V4420" s="270"/>
      <c r="W4420" s="270" t="s">
        <v>21</v>
      </c>
    </row>
    <row r="4421" s="253" customFormat="true" ht="38.25" hidden="true" spans="1:23">
      <c r="A4421" s="270">
        <f>MAX(A$3:A4420)+1</f>
        <v>4146</v>
      </c>
      <c r="B4421" s="270">
        <v>331004012</v>
      </c>
      <c r="C4421" s="270" t="s">
        <v>11463</v>
      </c>
      <c r="D4421" s="410" t="s">
        <v>11464</v>
      </c>
      <c r="E4421" s="410" t="s">
        <v>11463</v>
      </c>
      <c r="F4421" s="270" t="s">
        <v>11465</v>
      </c>
      <c r="G4421" s="270"/>
      <c r="H4421" s="283" t="s">
        <v>39</v>
      </c>
      <c r="I4421" s="283" t="s">
        <v>40</v>
      </c>
      <c r="J4421" s="490">
        <v>4600</v>
      </c>
      <c r="K4421" s="490">
        <v>4600</v>
      </c>
      <c r="L4421" s="490">
        <v>4600</v>
      </c>
      <c r="M4421" s="490">
        <v>3680</v>
      </c>
      <c r="N4421" s="490">
        <v>3680</v>
      </c>
      <c r="O4421" s="490">
        <v>3680</v>
      </c>
      <c r="P4421" s="377" t="s">
        <v>31</v>
      </c>
      <c r="Q4421" s="377" t="s">
        <v>31</v>
      </c>
      <c r="R4421" s="377" t="s">
        <v>31</v>
      </c>
      <c r="S4421" s="270"/>
      <c r="T4421" s="312"/>
      <c r="U4421" s="312"/>
      <c r="V4421" s="270"/>
      <c r="W4421" s="270" t="s">
        <v>21</v>
      </c>
    </row>
    <row r="4422" s="253" customFormat="true" ht="63.75" hidden="true" spans="1:23">
      <c r="A4422" s="270">
        <f>MAX(A$3:A4421)+1</f>
        <v>4147</v>
      </c>
      <c r="B4422" s="270" t="s">
        <v>11466</v>
      </c>
      <c r="C4422" s="270" t="s">
        <v>11467</v>
      </c>
      <c r="D4422" s="410" t="s">
        <v>11464</v>
      </c>
      <c r="E4422" s="410" t="s">
        <v>11468</v>
      </c>
      <c r="F4422" s="270" t="s">
        <v>11469</v>
      </c>
      <c r="G4422" s="270"/>
      <c r="H4422" s="283" t="s">
        <v>29</v>
      </c>
      <c r="I4422" s="283" t="s">
        <v>40</v>
      </c>
      <c r="J4422" s="490" t="s">
        <v>70</v>
      </c>
      <c r="K4422" s="490" t="s">
        <v>70</v>
      </c>
      <c r="L4422" s="490" t="s">
        <v>70</v>
      </c>
      <c r="M4422" s="490" t="s">
        <v>70</v>
      </c>
      <c r="N4422" s="490" t="s">
        <v>70</v>
      </c>
      <c r="O4422" s="490" t="s">
        <v>70</v>
      </c>
      <c r="P4422" s="377" t="s">
        <v>70</v>
      </c>
      <c r="Q4422" s="377" t="s">
        <v>70</v>
      </c>
      <c r="R4422" s="377" t="s">
        <v>70</v>
      </c>
      <c r="S4422" s="270"/>
      <c r="T4422" s="283"/>
      <c r="U4422" s="283"/>
      <c r="V4422" s="283"/>
      <c r="W4422" s="270" t="s">
        <v>120</v>
      </c>
    </row>
    <row r="4423" s="253" customFormat="true" ht="25.5" hidden="true" spans="1:23">
      <c r="A4423" s="270">
        <f>MAX(A$3:A4422)+1</f>
        <v>4148</v>
      </c>
      <c r="B4423" s="270">
        <v>331004013</v>
      </c>
      <c r="C4423" s="270" t="s">
        <v>11470</v>
      </c>
      <c r="D4423" s="410" t="s">
        <v>11471</v>
      </c>
      <c r="E4423" s="410" t="s">
        <v>11470</v>
      </c>
      <c r="F4423" s="270" t="s">
        <v>11472</v>
      </c>
      <c r="G4423" s="270"/>
      <c r="H4423" s="283" t="s">
        <v>39</v>
      </c>
      <c r="I4423" s="283" t="s">
        <v>40</v>
      </c>
      <c r="J4423" s="490">
        <v>4670</v>
      </c>
      <c r="K4423" s="490">
        <v>4670</v>
      </c>
      <c r="L4423" s="490">
        <v>4670</v>
      </c>
      <c r="M4423" s="490">
        <v>3736</v>
      </c>
      <c r="N4423" s="490">
        <v>3736</v>
      </c>
      <c r="O4423" s="490">
        <v>3736</v>
      </c>
      <c r="P4423" s="377" t="s">
        <v>31</v>
      </c>
      <c r="Q4423" s="377" t="s">
        <v>31</v>
      </c>
      <c r="R4423" s="377" t="s">
        <v>31</v>
      </c>
      <c r="S4423" s="270"/>
      <c r="T4423" s="312"/>
      <c r="U4423" s="312"/>
      <c r="V4423" s="270"/>
      <c r="W4423" s="270" t="s">
        <v>21</v>
      </c>
    </row>
    <row r="4424" s="253" customFormat="true" ht="27" hidden="true" spans="1:23">
      <c r="A4424" s="270">
        <f>MAX(A$3:A4423)+1</f>
        <v>4149</v>
      </c>
      <c r="B4424" s="270" t="s">
        <v>11473</v>
      </c>
      <c r="C4424" s="393" t="s">
        <v>11474</v>
      </c>
      <c r="D4424" s="410" t="s">
        <v>11475</v>
      </c>
      <c r="E4424" s="410" t="s">
        <v>11476</v>
      </c>
      <c r="F4424" s="270"/>
      <c r="G4424" s="270"/>
      <c r="H4424" s="283" t="s">
        <v>39</v>
      </c>
      <c r="I4424" s="283" t="s">
        <v>40</v>
      </c>
      <c r="J4424" s="490">
        <f t="shared" ref="J4424:O4424" si="28">1.5*300</f>
        <v>450</v>
      </c>
      <c r="K4424" s="490">
        <f t="shared" si="28"/>
        <v>450</v>
      </c>
      <c r="L4424" s="490">
        <f t="shared" si="28"/>
        <v>450</v>
      </c>
      <c r="M4424" s="490">
        <f t="shared" si="28"/>
        <v>450</v>
      </c>
      <c r="N4424" s="490">
        <f t="shared" si="28"/>
        <v>450</v>
      </c>
      <c r="O4424" s="490">
        <f t="shared" si="28"/>
        <v>450</v>
      </c>
      <c r="P4424" s="377" t="s">
        <v>31</v>
      </c>
      <c r="Q4424" s="377" t="s">
        <v>31</v>
      </c>
      <c r="R4424" s="377" t="s">
        <v>31</v>
      </c>
      <c r="S4424" s="393" t="s">
        <v>11474</v>
      </c>
      <c r="T4424" s="283"/>
      <c r="U4424" s="283"/>
      <c r="V4424" s="270"/>
      <c r="W4424" s="270" t="s">
        <v>21</v>
      </c>
    </row>
    <row r="4425" s="253" customFormat="true" ht="40.5" hidden="true" spans="1:23">
      <c r="A4425" s="270">
        <f>MAX(A$3:A4424)+1</f>
        <v>4150</v>
      </c>
      <c r="B4425" s="270">
        <v>331004014</v>
      </c>
      <c r="C4425" s="503" t="s">
        <v>11477</v>
      </c>
      <c r="D4425" s="410" t="s">
        <v>11478</v>
      </c>
      <c r="E4425" s="410" t="s">
        <v>11477</v>
      </c>
      <c r="F4425" s="474" t="s">
        <v>11472</v>
      </c>
      <c r="G4425" s="270"/>
      <c r="H4425" s="283" t="s">
        <v>39</v>
      </c>
      <c r="I4425" s="283" t="s">
        <v>40</v>
      </c>
      <c r="J4425" s="493">
        <v>5300</v>
      </c>
      <c r="K4425" s="494">
        <v>5300</v>
      </c>
      <c r="L4425" s="494">
        <v>5300</v>
      </c>
      <c r="M4425" s="494">
        <v>4240</v>
      </c>
      <c r="N4425" s="494">
        <v>4240</v>
      </c>
      <c r="O4425" s="494">
        <v>4240</v>
      </c>
      <c r="P4425" s="377" t="s">
        <v>31</v>
      </c>
      <c r="Q4425" s="377" t="s">
        <v>31</v>
      </c>
      <c r="R4425" s="377" t="s">
        <v>31</v>
      </c>
      <c r="S4425" s="270"/>
      <c r="T4425" s="377"/>
      <c r="U4425" s="377"/>
      <c r="V4425" s="270"/>
      <c r="W4425" s="270" t="s">
        <v>938</v>
      </c>
    </row>
    <row r="4426" s="253" customFormat="true" ht="51" hidden="true" spans="1:23">
      <c r="A4426" s="270">
        <f>MAX(A$3:A4425)+1</f>
        <v>4151</v>
      </c>
      <c r="B4426" s="270">
        <v>331004015</v>
      </c>
      <c r="C4426" s="503" t="s">
        <v>11479</v>
      </c>
      <c r="D4426" s="410" t="s">
        <v>11480</v>
      </c>
      <c r="E4426" s="410" t="s">
        <v>11479</v>
      </c>
      <c r="F4426" s="474" t="s">
        <v>11481</v>
      </c>
      <c r="G4426" s="270"/>
      <c r="H4426" s="283" t="s">
        <v>39</v>
      </c>
      <c r="I4426" s="283" t="s">
        <v>40</v>
      </c>
      <c r="J4426" s="500">
        <v>1800</v>
      </c>
      <c r="K4426" s="501">
        <v>1620</v>
      </c>
      <c r="L4426" s="501">
        <v>1458</v>
      </c>
      <c r="M4426" s="501">
        <v>1440</v>
      </c>
      <c r="N4426" s="501">
        <v>1296</v>
      </c>
      <c r="O4426" s="501">
        <v>1166.4</v>
      </c>
      <c r="P4426" s="377" t="s">
        <v>31</v>
      </c>
      <c r="Q4426" s="377" t="s">
        <v>31</v>
      </c>
      <c r="R4426" s="377" t="s">
        <v>31</v>
      </c>
      <c r="S4426" s="270"/>
      <c r="T4426" s="283"/>
      <c r="U4426" s="283"/>
      <c r="V4426" s="270"/>
      <c r="W4426" s="270" t="s">
        <v>21</v>
      </c>
    </row>
    <row r="4427" s="253" customFormat="true" ht="27" hidden="true" spans="1:23">
      <c r="A4427" s="270">
        <f>MAX(A$3:A4426)+1</f>
        <v>4152</v>
      </c>
      <c r="B4427" s="270">
        <v>331004016</v>
      </c>
      <c r="C4427" s="503" t="s">
        <v>11482</v>
      </c>
      <c r="D4427" s="410" t="s">
        <v>11483</v>
      </c>
      <c r="E4427" s="410" t="s">
        <v>11482</v>
      </c>
      <c r="F4427" s="474"/>
      <c r="G4427" s="270"/>
      <c r="H4427" s="283" t="s">
        <v>39</v>
      </c>
      <c r="I4427" s="283" t="s">
        <v>40</v>
      </c>
      <c r="J4427" s="500">
        <v>1200</v>
      </c>
      <c r="K4427" s="501">
        <v>1080</v>
      </c>
      <c r="L4427" s="501">
        <v>972</v>
      </c>
      <c r="M4427" s="501">
        <v>960</v>
      </c>
      <c r="N4427" s="501">
        <v>864</v>
      </c>
      <c r="O4427" s="501">
        <v>777.6</v>
      </c>
      <c r="P4427" s="377" t="s">
        <v>31</v>
      </c>
      <c r="Q4427" s="377" t="s">
        <v>31</v>
      </c>
      <c r="R4427" s="377" t="s">
        <v>31</v>
      </c>
      <c r="S4427" s="270"/>
      <c r="T4427" s="283"/>
      <c r="U4427" s="283"/>
      <c r="V4427" s="270"/>
      <c r="W4427" s="270" t="s">
        <v>21</v>
      </c>
    </row>
    <row r="4428" s="253" customFormat="true" ht="27" hidden="true" spans="1:23">
      <c r="A4428" s="270">
        <f>MAX(A$3:A4427)+1</f>
        <v>4153</v>
      </c>
      <c r="B4428" s="270">
        <v>331004017</v>
      </c>
      <c r="C4428" s="503" t="s">
        <v>11484</v>
      </c>
      <c r="D4428" s="410" t="s">
        <v>11485</v>
      </c>
      <c r="E4428" s="410" t="s">
        <v>11484</v>
      </c>
      <c r="F4428" s="474"/>
      <c r="G4428" s="270"/>
      <c r="H4428" s="283" t="s">
        <v>39</v>
      </c>
      <c r="I4428" s="283" t="s">
        <v>40</v>
      </c>
      <c r="J4428" s="500">
        <v>750</v>
      </c>
      <c r="K4428" s="501">
        <v>675</v>
      </c>
      <c r="L4428" s="501">
        <v>607.5</v>
      </c>
      <c r="M4428" s="501">
        <v>600</v>
      </c>
      <c r="N4428" s="501">
        <v>540</v>
      </c>
      <c r="O4428" s="501">
        <v>486</v>
      </c>
      <c r="P4428" s="377" t="s">
        <v>31</v>
      </c>
      <c r="Q4428" s="377" t="s">
        <v>31</v>
      </c>
      <c r="R4428" s="377" t="s">
        <v>31</v>
      </c>
      <c r="S4428" s="270"/>
      <c r="T4428" s="283"/>
      <c r="U4428" s="283"/>
      <c r="V4428" s="270"/>
      <c r="W4428" s="270" t="s">
        <v>21</v>
      </c>
    </row>
    <row r="4429" s="253" customFormat="true" ht="38.25" hidden="true" spans="1:23">
      <c r="A4429" s="270">
        <f>MAX(A$3:A4428)+1</f>
        <v>4154</v>
      </c>
      <c r="B4429" s="270">
        <v>331004018</v>
      </c>
      <c r="C4429" s="503" t="s">
        <v>11486</v>
      </c>
      <c r="D4429" s="410" t="s">
        <v>11487</v>
      </c>
      <c r="E4429" s="410" t="s">
        <v>11486</v>
      </c>
      <c r="F4429" s="474" t="s">
        <v>11488</v>
      </c>
      <c r="G4429" s="270"/>
      <c r="H4429" s="283" t="s">
        <v>39</v>
      </c>
      <c r="I4429" s="283" t="s">
        <v>40</v>
      </c>
      <c r="J4429" s="500">
        <v>750</v>
      </c>
      <c r="K4429" s="501">
        <v>675</v>
      </c>
      <c r="L4429" s="501">
        <v>607.5</v>
      </c>
      <c r="M4429" s="501">
        <v>600</v>
      </c>
      <c r="N4429" s="501">
        <v>540</v>
      </c>
      <c r="O4429" s="501">
        <v>486</v>
      </c>
      <c r="P4429" s="377" t="s">
        <v>31</v>
      </c>
      <c r="Q4429" s="377" t="s">
        <v>31</v>
      </c>
      <c r="R4429" s="377" t="s">
        <v>31</v>
      </c>
      <c r="S4429" s="270"/>
      <c r="T4429" s="283"/>
      <c r="U4429" s="283"/>
      <c r="V4429" s="270"/>
      <c r="W4429" s="270" t="s">
        <v>21</v>
      </c>
    </row>
    <row r="4430" s="253" customFormat="true" ht="27" hidden="true" spans="1:23">
      <c r="A4430" s="270">
        <f>MAX(A$3:A4429)+1</f>
        <v>4155</v>
      </c>
      <c r="B4430" s="270">
        <v>331004019</v>
      </c>
      <c r="C4430" s="503" t="s">
        <v>11489</v>
      </c>
      <c r="D4430" s="410" t="s">
        <v>11490</v>
      </c>
      <c r="E4430" s="410" t="s">
        <v>11489</v>
      </c>
      <c r="F4430" s="474"/>
      <c r="G4430" s="270"/>
      <c r="H4430" s="283" t="s">
        <v>39</v>
      </c>
      <c r="I4430" s="283" t="s">
        <v>40</v>
      </c>
      <c r="J4430" s="500">
        <v>750</v>
      </c>
      <c r="K4430" s="501">
        <v>675</v>
      </c>
      <c r="L4430" s="501">
        <v>607.5</v>
      </c>
      <c r="M4430" s="501">
        <v>600</v>
      </c>
      <c r="N4430" s="501">
        <v>540</v>
      </c>
      <c r="O4430" s="501">
        <v>486</v>
      </c>
      <c r="P4430" s="377" t="s">
        <v>31</v>
      </c>
      <c r="Q4430" s="377" t="s">
        <v>31</v>
      </c>
      <c r="R4430" s="377" t="s">
        <v>31</v>
      </c>
      <c r="S4430" s="270"/>
      <c r="T4430" s="283"/>
      <c r="U4430" s="283"/>
      <c r="V4430" s="270"/>
      <c r="W4430" s="270" t="s">
        <v>21</v>
      </c>
    </row>
    <row r="4431" s="253" customFormat="true" ht="51" hidden="true" spans="1:23">
      <c r="A4431" s="270">
        <f>MAX(A$3:A4430)+1</f>
        <v>4156</v>
      </c>
      <c r="B4431" s="270">
        <v>331004020</v>
      </c>
      <c r="C4431" s="503" t="s">
        <v>11491</v>
      </c>
      <c r="D4431" s="410" t="s">
        <v>11492</v>
      </c>
      <c r="E4431" s="410" t="s">
        <v>11491</v>
      </c>
      <c r="F4431" s="474" t="s">
        <v>11493</v>
      </c>
      <c r="G4431" s="270" t="s">
        <v>11494</v>
      </c>
      <c r="H4431" s="283" t="s">
        <v>39</v>
      </c>
      <c r="I4431" s="283" t="s">
        <v>40</v>
      </c>
      <c r="J4431" s="493">
        <v>713</v>
      </c>
      <c r="K4431" s="494">
        <v>713</v>
      </c>
      <c r="L4431" s="494">
        <v>713</v>
      </c>
      <c r="M4431" s="494">
        <v>570</v>
      </c>
      <c r="N4431" s="494">
        <v>570</v>
      </c>
      <c r="O4431" s="494">
        <v>570</v>
      </c>
      <c r="P4431" s="377" t="s">
        <v>31</v>
      </c>
      <c r="Q4431" s="377" t="s">
        <v>31</v>
      </c>
      <c r="R4431" s="377" t="s">
        <v>31</v>
      </c>
      <c r="S4431" s="498" t="s">
        <v>11441</v>
      </c>
      <c r="T4431" s="377"/>
      <c r="U4431" s="377"/>
      <c r="V4431" s="270"/>
      <c r="W4431" s="270" t="s">
        <v>938</v>
      </c>
    </row>
    <row r="4432" s="253" customFormat="true" ht="25.5" hidden="true" spans="1:23">
      <c r="A4432" s="270">
        <f>MAX(A$3:A4431)+1</f>
        <v>4157</v>
      </c>
      <c r="B4432" s="270" t="s">
        <v>11495</v>
      </c>
      <c r="C4432" s="393" t="s">
        <v>9322</v>
      </c>
      <c r="D4432" s="410" t="s">
        <v>11492</v>
      </c>
      <c r="E4432" s="410" t="s">
        <v>11491</v>
      </c>
      <c r="F4432" s="270"/>
      <c r="G4432" s="270"/>
      <c r="H4432" s="283" t="s">
        <v>44</v>
      </c>
      <c r="I4432" s="283" t="s">
        <v>40</v>
      </c>
      <c r="J4432" s="490">
        <f t="shared" ref="J4432:O4432" si="29">1.5*100</f>
        <v>150</v>
      </c>
      <c r="K4432" s="490">
        <f t="shared" si="29"/>
        <v>150</v>
      </c>
      <c r="L4432" s="490">
        <f t="shared" si="29"/>
        <v>150</v>
      </c>
      <c r="M4432" s="490">
        <f t="shared" si="29"/>
        <v>150</v>
      </c>
      <c r="N4432" s="490">
        <f t="shared" si="29"/>
        <v>150</v>
      </c>
      <c r="O4432" s="490">
        <f t="shared" si="29"/>
        <v>150</v>
      </c>
      <c r="P4432" s="377" t="s">
        <v>31</v>
      </c>
      <c r="Q4432" s="377" t="s">
        <v>31</v>
      </c>
      <c r="R4432" s="377" t="s">
        <v>31</v>
      </c>
      <c r="S4432" s="430" t="s">
        <v>9322</v>
      </c>
      <c r="T4432" s="283"/>
      <c r="U4432" s="283"/>
      <c r="V4432" s="270"/>
      <c r="W4432" s="270" t="s">
        <v>21</v>
      </c>
    </row>
    <row r="4433" s="253" customFormat="true" ht="25.5" hidden="true" spans="1:23">
      <c r="A4433" s="270">
        <f>MAX(A$3:A4432)+1</f>
        <v>4158</v>
      </c>
      <c r="B4433" s="270">
        <v>331004021</v>
      </c>
      <c r="C4433" s="270" t="s">
        <v>11496</v>
      </c>
      <c r="D4433" s="410" t="s">
        <v>11497</v>
      </c>
      <c r="E4433" s="410" t="s">
        <v>11496</v>
      </c>
      <c r="F4433" s="270" t="s">
        <v>11498</v>
      </c>
      <c r="G4433" s="270"/>
      <c r="H4433" s="283" t="s">
        <v>39</v>
      </c>
      <c r="I4433" s="283" t="s">
        <v>40</v>
      </c>
      <c r="J4433" s="500">
        <v>600</v>
      </c>
      <c r="K4433" s="501">
        <v>540</v>
      </c>
      <c r="L4433" s="501">
        <v>486</v>
      </c>
      <c r="M4433" s="501">
        <v>480</v>
      </c>
      <c r="N4433" s="501">
        <v>432</v>
      </c>
      <c r="O4433" s="501">
        <v>388.8</v>
      </c>
      <c r="P4433" s="377" t="s">
        <v>31</v>
      </c>
      <c r="Q4433" s="377" t="s">
        <v>31</v>
      </c>
      <c r="R4433" s="377" t="s">
        <v>31</v>
      </c>
      <c r="S4433" s="270"/>
      <c r="T4433" s="283"/>
      <c r="U4433" s="283"/>
      <c r="V4433" s="270"/>
      <c r="W4433" s="270" t="s">
        <v>21</v>
      </c>
    </row>
    <row r="4434" s="253" customFormat="true" ht="25.5" hidden="true" spans="1:23">
      <c r="A4434" s="270">
        <f>MAX(A$3:A4433)+1</f>
        <v>4159</v>
      </c>
      <c r="B4434" s="270">
        <v>331004022</v>
      </c>
      <c r="C4434" s="270" t="s">
        <v>11499</v>
      </c>
      <c r="D4434" s="410" t="s">
        <v>11500</v>
      </c>
      <c r="E4434" s="410" t="s">
        <v>11499</v>
      </c>
      <c r="F4434" s="270" t="s">
        <v>11501</v>
      </c>
      <c r="G4434" s="270"/>
      <c r="H4434" s="283" t="s">
        <v>39</v>
      </c>
      <c r="I4434" s="283" t="s">
        <v>40</v>
      </c>
      <c r="J4434" s="490">
        <v>945</v>
      </c>
      <c r="K4434" s="490">
        <v>945</v>
      </c>
      <c r="L4434" s="490">
        <v>945</v>
      </c>
      <c r="M4434" s="490">
        <v>756</v>
      </c>
      <c r="N4434" s="490">
        <v>756</v>
      </c>
      <c r="O4434" s="490">
        <v>756</v>
      </c>
      <c r="P4434" s="377" t="s">
        <v>31</v>
      </c>
      <c r="Q4434" s="377" t="s">
        <v>31</v>
      </c>
      <c r="R4434" s="377" t="s">
        <v>31</v>
      </c>
      <c r="S4434" s="270"/>
      <c r="T4434" s="283"/>
      <c r="U4434" s="283"/>
      <c r="V4434" s="270"/>
      <c r="W4434" s="270" t="s">
        <v>21</v>
      </c>
    </row>
    <row r="4435" s="253" customFormat="true" ht="27" hidden="true" spans="1:23">
      <c r="A4435" s="270">
        <f>MAX(A$3:A4434)+1</f>
        <v>4160</v>
      </c>
      <c r="B4435" s="270">
        <v>331004023</v>
      </c>
      <c r="C4435" s="503" t="s">
        <v>11502</v>
      </c>
      <c r="D4435" s="410" t="s">
        <v>11503</v>
      </c>
      <c r="E4435" s="410" t="s">
        <v>11502</v>
      </c>
      <c r="F4435" s="474" t="s">
        <v>11504</v>
      </c>
      <c r="G4435" s="270"/>
      <c r="H4435" s="283" t="s">
        <v>39</v>
      </c>
      <c r="I4435" s="283" t="s">
        <v>40</v>
      </c>
      <c r="J4435" s="500">
        <v>750</v>
      </c>
      <c r="K4435" s="501">
        <v>675</v>
      </c>
      <c r="L4435" s="501">
        <v>607.5</v>
      </c>
      <c r="M4435" s="501">
        <v>600</v>
      </c>
      <c r="N4435" s="501">
        <v>540</v>
      </c>
      <c r="O4435" s="501">
        <v>486</v>
      </c>
      <c r="P4435" s="377" t="s">
        <v>31</v>
      </c>
      <c r="Q4435" s="377" t="s">
        <v>31</v>
      </c>
      <c r="R4435" s="377" t="s">
        <v>31</v>
      </c>
      <c r="S4435" s="270"/>
      <c r="T4435" s="283"/>
      <c r="U4435" s="283"/>
      <c r="V4435" s="270"/>
      <c r="W4435" s="270" t="s">
        <v>21</v>
      </c>
    </row>
    <row r="4436" s="253" customFormat="true" ht="25.5" hidden="true" spans="1:23">
      <c r="A4436" s="270">
        <f>MAX(A$3:A4435)+1</f>
        <v>4161</v>
      </c>
      <c r="B4436" s="270">
        <v>331004024</v>
      </c>
      <c r="C4436" s="503" t="s">
        <v>11505</v>
      </c>
      <c r="D4436" s="410" t="s">
        <v>11506</v>
      </c>
      <c r="E4436" s="410" t="s">
        <v>11505</v>
      </c>
      <c r="F4436" s="474"/>
      <c r="G4436" s="270"/>
      <c r="H4436" s="283" t="s">
        <v>39</v>
      </c>
      <c r="I4436" s="283" t="s">
        <v>40</v>
      </c>
      <c r="J4436" s="500">
        <v>750</v>
      </c>
      <c r="K4436" s="501">
        <v>675</v>
      </c>
      <c r="L4436" s="501">
        <v>607.5</v>
      </c>
      <c r="M4436" s="501">
        <v>600</v>
      </c>
      <c r="N4436" s="501">
        <v>540</v>
      </c>
      <c r="O4436" s="501">
        <v>486</v>
      </c>
      <c r="P4436" s="377" t="s">
        <v>31</v>
      </c>
      <c r="Q4436" s="377" t="s">
        <v>31</v>
      </c>
      <c r="R4436" s="377" t="s">
        <v>31</v>
      </c>
      <c r="S4436" s="270"/>
      <c r="T4436" s="283"/>
      <c r="U4436" s="283"/>
      <c r="V4436" s="270"/>
      <c r="W4436" s="270" t="s">
        <v>21</v>
      </c>
    </row>
    <row r="4437" s="253" customFormat="true" ht="27" hidden="true" spans="1:23">
      <c r="A4437" s="270">
        <f>MAX(A$3:A4436)+1</f>
        <v>4162</v>
      </c>
      <c r="B4437" s="270">
        <v>331004025</v>
      </c>
      <c r="C4437" s="503" t="s">
        <v>11507</v>
      </c>
      <c r="D4437" s="410" t="s">
        <v>11508</v>
      </c>
      <c r="E4437" s="410" t="s">
        <v>11507</v>
      </c>
      <c r="F4437" s="474" t="s">
        <v>11509</v>
      </c>
      <c r="G4437" s="270"/>
      <c r="H4437" s="283" t="s">
        <v>39</v>
      </c>
      <c r="I4437" s="283" t="s">
        <v>40</v>
      </c>
      <c r="J4437" s="493">
        <v>914</v>
      </c>
      <c r="K4437" s="494">
        <v>914</v>
      </c>
      <c r="L4437" s="494">
        <v>914</v>
      </c>
      <c r="M4437" s="494">
        <v>731</v>
      </c>
      <c r="N4437" s="494">
        <v>731</v>
      </c>
      <c r="O4437" s="494">
        <v>731</v>
      </c>
      <c r="P4437" s="377" t="s">
        <v>31</v>
      </c>
      <c r="Q4437" s="377" t="s">
        <v>31</v>
      </c>
      <c r="R4437" s="377" t="s">
        <v>31</v>
      </c>
      <c r="S4437" s="270"/>
      <c r="T4437" s="377"/>
      <c r="U4437" s="377"/>
      <c r="V4437" s="270"/>
      <c r="W4437" s="270" t="s">
        <v>938</v>
      </c>
    </row>
    <row r="4438" s="253" customFormat="true" ht="38.25" hidden="true" spans="1:23">
      <c r="A4438" s="270">
        <f>MAX(A$3:A4437)+1</f>
        <v>4163</v>
      </c>
      <c r="B4438" s="270">
        <v>331004026</v>
      </c>
      <c r="C4438" s="503" t="s">
        <v>11510</v>
      </c>
      <c r="D4438" s="410" t="s">
        <v>11511</v>
      </c>
      <c r="E4438" s="410" t="s">
        <v>11510</v>
      </c>
      <c r="F4438" s="474" t="s">
        <v>11512</v>
      </c>
      <c r="G4438" s="270"/>
      <c r="H4438" s="283" t="s">
        <v>39</v>
      </c>
      <c r="I4438" s="283" t="s">
        <v>40</v>
      </c>
      <c r="J4438" s="493">
        <v>1405</v>
      </c>
      <c r="K4438" s="494">
        <v>1405</v>
      </c>
      <c r="L4438" s="494">
        <v>1405</v>
      </c>
      <c r="M4438" s="494">
        <v>1124</v>
      </c>
      <c r="N4438" s="494">
        <v>1124</v>
      </c>
      <c r="O4438" s="494">
        <v>1124</v>
      </c>
      <c r="P4438" s="377" t="s">
        <v>31</v>
      </c>
      <c r="Q4438" s="377" t="s">
        <v>31</v>
      </c>
      <c r="R4438" s="377" t="s">
        <v>31</v>
      </c>
      <c r="S4438" s="270"/>
      <c r="T4438" s="377"/>
      <c r="U4438" s="377"/>
      <c r="V4438" s="270"/>
      <c r="W4438" s="270" t="s">
        <v>938</v>
      </c>
    </row>
    <row r="4439" s="253" customFormat="true" ht="51" hidden="true" spans="1:23">
      <c r="A4439" s="270">
        <f>MAX(A$3:A4438)+1</f>
        <v>4164</v>
      </c>
      <c r="B4439" s="270">
        <v>331004027</v>
      </c>
      <c r="C4439" s="503" t="s">
        <v>11513</v>
      </c>
      <c r="D4439" s="410" t="s">
        <v>11514</v>
      </c>
      <c r="E4439" s="410" t="s">
        <v>11513</v>
      </c>
      <c r="F4439" s="474" t="s">
        <v>11515</v>
      </c>
      <c r="G4439" s="270"/>
      <c r="H4439" s="283" t="s">
        <v>39</v>
      </c>
      <c r="I4439" s="283" t="s">
        <v>40</v>
      </c>
      <c r="J4439" s="500">
        <v>1500</v>
      </c>
      <c r="K4439" s="501">
        <v>1350</v>
      </c>
      <c r="L4439" s="501">
        <v>1215</v>
      </c>
      <c r="M4439" s="501">
        <v>1200</v>
      </c>
      <c r="N4439" s="501">
        <v>1080</v>
      </c>
      <c r="O4439" s="501">
        <v>972</v>
      </c>
      <c r="P4439" s="377" t="s">
        <v>31</v>
      </c>
      <c r="Q4439" s="377" t="s">
        <v>31</v>
      </c>
      <c r="R4439" s="377" t="s">
        <v>31</v>
      </c>
      <c r="S4439" s="270"/>
      <c r="T4439" s="283"/>
      <c r="U4439" s="283"/>
      <c r="V4439" s="270"/>
      <c r="W4439" s="270" t="s">
        <v>21</v>
      </c>
    </row>
    <row r="4440" s="253" customFormat="true" ht="63.75" hidden="true" spans="1:23">
      <c r="A4440" s="270">
        <f>MAX(A$3:A4439)+1</f>
        <v>4165</v>
      </c>
      <c r="B4440" s="270">
        <v>331004028</v>
      </c>
      <c r="C4440" s="503" t="s">
        <v>11516</v>
      </c>
      <c r="D4440" s="410" t="s">
        <v>11517</v>
      </c>
      <c r="E4440" s="410" t="s">
        <v>11516</v>
      </c>
      <c r="F4440" s="474" t="s">
        <v>11518</v>
      </c>
      <c r="G4440" s="270"/>
      <c r="H4440" s="283" t="s">
        <v>39</v>
      </c>
      <c r="I4440" s="283" t="s">
        <v>40</v>
      </c>
      <c r="J4440" s="493">
        <v>2212</v>
      </c>
      <c r="K4440" s="494">
        <v>2212</v>
      </c>
      <c r="L4440" s="494">
        <v>2212</v>
      </c>
      <c r="M4440" s="494">
        <v>1770</v>
      </c>
      <c r="N4440" s="494">
        <v>1770</v>
      </c>
      <c r="O4440" s="494">
        <v>1770</v>
      </c>
      <c r="P4440" s="377" t="s">
        <v>31</v>
      </c>
      <c r="Q4440" s="377" t="s">
        <v>31</v>
      </c>
      <c r="R4440" s="377" t="s">
        <v>31</v>
      </c>
      <c r="S4440" s="270"/>
      <c r="T4440" s="377"/>
      <c r="U4440" s="377"/>
      <c r="V4440" s="270"/>
      <c r="W4440" s="270" t="s">
        <v>938</v>
      </c>
    </row>
    <row r="4441" s="253" customFormat="true" ht="27" hidden="true" spans="1:23">
      <c r="A4441" s="270">
        <f>MAX(A$3:A4440)+1</f>
        <v>4166</v>
      </c>
      <c r="B4441" s="270">
        <v>331004029</v>
      </c>
      <c r="C4441" s="503" t="s">
        <v>11519</v>
      </c>
      <c r="D4441" s="410" t="s">
        <v>11520</v>
      </c>
      <c r="E4441" s="410" t="s">
        <v>11519</v>
      </c>
      <c r="F4441" s="474" t="s">
        <v>11521</v>
      </c>
      <c r="G4441" s="270"/>
      <c r="H4441" s="283" t="s">
        <v>39</v>
      </c>
      <c r="I4441" s="283" t="s">
        <v>40</v>
      </c>
      <c r="J4441" s="500">
        <v>1350</v>
      </c>
      <c r="K4441" s="501">
        <v>1215</v>
      </c>
      <c r="L4441" s="501">
        <v>1093.5</v>
      </c>
      <c r="M4441" s="501">
        <v>1080</v>
      </c>
      <c r="N4441" s="501">
        <v>972</v>
      </c>
      <c r="O4441" s="501">
        <v>874.8</v>
      </c>
      <c r="P4441" s="377" t="s">
        <v>31</v>
      </c>
      <c r="Q4441" s="377" t="s">
        <v>31</v>
      </c>
      <c r="R4441" s="377" t="s">
        <v>31</v>
      </c>
      <c r="S4441" s="270"/>
      <c r="T4441" s="283"/>
      <c r="U4441" s="283"/>
      <c r="V4441" s="270"/>
      <c r="W4441" s="270" t="s">
        <v>21</v>
      </c>
    </row>
    <row r="4442" s="253" customFormat="true" ht="27" hidden="true" spans="1:23">
      <c r="A4442" s="270">
        <f>MAX(A$3:A4441)+1</f>
        <v>4167</v>
      </c>
      <c r="B4442" s="270">
        <v>331004030</v>
      </c>
      <c r="C4442" s="503" t="s">
        <v>11522</v>
      </c>
      <c r="D4442" s="410" t="s">
        <v>11523</v>
      </c>
      <c r="E4442" s="410" t="s">
        <v>11522</v>
      </c>
      <c r="F4442" s="474" t="s">
        <v>11524</v>
      </c>
      <c r="G4442" s="270"/>
      <c r="H4442" s="283" t="s">
        <v>39</v>
      </c>
      <c r="I4442" s="283" t="s">
        <v>40</v>
      </c>
      <c r="J4442" s="500">
        <v>1500</v>
      </c>
      <c r="K4442" s="501">
        <v>1350</v>
      </c>
      <c r="L4442" s="501">
        <v>1215</v>
      </c>
      <c r="M4442" s="501">
        <v>1200</v>
      </c>
      <c r="N4442" s="501">
        <v>1080</v>
      </c>
      <c r="O4442" s="501">
        <v>972</v>
      </c>
      <c r="P4442" s="377" t="s">
        <v>31</v>
      </c>
      <c r="Q4442" s="377" t="s">
        <v>31</v>
      </c>
      <c r="R4442" s="377" t="s">
        <v>31</v>
      </c>
      <c r="S4442" s="270"/>
      <c r="T4442" s="283"/>
      <c r="U4442" s="283"/>
      <c r="V4442" s="270"/>
      <c r="W4442" s="270" t="s">
        <v>21</v>
      </c>
    </row>
    <row r="4443" s="253" customFormat="true" ht="76.5" hidden="true" spans="1:23">
      <c r="A4443" s="270">
        <f>MAX(A$3:A4442)+1</f>
        <v>4168</v>
      </c>
      <c r="B4443" s="270">
        <v>331004031</v>
      </c>
      <c r="C4443" s="503" t="s">
        <v>11525</v>
      </c>
      <c r="D4443" s="410" t="s">
        <v>11526</v>
      </c>
      <c r="E4443" s="410" t="s">
        <v>11525</v>
      </c>
      <c r="F4443" s="474" t="s">
        <v>11527</v>
      </c>
      <c r="G4443" s="270"/>
      <c r="H4443" s="283" t="s">
        <v>1113</v>
      </c>
      <c r="I4443" s="283" t="s">
        <v>40</v>
      </c>
      <c r="J4443" s="500">
        <v>1800</v>
      </c>
      <c r="K4443" s="501">
        <v>1620</v>
      </c>
      <c r="L4443" s="501">
        <v>1458</v>
      </c>
      <c r="M4443" s="501">
        <v>1440</v>
      </c>
      <c r="N4443" s="501">
        <v>1296</v>
      </c>
      <c r="O4443" s="501">
        <v>1166.4</v>
      </c>
      <c r="P4443" s="377" t="s">
        <v>31</v>
      </c>
      <c r="Q4443" s="377" t="s">
        <v>31</v>
      </c>
      <c r="R4443" s="377" t="s">
        <v>31</v>
      </c>
      <c r="S4443" s="498" t="s">
        <v>9754</v>
      </c>
      <c r="T4443" s="283"/>
      <c r="U4443" s="283"/>
      <c r="V4443" s="270"/>
      <c r="W4443" s="270" t="s">
        <v>21</v>
      </c>
    </row>
    <row r="4444" s="253" customFormat="true" ht="27" hidden="true" spans="1:23">
      <c r="A4444" s="270">
        <f>MAX(A$3:A4443)+1</f>
        <v>4169</v>
      </c>
      <c r="B4444" s="270">
        <v>331004032</v>
      </c>
      <c r="C4444" s="503" t="s">
        <v>11528</v>
      </c>
      <c r="D4444" s="410" t="s">
        <v>11529</v>
      </c>
      <c r="E4444" s="410" t="s">
        <v>11528</v>
      </c>
      <c r="F4444" s="474" t="s">
        <v>11530</v>
      </c>
      <c r="G4444" s="270"/>
      <c r="H4444" s="283" t="s">
        <v>39</v>
      </c>
      <c r="I4444" s="283" t="s">
        <v>40</v>
      </c>
      <c r="J4444" s="500">
        <v>900</v>
      </c>
      <c r="K4444" s="501">
        <v>810</v>
      </c>
      <c r="L4444" s="501">
        <v>729</v>
      </c>
      <c r="M4444" s="501">
        <v>720</v>
      </c>
      <c r="N4444" s="501">
        <v>648</v>
      </c>
      <c r="O4444" s="501">
        <v>583.2</v>
      </c>
      <c r="P4444" s="377" t="s">
        <v>31</v>
      </c>
      <c r="Q4444" s="377" t="s">
        <v>31</v>
      </c>
      <c r="R4444" s="377" t="s">
        <v>31</v>
      </c>
      <c r="S4444" s="270"/>
      <c r="T4444" s="283"/>
      <c r="U4444" s="283"/>
      <c r="V4444" s="270"/>
      <c r="W4444" s="270" t="s">
        <v>21</v>
      </c>
    </row>
    <row r="4445" s="253" customFormat="true" ht="27" hidden="true" spans="1:23">
      <c r="A4445" s="270">
        <f>MAX(A$3:A4444)+1</f>
        <v>4170</v>
      </c>
      <c r="B4445" s="270">
        <v>331004033</v>
      </c>
      <c r="C4445" s="503" t="s">
        <v>11531</v>
      </c>
      <c r="D4445" s="410" t="s">
        <v>11532</v>
      </c>
      <c r="E4445" s="410" t="s">
        <v>11531</v>
      </c>
      <c r="F4445" s="474"/>
      <c r="G4445" s="270"/>
      <c r="H4445" s="283" t="s">
        <v>44</v>
      </c>
      <c r="I4445" s="283" t="s">
        <v>40</v>
      </c>
      <c r="J4445" s="500">
        <v>900</v>
      </c>
      <c r="K4445" s="501">
        <v>810</v>
      </c>
      <c r="L4445" s="501">
        <v>729</v>
      </c>
      <c r="M4445" s="501">
        <v>720</v>
      </c>
      <c r="N4445" s="501">
        <v>648</v>
      </c>
      <c r="O4445" s="501">
        <v>583.2</v>
      </c>
      <c r="P4445" s="377" t="s">
        <v>31</v>
      </c>
      <c r="Q4445" s="377" t="s">
        <v>31</v>
      </c>
      <c r="R4445" s="377" t="s">
        <v>31</v>
      </c>
      <c r="S4445" s="270"/>
      <c r="T4445" s="283"/>
      <c r="U4445" s="283"/>
      <c r="V4445" s="270"/>
      <c r="W4445" s="270" t="s">
        <v>21</v>
      </c>
    </row>
    <row r="4446" s="253" customFormat="true" ht="25.5" hidden="true" spans="1:23">
      <c r="A4446" s="270">
        <f>MAX(A$3:A4445)+1</f>
        <v>4171</v>
      </c>
      <c r="B4446" s="270">
        <v>331004034</v>
      </c>
      <c r="C4446" s="503" t="s">
        <v>11533</v>
      </c>
      <c r="D4446" s="410" t="s">
        <v>11534</v>
      </c>
      <c r="E4446" s="410" t="s">
        <v>11533</v>
      </c>
      <c r="F4446" s="474" t="s">
        <v>11535</v>
      </c>
      <c r="G4446" s="270"/>
      <c r="H4446" s="283" t="s">
        <v>39</v>
      </c>
      <c r="I4446" s="283" t="s">
        <v>40</v>
      </c>
      <c r="J4446" s="500">
        <v>900</v>
      </c>
      <c r="K4446" s="501">
        <v>810</v>
      </c>
      <c r="L4446" s="501">
        <v>729</v>
      </c>
      <c r="M4446" s="501">
        <v>720</v>
      </c>
      <c r="N4446" s="501">
        <v>648</v>
      </c>
      <c r="O4446" s="501">
        <v>583.2</v>
      </c>
      <c r="P4446" s="377" t="s">
        <v>31</v>
      </c>
      <c r="Q4446" s="377" t="s">
        <v>31</v>
      </c>
      <c r="R4446" s="377" t="s">
        <v>31</v>
      </c>
      <c r="S4446" s="270"/>
      <c r="T4446" s="283"/>
      <c r="U4446" s="283"/>
      <c r="V4446" s="270"/>
      <c r="W4446" s="270" t="s">
        <v>21</v>
      </c>
    </row>
    <row r="4447" s="253" customFormat="true" ht="40.5" hidden="true" spans="1:23">
      <c r="A4447" s="270">
        <f>MAX(A$3:A4446)+1</f>
        <v>4172</v>
      </c>
      <c r="B4447" s="270">
        <v>331004035</v>
      </c>
      <c r="C4447" s="502" t="s">
        <v>11536</v>
      </c>
      <c r="D4447" s="410" t="s">
        <v>11492</v>
      </c>
      <c r="E4447" s="410" t="s">
        <v>11491</v>
      </c>
      <c r="F4447" s="496" t="s">
        <v>11537</v>
      </c>
      <c r="G4447" s="270"/>
      <c r="H4447" s="283" t="s">
        <v>44</v>
      </c>
      <c r="I4447" s="283" t="s">
        <v>40</v>
      </c>
      <c r="J4447" s="490">
        <v>2970</v>
      </c>
      <c r="K4447" s="490">
        <v>2970</v>
      </c>
      <c r="L4447" s="490">
        <v>2970</v>
      </c>
      <c r="M4447" s="490">
        <v>2376</v>
      </c>
      <c r="N4447" s="490">
        <v>2376</v>
      </c>
      <c r="O4447" s="490">
        <v>2376</v>
      </c>
      <c r="P4447" s="377" t="s">
        <v>31</v>
      </c>
      <c r="Q4447" s="377" t="s">
        <v>31</v>
      </c>
      <c r="R4447" s="377" t="s">
        <v>31</v>
      </c>
      <c r="S4447" s="270"/>
      <c r="T4447" s="283"/>
      <c r="U4447" s="283"/>
      <c r="V4447" s="270"/>
      <c r="W4447" s="270" t="s">
        <v>21</v>
      </c>
    </row>
    <row r="4448" s="252" customFormat="true" ht="25.5" hidden="true" spans="1:23">
      <c r="A4448" s="270"/>
      <c r="B4448" s="270">
        <v>331005</v>
      </c>
      <c r="C4448" s="270" t="s">
        <v>11538</v>
      </c>
      <c r="D4448" s="410"/>
      <c r="E4448" s="410"/>
      <c r="F4448" s="270"/>
      <c r="G4448" s="270"/>
      <c r="H4448" s="283"/>
      <c r="I4448" s="283"/>
      <c r="J4448" s="490"/>
      <c r="K4448" s="490"/>
      <c r="L4448" s="490"/>
      <c r="M4448" s="490"/>
      <c r="N4448" s="490"/>
      <c r="O4448" s="490"/>
      <c r="P4448" s="377"/>
      <c r="Q4448" s="377"/>
      <c r="R4448" s="377"/>
      <c r="S4448" s="270"/>
      <c r="T4448" s="283"/>
      <c r="U4448" s="283"/>
      <c r="V4448" s="270"/>
      <c r="W4448" s="270" t="s">
        <v>21</v>
      </c>
    </row>
    <row r="4449" s="253" customFormat="true" ht="25.5" hidden="true" spans="1:23">
      <c r="A4449" s="270">
        <f>MAX(A$3:A4448)+1</f>
        <v>4173</v>
      </c>
      <c r="B4449" s="270">
        <v>331005001</v>
      </c>
      <c r="C4449" s="270" t="s">
        <v>11539</v>
      </c>
      <c r="D4449" s="410" t="s">
        <v>11540</v>
      </c>
      <c r="E4449" s="410" t="s">
        <v>11539</v>
      </c>
      <c r="F4449" s="270" t="s">
        <v>11541</v>
      </c>
      <c r="G4449" s="270"/>
      <c r="H4449" s="283" t="s">
        <v>39</v>
      </c>
      <c r="I4449" s="283" t="s">
        <v>40</v>
      </c>
      <c r="J4449" s="500">
        <v>1500</v>
      </c>
      <c r="K4449" s="501">
        <v>1350</v>
      </c>
      <c r="L4449" s="501">
        <v>1215</v>
      </c>
      <c r="M4449" s="501">
        <v>1200</v>
      </c>
      <c r="N4449" s="501">
        <v>1080</v>
      </c>
      <c r="O4449" s="501">
        <v>972</v>
      </c>
      <c r="P4449" s="377" t="s">
        <v>31</v>
      </c>
      <c r="Q4449" s="377" t="s">
        <v>31</v>
      </c>
      <c r="R4449" s="377" t="s">
        <v>31</v>
      </c>
      <c r="S4449" s="270"/>
      <c r="T4449" s="283"/>
      <c r="U4449" s="283"/>
      <c r="V4449" s="270"/>
      <c r="W4449" s="270" t="s">
        <v>21</v>
      </c>
    </row>
    <row r="4450" s="253" customFormat="true" ht="40.5" hidden="true" spans="1:23">
      <c r="A4450" s="270">
        <f>MAX(A$3:A4449)+1</f>
        <v>4174</v>
      </c>
      <c r="B4450" s="270" t="s">
        <v>11542</v>
      </c>
      <c r="C4450" s="393" t="s">
        <v>11543</v>
      </c>
      <c r="D4450" s="410" t="s">
        <v>11544</v>
      </c>
      <c r="E4450" s="410" t="s">
        <v>11545</v>
      </c>
      <c r="F4450" s="270"/>
      <c r="G4450" s="270"/>
      <c r="H4450" s="283" t="s">
        <v>39</v>
      </c>
      <c r="I4450" s="283" t="s">
        <v>40</v>
      </c>
      <c r="J4450" s="490">
        <f t="shared" ref="J4450:O4450" si="30">1.5*300</f>
        <v>450</v>
      </c>
      <c r="K4450" s="490">
        <f t="shared" si="30"/>
        <v>450</v>
      </c>
      <c r="L4450" s="490">
        <f t="shared" si="30"/>
        <v>450</v>
      </c>
      <c r="M4450" s="490">
        <f t="shared" si="30"/>
        <v>450</v>
      </c>
      <c r="N4450" s="490">
        <f t="shared" si="30"/>
        <v>450</v>
      </c>
      <c r="O4450" s="490">
        <f t="shared" si="30"/>
        <v>450</v>
      </c>
      <c r="P4450" s="377" t="s">
        <v>31</v>
      </c>
      <c r="Q4450" s="377" t="s">
        <v>31</v>
      </c>
      <c r="R4450" s="377" t="s">
        <v>31</v>
      </c>
      <c r="S4450" s="430" t="s">
        <v>11543</v>
      </c>
      <c r="T4450" s="283"/>
      <c r="U4450" s="283"/>
      <c r="V4450" s="270"/>
      <c r="W4450" s="270" t="s">
        <v>21</v>
      </c>
    </row>
    <row r="4451" s="253" customFormat="true" ht="13.5" hidden="true" spans="1:23">
      <c r="A4451" s="270">
        <f>MAX(A$3:A4450)+1</f>
        <v>4175</v>
      </c>
      <c r="B4451" s="270">
        <v>331005002</v>
      </c>
      <c r="C4451" s="270" t="s">
        <v>11546</v>
      </c>
      <c r="D4451" s="410" t="s">
        <v>11547</v>
      </c>
      <c r="E4451" s="410" t="s">
        <v>11548</v>
      </c>
      <c r="F4451" s="270" t="s">
        <v>11549</v>
      </c>
      <c r="G4451" s="270"/>
      <c r="H4451" s="283" t="s">
        <v>39</v>
      </c>
      <c r="I4451" s="283" t="s">
        <v>40</v>
      </c>
      <c r="J4451" s="500">
        <v>1200</v>
      </c>
      <c r="K4451" s="501">
        <v>1080</v>
      </c>
      <c r="L4451" s="501">
        <v>972</v>
      </c>
      <c r="M4451" s="501">
        <v>960</v>
      </c>
      <c r="N4451" s="501">
        <v>864</v>
      </c>
      <c r="O4451" s="501">
        <v>777.6</v>
      </c>
      <c r="P4451" s="377" t="s">
        <v>31</v>
      </c>
      <c r="Q4451" s="377" t="s">
        <v>31</v>
      </c>
      <c r="R4451" s="377" t="s">
        <v>31</v>
      </c>
      <c r="S4451" s="270"/>
      <c r="T4451" s="283"/>
      <c r="U4451" s="283"/>
      <c r="V4451" s="283"/>
      <c r="W4451" s="270" t="s">
        <v>120</v>
      </c>
    </row>
    <row r="4452" s="253" customFormat="true" ht="25.5" hidden="true" spans="1:23">
      <c r="A4452" s="270">
        <f>MAX(A$3:A4451)+1</f>
        <v>4176</v>
      </c>
      <c r="B4452" s="270">
        <v>331005003</v>
      </c>
      <c r="C4452" s="270" t="s">
        <v>11550</v>
      </c>
      <c r="D4452" s="410" t="s">
        <v>11551</v>
      </c>
      <c r="E4452" s="410" t="s">
        <v>11550</v>
      </c>
      <c r="F4452" s="270"/>
      <c r="G4452" s="270"/>
      <c r="H4452" s="283" t="s">
        <v>44</v>
      </c>
      <c r="I4452" s="283" t="s">
        <v>40</v>
      </c>
      <c r="J4452" s="500">
        <v>1500</v>
      </c>
      <c r="K4452" s="501">
        <v>1350</v>
      </c>
      <c r="L4452" s="501">
        <v>1215</v>
      </c>
      <c r="M4452" s="501">
        <v>1200</v>
      </c>
      <c r="N4452" s="501">
        <v>1080</v>
      </c>
      <c r="O4452" s="501">
        <v>972</v>
      </c>
      <c r="P4452" s="377" t="s">
        <v>31</v>
      </c>
      <c r="Q4452" s="377" t="s">
        <v>31</v>
      </c>
      <c r="R4452" s="377" t="s">
        <v>31</v>
      </c>
      <c r="S4452" s="270"/>
      <c r="T4452" s="283"/>
      <c r="U4452" s="283"/>
      <c r="V4452" s="270"/>
      <c r="W4452" s="270" t="s">
        <v>21</v>
      </c>
    </row>
    <row r="4453" s="253" customFormat="true" ht="25.5" hidden="true" spans="1:23">
      <c r="A4453" s="270">
        <f>MAX(A$3:A4452)+1</f>
        <v>4177</v>
      </c>
      <c r="B4453" s="270">
        <v>331005004</v>
      </c>
      <c r="C4453" s="270" t="s">
        <v>11552</v>
      </c>
      <c r="D4453" s="410" t="s">
        <v>11553</v>
      </c>
      <c r="E4453" s="410" t="s">
        <v>11552</v>
      </c>
      <c r="F4453" s="270" t="s">
        <v>11554</v>
      </c>
      <c r="G4453" s="270"/>
      <c r="H4453" s="283" t="s">
        <v>39</v>
      </c>
      <c r="I4453" s="283" t="s">
        <v>40</v>
      </c>
      <c r="J4453" s="500">
        <v>1800</v>
      </c>
      <c r="K4453" s="501">
        <v>1620</v>
      </c>
      <c r="L4453" s="501">
        <v>1458</v>
      </c>
      <c r="M4453" s="501">
        <v>1440</v>
      </c>
      <c r="N4453" s="501">
        <v>1296</v>
      </c>
      <c r="O4453" s="501">
        <v>1166.4</v>
      </c>
      <c r="P4453" s="377" t="s">
        <v>31</v>
      </c>
      <c r="Q4453" s="377" t="s">
        <v>31</v>
      </c>
      <c r="R4453" s="377" t="s">
        <v>31</v>
      </c>
      <c r="S4453" s="270"/>
      <c r="T4453" s="283"/>
      <c r="U4453" s="283"/>
      <c r="V4453" s="270"/>
      <c r="W4453" s="270" t="s">
        <v>21</v>
      </c>
    </row>
    <row r="4454" s="253" customFormat="true" ht="25.5" hidden="true" spans="1:23">
      <c r="A4454" s="270">
        <f>MAX(A$3:A4453)+1</f>
        <v>4178</v>
      </c>
      <c r="B4454" s="270">
        <v>331005005</v>
      </c>
      <c r="C4454" s="270" t="s">
        <v>11555</v>
      </c>
      <c r="D4454" s="410" t="s">
        <v>11556</v>
      </c>
      <c r="E4454" s="410" t="s">
        <v>11555</v>
      </c>
      <c r="F4454" s="270" t="s">
        <v>11557</v>
      </c>
      <c r="G4454" s="270"/>
      <c r="H4454" s="283" t="s">
        <v>44</v>
      </c>
      <c r="I4454" s="283" t="s">
        <v>40</v>
      </c>
      <c r="J4454" s="500">
        <v>1650</v>
      </c>
      <c r="K4454" s="501">
        <v>1485</v>
      </c>
      <c r="L4454" s="501">
        <v>1336.5</v>
      </c>
      <c r="M4454" s="501">
        <v>1320</v>
      </c>
      <c r="N4454" s="501">
        <v>1188</v>
      </c>
      <c r="O4454" s="501">
        <v>1069.2</v>
      </c>
      <c r="P4454" s="377" t="s">
        <v>31</v>
      </c>
      <c r="Q4454" s="377" t="s">
        <v>31</v>
      </c>
      <c r="R4454" s="377" t="s">
        <v>31</v>
      </c>
      <c r="S4454" s="270"/>
      <c r="T4454" s="283"/>
      <c r="U4454" s="283"/>
      <c r="V4454" s="270"/>
      <c r="W4454" s="270" t="s">
        <v>21</v>
      </c>
    </row>
    <row r="4455" s="253" customFormat="true" ht="38.25" hidden="true" spans="1:23">
      <c r="A4455" s="270">
        <f>MAX(A$3:A4454)+1</f>
        <v>4179</v>
      </c>
      <c r="B4455" s="270">
        <v>331005006</v>
      </c>
      <c r="C4455" s="270" t="s">
        <v>11558</v>
      </c>
      <c r="D4455" s="410" t="s">
        <v>11559</v>
      </c>
      <c r="E4455" s="410" t="s">
        <v>11558</v>
      </c>
      <c r="F4455" s="270" t="s">
        <v>11560</v>
      </c>
      <c r="G4455" s="270"/>
      <c r="H4455" s="283" t="s">
        <v>39</v>
      </c>
      <c r="I4455" s="283" t="s">
        <v>40</v>
      </c>
      <c r="J4455" s="493">
        <v>2300</v>
      </c>
      <c r="K4455" s="494">
        <v>2300</v>
      </c>
      <c r="L4455" s="494">
        <v>2300</v>
      </c>
      <c r="M4455" s="494">
        <v>1840</v>
      </c>
      <c r="N4455" s="494">
        <v>1840</v>
      </c>
      <c r="O4455" s="494">
        <v>1840</v>
      </c>
      <c r="P4455" s="377" t="s">
        <v>31</v>
      </c>
      <c r="Q4455" s="377" t="s">
        <v>31</v>
      </c>
      <c r="R4455" s="377" t="s">
        <v>31</v>
      </c>
      <c r="S4455" s="270"/>
      <c r="T4455" s="377"/>
      <c r="U4455" s="377"/>
      <c r="V4455" s="270"/>
      <c r="W4455" s="270" t="s">
        <v>938</v>
      </c>
    </row>
    <row r="4456" s="253" customFormat="true" ht="63.75" hidden="true" spans="1:23">
      <c r="A4456" s="270">
        <f>MAX(A$3:A4455)+1</f>
        <v>4180</v>
      </c>
      <c r="B4456" s="270">
        <v>331005007</v>
      </c>
      <c r="C4456" s="270" t="s">
        <v>11561</v>
      </c>
      <c r="D4456" s="410" t="s">
        <v>11562</v>
      </c>
      <c r="E4456" s="410" t="s">
        <v>11561</v>
      </c>
      <c r="F4456" s="474" t="s">
        <v>11563</v>
      </c>
      <c r="G4456" s="270"/>
      <c r="H4456" s="283" t="s">
        <v>39</v>
      </c>
      <c r="I4456" s="283" t="s">
        <v>40</v>
      </c>
      <c r="J4456" s="490">
        <v>4450</v>
      </c>
      <c r="K4456" s="490">
        <v>4450</v>
      </c>
      <c r="L4456" s="490">
        <v>4450</v>
      </c>
      <c r="M4456" s="490">
        <v>3560</v>
      </c>
      <c r="N4456" s="490">
        <v>3560</v>
      </c>
      <c r="O4456" s="490">
        <v>3560</v>
      </c>
      <c r="P4456" s="377" t="s">
        <v>31</v>
      </c>
      <c r="Q4456" s="377" t="s">
        <v>31</v>
      </c>
      <c r="R4456" s="377" t="s">
        <v>31</v>
      </c>
      <c r="S4456" s="270"/>
      <c r="T4456" s="312"/>
      <c r="U4456" s="312"/>
      <c r="V4456" s="270"/>
      <c r="W4456" s="270" t="s">
        <v>21</v>
      </c>
    </row>
    <row r="4457" s="253" customFormat="true" ht="27" hidden="true" spans="1:23">
      <c r="A4457" s="270">
        <f>MAX(A$3:A4456)+1</f>
        <v>4181</v>
      </c>
      <c r="B4457" s="270">
        <v>331005008</v>
      </c>
      <c r="C4457" s="503" t="s">
        <v>11564</v>
      </c>
      <c r="D4457" s="410" t="s">
        <v>11565</v>
      </c>
      <c r="E4457" s="410" t="s">
        <v>11564</v>
      </c>
      <c r="F4457" s="270"/>
      <c r="G4457" s="270" t="s">
        <v>11566</v>
      </c>
      <c r="H4457" s="283" t="s">
        <v>44</v>
      </c>
      <c r="I4457" s="283" t="s">
        <v>40</v>
      </c>
      <c r="J4457" s="500">
        <v>1200</v>
      </c>
      <c r="K4457" s="501">
        <v>1080</v>
      </c>
      <c r="L4457" s="501">
        <v>972</v>
      </c>
      <c r="M4457" s="501">
        <v>960</v>
      </c>
      <c r="N4457" s="501">
        <v>864</v>
      </c>
      <c r="O4457" s="501">
        <v>777.6</v>
      </c>
      <c r="P4457" s="377" t="s">
        <v>31</v>
      </c>
      <c r="Q4457" s="377" t="s">
        <v>31</v>
      </c>
      <c r="R4457" s="377" t="s">
        <v>31</v>
      </c>
      <c r="S4457" s="270"/>
      <c r="T4457" s="283"/>
      <c r="U4457" s="283"/>
      <c r="V4457" s="270"/>
      <c r="W4457" s="270" t="s">
        <v>21</v>
      </c>
    </row>
    <row r="4458" s="253" customFormat="true" ht="40.5" hidden="true" spans="1:23">
      <c r="A4458" s="270">
        <f>MAX(A$3:A4457)+1</f>
        <v>4182</v>
      </c>
      <c r="B4458" s="270">
        <v>331005009</v>
      </c>
      <c r="C4458" s="503" t="s">
        <v>11567</v>
      </c>
      <c r="D4458" s="410" t="s">
        <v>11568</v>
      </c>
      <c r="E4458" s="410" t="s">
        <v>11567</v>
      </c>
      <c r="F4458" s="270"/>
      <c r="G4458" s="270" t="s">
        <v>8174</v>
      </c>
      <c r="H4458" s="283" t="s">
        <v>44</v>
      </c>
      <c r="I4458" s="283" t="s">
        <v>40</v>
      </c>
      <c r="J4458" s="493">
        <v>2205</v>
      </c>
      <c r="K4458" s="494">
        <v>2205</v>
      </c>
      <c r="L4458" s="494">
        <v>2205</v>
      </c>
      <c r="M4458" s="494">
        <v>1764</v>
      </c>
      <c r="N4458" s="494">
        <v>1764</v>
      </c>
      <c r="O4458" s="494">
        <v>1764</v>
      </c>
      <c r="P4458" s="377" t="s">
        <v>31</v>
      </c>
      <c r="Q4458" s="377" t="s">
        <v>31</v>
      </c>
      <c r="R4458" s="377" t="s">
        <v>31</v>
      </c>
      <c r="S4458" s="270"/>
      <c r="T4458" s="377"/>
      <c r="U4458" s="377"/>
      <c r="V4458" s="270"/>
      <c r="W4458" s="270" t="s">
        <v>938</v>
      </c>
    </row>
    <row r="4459" s="253" customFormat="true" ht="27" hidden="true" spans="1:23">
      <c r="A4459" s="270">
        <f>MAX(A$3:A4458)+1</f>
        <v>4183</v>
      </c>
      <c r="B4459" s="270">
        <v>331005010</v>
      </c>
      <c r="C4459" s="503" t="s">
        <v>11569</v>
      </c>
      <c r="D4459" s="410" t="s">
        <v>11570</v>
      </c>
      <c r="E4459" s="410" t="s">
        <v>11569</v>
      </c>
      <c r="F4459" s="270" t="s">
        <v>11571</v>
      </c>
      <c r="G4459" s="270"/>
      <c r="H4459" s="283" t="s">
        <v>44</v>
      </c>
      <c r="I4459" s="283" t="s">
        <v>40</v>
      </c>
      <c r="J4459" s="500">
        <v>1350</v>
      </c>
      <c r="K4459" s="501">
        <v>1215</v>
      </c>
      <c r="L4459" s="501">
        <v>1093.5</v>
      </c>
      <c r="M4459" s="501">
        <v>1080</v>
      </c>
      <c r="N4459" s="501">
        <v>972</v>
      </c>
      <c r="O4459" s="501">
        <v>874.8</v>
      </c>
      <c r="P4459" s="377" t="s">
        <v>31</v>
      </c>
      <c r="Q4459" s="377" t="s">
        <v>31</v>
      </c>
      <c r="R4459" s="377" t="s">
        <v>31</v>
      </c>
      <c r="S4459" s="498" t="s">
        <v>11572</v>
      </c>
      <c r="T4459" s="283"/>
      <c r="U4459" s="283"/>
      <c r="V4459" s="270"/>
      <c r="W4459" s="270" t="s">
        <v>21</v>
      </c>
    </row>
    <row r="4460" s="253" customFormat="true" ht="27" hidden="true" spans="1:23">
      <c r="A4460" s="270">
        <f>MAX(A$3:A4459)+1</f>
        <v>4184</v>
      </c>
      <c r="B4460" s="270" t="s">
        <v>11573</v>
      </c>
      <c r="C4460" s="393" t="s">
        <v>11574</v>
      </c>
      <c r="D4460" s="410" t="s">
        <v>11570</v>
      </c>
      <c r="E4460" s="410" t="s">
        <v>11569</v>
      </c>
      <c r="F4460" s="270"/>
      <c r="G4460" s="270"/>
      <c r="H4460" s="283" t="s">
        <v>44</v>
      </c>
      <c r="I4460" s="283" t="s">
        <v>40</v>
      </c>
      <c r="J4460" s="490">
        <f t="shared" ref="J4460:O4460" si="31">1.5*150</f>
        <v>225</v>
      </c>
      <c r="K4460" s="490">
        <f t="shared" si="31"/>
        <v>225</v>
      </c>
      <c r="L4460" s="490">
        <f t="shared" si="31"/>
        <v>225</v>
      </c>
      <c r="M4460" s="490">
        <f t="shared" si="31"/>
        <v>225</v>
      </c>
      <c r="N4460" s="490">
        <f t="shared" si="31"/>
        <v>225</v>
      </c>
      <c r="O4460" s="490">
        <f t="shared" si="31"/>
        <v>225</v>
      </c>
      <c r="P4460" s="377" t="s">
        <v>31</v>
      </c>
      <c r="Q4460" s="377" t="s">
        <v>31</v>
      </c>
      <c r="R4460" s="377" t="s">
        <v>31</v>
      </c>
      <c r="S4460" s="430" t="s">
        <v>11574</v>
      </c>
      <c r="T4460" s="283"/>
      <c r="U4460" s="283"/>
      <c r="V4460" s="270"/>
      <c r="W4460" s="270" t="s">
        <v>21</v>
      </c>
    </row>
    <row r="4461" s="253" customFormat="true" ht="25.5" hidden="true" spans="1:23">
      <c r="A4461" s="270">
        <f>MAX(A$3:A4460)+1</f>
        <v>4185</v>
      </c>
      <c r="B4461" s="270">
        <v>331005011</v>
      </c>
      <c r="C4461" s="270" t="s">
        <v>11575</v>
      </c>
      <c r="D4461" s="410" t="s">
        <v>11576</v>
      </c>
      <c r="E4461" s="410" t="s">
        <v>11575</v>
      </c>
      <c r="F4461" s="270"/>
      <c r="G4461" s="270"/>
      <c r="H4461" s="283" t="s">
        <v>39</v>
      </c>
      <c r="I4461" s="283" t="s">
        <v>40</v>
      </c>
      <c r="J4461" s="500">
        <v>900</v>
      </c>
      <c r="K4461" s="501">
        <v>810</v>
      </c>
      <c r="L4461" s="501">
        <v>729</v>
      </c>
      <c r="M4461" s="501">
        <v>720</v>
      </c>
      <c r="N4461" s="501">
        <v>648</v>
      </c>
      <c r="O4461" s="501">
        <v>583.2</v>
      </c>
      <c r="P4461" s="377" t="s">
        <v>31</v>
      </c>
      <c r="Q4461" s="377" t="s">
        <v>31</v>
      </c>
      <c r="R4461" s="377" t="s">
        <v>31</v>
      </c>
      <c r="S4461" s="270"/>
      <c r="T4461" s="283"/>
      <c r="U4461" s="283"/>
      <c r="V4461" s="270"/>
      <c r="W4461" s="270" t="s">
        <v>21</v>
      </c>
    </row>
    <row r="4462" s="253" customFormat="true" ht="25.5" hidden="true" spans="1:23">
      <c r="A4462" s="270">
        <f>MAX(A$3:A4461)+1</f>
        <v>4186</v>
      </c>
      <c r="B4462" s="270">
        <v>331005012</v>
      </c>
      <c r="C4462" s="270" t="s">
        <v>11577</v>
      </c>
      <c r="D4462" s="410" t="s">
        <v>11578</v>
      </c>
      <c r="E4462" s="410" t="s">
        <v>11577</v>
      </c>
      <c r="F4462" s="270"/>
      <c r="G4462" s="270"/>
      <c r="H4462" s="283" t="s">
        <v>39</v>
      </c>
      <c r="I4462" s="283" t="s">
        <v>40</v>
      </c>
      <c r="J4462" s="500">
        <v>900</v>
      </c>
      <c r="K4462" s="501">
        <v>810</v>
      </c>
      <c r="L4462" s="501">
        <v>729</v>
      </c>
      <c r="M4462" s="501">
        <v>720</v>
      </c>
      <c r="N4462" s="501">
        <v>648</v>
      </c>
      <c r="O4462" s="501">
        <v>583.2</v>
      </c>
      <c r="P4462" s="377" t="s">
        <v>31</v>
      </c>
      <c r="Q4462" s="377" t="s">
        <v>31</v>
      </c>
      <c r="R4462" s="377" t="s">
        <v>31</v>
      </c>
      <c r="S4462" s="270"/>
      <c r="T4462" s="283"/>
      <c r="U4462" s="283"/>
      <c r="V4462" s="270"/>
      <c r="W4462" s="270" t="s">
        <v>21</v>
      </c>
    </row>
    <row r="4463" s="253" customFormat="true" ht="25.5" hidden="true" spans="1:23">
      <c r="A4463" s="270">
        <f>MAX(A$3:A4462)+1</f>
        <v>4187</v>
      </c>
      <c r="B4463" s="270">
        <v>331005013</v>
      </c>
      <c r="C4463" s="270" t="s">
        <v>11579</v>
      </c>
      <c r="D4463" s="410" t="s">
        <v>11580</v>
      </c>
      <c r="E4463" s="410" t="s">
        <v>11579</v>
      </c>
      <c r="F4463" s="270" t="s">
        <v>11581</v>
      </c>
      <c r="G4463" s="270"/>
      <c r="H4463" s="283" t="s">
        <v>39</v>
      </c>
      <c r="I4463" s="283" t="s">
        <v>40</v>
      </c>
      <c r="J4463" s="490">
        <v>3150</v>
      </c>
      <c r="K4463" s="490">
        <v>3150</v>
      </c>
      <c r="L4463" s="490">
        <v>3150</v>
      </c>
      <c r="M4463" s="490">
        <v>2520</v>
      </c>
      <c r="N4463" s="490">
        <v>2520</v>
      </c>
      <c r="O4463" s="490">
        <v>2520</v>
      </c>
      <c r="P4463" s="377" t="s">
        <v>31</v>
      </c>
      <c r="Q4463" s="377" t="s">
        <v>31</v>
      </c>
      <c r="R4463" s="377" t="s">
        <v>31</v>
      </c>
      <c r="S4463" s="270" t="s">
        <v>3233</v>
      </c>
      <c r="T4463" s="312"/>
      <c r="U4463" s="312"/>
      <c r="V4463" s="270"/>
      <c r="W4463" s="270" t="s">
        <v>21</v>
      </c>
    </row>
    <row r="4464" s="253" customFormat="true" ht="25.5" hidden="true" spans="1:23">
      <c r="A4464" s="270">
        <f>MAX(A$3:A4463)+1</f>
        <v>4188</v>
      </c>
      <c r="B4464" s="270">
        <v>331005014</v>
      </c>
      <c r="C4464" s="270" t="s">
        <v>11582</v>
      </c>
      <c r="D4464" s="410" t="s">
        <v>11583</v>
      </c>
      <c r="E4464" s="410" t="s">
        <v>11582</v>
      </c>
      <c r="F4464" s="270" t="s">
        <v>11584</v>
      </c>
      <c r="G4464" s="270"/>
      <c r="H4464" s="283" t="s">
        <v>39</v>
      </c>
      <c r="I4464" s="283" t="s">
        <v>40</v>
      </c>
      <c r="J4464" s="493">
        <v>3200</v>
      </c>
      <c r="K4464" s="494">
        <v>3200</v>
      </c>
      <c r="L4464" s="494">
        <v>3200</v>
      </c>
      <c r="M4464" s="494">
        <v>2560</v>
      </c>
      <c r="N4464" s="494">
        <v>2560</v>
      </c>
      <c r="O4464" s="494">
        <v>2560</v>
      </c>
      <c r="P4464" s="377" t="s">
        <v>31</v>
      </c>
      <c r="Q4464" s="377" t="s">
        <v>31</v>
      </c>
      <c r="R4464" s="377" t="s">
        <v>31</v>
      </c>
      <c r="S4464" s="270"/>
      <c r="T4464" s="377"/>
      <c r="U4464" s="377"/>
      <c r="V4464" s="270"/>
      <c r="W4464" s="270" t="s">
        <v>938</v>
      </c>
    </row>
    <row r="4465" s="253" customFormat="true" ht="25.5" hidden="true" spans="1:23">
      <c r="A4465" s="270">
        <f>MAX(A$3:A4464)+1</f>
        <v>4189</v>
      </c>
      <c r="B4465" s="270">
        <v>331005015</v>
      </c>
      <c r="C4465" s="270" t="s">
        <v>11585</v>
      </c>
      <c r="D4465" s="410" t="s">
        <v>11586</v>
      </c>
      <c r="E4465" s="410" t="s">
        <v>11585</v>
      </c>
      <c r="F4465" s="270" t="s">
        <v>11587</v>
      </c>
      <c r="G4465" s="270"/>
      <c r="H4465" s="283" t="s">
        <v>39</v>
      </c>
      <c r="I4465" s="283" t="s">
        <v>40</v>
      </c>
      <c r="J4465" s="490">
        <v>5200</v>
      </c>
      <c r="K4465" s="490">
        <v>5200</v>
      </c>
      <c r="L4465" s="490">
        <v>5200</v>
      </c>
      <c r="M4465" s="490">
        <v>4160</v>
      </c>
      <c r="N4465" s="490">
        <v>4160</v>
      </c>
      <c r="O4465" s="490">
        <v>4160</v>
      </c>
      <c r="P4465" s="377" t="s">
        <v>31</v>
      </c>
      <c r="Q4465" s="377" t="s">
        <v>31</v>
      </c>
      <c r="R4465" s="377" t="s">
        <v>31</v>
      </c>
      <c r="S4465" s="270"/>
      <c r="T4465" s="312"/>
      <c r="U4465" s="312"/>
      <c r="V4465" s="270"/>
      <c r="W4465" s="270" t="s">
        <v>21</v>
      </c>
    </row>
    <row r="4466" s="253" customFormat="true" ht="38.25" hidden="true" spans="1:23">
      <c r="A4466" s="270">
        <f>MAX(A$3:A4465)+1</f>
        <v>4190</v>
      </c>
      <c r="B4466" s="270">
        <v>331005016</v>
      </c>
      <c r="C4466" s="503" t="s">
        <v>11588</v>
      </c>
      <c r="D4466" s="410" t="s">
        <v>11589</v>
      </c>
      <c r="E4466" s="410" t="s">
        <v>11588</v>
      </c>
      <c r="F4466" s="270" t="s">
        <v>11590</v>
      </c>
      <c r="G4466" s="270"/>
      <c r="H4466" s="283" t="s">
        <v>39</v>
      </c>
      <c r="I4466" s="283" t="s">
        <v>40</v>
      </c>
      <c r="J4466" s="493">
        <v>5980</v>
      </c>
      <c r="K4466" s="494">
        <v>5980</v>
      </c>
      <c r="L4466" s="494">
        <v>5980</v>
      </c>
      <c r="M4466" s="494">
        <v>4784</v>
      </c>
      <c r="N4466" s="494">
        <v>4784</v>
      </c>
      <c r="O4466" s="494">
        <v>4784</v>
      </c>
      <c r="P4466" s="377" t="s">
        <v>31</v>
      </c>
      <c r="Q4466" s="377" t="s">
        <v>31</v>
      </c>
      <c r="R4466" s="377" t="s">
        <v>31</v>
      </c>
      <c r="S4466" s="270"/>
      <c r="T4466" s="377"/>
      <c r="U4466" s="377"/>
      <c r="V4466" s="270"/>
      <c r="W4466" s="270" t="s">
        <v>938</v>
      </c>
    </row>
    <row r="4467" s="253" customFormat="true" ht="27" hidden="true" spans="1:23">
      <c r="A4467" s="270">
        <f>MAX(A$3:A4466)+1</f>
        <v>4191</v>
      </c>
      <c r="B4467" s="270">
        <v>331005021</v>
      </c>
      <c r="C4467" s="503" t="s">
        <v>11591</v>
      </c>
      <c r="D4467" s="410" t="s">
        <v>11592</v>
      </c>
      <c r="E4467" s="410" t="s">
        <v>11591</v>
      </c>
      <c r="F4467" s="270"/>
      <c r="G4467" s="270"/>
      <c r="H4467" s="283" t="s">
        <v>44</v>
      </c>
      <c r="I4467" s="283" t="s">
        <v>40</v>
      </c>
      <c r="J4467" s="500">
        <v>1950</v>
      </c>
      <c r="K4467" s="501">
        <v>1755</v>
      </c>
      <c r="L4467" s="501">
        <v>1579.5</v>
      </c>
      <c r="M4467" s="501">
        <v>1560</v>
      </c>
      <c r="N4467" s="501">
        <v>1404</v>
      </c>
      <c r="O4467" s="501">
        <v>1263.6</v>
      </c>
      <c r="P4467" s="377" t="s">
        <v>31</v>
      </c>
      <c r="Q4467" s="377" t="s">
        <v>31</v>
      </c>
      <c r="R4467" s="377" t="s">
        <v>31</v>
      </c>
      <c r="S4467" s="270"/>
      <c r="T4467" s="283"/>
      <c r="U4467" s="283"/>
      <c r="V4467" s="270"/>
      <c r="W4467" s="270" t="s">
        <v>21</v>
      </c>
    </row>
    <row r="4468" s="253" customFormat="true" ht="27" hidden="true" spans="1:23">
      <c r="A4468" s="270">
        <f>MAX(A$3:A4467)+1</f>
        <v>4192</v>
      </c>
      <c r="B4468" s="270">
        <v>331005022</v>
      </c>
      <c r="C4468" s="503" t="s">
        <v>11593</v>
      </c>
      <c r="D4468" s="410" t="s">
        <v>11594</v>
      </c>
      <c r="E4468" s="410" t="s">
        <v>11593</v>
      </c>
      <c r="F4468" s="270"/>
      <c r="G4468" s="270"/>
      <c r="H4468" s="283" t="s">
        <v>39</v>
      </c>
      <c r="I4468" s="283" t="s">
        <v>40</v>
      </c>
      <c r="J4468" s="500">
        <v>1950</v>
      </c>
      <c r="K4468" s="501">
        <v>1755</v>
      </c>
      <c r="L4468" s="501">
        <v>1579.5</v>
      </c>
      <c r="M4468" s="501">
        <v>1560</v>
      </c>
      <c r="N4468" s="501">
        <v>1404</v>
      </c>
      <c r="O4468" s="501">
        <v>1263.6</v>
      </c>
      <c r="P4468" s="377" t="s">
        <v>31</v>
      </c>
      <c r="Q4468" s="377" t="s">
        <v>31</v>
      </c>
      <c r="R4468" s="377" t="s">
        <v>31</v>
      </c>
      <c r="S4468" s="270"/>
      <c r="T4468" s="283"/>
      <c r="U4468" s="283"/>
      <c r="V4468" s="270"/>
      <c r="W4468" s="270" t="s">
        <v>21</v>
      </c>
    </row>
    <row r="4469" s="253" customFormat="true" ht="27" hidden="true" spans="1:23">
      <c r="A4469" s="270">
        <f>MAX(A$3:A4468)+1</f>
        <v>4193</v>
      </c>
      <c r="B4469" s="270">
        <v>331005023</v>
      </c>
      <c r="C4469" s="503" t="s">
        <v>11595</v>
      </c>
      <c r="D4469" s="410" t="s">
        <v>11596</v>
      </c>
      <c r="E4469" s="410" t="s">
        <v>11595</v>
      </c>
      <c r="F4469" s="270"/>
      <c r="G4469" s="270"/>
      <c r="H4469" s="283" t="s">
        <v>39</v>
      </c>
      <c r="I4469" s="283" t="s">
        <v>40</v>
      </c>
      <c r="J4469" s="493">
        <v>2700</v>
      </c>
      <c r="K4469" s="494">
        <v>2700</v>
      </c>
      <c r="L4469" s="494">
        <v>2700</v>
      </c>
      <c r="M4469" s="494">
        <v>2160</v>
      </c>
      <c r="N4469" s="494">
        <v>2160</v>
      </c>
      <c r="O4469" s="494">
        <v>2160</v>
      </c>
      <c r="P4469" s="377" t="s">
        <v>31</v>
      </c>
      <c r="Q4469" s="377" t="s">
        <v>31</v>
      </c>
      <c r="R4469" s="377" t="s">
        <v>31</v>
      </c>
      <c r="S4469" s="270"/>
      <c r="T4469" s="377"/>
      <c r="U4469" s="377"/>
      <c r="V4469" s="270"/>
      <c r="W4469" s="270" t="s">
        <v>938</v>
      </c>
    </row>
    <row r="4470" s="253" customFormat="true" ht="27" hidden="true" spans="1:23">
      <c r="A4470" s="270">
        <f>MAX(A$3:A4469)+1</f>
        <v>4194</v>
      </c>
      <c r="B4470" s="270">
        <v>331005024</v>
      </c>
      <c r="C4470" s="503" t="s">
        <v>11597</v>
      </c>
      <c r="D4470" s="410" t="s">
        <v>11598</v>
      </c>
      <c r="E4470" s="410" t="s">
        <v>11597</v>
      </c>
      <c r="F4470" s="270"/>
      <c r="G4470" s="270"/>
      <c r="H4470" s="283" t="s">
        <v>39</v>
      </c>
      <c r="I4470" s="283" t="s">
        <v>40</v>
      </c>
      <c r="J4470" s="493">
        <v>2745</v>
      </c>
      <c r="K4470" s="494">
        <v>2745</v>
      </c>
      <c r="L4470" s="494">
        <v>2745</v>
      </c>
      <c r="M4470" s="494">
        <v>2196</v>
      </c>
      <c r="N4470" s="494">
        <v>2196</v>
      </c>
      <c r="O4470" s="494">
        <v>2196</v>
      </c>
      <c r="P4470" s="377" t="s">
        <v>31</v>
      </c>
      <c r="Q4470" s="377" t="s">
        <v>31</v>
      </c>
      <c r="R4470" s="377" t="s">
        <v>31</v>
      </c>
      <c r="S4470" s="270"/>
      <c r="T4470" s="377"/>
      <c r="U4470" s="377"/>
      <c r="V4470" s="270"/>
      <c r="W4470" s="270" t="s">
        <v>938</v>
      </c>
    </row>
    <row r="4471" s="253" customFormat="true" ht="27" hidden="true" spans="1:23">
      <c r="A4471" s="270">
        <f>MAX(A$3:A4470)+1</f>
        <v>4195</v>
      </c>
      <c r="B4471" s="270">
        <v>331005025</v>
      </c>
      <c r="C4471" s="503" t="s">
        <v>11599</v>
      </c>
      <c r="D4471" s="410" t="s">
        <v>11600</v>
      </c>
      <c r="E4471" s="410" t="s">
        <v>11599</v>
      </c>
      <c r="F4471" s="270"/>
      <c r="G4471" s="270"/>
      <c r="H4471" s="283" t="s">
        <v>39</v>
      </c>
      <c r="I4471" s="283" t="s">
        <v>40</v>
      </c>
      <c r="J4471" s="500">
        <v>1950</v>
      </c>
      <c r="K4471" s="501">
        <v>1755</v>
      </c>
      <c r="L4471" s="501">
        <v>1579.5</v>
      </c>
      <c r="M4471" s="501">
        <v>1560</v>
      </c>
      <c r="N4471" s="501">
        <v>1404</v>
      </c>
      <c r="O4471" s="501">
        <v>1263.6</v>
      </c>
      <c r="P4471" s="377" t="s">
        <v>31</v>
      </c>
      <c r="Q4471" s="377" t="s">
        <v>31</v>
      </c>
      <c r="R4471" s="377" t="s">
        <v>31</v>
      </c>
      <c r="S4471" s="270"/>
      <c r="T4471" s="283"/>
      <c r="U4471" s="283"/>
      <c r="V4471" s="270"/>
      <c r="W4471" s="270" t="s">
        <v>21</v>
      </c>
    </row>
    <row r="4472" s="253" customFormat="true" ht="27" hidden="true" spans="1:23">
      <c r="A4472" s="270">
        <f>MAX(A$3:A4471)+1</f>
        <v>4196</v>
      </c>
      <c r="B4472" s="270">
        <v>331005026</v>
      </c>
      <c r="C4472" s="503" t="s">
        <v>11601</v>
      </c>
      <c r="D4472" s="410" t="s">
        <v>11602</v>
      </c>
      <c r="E4472" s="410" t="s">
        <v>11601</v>
      </c>
      <c r="F4472" s="270" t="s">
        <v>11603</v>
      </c>
      <c r="G4472" s="270"/>
      <c r="H4472" s="283" t="s">
        <v>39</v>
      </c>
      <c r="I4472" s="283" t="s">
        <v>40</v>
      </c>
      <c r="J4472" s="500">
        <v>1950</v>
      </c>
      <c r="K4472" s="501">
        <v>1755</v>
      </c>
      <c r="L4472" s="501">
        <v>1579.5</v>
      </c>
      <c r="M4472" s="501">
        <v>1560</v>
      </c>
      <c r="N4472" s="501">
        <v>1404</v>
      </c>
      <c r="O4472" s="501">
        <v>1263.6</v>
      </c>
      <c r="P4472" s="377" t="s">
        <v>31</v>
      </c>
      <c r="Q4472" s="377" t="s">
        <v>31</v>
      </c>
      <c r="R4472" s="377" t="s">
        <v>31</v>
      </c>
      <c r="S4472" s="270"/>
      <c r="T4472" s="283"/>
      <c r="U4472" s="283"/>
      <c r="V4472" s="270"/>
      <c r="W4472" s="270" t="s">
        <v>21</v>
      </c>
    </row>
    <row r="4473" s="253" customFormat="true" ht="27" hidden="true" spans="1:23">
      <c r="A4473" s="270">
        <f>MAX(A$3:A4472)+1</f>
        <v>4197</v>
      </c>
      <c r="B4473" s="270">
        <v>331005027</v>
      </c>
      <c r="C4473" s="503" t="s">
        <v>11604</v>
      </c>
      <c r="D4473" s="410" t="s">
        <v>11605</v>
      </c>
      <c r="E4473" s="410" t="s">
        <v>11604</v>
      </c>
      <c r="F4473" s="270"/>
      <c r="G4473" s="270"/>
      <c r="H4473" s="283" t="s">
        <v>39</v>
      </c>
      <c r="I4473" s="283" t="s">
        <v>40</v>
      </c>
      <c r="J4473" s="500">
        <v>1500</v>
      </c>
      <c r="K4473" s="501">
        <v>1350</v>
      </c>
      <c r="L4473" s="501">
        <v>1215</v>
      </c>
      <c r="M4473" s="501">
        <v>1200</v>
      </c>
      <c r="N4473" s="501">
        <v>1080</v>
      </c>
      <c r="O4473" s="501">
        <v>972</v>
      </c>
      <c r="P4473" s="377" t="s">
        <v>31</v>
      </c>
      <c r="Q4473" s="377" t="s">
        <v>31</v>
      </c>
      <c r="R4473" s="377" t="s">
        <v>31</v>
      </c>
      <c r="S4473" s="270"/>
      <c r="T4473" s="283"/>
      <c r="U4473" s="283"/>
      <c r="V4473" s="270"/>
      <c r="W4473" s="270" t="s">
        <v>21</v>
      </c>
    </row>
    <row r="4474" s="253" customFormat="true" ht="76.5" hidden="true" spans="1:23">
      <c r="A4474" s="270">
        <f>MAX(A$3:A4473)+1</f>
        <v>4198</v>
      </c>
      <c r="B4474" s="270">
        <v>331005028</v>
      </c>
      <c r="C4474" s="519" t="s">
        <v>11606</v>
      </c>
      <c r="D4474" s="336" t="s">
        <v>1802</v>
      </c>
      <c r="E4474" s="336" t="s">
        <v>1803</v>
      </c>
      <c r="F4474" s="270" t="s">
        <v>11607</v>
      </c>
      <c r="G4474" s="270" t="s">
        <v>11608</v>
      </c>
      <c r="H4474" s="287" t="s">
        <v>29</v>
      </c>
      <c r="I4474" s="377" t="s">
        <v>40</v>
      </c>
      <c r="J4474" s="289" t="s">
        <v>70</v>
      </c>
      <c r="K4474" s="290"/>
      <c r="L4474" s="291"/>
      <c r="M4474" s="289" t="s">
        <v>70</v>
      </c>
      <c r="N4474" s="290"/>
      <c r="O4474" s="291"/>
      <c r="P4474" s="289" t="s">
        <v>70</v>
      </c>
      <c r="Q4474" s="290"/>
      <c r="R4474" s="291"/>
      <c r="S4474" s="271"/>
      <c r="T4474" s="283"/>
      <c r="U4474" s="283"/>
      <c r="V4474" s="270"/>
      <c r="W4474" s="270" t="s">
        <v>535</v>
      </c>
    </row>
    <row r="4475" s="252" customFormat="true" ht="25.5" hidden="true" spans="1:23">
      <c r="A4475" s="270"/>
      <c r="B4475" s="270">
        <v>331006</v>
      </c>
      <c r="C4475" s="270" t="s">
        <v>11609</v>
      </c>
      <c r="D4475" s="410"/>
      <c r="E4475" s="410"/>
      <c r="F4475" s="270"/>
      <c r="G4475" s="270"/>
      <c r="H4475" s="283"/>
      <c r="I4475" s="283"/>
      <c r="J4475" s="490"/>
      <c r="K4475" s="490"/>
      <c r="L4475" s="490"/>
      <c r="M4475" s="490"/>
      <c r="N4475" s="490"/>
      <c r="O4475" s="490"/>
      <c r="P4475" s="377"/>
      <c r="Q4475" s="377"/>
      <c r="R4475" s="377"/>
      <c r="S4475" s="270"/>
      <c r="T4475" s="283"/>
      <c r="U4475" s="283"/>
      <c r="V4475" s="270"/>
      <c r="W4475" s="270" t="s">
        <v>21</v>
      </c>
    </row>
    <row r="4476" s="253" customFormat="true" ht="25.5" hidden="true" spans="1:23">
      <c r="A4476" s="270">
        <f>MAX(A$3:A4475)+1</f>
        <v>4199</v>
      </c>
      <c r="B4476" s="270">
        <v>331006001</v>
      </c>
      <c r="C4476" s="270" t="s">
        <v>11610</v>
      </c>
      <c r="D4476" s="410" t="s">
        <v>11611</v>
      </c>
      <c r="E4476" s="410" t="s">
        <v>11610</v>
      </c>
      <c r="F4476" s="270" t="s">
        <v>11612</v>
      </c>
      <c r="G4476" s="270"/>
      <c r="H4476" s="283" t="s">
        <v>39</v>
      </c>
      <c r="I4476" s="283" t="s">
        <v>40</v>
      </c>
      <c r="J4476" s="500">
        <v>1500</v>
      </c>
      <c r="K4476" s="501">
        <v>1350</v>
      </c>
      <c r="L4476" s="501">
        <v>1215</v>
      </c>
      <c r="M4476" s="501">
        <v>1200</v>
      </c>
      <c r="N4476" s="501">
        <v>1080</v>
      </c>
      <c r="O4476" s="501">
        <v>972</v>
      </c>
      <c r="P4476" s="377" t="s">
        <v>31</v>
      </c>
      <c r="Q4476" s="377" t="s">
        <v>31</v>
      </c>
      <c r="R4476" s="377" t="s">
        <v>31</v>
      </c>
      <c r="S4476" s="270"/>
      <c r="T4476" s="283"/>
      <c r="U4476" s="283"/>
      <c r="V4476" s="270"/>
      <c r="W4476" s="270" t="s">
        <v>21</v>
      </c>
    </row>
    <row r="4477" s="253" customFormat="true" ht="25.5" hidden="true" spans="1:23">
      <c r="A4477" s="270">
        <f>MAX(A$3:A4476)+1</f>
        <v>4200</v>
      </c>
      <c r="B4477" s="270">
        <v>331006002</v>
      </c>
      <c r="C4477" s="270" t="s">
        <v>11613</v>
      </c>
      <c r="D4477" s="410" t="s">
        <v>11614</v>
      </c>
      <c r="E4477" s="410" t="s">
        <v>11613</v>
      </c>
      <c r="F4477" s="270"/>
      <c r="G4477" s="270"/>
      <c r="H4477" s="283" t="s">
        <v>39</v>
      </c>
      <c r="I4477" s="283" t="s">
        <v>40</v>
      </c>
      <c r="J4477" s="490">
        <v>1590</v>
      </c>
      <c r="K4477" s="490">
        <v>1590</v>
      </c>
      <c r="L4477" s="490">
        <v>1590</v>
      </c>
      <c r="M4477" s="490">
        <v>1272</v>
      </c>
      <c r="N4477" s="490">
        <v>1272</v>
      </c>
      <c r="O4477" s="490">
        <v>1272</v>
      </c>
      <c r="P4477" s="377" t="s">
        <v>31</v>
      </c>
      <c r="Q4477" s="377" t="s">
        <v>31</v>
      </c>
      <c r="R4477" s="377" t="s">
        <v>31</v>
      </c>
      <c r="S4477" s="270"/>
      <c r="T4477" s="283"/>
      <c r="U4477" s="283"/>
      <c r="V4477" s="270"/>
      <c r="W4477" s="270" t="s">
        <v>21</v>
      </c>
    </row>
    <row r="4478" s="253" customFormat="true" ht="25.5" hidden="true" spans="1:23">
      <c r="A4478" s="270">
        <f>MAX(A$3:A4477)+1</f>
        <v>4201</v>
      </c>
      <c r="B4478" s="270">
        <v>331006003</v>
      </c>
      <c r="C4478" s="270" t="s">
        <v>11615</v>
      </c>
      <c r="D4478" s="410" t="s">
        <v>11616</v>
      </c>
      <c r="E4478" s="410" t="s">
        <v>11615</v>
      </c>
      <c r="F4478" s="270"/>
      <c r="G4478" s="270"/>
      <c r="H4478" s="283" t="s">
        <v>39</v>
      </c>
      <c r="I4478" s="283" t="s">
        <v>40</v>
      </c>
      <c r="J4478" s="500">
        <v>1200</v>
      </c>
      <c r="K4478" s="501">
        <v>1080</v>
      </c>
      <c r="L4478" s="501">
        <v>972</v>
      </c>
      <c r="M4478" s="501">
        <v>960</v>
      </c>
      <c r="N4478" s="501">
        <v>864</v>
      </c>
      <c r="O4478" s="501">
        <v>777.6</v>
      </c>
      <c r="P4478" s="377" t="s">
        <v>31</v>
      </c>
      <c r="Q4478" s="377" t="s">
        <v>31</v>
      </c>
      <c r="R4478" s="377" t="s">
        <v>31</v>
      </c>
      <c r="S4478" s="270"/>
      <c r="T4478" s="283"/>
      <c r="U4478" s="283"/>
      <c r="V4478" s="270"/>
      <c r="W4478" s="270" t="s">
        <v>21</v>
      </c>
    </row>
    <row r="4479" s="253" customFormat="true" ht="25.5" hidden="true" spans="1:23">
      <c r="A4479" s="270">
        <f>MAX(A$3:A4478)+1</f>
        <v>4202</v>
      </c>
      <c r="B4479" s="270">
        <v>331006004</v>
      </c>
      <c r="C4479" s="270" t="s">
        <v>11617</v>
      </c>
      <c r="D4479" s="410" t="s">
        <v>11618</v>
      </c>
      <c r="E4479" s="410" t="s">
        <v>11617</v>
      </c>
      <c r="F4479" s="270" t="s">
        <v>11619</v>
      </c>
      <c r="G4479" s="270"/>
      <c r="H4479" s="283" t="s">
        <v>39</v>
      </c>
      <c r="I4479" s="283" t="s">
        <v>40</v>
      </c>
      <c r="J4479" s="490">
        <v>5520</v>
      </c>
      <c r="K4479" s="490">
        <v>5520</v>
      </c>
      <c r="L4479" s="490">
        <v>5520</v>
      </c>
      <c r="M4479" s="490">
        <v>4416</v>
      </c>
      <c r="N4479" s="490">
        <v>4416</v>
      </c>
      <c r="O4479" s="490">
        <v>4416</v>
      </c>
      <c r="P4479" s="377" t="s">
        <v>31</v>
      </c>
      <c r="Q4479" s="377" t="s">
        <v>31</v>
      </c>
      <c r="R4479" s="377" t="s">
        <v>31</v>
      </c>
      <c r="S4479" s="270"/>
      <c r="T4479" s="312"/>
      <c r="U4479" s="312"/>
      <c r="V4479" s="270"/>
      <c r="W4479" s="270" t="s">
        <v>21</v>
      </c>
    </row>
    <row r="4480" s="253" customFormat="true" ht="38.25" hidden="true" spans="1:23">
      <c r="A4480" s="270">
        <f>MAX(A$3:A4479)+1</f>
        <v>4203</v>
      </c>
      <c r="B4480" s="270">
        <v>331006005</v>
      </c>
      <c r="C4480" s="270" t="s">
        <v>11620</v>
      </c>
      <c r="D4480" s="410" t="s">
        <v>11621</v>
      </c>
      <c r="E4480" s="410" t="s">
        <v>11620</v>
      </c>
      <c r="F4480" s="270" t="s">
        <v>11622</v>
      </c>
      <c r="G4480" s="270"/>
      <c r="H4480" s="283" t="s">
        <v>39</v>
      </c>
      <c r="I4480" s="283" t="s">
        <v>40</v>
      </c>
      <c r="J4480" s="493">
        <v>3800</v>
      </c>
      <c r="K4480" s="494">
        <v>3800</v>
      </c>
      <c r="L4480" s="494">
        <v>3800</v>
      </c>
      <c r="M4480" s="494">
        <v>3040</v>
      </c>
      <c r="N4480" s="494">
        <v>3040</v>
      </c>
      <c r="O4480" s="494">
        <v>3040</v>
      </c>
      <c r="P4480" s="377" t="s">
        <v>31</v>
      </c>
      <c r="Q4480" s="377" t="s">
        <v>31</v>
      </c>
      <c r="R4480" s="377" t="s">
        <v>31</v>
      </c>
      <c r="S4480" s="270"/>
      <c r="T4480" s="377"/>
      <c r="U4480" s="377"/>
      <c r="V4480" s="270"/>
      <c r="W4480" s="270" t="s">
        <v>938</v>
      </c>
    </row>
    <row r="4481" s="253" customFormat="true" ht="38.25" hidden="true" spans="1:23">
      <c r="A4481" s="270">
        <f>MAX(A$3:A4480)+1</f>
        <v>4204</v>
      </c>
      <c r="B4481" s="270">
        <v>331006006</v>
      </c>
      <c r="C4481" s="270" t="s">
        <v>11623</v>
      </c>
      <c r="D4481" s="410" t="s">
        <v>11624</v>
      </c>
      <c r="E4481" s="410" t="s">
        <v>11623</v>
      </c>
      <c r="F4481" s="270" t="s">
        <v>11625</v>
      </c>
      <c r="G4481" s="270"/>
      <c r="H4481" s="283" t="s">
        <v>39</v>
      </c>
      <c r="I4481" s="283" t="s">
        <v>40</v>
      </c>
      <c r="J4481" s="490">
        <v>3200</v>
      </c>
      <c r="K4481" s="490">
        <v>3200</v>
      </c>
      <c r="L4481" s="490">
        <v>3200</v>
      </c>
      <c r="M4481" s="490">
        <v>2560</v>
      </c>
      <c r="N4481" s="490">
        <v>2560</v>
      </c>
      <c r="O4481" s="490">
        <v>2560</v>
      </c>
      <c r="P4481" s="377" t="s">
        <v>31</v>
      </c>
      <c r="Q4481" s="377" t="s">
        <v>31</v>
      </c>
      <c r="R4481" s="377" t="s">
        <v>31</v>
      </c>
      <c r="S4481" s="270"/>
      <c r="T4481" s="283"/>
      <c r="U4481" s="283"/>
      <c r="V4481" s="270"/>
      <c r="W4481" s="270" t="s">
        <v>21</v>
      </c>
    </row>
    <row r="4482" s="253" customFormat="true" ht="25.5" hidden="true" spans="1:23">
      <c r="A4482" s="270">
        <f>MAX(A$3:A4481)+1</f>
        <v>4205</v>
      </c>
      <c r="B4482" s="270">
        <v>331006007</v>
      </c>
      <c r="C4482" s="270" t="s">
        <v>11626</v>
      </c>
      <c r="D4482" s="410" t="s">
        <v>11627</v>
      </c>
      <c r="E4482" s="410" t="s">
        <v>11626</v>
      </c>
      <c r="F4482" s="270" t="s">
        <v>11628</v>
      </c>
      <c r="G4482" s="270"/>
      <c r="H4482" s="283" t="s">
        <v>39</v>
      </c>
      <c r="I4482" s="283" t="s">
        <v>40</v>
      </c>
      <c r="J4482" s="500">
        <v>1200</v>
      </c>
      <c r="K4482" s="501">
        <v>1080</v>
      </c>
      <c r="L4482" s="501">
        <v>972</v>
      </c>
      <c r="M4482" s="501">
        <v>960</v>
      </c>
      <c r="N4482" s="501">
        <v>864</v>
      </c>
      <c r="O4482" s="501">
        <v>777.6</v>
      </c>
      <c r="P4482" s="377" t="s">
        <v>31</v>
      </c>
      <c r="Q4482" s="377" t="s">
        <v>31</v>
      </c>
      <c r="R4482" s="377" t="s">
        <v>31</v>
      </c>
      <c r="S4482" s="270"/>
      <c r="T4482" s="283"/>
      <c r="U4482" s="283"/>
      <c r="V4482" s="270"/>
      <c r="W4482" s="270" t="s">
        <v>21</v>
      </c>
    </row>
    <row r="4483" s="253" customFormat="true" ht="25.5" hidden="true" spans="1:23">
      <c r="A4483" s="270">
        <f>MAX(A$3:A4482)+1</f>
        <v>4206</v>
      </c>
      <c r="B4483" s="270">
        <v>331006008</v>
      </c>
      <c r="C4483" s="270" t="s">
        <v>11629</v>
      </c>
      <c r="D4483" s="410" t="s">
        <v>11630</v>
      </c>
      <c r="E4483" s="410" t="s">
        <v>11629</v>
      </c>
      <c r="F4483" s="270"/>
      <c r="G4483" s="270"/>
      <c r="H4483" s="283" t="s">
        <v>39</v>
      </c>
      <c r="I4483" s="283" t="s">
        <v>40</v>
      </c>
      <c r="J4483" s="493">
        <v>2571</v>
      </c>
      <c r="K4483" s="494">
        <v>2571</v>
      </c>
      <c r="L4483" s="494">
        <v>2571</v>
      </c>
      <c r="M4483" s="494">
        <v>2057</v>
      </c>
      <c r="N4483" s="494">
        <v>2057</v>
      </c>
      <c r="O4483" s="494">
        <v>2057</v>
      </c>
      <c r="P4483" s="377" t="s">
        <v>31</v>
      </c>
      <c r="Q4483" s="377" t="s">
        <v>31</v>
      </c>
      <c r="R4483" s="377" t="s">
        <v>31</v>
      </c>
      <c r="S4483" s="270"/>
      <c r="T4483" s="377"/>
      <c r="U4483" s="377"/>
      <c r="V4483" s="270"/>
      <c r="W4483" s="270" t="s">
        <v>938</v>
      </c>
    </row>
    <row r="4484" s="253" customFormat="true" ht="25.5" hidden="true" spans="1:23">
      <c r="A4484" s="270">
        <f>MAX(A$3:A4483)+1</f>
        <v>4207</v>
      </c>
      <c r="B4484" s="270">
        <v>331006009</v>
      </c>
      <c r="C4484" s="270" t="s">
        <v>11631</v>
      </c>
      <c r="D4484" s="410" t="s">
        <v>11632</v>
      </c>
      <c r="E4484" s="410" t="s">
        <v>11631</v>
      </c>
      <c r="F4484" s="270"/>
      <c r="G4484" s="270"/>
      <c r="H4484" s="283" t="s">
        <v>39</v>
      </c>
      <c r="I4484" s="283" t="s">
        <v>40</v>
      </c>
      <c r="J4484" s="500">
        <v>1200</v>
      </c>
      <c r="K4484" s="501">
        <v>1080</v>
      </c>
      <c r="L4484" s="501">
        <v>972</v>
      </c>
      <c r="M4484" s="501">
        <v>960</v>
      </c>
      <c r="N4484" s="501">
        <v>864</v>
      </c>
      <c r="O4484" s="501">
        <v>777.6</v>
      </c>
      <c r="P4484" s="377" t="s">
        <v>31</v>
      </c>
      <c r="Q4484" s="377" t="s">
        <v>31</v>
      </c>
      <c r="R4484" s="377" t="s">
        <v>31</v>
      </c>
      <c r="S4484" s="270"/>
      <c r="T4484" s="283"/>
      <c r="U4484" s="283"/>
      <c r="V4484" s="270"/>
      <c r="W4484" s="270" t="s">
        <v>21</v>
      </c>
    </row>
    <row r="4485" s="253" customFormat="true" ht="140.25" hidden="true" spans="1:23">
      <c r="A4485" s="270">
        <f>MAX(A$3:A4484)+1</f>
        <v>4208</v>
      </c>
      <c r="B4485" s="270">
        <v>331006010</v>
      </c>
      <c r="C4485" s="270" t="s">
        <v>11633</v>
      </c>
      <c r="D4485" s="410" t="s">
        <v>11634</v>
      </c>
      <c r="E4485" s="410" t="s">
        <v>11633</v>
      </c>
      <c r="F4485" s="474" t="s">
        <v>11635</v>
      </c>
      <c r="G4485" s="270"/>
      <c r="H4485" s="283" t="s">
        <v>39</v>
      </c>
      <c r="I4485" s="283" t="s">
        <v>40</v>
      </c>
      <c r="J4485" s="493">
        <v>3649</v>
      </c>
      <c r="K4485" s="494">
        <v>3649</v>
      </c>
      <c r="L4485" s="494">
        <v>3649</v>
      </c>
      <c r="M4485" s="494">
        <v>2919</v>
      </c>
      <c r="N4485" s="494">
        <v>2919</v>
      </c>
      <c r="O4485" s="494">
        <v>2919</v>
      </c>
      <c r="P4485" s="377" t="s">
        <v>31</v>
      </c>
      <c r="Q4485" s="377" t="s">
        <v>31</v>
      </c>
      <c r="R4485" s="377" t="s">
        <v>31</v>
      </c>
      <c r="S4485" s="270"/>
      <c r="T4485" s="377"/>
      <c r="U4485" s="377"/>
      <c r="V4485" s="270"/>
      <c r="W4485" s="270" t="s">
        <v>938</v>
      </c>
    </row>
    <row r="4486" s="253" customFormat="true" ht="38.25" hidden="true" spans="1:23">
      <c r="A4486" s="270">
        <f>MAX(A$3:A4485)+1</f>
        <v>4209</v>
      </c>
      <c r="B4486" s="270">
        <v>331006011</v>
      </c>
      <c r="C4486" s="270" t="s">
        <v>7367</v>
      </c>
      <c r="D4486" s="410" t="s">
        <v>7366</v>
      </c>
      <c r="E4486" s="410" t="s">
        <v>7367</v>
      </c>
      <c r="F4486" s="474" t="s">
        <v>11636</v>
      </c>
      <c r="G4486" s="270"/>
      <c r="H4486" s="283" t="s">
        <v>39</v>
      </c>
      <c r="I4486" s="283" t="s">
        <v>40</v>
      </c>
      <c r="J4486" s="490">
        <v>1800</v>
      </c>
      <c r="K4486" s="490">
        <v>1800</v>
      </c>
      <c r="L4486" s="490">
        <v>1800</v>
      </c>
      <c r="M4486" s="490">
        <v>1440</v>
      </c>
      <c r="N4486" s="490">
        <v>1440</v>
      </c>
      <c r="O4486" s="490">
        <v>1440</v>
      </c>
      <c r="P4486" s="377" t="s">
        <v>31</v>
      </c>
      <c r="Q4486" s="377" t="s">
        <v>31</v>
      </c>
      <c r="R4486" s="377" t="s">
        <v>31</v>
      </c>
      <c r="S4486" s="270"/>
      <c r="T4486" s="283"/>
      <c r="U4486" s="283"/>
      <c r="V4486" s="270"/>
      <c r="W4486" s="270" t="s">
        <v>21</v>
      </c>
    </row>
    <row r="4487" s="253" customFormat="true" ht="25.5" hidden="true" spans="1:23">
      <c r="A4487" s="270">
        <f>MAX(A$3:A4486)+1</f>
        <v>4210</v>
      </c>
      <c r="B4487" s="270" t="s">
        <v>11637</v>
      </c>
      <c r="C4487" s="270" t="s">
        <v>11638</v>
      </c>
      <c r="D4487" s="410" t="s">
        <v>11639</v>
      </c>
      <c r="E4487" s="410" t="s">
        <v>11640</v>
      </c>
      <c r="F4487" s="270"/>
      <c r="G4487" s="270"/>
      <c r="H4487" s="283" t="s">
        <v>39</v>
      </c>
      <c r="I4487" s="283" t="s">
        <v>40</v>
      </c>
      <c r="J4487" s="490">
        <f t="shared" ref="J4487:O4487" si="32">1.5*100</f>
        <v>150</v>
      </c>
      <c r="K4487" s="490">
        <f t="shared" si="32"/>
        <v>150</v>
      </c>
      <c r="L4487" s="490">
        <f t="shared" si="32"/>
        <v>150</v>
      </c>
      <c r="M4487" s="490">
        <f t="shared" si="32"/>
        <v>150</v>
      </c>
      <c r="N4487" s="490">
        <f t="shared" si="32"/>
        <v>150</v>
      </c>
      <c r="O4487" s="490">
        <f t="shared" si="32"/>
        <v>150</v>
      </c>
      <c r="P4487" s="377" t="s">
        <v>31</v>
      </c>
      <c r="Q4487" s="377" t="s">
        <v>31</v>
      </c>
      <c r="R4487" s="377" t="s">
        <v>31</v>
      </c>
      <c r="S4487" s="270" t="s">
        <v>11638</v>
      </c>
      <c r="T4487" s="283"/>
      <c r="U4487" s="283"/>
      <c r="V4487" s="270"/>
      <c r="W4487" s="270" t="s">
        <v>21</v>
      </c>
    </row>
    <row r="4488" s="253" customFormat="true" ht="25.5" hidden="true" spans="1:23">
      <c r="A4488" s="270">
        <f>MAX(A$3:A4487)+1</f>
        <v>4211</v>
      </c>
      <c r="B4488" s="270">
        <v>331006013</v>
      </c>
      <c r="C4488" s="270" t="s">
        <v>11641</v>
      </c>
      <c r="D4488" s="410" t="s">
        <v>11642</v>
      </c>
      <c r="E4488" s="410" t="s">
        <v>11641</v>
      </c>
      <c r="F4488" s="270"/>
      <c r="G4488" s="270"/>
      <c r="H4488" s="283" t="s">
        <v>44</v>
      </c>
      <c r="I4488" s="283" t="s">
        <v>40</v>
      </c>
      <c r="J4488" s="500">
        <v>1500</v>
      </c>
      <c r="K4488" s="501">
        <v>1350</v>
      </c>
      <c r="L4488" s="501">
        <v>1215</v>
      </c>
      <c r="M4488" s="501">
        <v>1200</v>
      </c>
      <c r="N4488" s="501">
        <v>1080</v>
      </c>
      <c r="O4488" s="501">
        <v>972</v>
      </c>
      <c r="P4488" s="377" t="s">
        <v>31</v>
      </c>
      <c r="Q4488" s="377" t="s">
        <v>31</v>
      </c>
      <c r="R4488" s="377" t="s">
        <v>31</v>
      </c>
      <c r="S4488" s="270"/>
      <c r="T4488" s="283"/>
      <c r="U4488" s="283"/>
      <c r="V4488" s="270"/>
      <c r="W4488" s="270" t="s">
        <v>21</v>
      </c>
    </row>
    <row r="4489" s="253" customFormat="true" ht="38.25" hidden="true" spans="1:23">
      <c r="A4489" s="270">
        <f>MAX(A$3:A4488)+1</f>
        <v>4212</v>
      </c>
      <c r="B4489" s="270">
        <v>331006014</v>
      </c>
      <c r="C4489" s="270" t="s">
        <v>11643</v>
      </c>
      <c r="D4489" s="410" t="s">
        <v>11644</v>
      </c>
      <c r="E4489" s="410" t="s">
        <v>11643</v>
      </c>
      <c r="F4489" s="270" t="s">
        <v>11645</v>
      </c>
      <c r="G4489" s="270"/>
      <c r="H4489" s="283" t="s">
        <v>44</v>
      </c>
      <c r="I4489" s="283" t="s">
        <v>40</v>
      </c>
      <c r="J4489" s="490">
        <v>2052</v>
      </c>
      <c r="K4489" s="490">
        <v>2052</v>
      </c>
      <c r="L4489" s="490">
        <v>2052</v>
      </c>
      <c r="M4489" s="490">
        <v>1642</v>
      </c>
      <c r="N4489" s="490">
        <v>1642</v>
      </c>
      <c r="O4489" s="490">
        <v>1642</v>
      </c>
      <c r="P4489" s="377" t="s">
        <v>31</v>
      </c>
      <c r="Q4489" s="377" t="s">
        <v>31</v>
      </c>
      <c r="R4489" s="377" t="s">
        <v>31</v>
      </c>
      <c r="S4489" s="270"/>
      <c r="T4489" s="283"/>
      <c r="U4489" s="283"/>
      <c r="V4489" s="270"/>
      <c r="W4489" s="270" t="s">
        <v>21</v>
      </c>
    </row>
    <row r="4490" s="253" customFormat="true" ht="38.25" hidden="true" spans="1:23">
      <c r="A4490" s="270">
        <f>MAX(A$3:A4489)+1</f>
        <v>4213</v>
      </c>
      <c r="B4490" s="270">
        <v>331006015</v>
      </c>
      <c r="C4490" s="270" t="s">
        <v>11646</v>
      </c>
      <c r="D4490" s="410" t="s">
        <v>11647</v>
      </c>
      <c r="E4490" s="410" t="s">
        <v>11646</v>
      </c>
      <c r="F4490" s="270" t="s">
        <v>11648</v>
      </c>
      <c r="G4490" s="270"/>
      <c r="H4490" s="283" t="s">
        <v>44</v>
      </c>
      <c r="I4490" s="283" t="s">
        <v>40</v>
      </c>
      <c r="J4490" s="493">
        <v>2128</v>
      </c>
      <c r="K4490" s="494">
        <v>2128</v>
      </c>
      <c r="L4490" s="494">
        <v>2128</v>
      </c>
      <c r="M4490" s="494">
        <v>1702</v>
      </c>
      <c r="N4490" s="494">
        <v>1702</v>
      </c>
      <c r="O4490" s="494">
        <v>1702</v>
      </c>
      <c r="P4490" s="377" t="s">
        <v>31</v>
      </c>
      <c r="Q4490" s="377" t="s">
        <v>31</v>
      </c>
      <c r="R4490" s="377" t="s">
        <v>31</v>
      </c>
      <c r="S4490" s="270"/>
      <c r="T4490" s="377"/>
      <c r="U4490" s="377"/>
      <c r="V4490" s="270"/>
      <c r="W4490" s="270" t="s">
        <v>938</v>
      </c>
    </row>
    <row r="4491" s="253" customFormat="true" ht="38.25" hidden="true" spans="1:23">
      <c r="A4491" s="270">
        <f>MAX(A$3:A4490)+1</f>
        <v>4214</v>
      </c>
      <c r="B4491" s="270">
        <v>331006016</v>
      </c>
      <c r="C4491" s="270" t="s">
        <v>11649</v>
      </c>
      <c r="D4491" s="410" t="s">
        <v>11650</v>
      </c>
      <c r="E4491" s="410" t="s">
        <v>11649</v>
      </c>
      <c r="F4491" s="270"/>
      <c r="G4491" s="270"/>
      <c r="H4491" s="283" t="s">
        <v>44</v>
      </c>
      <c r="I4491" s="283" t="s">
        <v>40</v>
      </c>
      <c r="J4491" s="500">
        <v>1800</v>
      </c>
      <c r="K4491" s="501">
        <v>1620</v>
      </c>
      <c r="L4491" s="501">
        <v>1458</v>
      </c>
      <c r="M4491" s="501">
        <v>1440</v>
      </c>
      <c r="N4491" s="501">
        <v>1296</v>
      </c>
      <c r="O4491" s="501">
        <v>1166.4</v>
      </c>
      <c r="P4491" s="377" t="s">
        <v>31</v>
      </c>
      <c r="Q4491" s="377" t="s">
        <v>31</v>
      </c>
      <c r="R4491" s="377" t="s">
        <v>31</v>
      </c>
      <c r="S4491" s="270"/>
      <c r="T4491" s="283"/>
      <c r="U4491" s="283"/>
      <c r="V4491" s="270"/>
      <c r="W4491" s="270" t="s">
        <v>21</v>
      </c>
    </row>
    <row r="4492" s="253" customFormat="true" ht="25.5" hidden="true" spans="1:23">
      <c r="A4492" s="270">
        <f>MAX(A$3:A4491)+1</f>
        <v>4215</v>
      </c>
      <c r="B4492" s="270">
        <v>331006017</v>
      </c>
      <c r="C4492" s="270" t="s">
        <v>11651</v>
      </c>
      <c r="D4492" s="410" t="s">
        <v>11652</v>
      </c>
      <c r="E4492" s="410" t="s">
        <v>11651</v>
      </c>
      <c r="F4492" s="270" t="s">
        <v>11648</v>
      </c>
      <c r="G4492" s="270"/>
      <c r="H4492" s="283" t="s">
        <v>44</v>
      </c>
      <c r="I4492" s="283" t="s">
        <v>40</v>
      </c>
      <c r="J4492" s="500">
        <v>1500</v>
      </c>
      <c r="K4492" s="501">
        <v>1350</v>
      </c>
      <c r="L4492" s="501">
        <v>1215</v>
      </c>
      <c r="M4492" s="501">
        <v>1200</v>
      </c>
      <c r="N4492" s="501">
        <v>1080</v>
      </c>
      <c r="O4492" s="501">
        <v>972</v>
      </c>
      <c r="P4492" s="377" t="s">
        <v>31</v>
      </c>
      <c r="Q4492" s="377" t="s">
        <v>31</v>
      </c>
      <c r="R4492" s="377" t="s">
        <v>31</v>
      </c>
      <c r="S4492" s="270"/>
      <c r="T4492" s="283"/>
      <c r="U4492" s="283"/>
      <c r="V4492" s="270"/>
      <c r="W4492" s="270" t="s">
        <v>21</v>
      </c>
    </row>
    <row r="4493" s="253" customFormat="true" ht="38.25" hidden="true" spans="1:23">
      <c r="A4493" s="270">
        <f>MAX(A$3:A4492)+1</f>
        <v>4216</v>
      </c>
      <c r="B4493" s="270">
        <v>331006018</v>
      </c>
      <c r="C4493" s="270" t="s">
        <v>11653</v>
      </c>
      <c r="D4493" s="410" t="s">
        <v>11654</v>
      </c>
      <c r="E4493" s="410" t="s">
        <v>11653</v>
      </c>
      <c r="F4493" s="270" t="s">
        <v>11655</v>
      </c>
      <c r="G4493" s="270" t="s">
        <v>11656</v>
      </c>
      <c r="H4493" s="283" t="s">
        <v>4442</v>
      </c>
      <c r="I4493" s="283" t="s">
        <v>40</v>
      </c>
      <c r="J4493" s="520">
        <v>2250</v>
      </c>
      <c r="K4493" s="521">
        <v>2025</v>
      </c>
      <c r="L4493" s="521">
        <v>1822.5</v>
      </c>
      <c r="M4493" s="521">
        <v>1800</v>
      </c>
      <c r="N4493" s="521">
        <v>1620</v>
      </c>
      <c r="O4493" s="521">
        <v>1458</v>
      </c>
      <c r="P4493" s="377" t="s">
        <v>31</v>
      </c>
      <c r="Q4493" s="377" t="s">
        <v>31</v>
      </c>
      <c r="R4493" s="377" t="s">
        <v>31</v>
      </c>
      <c r="S4493" s="272" t="s">
        <v>8517</v>
      </c>
      <c r="T4493" s="312"/>
      <c r="U4493" s="312"/>
      <c r="V4493" s="270"/>
      <c r="W4493" s="270" t="s">
        <v>21</v>
      </c>
    </row>
    <row r="4494" s="253" customFormat="true" ht="38.25" hidden="true" spans="1:23">
      <c r="A4494" s="270"/>
      <c r="B4494" s="270">
        <v>331006018</v>
      </c>
      <c r="C4494" s="270" t="s">
        <v>11653</v>
      </c>
      <c r="D4494" s="410" t="s">
        <v>11654</v>
      </c>
      <c r="E4494" s="410" t="s">
        <v>11653</v>
      </c>
      <c r="F4494" s="270" t="s">
        <v>11655</v>
      </c>
      <c r="G4494" s="270" t="s">
        <v>11656</v>
      </c>
      <c r="H4494" s="283" t="s">
        <v>4442</v>
      </c>
      <c r="I4494" s="283" t="s">
        <v>40</v>
      </c>
      <c r="J4494" s="518">
        <v>3510</v>
      </c>
      <c r="K4494" s="518">
        <v>3510</v>
      </c>
      <c r="L4494" s="518">
        <v>3510</v>
      </c>
      <c r="M4494" s="518">
        <v>2808</v>
      </c>
      <c r="N4494" s="518">
        <v>2808</v>
      </c>
      <c r="O4494" s="518">
        <v>2808</v>
      </c>
      <c r="P4494" s="377" t="s">
        <v>31</v>
      </c>
      <c r="Q4494" s="377" t="s">
        <v>31</v>
      </c>
      <c r="R4494" s="377" t="s">
        <v>31</v>
      </c>
      <c r="S4494" s="270" t="s">
        <v>11657</v>
      </c>
      <c r="T4494" s="312"/>
      <c r="U4494" s="312"/>
      <c r="V4494" s="270"/>
      <c r="W4494" s="270" t="s">
        <v>21</v>
      </c>
    </row>
    <row r="4495" s="253" customFormat="true" ht="25.5" hidden="true" spans="1:23">
      <c r="A4495" s="270">
        <f>MAX(A$3:A4494)+1</f>
        <v>4217</v>
      </c>
      <c r="B4495" s="270">
        <v>331006019</v>
      </c>
      <c r="C4495" s="270" t="s">
        <v>11658</v>
      </c>
      <c r="D4495" s="410" t="s">
        <v>11659</v>
      </c>
      <c r="E4495" s="410" t="s">
        <v>11658</v>
      </c>
      <c r="F4495" s="270"/>
      <c r="G4495" s="270" t="s">
        <v>7030</v>
      </c>
      <c r="H4495" s="283" t="s">
        <v>44</v>
      </c>
      <c r="I4495" s="283" t="s">
        <v>40</v>
      </c>
      <c r="J4495" s="493">
        <v>4770</v>
      </c>
      <c r="K4495" s="494">
        <v>4770</v>
      </c>
      <c r="L4495" s="494">
        <v>4770</v>
      </c>
      <c r="M4495" s="494">
        <v>3816</v>
      </c>
      <c r="N4495" s="494">
        <v>3816</v>
      </c>
      <c r="O4495" s="494">
        <v>3816</v>
      </c>
      <c r="P4495" s="377" t="s">
        <v>31</v>
      </c>
      <c r="Q4495" s="377" t="s">
        <v>31</v>
      </c>
      <c r="R4495" s="377" t="s">
        <v>31</v>
      </c>
      <c r="S4495" s="270"/>
      <c r="T4495" s="377"/>
      <c r="U4495" s="377"/>
      <c r="V4495" s="270"/>
      <c r="W4495" s="270" t="s">
        <v>938</v>
      </c>
    </row>
    <row r="4496" s="253" customFormat="true" ht="25.5" hidden="true" spans="1:23">
      <c r="A4496" s="270">
        <f>MAX(A$3:A4495)+1</f>
        <v>4218</v>
      </c>
      <c r="B4496" s="270">
        <v>331006020</v>
      </c>
      <c r="C4496" s="270" t="s">
        <v>11660</v>
      </c>
      <c r="D4496" s="410" t="s">
        <v>11661</v>
      </c>
      <c r="E4496" s="410" t="s">
        <v>11660</v>
      </c>
      <c r="F4496" s="270" t="s">
        <v>11662</v>
      </c>
      <c r="G4496" s="270"/>
      <c r="H4496" s="283" t="s">
        <v>44</v>
      </c>
      <c r="I4496" s="283" t="s">
        <v>40</v>
      </c>
      <c r="J4496" s="490">
        <v>5220</v>
      </c>
      <c r="K4496" s="490">
        <v>5220</v>
      </c>
      <c r="L4496" s="490">
        <v>5220</v>
      </c>
      <c r="M4496" s="490">
        <v>4176</v>
      </c>
      <c r="N4496" s="490">
        <v>4176</v>
      </c>
      <c r="O4496" s="490">
        <v>4176</v>
      </c>
      <c r="P4496" s="377" t="s">
        <v>31</v>
      </c>
      <c r="Q4496" s="377" t="s">
        <v>31</v>
      </c>
      <c r="R4496" s="377" t="s">
        <v>31</v>
      </c>
      <c r="S4496" s="498"/>
      <c r="T4496" s="283"/>
      <c r="U4496" s="312"/>
      <c r="V4496" s="270"/>
      <c r="W4496" s="270" t="s">
        <v>21</v>
      </c>
    </row>
    <row r="4497" s="252" customFormat="true" ht="25.5" hidden="true" spans="1:23">
      <c r="A4497" s="270"/>
      <c r="B4497" s="270">
        <v>331007</v>
      </c>
      <c r="C4497" s="270" t="s">
        <v>11663</v>
      </c>
      <c r="D4497" s="410"/>
      <c r="E4497" s="410"/>
      <c r="F4497" s="270"/>
      <c r="G4497" s="270"/>
      <c r="H4497" s="283"/>
      <c r="I4497" s="283"/>
      <c r="J4497" s="490"/>
      <c r="K4497" s="490"/>
      <c r="L4497" s="490"/>
      <c r="M4497" s="490"/>
      <c r="N4497" s="490"/>
      <c r="O4497" s="490"/>
      <c r="P4497" s="377"/>
      <c r="Q4497" s="377"/>
      <c r="R4497" s="377"/>
      <c r="S4497" s="270"/>
      <c r="T4497" s="283"/>
      <c r="U4497" s="283"/>
      <c r="V4497" s="270"/>
      <c r="W4497" s="270" t="s">
        <v>21</v>
      </c>
    </row>
    <row r="4498" s="253" customFormat="true" ht="25.5" hidden="true" spans="1:23">
      <c r="A4498" s="270">
        <f>MAX(A$3:A4497)+1</f>
        <v>4219</v>
      </c>
      <c r="B4498" s="270">
        <v>331007001</v>
      </c>
      <c r="C4498" s="503" t="s">
        <v>11664</v>
      </c>
      <c r="D4498" s="410" t="s">
        <v>11665</v>
      </c>
      <c r="E4498" s="410" t="s">
        <v>11664</v>
      </c>
      <c r="F4498" s="474" t="s">
        <v>5687</v>
      </c>
      <c r="G4498" s="270"/>
      <c r="H4498" s="283" t="s">
        <v>39</v>
      </c>
      <c r="I4498" s="283" t="s">
        <v>40</v>
      </c>
      <c r="J4498" s="500">
        <v>1050</v>
      </c>
      <c r="K4498" s="501">
        <v>945</v>
      </c>
      <c r="L4498" s="501">
        <v>850.5</v>
      </c>
      <c r="M4498" s="501">
        <v>840</v>
      </c>
      <c r="N4498" s="501">
        <v>756</v>
      </c>
      <c r="O4498" s="501">
        <v>680.4</v>
      </c>
      <c r="P4498" s="377" t="s">
        <v>31</v>
      </c>
      <c r="Q4498" s="377" t="s">
        <v>31</v>
      </c>
      <c r="R4498" s="377" t="s">
        <v>31</v>
      </c>
      <c r="S4498" s="270"/>
      <c r="T4498" s="283"/>
      <c r="U4498" s="283"/>
      <c r="V4498" s="270"/>
      <c r="W4498" s="270" t="s">
        <v>21</v>
      </c>
    </row>
    <row r="4499" s="253" customFormat="true" ht="25.5" hidden="true" spans="1:23">
      <c r="A4499" s="270">
        <f>MAX(A$3:A4498)+1</f>
        <v>4220</v>
      </c>
      <c r="B4499" s="270">
        <v>331007002</v>
      </c>
      <c r="C4499" s="503" t="s">
        <v>11666</v>
      </c>
      <c r="D4499" s="410" t="s">
        <v>11667</v>
      </c>
      <c r="E4499" s="410" t="s">
        <v>11666</v>
      </c>
      <c r="F4499" s="474" t="s">
        <v>11668</v>
      </c>
      <c r="G4499" s="270"/>
      <c r="H4499" s="283" t="s">
        <v>39</v>
      </c>
      <c r="I4499" s="283" t="s">
        <v>40</v>
      </c>
      <c r="J4499" s="493">
        <v>2100</v>
      </c>
      <c r="K4499" s="494">
        <v>2100</v>
      </c>
      <c r="L4499" s="494">
        <v>2100</v>
      </c>
      <c r="M4499" s="494">
        <v>1680</v>
      </c>
      <c r="N4499" s="494">
        <v>1680</v>
      </c>
      <c r="O4499" s="494">
        <v>1680</v>
      </c>
      <c r="P4499" s="377" t="s">
        <v>31</v>
      </c>
      <c r="Q4499" s="377" t="s">
        <v>31</v>
      </c>
      <c r="R4499" s="377" t="s">
        <v>31</v>
      </c>
      <c r="S4499" s="270"/>
      <c r="T4499" s="377"/>
      <c r="U4499" s="377"/>
      <c r="V4499" s="270"/>
      <c r="W4499" s="270" t="s">
        <v>938</v>
      </c>
    </row>
    <row r="4500" s="253" customFormat="true" ht="27" hidden="true" spans="1:23">
      <c r="A4500" s="270">
        <f>MAX(A$3:A4499)+1</f>
        <v>4221</v>
      </c>
      <c r="B4500" s="270">
        <v>331007003</v>
      </c>
      <c r="C4500" s="503" t="s">
        <v>11669</v>
      </c>
      <c r="D4500" s="410" t="s">
        <v>11670</v>
      </c>
      <c r="E4500" s="410" t="s">
        <v>11669</v>
      </c>
      <c r="F4500" s="474" t="s">
        <v>11671</v>
      </c>
      <c r="G4500" s="270"/>
      <c r="H4500" s="283" t="s">
        <v>39</v>
      </c>
      <c r="I4500" s="283" t="s">
        <v>40</v>
      </c>
      <c r="J4500" s="493">
        <v>2745</v>
      </c>
      <c r="K4500" s="494">
        <v>2745</v>
      </c>
      <c r="L4500" s="494">
        <v>2745</v>
      </c>
      <c r="M4500" s="494">
        <v>2196</v>
      </c>
      <c r="N4500" s="494">
        <v>2196</v>
      </c>
      <c r="O4500" s="494">
        <v>2196</v>
      </c>
      <c r="P4500" s="377" t="s">
        <v>31</v>
      </c>
      <c r="Q4500" s="377" t="s">
        <v>31</v>
      </c>
      <c r="R4500" s="377" t="s">
        <v>31</v>
      </c>
      <c r="S4500" s="270"/>
      <c r="T4500" s="377"/>
      <c r="U4500" s="377"/>
      <c r="V4500" s="270"/>
      <c r="W4500" s="270" t="s">
        <v>938</v>
      </c>
    </row>
    <row r="4501" s="253" customFormat="true" ht="27" hidden="true" spans="1:23">
      <c r="A4501" s="270">
        <f>MAX(A$3:A4500)+1</f>
        <v>4222</v>
      </c>
      <c r="B4501" s="270">
        <v>331007004</v>
      </c>
      <c r="C4501" s="503" t="s">
        <v>11672</v>
      </c>
      <c r="D4501" s="410" t="s">
        <v>11673</v>
      </c>
      <c r="E4501" s="410" t="s">
        <v>11672</v>
      </c>
      <c r="F4501" s="474"/>
      <c r="G4501" s="270"/>
      <c r="H4501" s="283" t="s">
        <v>39</v>
      </c>
      <c r="I4501" s="283" t="s">
        <v>40</v>
      </c>
      <c r="J4501" s="500">
        <v>1500</v>
      </c>
      <c r="K4501" s="501">
        <v>1350</v>
      </c>
      <c r="L4501" s="501">
        <v>1215</v>
      </c>
      <c r="M4501" s="501">
        <v>1200</v>
      </c>
      <c r="N4501" s="501">
        <v>1080</v>
      </c>
      <c r="O4501" s="501">
        <v>972</v>
      </c>
      <c r="P4501" s="377" t="s">
        <v>31</v>
      </c>
      <c r="Q4501" s="377" t="s">
        <v>31</v>
      </c>
      <c r="R4501" s="377" t="s">
        <v>31</v>
      </c>
      <c r="S4501" s="270"/>
      <c r="T4501" s="283"/>
      <c r="U4501" s="283"/>
      <c r="V4501" s="270"/>
      <c r="W4501" s="270" t="s">
        <v>21</v>
      </c>
    </row>
    <row r="4502" s="253" customFormat="true" ht="27" hidden="true" spans="1:23">
      <c r="A4502" s="270">
        <f>MAX(A$3:A4501)+1</f>
        <v>4223</v>
      </c>
      <c r="B4502" s="270">
        <v>331007005</v>
      </c>
      <c r="C4502" s="503" t="s">
        <v>11674</v>
      </c>
      <c r="D4502" s="410" t="s">
        <v>11675</v>
      </c>
      <c r="E4502" s="410" t="s">
        <v>11674</v>
      </c>
      <c r="F4502" s="474"/>
      <c r="G4502" s="270"/>
      <c r="H4502" s="283" t="s">
        <v>39</v>
      </c>
      <c r="I4502" s="283" t="s">
        <v>40</v>
      </c>
      <c r="J4502" s="490">
        <v>2535</v>
      </c>
      <c r="K4502" s="490">
        <v>2535</v>
      </c>
      <c r="L4502" s="490">
        <v>2535</v>
      </c>
      <c r="M4502" s="490">
        <v>2028</v>
      </c>
      <c r="N4502" s="490">
        <v>2028</v>
      </c>
      <c r="O4502" s="490">
        <v>2028</v>
      </c>
      <c r="P4502" s="377" t="s">
        <v>31</v>
      </c>
      <c r="Q4502" s="377" t="s">
        <v>31</v>
      </c>
      <c r="R4502" s="377" t="s">
        <v>31</v>
      </c>
      <c r="S4502" s="270"/>
      <c r="T4502" s="283"/>
      <c r="U4502" s="283"/>
      <c r="V4502" s="270"/>
      <c r="W4502" s="270" t="s">
        <v>21</v>
      </c>
    </row>
    <row r="4503" s="253" customFormat="true" ht="76.5" hidden="true" spans="1:23">
      <c r="A4503" s="270">
        <f>MAX(A$3:A4502)+1</f>
        <v>4224</v>
      </c>
      <c r="B4503" s="270">
        <v>331007006</v>
      </c>
      <c r="C4503" s="503" t="s">
        <v>11676</v>
      </c>
      <c r="D4503" s="410" t="s">
        <v>11677</v>
      </c>
      <c r="E4503" s="410" t="s">
        <v>11678</v>
      </c>
      <c r="F4503" s="474" t="s">
        <v>11679</v>
      </c>
      <c r="G4503" s="270"/>
      <c r="H4503" s="283" t="s">
        <v>39</v>
      </c>
      <c r="I4503" s="283" t="s">
        <v>40</v>
      </c>
      <c r="J4503" s="490">
        <v>6900</v>
      </c>
      <c r="K4503" s="490">
        <v>6900</v>
      </c>
      <c r="L4503" s="490">
        <v>6900</v>
      </c>
      <c r="M4503" s="490">
        <v>5520</v>
      </c>
      <c r="N4503" s="490">
        <v>5520</v>
      </c>
      <c r="O4503" s="490">
        <v>5520</v>
      </c>
      <c r="P4503" s="377" t="s">
        <v>31</v>
      </c>
      <c r="Q4503" s="377" t="s">
        <v>31</v>
      </c>
      <c r="R4503" s="377" t="s">
        <v>31</v>
      </c>
      <c r="S4503" s="270"/>
      <c r="T4503" s="312"/>
      <c r="U4503" s="312"/>
      <c r="V4503" s="270"/>
      <c r="W4503" s="270" t="s">
        <v>21</v>
      </c>
    </row>
    <row r="4504" s="253" customFormat="true" ht="25.5" hidden="true" spans="1:23">
      <c r="A4504" s="270">
        <f>MAX(A$3:A4503)+1</f>
        <v>4225</v>
      </c>
      <c r="B4504" s="270">
        <v>331007007</v>
      </c>
      <c r="C4504" s="503" t="s">
        <v>11680</v>
      </c>
      <c r="D4504" s="410" t="s">
        <v>11681</v>
      </c>
      <c r="E4504" s="410" t="s">
        <v>11680</v>
      </c>
      <c r="F4504" s="474" t="s">
        <v>11682</v>
      </c>
      <c r="G4504" s="270"/>
      <c r="H4504" s="283" t="s">
        <v>39</v>
      </c>
      <c r="I4504" s="283" t="s">
        <v>40</v>
      </c>
      <c r="J4504" s="490">
        <v>4270</v>
      </c>
      <c r="K4504" s="490">
        <v>4270</v>
      </c>
      <c r="L4504" s="490">
        <v>4270</v>
      </c>
      <c r="M4504" s="490">
        <v>3416</v>
      </c>
      <c r="N4504" s="490">
        <v>3416</v>
      </c>
      <c r="O4504" s="490">
        <v>3416</v>
      </c>
      <c r="P4504" s="377" t="s">
        <v>31</v>
      </c>
      <c r="Q4504" s="377" t="s">
        <v>31</v>
      </c>
      <c r="R4504" s="377" t="s">
        <v>31</v>
      </c>
      <c r="S4504" s="270"/>
      <c r="T4504" s="312"/>
      <c r="U4504" s="312"/>
      <c r="V4504" s="270"/>
      <c r="W4504" s="270" t="s">
        <v>21</v>
      </c>
    </row>
    <row r="4505" s="253" customFormat="true" ht="25.5" hidden="true" spans="1:23">
      <c r="A4505" s="270">
        <f>MAX(A$3:A4504)+1</f>
        <v>4226</v>
      </c>
      <c r="B4505" s="270">
        <v>331007008</v>
      </c>
      <c r="C4505" s="503" t="s">
        <v>11683</v>
      </c>
      <c r="D4505" s="410" t="s">
        <v>11684</v>
      </c>
      <c r="E4505" s="410" t="s">
        <v>11683</v>
      </c>
      <c r="F4505" s="474" t="s">
        <v>11685</v>
      </c>
      <c r="G4505" s="270"/>
      <c r="H4505" s="283" t="s">
        <v>39</v>
      </c>
      <c r="I4505" s="283" t="s">
        <v>40</v>
      </c>
      <c r="J4505" s="490">
        <v>4270</v>
      </c>
      <c r="K4505" s="490">
        <v>4270</v>
      </c>
      <c r="L4505" s="490">
        <v>4270</v>
      </c>
      <c r="M4505" s="490">
        <v>3416</v>
      </c>
      <c r="N4505" s="490">
        <v>3416</v>
      </c>
      <c r="O4505" s="490">
        <v>3416</v>
      </c>
      <c r="P4505" s="377" t="s">
        <v>31</v>
      </c>
      <c r="Q4505" s="377" t="s">
        <v>31</v>
      </c>
      <c r="R4505" s="377" t="s">
        <v>31</v>
      </c>
      <c r="S4505" s="270"/>
      <c r="T4505" s="283"/>
      <c r="U4505" s="283"/>
      <c r="V4505" s="270"/>
      <c r="W4505" s="270" t="s">
        <v>21</v>
      </c>
    </row>
    <row r="4506" s="253" customFormat="true" ht="27" hidden="true" spans="1:23">
      <c r="A4506" s="270">
        <f>MAX(A$3:A4505)+1</f>
        <v>4227</v>
      </c>
      <c r="B4506" s="270" t="s">
        <v>11686</v>
      </c>
      <c r="C4506" s="503" t="s">
        <v>11687</v>
      </c>
      <c r="D4506" s="410" t="s">
        <v>11684</v>
      </c>
      <c r="E4506" s="410" t="s">
        <v>11683</v>
      </c>
      <c r="F4506" s="474"/>
      <c r="G4506" s="270"/>
      <c r="H4506" s="283" t="s">
        <v>39</v>
      </c>
      <c r="I4506" s="283" t="s">
        <v>40</v>
      </c>
      <c r="J4506" s="377">
        <v>5000</v>
      </c>
      <c r="K4506" s="377">
        <v>5000</v>
      </c>
      <c r="L4506" s="377">
        <v>5000</v>
      </c>
      <c r="M4506" s="377">
        <v>4000</v>
      </c>
      <c r="N4506" s="377">
        <v>4000</v>
      </c>
      <c r="O4506" s="377">
        <v>4000</v>
      </c>
      <c r="P4506" s="377" t="s">
        <v>31</v>
      </c>
      <c r="Q4506" s="377" t="s">
        <v>31</v>
      </c>
      <c r="R4506" s="377" t="s">
        <v>31</v>
      </c>
      <c r="S4506" s="270"/>
      <c r="T4506" s="377"/>
      <c r="U4506" s="377"/>
      <c r="V4506" s="270"/>
      <c r="W4506" s="270" t="s">
        <v>938</v>
      </c>
    </row>
    <row r="4507" s="253" customFormat="true" ht="27" hidden="true" spans="1:23">
      <c r="A4507" s="270">
        <f>MAX(A$3:A4506)+1</f>
        <v>4228</v>
      </c>
      <c r="B4507" s="270" t="s">
        <v>11688</v>
      </c>
      <c r="C4507" s="503" t="s">
        <v>11689</v>
      </c>
      <c r="D4507" s="410" t="s">
        <v>11684</v>
      </c>
      <c r="E4507" s="410" t="s">
        <v>11683</v>
      </c>
      <c r="F4507" s="474"/>
      <c r="G4507" s="270"/>
      <c r="H4507" s="283" t="s">
        <v>39</v>
      </c>
      <c r="I4507" s="283" t="s">
        <v>40</v>
      </c>
      <c r="J4507" s="490">
        <v>3920</v>
      </c>
      <c r="K4507" s="490">
        <v>3920</v>
      </c>
      <c r="L4507" s="490">
        <v>3920</v>
      </c>
      <c r="M4507" s="490">
        <v>3136</v>
      </c>
      <c r="N4507" s="490">
        <v>3136</v>
      </c>
      <c r="O4507" s="490">
        <v>3136</v>
      </c>
      <c r="P4507" s="377" t="s">
        <v>31</v>
      </c>
      <c r="Q4507" s="377" t="s">
        <v>31</v>
      </c>
      <c r="R4507" s="377" t="s">
        <v>31</v>
      </c>
      <c r="S4507" s="270"/>
      <c r="T4507" s="283"/>
      <c r="U4507" s="283"/>
      <c r="V4507" s="270"/>
      <c r="W4507" s="270" t="s">
        <v>21</v>
      </c>
    </row>
    <row r="4508" s="253" customFormat="true" ht="38.25" hidden="true" spans="1:23">
      <c r="A4508" s="270">
        <f>MAX(A$3:A4507)+1</f>
        <v>4229</v>
      </c>
      <c r="B4508" s="270">
        <v>331007009</v>
      </c>
      <c r="C4508" s="503" t="s">
        <v>11690</v>
      </c>
      <c r="D4508" s="410" t="s">
        <v>11691</v>
      </c>
      <c r="E4508" s="410" t="s">
        <v>11690</v>
      </c>
      <c r="F4508" s="474" t="s">
        <v>11692</v>
      </c>
      <c r="G4508" s="270"/>
      <c r="H4508" s="283" t="s">
        <v>39</v>
      </c>
      <c r="I4508" s="283" t="s">
        <v>40</v>
      </c>
      <c r="J4508" s="493">
        <v>3200</v>
      </c>
      <c r="K4508" s="494">
        <v>3200</v>
      </c>
      <c r="L4508" s="494">
        <v>3200</v>
      </c>
      <c r="M4508" s="494">
        <v>2560</v>
      </c>
      <c r="N4508" s="494">
        <v>2560</v>
      </c>
      <c r="O4508" s="494">
        <v>2560</v>
      </c>
      <c r="P4508" s="377" t="s">
        <v>31</v>
      </c>
      <c r="Q4508" s="377" t="s">
        <v>31</v>
      </c>
      <c r="R4508" s="377" t="s">
        <v>31</v>
      </c>
      <c r="S4508" s="270"/>
      <c r="T4508" s="377"/>
      <c r="U4508" s="377"/>
      <c r="V4508" s="270"/>
      <c r="W4508" s="270" t="s">
        <v>938</v>
      </c>
    </row>
    <row r="4509" s="253" customFormat="true" ht="27" hidden="true" spans="1:23">
      <c r="A4509" s="270">
        <f>MAX(A$3:A4508)+1</f>
        <v>4230</v>
      </c>
      <c r="B4509" s="270" t="s">
        <v>11693</v>
      </c>
      <c r="C4509" s="503" t="s">
        <v>11694</v>
      </c>
      <c r="D4509" s="410" t="s">
        <v>11691</v>
      </c>
      <c r="E4509" s="410" t="s">
        <v>11690</v>
      </c>
      <c r="F4509" s="270"/>
      <c r="G4509" s="270"/>
      <c r="H4509" s="283" t="s">
        <v>39</v>
      </c>
      <c r="I4509" s="283" t="s">
        <v>40</v>
      </c>
      <c r="J4509" s="490">
        <v>3150</v>
      </c>
      <c r="K4509" s="490">
        <v>3150</v>
      </c>
      <c r="L4509" s="490">
        <v>3150</v>
      </c>
      <c r="M4509" s="490">
        <v>2520</v>
      </c>
      <c r="N4509" s="490">
        <v>2520</v>
      </c>
      <c r="O4509" s="490">
        <v>2520</v>
      </c>
      <c r="P4509" s="377" t="s">
        <v>31</v>
      </c>
      <c r="Q4509" s="377" t="s">
        <v>31</v>
      </c>
      <c r="R4509" s="377" t="s">
        <v>31</v>
      </c>
      <c r="S4509" s="270"/>
      <c r="T4509" s="283"/>
      <c r="U4509" s="283"/>
      <c r="V4509" s="270"/>
      <c r="W4509" s="270" t="s">
        <v>21</v>
      </c>
    </row>
    <row r="4510" s="253" customFormat="true" ht="40.5" hidden="true" spans="1:23">
      <c r="A4510" s="270">
        <f>MAX(A$3:A4509)+1</f>
        <v>4231</v>
      </c>
      <c r="B4510" s="270">
        <v>331007010</v>
      </c>
      <c r="C4510" s="503" t="s">
        <v>11695</v>
      </c>
      <c r="D4510" s="410" t="s">
        <v>11696</v>
      </c>
      <c r="E4510" s="410" t="s">
        <v>11695</v>
      </c>
      <c r="F4510" s="270"/>
      <c r="G4510" s="270"/>
      <c r="H4510" s="283" t="s">
        <v>39</v>
      </c>
      <c r="I4510" s="283" t="s">
        <v>40</v>
      </c>
      <c r="J4510" s="500">
        <v>2250</v>
      </c>
      <c r="K4510" s="501">
        <v>2025</v>
      </c>
      <c r="L4510" s="501">
        <v>1822.5</v>
      </c>
      <c r="M4510" s="501">
        <v>1800</v>
      </c>
      <c r="N4510" s="501">
        <v>1620</v>
      </c>
      <c r="O4510" s="501">
        <v>1458</v>
      </c>
      <c r="P4510" s="377" t="s">
        <v>31</v>
      </c>
      <c r="Q4510" s="377" t="s">
        <v>31</v>
      </c>
      <c r="R4510" s="377" t="s">
        <v>31</v>
      </c>
      <c r="S4510" s="270"/>
      <c r="T4510" s="283"/>
      <c r="U4510" s="283"/>
      <c r="V4510" s="270"/>
      <c r="W4510" s="270" t="s">
        <v>21</v>
      </c>
    </row>
    <row r="4511" s="253" customFormat="true" ht="27" hidden="true" spans="1:23">
      <c r="A4511" s="270">
        <f>MAX(A$3:A4510)+1</f>
        <v>4232</v>
      </c>
      <c r="B4511" s="270" t="s">
        <v>11697</v>
      </c>
      <c r="C4511" s="503" t="s">
        <v>11698</v>
      </c>
      <c r="D4511" s="410" t="s">
        <v>11696</v>
      </c>
      <c r="E4511" s="410" t="s">
        <v>11695</v>
      </c>
      <c r="F4511" s="270"/>
      <c r="G4511" s="270"/>
      <c r="H4511" s="283" t="s">
        <v>39</v>
      </c>
      <c r="I4511" s="283" t="s">
        <v>40</v>
      </c>
      <c r="J4511" s="377">
        <v>6000</v>
      </c>
      <c r="K4511" s="377">
        <v>6000</v>
      </c>
      <c r="L4511" s="377">
        <v>6000</v>
      </c>
      <c r="M4511" s="377">
        <v>4800</v>
      </c>
      <c r="N4511" s="377">
        <v>4800</v>
      </c>
      <c r="O4511" s="377">
        <v>4800</v>
      </c>
      <c r="P4511" s="377" t="s">
        <v>31</v>
      </c>
      <c r="Q4511" s="377" t="s">
        <v>31</v>
      </c>
      <c r="R4511" s="377" t="s">
        <v>31</v>
      </c>
      <c r="S4511" s="270"/>
      <c r="T4511" s="377"/>
      <c r="U4511" s="377"/>
      <c r="V4511" s="270"/>
      <c r="W4511" s="270" t="s">
        <v>938</v>
      </c>
    </row>
    <row r="4512" s="253" customFormat="true" ht="27" hidden="true" spans="1:23">
      <c r="A4512" s="270">
        <f>MAX(A$3:A4511)+1</f>
        <v>4233</v>
      </c>
      <c r="B4512" s="270">
        <v>331007011</v>
      </c>
      <c r="C4512" s="503" t="s">
        <v>11699</v>
      </c>
      <c r="D4512" s="410" t="s">
        <v>11700</v>
      </c>
      <c r="E4512" s="410" t="s">
        <v>11699</v>
      </c>
      <c r="F4512" s="270"/>
      <c r="G4512" s="270"/>
      <c r="H4512" s="283" t="s">
        <v>39</v>
      </c>
      <c r="I4512" s="283" t="s">
        <v>40</v>
      </c>
      <c r="J4512" s="500">
        <v>1950</v>
      </c>
      <c r="K4512" s="501">
        <v>1755</v>
      </c>
      <c r="L4512" s="501">
        <v>1579.5</v>
      </c>
      <c r="M4512" s="501">
        <v>1560</v>
      </c>
      <c r="N4512" s="501">
        <v>1404</v>
      </c>
      <c r="O4512" s="501">
        <v>1263.6</v>
      </c>
      <c r="P4512" s="377" t="s">
        <v>31</v>
      </c>
      <c r="Q4512" s="377" t="s">
        <v>31</v>
      </c>
      <c r="R4512" s="377" t="s">
        <v>31</v>
      </c>
      <c r="S4512" s="270"/>
      <c r="T4512" s="283"/>
      <c r="U4512" s="283"/>
      <c r="V4512" s="270"/>
      <c r="W4512" s="270" t="s">
        <v>21</v>
      </c>
    </row>
    <row r="4513" s="253" customFormat="true" ht="76.5" hidden="true" spans="1:23">
      <c r="A4513" s="270">
        <f>MAX(A$3:A4512)+1</f>
        <v>4234</v>
      </c>
      <c r="B4513" s="270">
        <v>331007012</v>
      </c>
      <c r="C4513" s="503" t="s">
        <v>11701</v>
      </c>
      <c r="D4513" s="410" t="s">
        <v>11702</v>
      </c>
      <c r="E4513" s="410" t="s">
        <v>11701</v>
      </c>
      <c r="F4513" s="474" t="s">
        <v>11703</v>
      </c>
      <c r="G4513" s="270"/>
      <c r="H4513" s="283" t="s">
        <v>39</v>
      </c>
      <c r="I4513" s="283" t="s">
        <v>40</v>
      </c>
      <c r="J4513" s="500">
        <v>1950</v>
      </c>
      <c r="K4513" s="501">
        <v>1755</v>
      </c>
      <c r="L4513" s="501">
        <v>1579.5</v>
      </c>
      <c r="M4513" s="501">
        <v>1560</v>
      </c>
      <c r="N4513" s="501">
        <v>1404</v>
      </c>
      <c r="O4513" s="501">
        <v>1263.6</v>
      </c>
      <c r="P4513" s="377" t="s">
        <v>31</v>
      </c>
      <c r="Q4513" s="377" t="s">
        <v>31</v>
      </c>
      <c r="R4513" s="377" t="s">
        <v>31</v>
      </c>
      <c r="S4513" s="270"/>
      <c r="T4513" s="283"/>
      <c r="U4513" s="283"/>
      <c r="V4513" s="270"/>
      <c r="W4513" s="270" t="s">
        <v>21</v>
      </c>
    </row>
    <row r="4514" s="253" customFormat="true" ht="27" hidden="true" spans="1:23">
      <c r="A4514" s="270">
        <f>MAX(A$3:A4513)+1</f>
        <v>4235</v>
      </c>
      <c r="B4514" s="270">
        <v>331007013</v>
      </c>
      <c r="C4514" s="503" t="s">
        <v>11704</v>
      </c>
      <c r="D4514" s="410" t="s">
        <v>11705</v>
      </c>
      <c r="E4514" s="410" t="s">
        <v>11704</v>
      </c>
      <c r="F4514" s="474"/>
      <c r="G4514" s="270"/>
      <c r="H4514" s="283" t="s">
        <v>39</v>
      </c>
      <c r="I4514" s="283" t="s">
        <v>40</v>
      </c>
      <c r="J4514" s="493">
        <v>3200</v>
      </c>
      <c r="K4514" s="494">
        <v>3200</v>
      </c>
      <c r="L4514" s="494">
        <v>3200</v>
      </c>
      <c r="M4514" s="494">
        <v>2560</v>
      </c>
      <c r="N4514" s="494">
        <v>2560</v>
      </c>
      <c r="O4514" s="494">
        <v>2560</v>
      </c>
      <c r="P4514" s="377" t="s">
        <v>31</v>
      </c>
      <c r="Q4514" s="377" t="s">
        <v>31</v>
      </c>
      <c r="R4514" s="377" t="s">
        <v>31</v>
      </c>
      <c r="S4514" s="270"/>
      <c r="T4514" s="377"/>
      <c r="U4514" s="377"/>
      <c r="V4514" s="270"/>
      <c r="W4514" s="270" t="s">
        <v>938</v>
      </c>
    </row>
    <row r="4515" s="253" customFormat="true" ht="27" hidden="true" spans="1:23">
      <c r="A4515" s="270">
        <f>MAX(A$3:A4514)+1</f>
        <v>4236</v>
      </c>
      <c r="B4515" s="270">
        <v>331007017</v>
      </c>
      <c r="C4515" s="503" t="s">
        <v>11706</v>
      </c>
      <c r="D4515" s="410" t="s">
        <v>11707</v>
      </c>
      <c r="E4515" s="410" t="s">
        <v>11706</v>
      </c>
      <c r="F4515" s="474" t="s">
        <v>8965</v>
      </c>
      <c r="G4515" s="270"/>
      <c r="H4515" s="283" t="s">
        <v>44</v>
      </c>
      <c r="I4515" s="283" t="s">
        <v>40</v>
      </c>
      <c r="J4515" s="500">
        <v>2250</v>
      </c>
      <c r="K4515" s="501">
        <v>2025</v>
      </c>
      <c r="L4515" s="501">
        <v>1822.5</v>
      </c>
      <c r="M4515" s="501">
        <v>1800</v>
      </c>
      <c r="N4515" s="501">
        <v>1620</v>
      </c>
      <c r="O4515" s="501">
        <v>1458</v>
      </c>
      <c r="P4515" s="377" t="s">
        <v>31</v>
      </c>
      <c r="Q4515" s="377" t="s">
        <v>31</v>
      </c>
      <c r="R4515" s="377" t="s">
        <v>31</v>
      </c>
      <c r="S4515" s="270"/>
      <c r="T4515" s="283"/>
      <c r="U4515" s="283"/>
      <c r="V4515" s="270"/>
      <c r="W4515" s="270" t="s">
        <v>21</v>
      </c>
    </row>
    <row r="4516" s="253" customFormat="true" ht="27" hidden="true" spans="1:23">
      <c r="A4516" s="270">
        <f>MAX(A$3:A4515)+1</f>
        <v>4237</v>
      </c>
      <c r="B4516" s="270">
        <v>331007018</v>
      </c>
      <c r="C4516" s="503" t="s">
        <v>11708</v>
      </c>
      <c r="D4516" s="410" t="s">
        <v>11709</v>
      </c>
      <c r="E4516" s="410" t="s">
        <v>11708</v>
      </c>
      <c r="F4516" s="474" t="s">
        <v>11710</v>
      </c>
      <c r="G4516" s="270"/>
      <c r="H4516" s="283" t="s">
        <v>39</v>
      </c>
      <c r="I4516" s="283" t="s">
        <v>40</v>
      </c>
      <c r="J4516" s="500">
        <v>1800</v>
      </c>
      <c r="K4516" s="501">
        <v>1620</v>
      </c>
      <c r="L4516" s="501">
        <v>1458</v>
      </c>
      <c r="M4516" s="501">
        <v>1440</v>
      </c>
      <c r="N4516" s="501">
        <v>1296</v>
      </c>
      <c r="O4516" s="501">
        <v>1166.4</v>
      </c>
      <c r="P4516" s="377" t="s">
        <v>31</v>
      </c>
      <c r="Q4516" s="377" t="s">
        <v>31</v>
      </c>
      <c r="R4516" s="377" t="s">
        <v>31</v>
      </c>
      <c r="S4516" s="270"/>
      <c r="T4516" s="283"/>
      <c r="U4516" s="283"/>
      <c r="V4516" s="270"/>
      <c r="W4516" s="270" t="s">
        <v>21</v>
      </c>
    </row>
    <row r="4517" s="253" customFormat="true" ht="27" hidden="true" spans="1:23">
      <c r="A4517" s="270">
        <f>MAX(A$3:A4516)+1</f>
        <v>4238</v>
      </c>
      <c r="B4517" s="270">
        <v>331007019</v>
      </c>
      <c r="C4517" s="341" t="s">
        <v>11711</v>
      </c>
      <c r="D4517" s="410" t="s">
        <v>11712</v>
      </c>
      <c r="E4517" s="410" t="s">
        <v>11711</v>
      </c>
      <c r="F4517" s="270"/>
      <c r="G4517" s="270" t="s">
        <v>4893</v>
      </c>
      <c r="H4517" s="283" t="s">
        <v>39</v>
      </c>
      <c r="I4517" s="283" t="s">
        <v>40</v>
      </c>
      <c r="J4517" s="490">
        <v>3360</v>
      </c>
      <c r="K4517" s="490">
        <v>3360</v>
      </c>
      <c r="L4517" s="490">
        <v>3360</v>
      </c>
      <c r="M4517" s="490">
        <v>2688</v>
      </c>
      <c r="N4517" s="490">
        <v>2688</v>
      </c>
      <c r="O4517" s="490">
        <v>2688</v>
      </c>
      <c r="P4517" s="377" t="s">
        <v>31</v>
      </c>
      <c r="Q4517" s="377" t="s">
        <v>31</v>
      </c>
      <c r="R4517" s="377" t="s">
        <v>31</v>
      </c>
      <c r="S4517" s="270"/>
      <c r="T4517" s="283"/>
      <c r="U4517" s="283"/>
      <c r="V4517" s="270"/>
      <c r="W4517" s="270" t="s">
        <v>21</v>
      </c>
    </row>
    <row r="4518" s="253" customFormat="true" ht="63.75" hidden="true" spans="1:23">
      <c r="A4518" s="270">
        <f>MAX(A$3:A4517)+1</f>
        <v>4239</v>
      </c>
      <c r="B4518" s="270">
        <v>331007020</v>
      </c>
      <c r="C4518" s="270" t="s">
        <v>11713</v>
      </c>
      <c r="D4518" s="410" t="s">
        <v>11714</v>
      </c>
      <c r="E4518" s="410" t="s">
        <v>11713</v>
      </c>
      <c r="F4518" s="270" t="s">
        <v>11715</v>
      </c>
      <c r="G4518" s="270"/>
      <c r="H4518" s="283" t="s">
        <v>29</v>
      </c>
      <c r="I4518" s="283" t="s">
        <v>40</v>
      </c>
      <c r="J4518" s="490" t="s">
        <v>70</v>
      </c>
      <c r="K4518" s="490" t="s">
        <v>70</v>
      </c>
      <c r="L4518" s="490" t="s">
        <v>70</v>
      </c>
      <c r="M4518" s="490" t="s">
        <v>70</v>
      </c>
      <c r="N4518" s="490" t="s">
        <v>70</v>
      </c>
      <c r="O4518" s="490" t="s">
        <v>70</v>
      </c>
      <c r="P4518" s="377" t="s">
        <v>70</v>
      </c>
      <c r="Q4518" s="377" t="s">
        <v>70</v>
      </c>
      <c r="R4518" s="377" t="s">
        <v>70</v>
      </c>
      <c r="S4518" s="270" t="s">
        <v>11716</v>
      </c>
      <c r="T4518" s="283"/>
      <c r="U4518" s="283"/>
      <c r="V4518" s="283"/>
      <c r="W4518" s="270" t="s">
        <v>120</v>
      </c>
    </row>
    <row r="4519" s="253" customFormat="true" ht="63.75" hidden="true" spans="1:23">
      <c r="A4519" s="270">
        <f>MAX(A$3:A4518)+1</f>
        <v>4240</v>
      </c>
      <c r="B4519" s="270">
        <v>331007021</v>
      </c>
      <c r="C4519" s="270" t="s">
        <v>11717</v>
      </c>
      <c r="D4519" s="410" t="s">
        <v>11718</v>
      </c>
      <c r="E4519" s="410" t="s">
        <v>11719</v>
      </c>
      <c r="F4519" s="270"/>
      <c r="G4519" s="270"/>
      <c r="H4519" s="283" t="s">
        <v>29</v>
      </c>
      <c r="I4519" s="283" t="s">
        <v>40</v>
      </c>
      <c r="J4519" s="490" t="s">
        <v>70</v>
      </c>
      <c r="K4519" s="490" t="s">
        <v>70</v>
      </c>
      <c r="L4519" s="490" t="s">
        <v>70</v>
      </c>
      <c r="M4519" s="490" t="s">
        <v>70</v>
      </c>
      <c r="N4519" s="490" t="s">
        <v>70</v>
      </c>
      <c r="O4519" s="490" t="s">
        <v>70</v>
      </c>
      <c r="P4519" s="377" t="s">
        <v>70</v>
      </c>
      <c r="Q4519" s="377" t="s">
        <v>70</v>
      </c>
      <c r="R4519" s="377" t="s">
        <v>70</v>
      </c>
      <c r="S4519" s="270"/>
      <c r="T4519" s="283"/>
      <c r="U4519" s="283"/>
      <c r="V4519" s="283"/>
      <c r="W4519" s="270" t="s">
        <v>120</v>
      </c>
    </row>
    <row r="4520" s="253" customFormat="true" ht="25.5" hidden="true" spans="1:23">
      <c r="A4520" s="270">
        <f>MAX(A$3:A4519)+1</f>
        <v>4241</v>
      </c>
      <c r="B4520" s="270">
        <v>331007022</v>
      </c>
      <c r="C4520" s="271" t="s">
        <v>11720</v>
      </c>
      <c r="D4520" s="336" t="s">
        <v>11562</v>
      </c>
      <c r="E4520" s="336" t="s">
        <v>11561</v>
      </c>
      <c r="F4520" s="270" t="s">
        <v>11721</v>
      </c>
      <c r="G4520" s="270"/>
      <c r="H4520" s="287" t="s">
        <v>29</v>
      </c>
      <c r="I4520" s="377" t="s">
        <v>40</v>
      </c>
      <c r="J4520" s="289" t="s">
        <v>70</v>
      </c>
      <c r="K4520" s="290"/>
      <c r="L4520" s="291"/>
      <c r="M4520" s="289" t="s">
        <v>70</v>
      </c>
      <c r="N4520" s="290"/>
      <c r="O4520" s="291"/>
      <c r="P4520" s="289" t="s">
        <v>70</v>
      </c>
      <c r="Q4520" s="290"/>
      <c r="R4520" s="291"/>
      <c r="S4520" s="271"/>
      <c r="T4520" s="283"/>
      <c r="U4520" s="283"/>
      <c r="V4520" s="270"/>
      <c r="W4520" s="270" t="s">
        <v>535</v>
      </c>
    </row>
    <row r="4521" s="252" customFormat="true" ht="25.5" hidden="true" spans="1:23">
      <c r="A4521" s="270"/>
      <c r="B4521" s="270">
        <v>331008</v>
      </c>
      <c r="C4521" s="270" t="s">
        <v>11722</v>
      </c>
      <c r="D4521" s="410"/>
      <c r="E4521" s="410"/>
      <c r="F4521" s="270"/>
      <c r="G4521" s="270" t="s">
        <v>11723</v>
      </c>
      <c r="H4521" s="283"/>
      <c r="I4521" s="283"/>
      <c r="J4521" s="490"/>
      <c r="K4521" s="490"/>
      <c r="L4521" s="490"/>
      <c r="M4521" s="490"/>
      <c r="N4521" s="490"/>
      <c r="O4521" s="490"/>
      <c r="P4521" s="377"/>
      <c r="Q4521" s="377"/>
      <c r="R4521" s="377"/>
      <c r="S4521" s="270"/>
      <c r="T4521" s="283"/>
      <c r="U4521" s="283"/>
      <c r="V4521" s="270"/>
      <c r="W4521" s="270" t="s">
        <v>21</v>
      </c>
    </row>
    <row r="4522" s="253" customFormat="true" ht="25.5" hidden="true" spans="1:23">
      <c r="A4522" s="270">
        <f>MAX(A$3:A4521)+1</f>
        <v>4242</v>
      </c>
      <c r="B4522" s="270">
        <v>331008001</v>
      </c>
      <c r="C4522" s="270" t="s">
        <v>11724</v>
      </c>
      <c r="D4522" s="410" t="s">
        <v>11725</v>
      </c>
      <c r="E4522" s="410" t="s">
        <v>11724</v>
      </c>
      <c r="F4522" s="474" t="s">
        <v>11726</v>
      </c>
      <c r="G4522" s="270"/>
      <c r="H4522" s="283" t="s">
        <v>39</v>
      </c>
      <c r="I4522" s="283" t="s">
        <v>842</v>
      </c>
      <c r="J4522" s="490">
        <v>2080</v>
      </c>
      <c r="K4522" s="490">
        <v>2080</v>
      </c>
      <c r="L4522" s="490">
        <v>2080</v>
      </c>
      <c r="M4522" s="490">
        <v>1664</v>
      </c>
      <c r="N4522" s="490">
        <v>1664</v>
      </c>
      <c r="O4522" s="490">
        <v>1664</v>
      </c>
      <c r="P4522" s="377" t="s">
        <v>31</v>
      </c>
      <c r="Q4522" s="377" t="s">
        <v>31</v>
      </c>
      <c r="R4522" s="377" t="s">
        <v>31</v>
      </c>
      <c r="S4522" s="270"/>
      <c r="T4522" s="312"/>
      <c r="U4522" s="312"/>
      <c r="V4522" s="270"/>
      <c r="W4522" s="270" t="s">
        <v>21</v>
      </c>
    </row>
    <row r="4523" s="253" customFormat="true" ht="25.5" hidden="true" spans="1:23">
      <c r="A4523" s="270">
        <f>MAX(A$3:A4522)+1</f>
        <v>4243</v>
      </c>
      <c r="B4523" s="270">
        <v>331008002</v>
      </c>
      <c r="C4523" s="270" t="s">
        <v>11727</v>
      </c>
      <c r="D4523" s="410" t="s">
        <v>11728</v>
      </c>
      <c r="E4523" s="410" t="s">
        <v>11727</v>
      </c>
      <c r="F4523" s="270" t="s">
        <v>11729</v>
      </c>
      <c r="G4523" s="270"/>
      <c r="H4523" s="283" t="s">
        <v>39</v>
      </c>
      <c r="I4523" s="283" t="s">
        <v>842</v>
      </c>
      <c r="J4523" s="500">
        <v>1200</v>
      </c>
      <c r="K4523" s="501">
        <v>1080</v>
      </c>
      <c r="L4523" s="501">
        <v>972</v>
      </c>
      <c r="M4523" s="501">
        <v>960</v>
      </c>
      <c r="N4523" s="501">
        <v>864</v>
      </c>
      <c r="O4523" s="501">
        <v>777.6</v>
      </c>
      <c r="P4523" s="377" t="s">
        <v>31</v>
      </c>
      <c r="Q4523" s="377" t="s">
        <v>31</v>
      </c>
      <c r="R4523" s="377" t="s">
        <v>31</v>
      </c>
      <c r="S4523" s="270"/>
      <c r="T4523" s="283"/>
      <c r="U4523" s="283"/>
      <c r="V4523" s="270"/>
      <c r="W4523" s="270" t="s">
        <v>21</v>
      </c>
    </row>
    <row r="4524" s="253" customFormat="true" ht="38.25" hidden="true" spans="1:23">
      <c r="A4524" s="270">
        <f>MAX(A$3:A4523)+1</f>
        <v>4244</v>
      </c>
      <c r="B4524" s="270" t="s">
        <v>11730</v>
      </c>
      <c r="C4524" s="341" t="s">
        <v>11731</v>
      </c>
      <c r="D4524" s="410" t="s">
        <v>11728</v>
      </c>
      <c r="E4524" s="410" t="s">
        <v>11727</v>
      </c>
      <c r="F4524" s="270"/>
      <c r="G4524" s="270"/>
      <c r="H4524" s="283" t="s">
        <v>44</v>
      </c>
      <c r="I4524" s="283" t="s">
        <v>842</v>
      </c>
      <c r="J4524" s="490" t="s">
        <v>31</v>
      </c>
      <c r="K4524" s="490" t="s">
        <v>31</v>
      </c>
      <c r="L4524" s="490" t="s">
        <v>31</v>
      </c>
      <c r="M4524" s="490" t="s">
        <v>31</v>
      </c>
      <c r="N4524" s="490" t="s">
        <v>31</v>
      </c>
      <c r="O4524" s="490" t="s">
        <v>31</v>
      </c>
      <c r="P4524" s="377" t="s">
        <v>31</v>
      </c>
      <c r="Q4524" s="377" t="s">
        <v>31</v>
      </c>
      <c r="R4524" s="377" t="s">
        <v>31</v>
      </c>
      <c r="S4524" s="270"/>
      <c r="T4524" s="283"/>
      <c r="U4524" s="283"/>
      <c r="V4524" s="270"/>
      <c r="W4524" s="270" t="s">
        <v>21</v>
      </c>
    </row>
    <row r="4525" s="253" customFormat="true" ht="25.5" hidden="true" spans="1:23">
      <c r="A4525" s="270">
        <f>MAX(A$3:A4524)+1</f>
        <v>4245</v>
      </c>
      <c r="B4525" s="270">
        <v>331008003</v>
      </c>
      <c r="C4525" s="270" t="s">
        <v>11732</v>
      </c>
      <c r="D4525" s="410" t="s">
        <v>11733</v>
      </c>
      <c r="E4525" s="410" t="s">
        <v>11732</v>
      </c>
      <c r="F4525" s="270"/>
      <c r="G4525" s="270" t="s">
        <v>11734</v>
      </c>
      <c r="H4525" s="283" t="s">
        <v>39</v>
      </c>
      <c r="I4525" s="283" t="s">
        <v>11735</v>
      </c>
      <c r="J4525" s="500">
        <v>1200</v>
      </c>
      <c r="K4525" s="501">
        <v>1080</v>
      </c>
      <c r="L4525" s="501">
        <v>972</v>
      </c>
      <c r="M4525" s="501">
        <v>960</v>
      </c>
      <c r="N4525" s="501">
        <v>864</v>
      </c>
      <c r="O4525" s="501">
        <v>777.6</v>
      </c>
      <c r="P4525" s="377" t="s">
        <v>31</v>
      </c>
      <c r="Q4525" s="377" t="s">
        <v>31</v>
      </c>
      <c r="R4525" s="377" t="s">
        <v>31</v>
      </c>
      <c r="S4525" s="270"/>
      <c r="T4525" s="283"/>
      <c r="U4525" s="283"/>
      <c r="V4525" s="270"/>
      <c r="W4525" s="270" t="s">
        <v>21</v>
      </c>
    </row>
    <row r="4526" s="253" customFormat="true" ht="25.5" hidden="true" spans="1:23">
      <c r="A4526" s="270">
        <f>MAX(A$3:A4525)+1</f>
        <v>4246</v>
      </c>
      <c r="B4526" s="270">
        <v>331008004</v>
      </c>
      <c r="C4526" s="270" t="s">
        <v>11736</v>
      </c>
      <c r="D4526" s="410" t="s">
        <v>11737</v>
      </c>
      <c r="E4526" s="410" t="s">
        <v>11736</v>
      </c>
      <c r="F4526" s="270"/>
      <c r="G4526" s="270"/>
      <c r="H4526" s="283" t="s">
        <v>39</v>
      </c>
      <c r="I4526" s="283" t="s">
        <v>40</v>
      </c>
      <c r="J4526" s="493">
        <v>1734</v>
      </c>
      <c r="K4526" s="494">
        <v>1734</v>
      </c>
      <c r="L4526" s="494">
        <v>1734</v>
      </c>
      <c r="M4526" s="494">
        <v>1387</v>
      </c>
      <c r="N4526" s="494">
        <v>1387</v>
      </c>
      <c r="O4526" s="494">
        <v>1387</v>
      </c>
      <c r="P4526" s="377" t="s">
        <v>31</v>
      </c>
      <c r="Q4526" s="377" t="s">
        <v>31</v>
      </c>
      <c r="R4526" s="377" t="s">
        <v>31</v>
      </c>
      <c r="S4526" s="270"/>
      <c r="T4526" s="377"/>
      <c r="U4526" s="377"/>
      <c r="V4526" s="270"/>
      <c r="W4526" s="270" t="s">
        <v>938</v>
      </c>
    </row>
    <row r="4527" s="253" customFormat="true" ht="25.5" hidden="true" spans="1:23">
      <c r="A4527" s="270">
        <f>MAX(A$3:A4526)+1</f>
        <v>4247</v>
      </c>
      <c r="B4527" s="270">
        <v>331008005</v>
      </c>
      <c r="C4527" s="270" t="s">
        <v>11738</v>
      </c>
      <c r="D4527" s="410" t="s">
        <v>11739</v>
      </c>
      <c r="E4527" s="410" t="s">
        <v>11738</v>
      </c>
      <c r="F4527" s="270" t="s">
        <v>11740</v>
      </c>
      <c r="G4527" s="270"/>
      <c r="H4527" s="283" t="s">
        <v>39</v>
      </c>
      <c r="I4527" s="283" t="s">
        <v>40</v>
      </c>
      <c r="J4527" s="490">
        <v>1600</v>
      </c>
      <c r="K4527" s="490">
        <v>1600</v>
      </c>
      <c r="L4527" s="490">
        <v>1600</v>
      </c>
      <c r="M4527" s="490">
        <v>1280</v>
      </c>
      <c r="N4527" s="490">
        <v>1280</v>
      </c>
      <c r="O4527" s="490">
        <v>1280</v>
      </c>
      <c r="P4527" s="377" t="s">
        <v>31</v>
      </c>
      <c r="Q4527" s="377" t="s">
        <v>31</v>
      </c>
      <c r="R4527" s="377" t="s">
        <v>31</v>
      </c>
      <c r="S4527" s="270"/>
      <c r="T4527" s="283"/>
      <c r="U4527" s="283"/>
      <c r="V4527" s="270"/>
      <c r="W4527" s="270" t="s">
        <v>21</v>
      </c>
    </row>
    <row r="4528" s="253" customFormat="true" ht="25.5" hidden="true" spans="1:23">
      <c r="A4528" s="270">
        <f>MAX(A$3:A4527)+1</f>
        <v>4248</v>
      </c>
      <c r="B4528" s="270">
        <v>331008006</v>
      </c>
      <c r="C4528" s="270" t="s">
        <v>11741</v>
      </c>
      <c r="D4528" s="410" t="s">
        <v>11742</v>
      </c>
      <c r="E4528" s="410" t="s">
        <v>11741</v>
      </c>
      <c r="F4528" s="270"/>
      <c r="G4528" s="270"/>
      <c r="H4528" s="283" t="s">
        <v>39</v>
      </c>
      <c r="I4528" s="283" t="s">
        <v>40</v>
      </c>
      <c r="J4528" s="500">
        <v>1200</v>
      </c>
      <c r="K4528" s="501">
        <v>1080</v>
      </c>
      <c r="L4528" s="501">
        <v>972</v>
      </c>
      <c r="M4528" s="501">
        <v>960</v>
      </c>
      <c r="N4528" s="501">
        <v>864</v>
      </c>
      <c r="O4528" s="501">
        <v>777.6</v>
      </c>
      <c r="P4528" s="377" t="s">
        <v>31</v>
      </c>
      <c r="Q4528" s="377" t="s">
        <v>31</v>
      </c>
      <c r="R4528" s="377" t="s">
        <v>31</v>
      </c>
      <c r="S4528" s="270"/>
      <c r="T4528" s="283"/>
      <c r="U4528" s="283"/>
      <c r="V4528" s="270"/>
      <c r="W4528" s="270" t="s">
        <v>21</v>
      </c>
    </row>
    <row r="4529" s="253" customFormat="true" ht="25.5" hidden="true" spans="1:23">
      <c r="A4529" s="270">
        <f>MAX(A$3:A4528)+1</f>
        <v>4249</v>
      </c>
      <c r="B4529" s="270">
        <v>331008007</v>
      </c>
      <c r="C4529" s="270" t="s">
        <v>11743</v>
      </c>
      <c r="D4529" s="410" t="s">
        <v>11744</v>
      </c>
      <c r="E4529" s="410" t="s">
        <v>11743</v>
      </c>
      <c r="F4529" s="270" t="s">
        <v>11745</v>
      </c>
      <c r="G4529" s="270"/>
      <c r="H4529" s="283" t="s">
        <v>39</v>
      </c>
      <c r="I4529" s="283" t="s">
        <v>40</v>
      </c>
      <c r="J4529" s="500">
        <v>1200</v>
      </c>
      <c r="K4529" s="501">
        <v>1080</v>
      </c>
      <c r="L4529" s="501">
        <v>972</v>
      </c>
      <c r="M4529" s="501">
        <v>960</v>
      </c>
      <c r="N4529" s="501">
        <v>864</v>
      </c>
      <c r="O4529" s="501">
        <v>777.6</v>
      </c>
      <c r="P4529" s="377" t="s">
        <v>31</v>
      </c>
      <c r="Q4529" s="377" t="s">
        <v>31</v>
      </c>
      <c r="R4529" s="377" t="s">
        <v>31</v>
      </c>
      <c r="S4529" s="270"/>
      <c r="T4529" s="283"/>
      <c r="U4529" s="283"/>
      <c r="V4529" s="270"/>
      <c r="W4529" s="270" t="s">
        <v>21</v>
      </c>
    </row>
    <row r="4530" s="253" customFormat="true" ht="25.5" hidden="true" spans="1:23">
      <c r="A4530" s="270">
        <f>MAX(A$3:A4529)+1</f>
        <v>4250</v>
      </c>
      <c r="B4530" s="270" t="s">
        <v>11746</v>
      </c>
      <c r="C4530" s="270" t="s">
        <v>11747</v>
      </c>
      <c r="D4530" s="410" t="s">
        <v>11744</v>
      </c>
      <c r="E4530" s="410" t="s">
        <v>11743</v>
      </c>
      <c r="F4530" s="270"/>
      <c r="G4530" s="270"/>
      <c r="H4530" s="283" t="s">
        <v>39</v>
      </c>
      <c r="I4530" s="283" t="s">
        <v>40</v>
      </c>
      <c r="J4530" s="490">
        <v>300</v>
      </c>
      <c r="K4530" s="490">
        <v>300</v>
      </c>
      <c r="L4530" s="490">
        <v>300</v>
      </c>
      <c r="M4530" s="490">
        <v>240</v>
      </c>
      <c r="N4530" s="490">
        <v>240</v>
      </c>
      <c r="O4530" s="490">
        <v>240</v>
      </c>
      <c r="P4530" s="377" t="s">
        <v>31</v>
      </c>
      <c r="Q4530" s="377" t="s">
        <v>31</v>
      </c>
      <c r="R4530" s="377" t="s">
        <v>31</v>
      </c>
      <c r="S4530" s="270"/>
      <c r="T4530" s="283"/>
      <c r="U4530" s="283"/>
      <c r="V4530" s="270"/>
      <c r="W4530" s="270" t="s">
        <v>21</v>
      </c>
    </row>
    <row r="4531" s="253" customFormat="true" ht="38.25" hidden="true" spans="1:23">
      <c r="A4531" s="270">
        <f>MAX(A$3:A4530)+1</f>
        <v>4251</v>
      </c>
      <c r="B4531" s="270">
        <v>331008008</v>
      </c>
      <c r="C4531" s="270" t="s">
        <v>11748</v>
      </c>
      <c r="D4531" s="410" t="s">
        <v>11749</v>
      </c>
      <c r="E4531" s="410" t="s">
        <v>11748</v>
      </c>
      <c r="F4531" s="474" t="s">
        <v>11750</v>
      </c>
      <c r="G4531" s="270"/>
      <c r="H4531" s="283" t="s">
        <v>39</v>
      </c>
      <c r="I4531" s="283" t="s">
        <v>40</v>
      </c>
      <c r="J4531" s="500">
        <v>1200</v>
      </c>
      <c r="K4531" s="501">
        <v>1080</v>
      </c>
      <c r="L4531" s="501">
        <v>972</v>
      </c>
      <c r="M4531" s="501">
        <v>960</v>
      </c>
      <c r="N4531" s="501">
        <v>864</v>
      </c>
      <c r="O4531" s="501">
        <v>777.6</v>
      </c>
      <c r="P4531" s="377" t="s">
        <v>31</v>
      </c>
      <c r="Q4531" s="377" t="s">
        <v>31</v>
      </c>
      <c r="R4531" s="377" t="s">
        <v>31</v>
      </c>
      <c r="S4531" s="270"/>
      <c r="T4531" s="283"/>
      <c r="U4531" s="283"/>
      <c r="V4531" s="270"/>
      <c r="W4531" s="270" t="s">
        <v>21</v>
      </c>
    </row>
    <row r="4532" s="253" customFormat="true" ht="51" hidden="true" spans="1:23">
      <c r="A4532" s="270">
        <f>MAX(A$3:A4531)+1</f>
        <v>4252</v>
      </c>
      <c r="B4532" s="270">
        <v>331008009</v>
      </c>
      <c r="C4532" s="270" t="s">
        <v>11751</v>
      </c>
      <c r="D4532" s="410" t="s">
        <v>11752</v>
      </c>
      <c r="E4532" s="410" t="s">
        <v>11751</v>
      </c>
      <c r="F4532" s="474" t="s">
        <v>11753</v>
      </c>
      <c r="G4532" s="270"/>
      <c r="H4532" s="283" t="s">
        <v>39</v>
      </c>
      <c r="I4532" s="283" t="s">
        <v>40</v>
      </c>
      <c r="J4532" s="493">
        <v>1500</v>
      </c>
      <c r="K4532" s="494">
        <v>1500</v>
      </c>
      <c r="L4532" s="494">
        <v>1500</v>
      </c>
      <c r="M4532" s="494">
        <v>1200</v>
      </c>
      <c r="N4532" s="494">
        <v>1200</v>
      </c>
      <c r="O4532" s="494">
        <v>1200</v>
      </c>
      <c r="P4532" s="377" t="s">
        <v>31</v>
      </c>
      <c r="Q4532" s="377" t="s">
        <v>31</v>
      </c>
      <c r="R4532" s="377" t="s">
        <v>31</v>
      </c>
      <c r="S4532" s="270"/>
      <c r="T4532" s="377"/>
      <c r="U4532" s="377"/>
      <c r="V4532" s="270"/>
      <c r="W4532" s="270" t="s">
        <v>938</v>
      </c>
    </row>
    <row r="4533" s="253" customFormat="true" ht="25.5" hidden="true" spans="1:23">
      <c r="A4533" s="270">
        <f>MAX(A$3:A4532)+1</f>
        <v>4253</v>
      </c>
      <c r="B4533" s="270">
        <v>331008010</v>
      </c>
      <c r="C4533" s="270" t="s">
        <v>11754</v>
      </c>
      <c r="D4533" s="410" t="s">
        <v>11755</v>
      </c>
      <c r="E4533" s="410" t="s">
        <v>11754</v>
      </c>
      <c r="F4533" s="270"/>
      <c r="G4533" s="270"/>
      <c r="H4533" s="283" t="s">
        <v>39</v>
      </c>
      <c r="I4533" s="283" t="s">
        <v>40</v>
      </c>
      <c r="J4533" s="500">
        <v>1200</v>
      </c>
      <c r="K4533" s="501">
        <v>1080</v>
      </c>
      <c r="L4533" s="501">
        <v>972</v>
      </c>
      <c r="M4533" s="501">
        <v>960</v>
      </c>
      <c r="N4533" s="501">
        <v>864</v>
      </c>
      <c r="O4533" s="501">
        <v>777.6</v>
      </c>
      <c r="P4533" s="377" t="s">
        <v>31</v>
      </c>
      <c r="Q4533" s="377" t="s">
        <v>31</v>
      </c>
      <c r="R4533" s="377" t="s">
        <v>31</v>
      </c>
      <c r="S4533" s="270"/>
      <c r="T4533" s="283"/>
      <c r="U4533" s="283"/>
      <c r="V4533" s="270"/>
      <c r="W4533" s="270" t="s">
        <v>21</v>
      </c>
    </row>
    <row r="4534" s="253" customFormat="true" ht="25.5" hidden="true" spans="1:23">
      <c r="A4534" s="270">
        <f>MAX(A$3:A4533)+1</f>
        <v>4254</v>
      </c>
      <c r="B4534" s="270" t="s">
        <v>11756</v>
      </c>
      <c r="C4534" s="393" t="s">
        <v>11757</v>
      </c>
      <c r="D4534" s="410" t="s">
        <v>11758</v>
      </c>
      <c r="E4534" s="410" t="s">
        <v>11759</v>
      </c>
      <c r="F4534" s="270"/>
      <c r="G4534" s="270"/>
      <c r="H4534" s="283" t="s">
        <v>39</v>
      </c>
      <c r="I4534" s="283" t="s">
        <v>40</v>
      </c>
      <c r="J4534" s="490">
        <f t="shared" ref="J4534:O4534" si="33">1.5*100</f>
        <v>150</v>
      </c>
      <c r="K4534" s="490">
        <f t="shared" si="33"/>
        <v>150</v>
      </c>
      <c r="L4534" s="490">
        <f t="shared" si="33"/>
        <v>150</v>
      </c>
      <c r="M4534" s="490">
        <f t="shared" si="33"/>
        <v>150</v>
      </c>
      <c r="N4534" s="490">
        <f t="shared" si="33"/>
        <v>150</v>
      </c>
      <c r="O4534" s="490">
        <f t="shared" si="33"/>
        <v>150</v>
      </c>
      <c r="P4534" s="377" t="s">
        <v>31</v>
      </c>
      <c r="Q4534" s="377" t="s">
        <v>31</v>
      </c>
      <c r="R4534" s="377" t="s">
        <v>31</v>
      </c>
      <c r="S4534" s="430" t="s">
        <v>11757</v>
      </c>
      <c r="T4534" s="283"/>
      <c r="U4534" s="283"/>
      <c r="V4534" s="270"/>
      <c r="W4534" s="270" t="s">
        <v>21</v>
      </c>
    </row>
    <row r="4535" s="253" customFormat="true" ht="25.5" hidden="true" spans="1:23">
      <c r="A4535" s="270">
        <f>MAX(A$3:A4534)+1</f>
        <v>4255</v>
      </c>
      <c r="B4535" s="270">
        <v>331008011</v>
      </c>
      <c r="C4535" s="270" t="s">
        <v>11760</v>
      </c>
      <c r="D4535" s="410" t="s">
        <v>11761</v>
      </c>
      <c r="E4535" s="410" t="s">
        <v>11760</v>
      </c>
      <c r="F4535" s="270" t="s">
        <v>11762</v>
      </c>
      <c r="G4535" s="270"/>
      <c r="H4535" s="283" t="s">
        <v>39</v>
      </c>
      <c r="I4535" s="283" t="s">
        <v>40</v>
      </c>
      <c r="J4535" s="500">
        <v>1200</v>
      </c>
      <c r="K4535" s="501">
        <v>1080</v>
      </c>
      <c r="L4535" s="501">
        <v>972</v>
      </c>
      <c r="M4535" s="501">
        <v>960</v>
      </c>
      <c r="N4535" s="501">
        <v>864</v>
      </c>
      <c r="O4535" s="501">
        <v>777.6</v>
      </c>
      <c r="P4535" s="377" t="s">
        <v>31</v>
      </c>
      <c r="Q4535" s="377" t="s">
        <v>31</v>
      </c>
      <c r="R4535" s="377" t="s">
        <v>31</v>
      </c>
      <c r="S4535" s="430"/>
      <c r="T4535" s="283"/>
      <c r="U4535" s="283"/>
      <c r="V4535" s="270"/>
      <c r="W4535" s="270" t="s">
        <v>21</v>
      </c>
    </row>
    <row r="4536" s="253" customFormat="true" ht="38.25" hidden="true" spans="1:23">
      <c r="A4536" s="270">
        <f>MAX(A$3:A4535)+1</f>
        <v>4256</v>
      </c>
      <c r="B4536" s="270">
        <v>331008012</v>
      </c>
      <c r="C4536" s="270" t="s">
        <v>11763</v>
      </c>
      <c r="D4536" s="410" t="s">
        <v>11764</v>
      </c>
      <c r="E4536" s="410" t="s">
        <v>11763</v>
      </c>
      <c r="F4536" s="270" t="s">
        <v>11765</v>
      </c>
      <c r="G4536" s="270"/>
      <c r="H4536" s="283" t="s">
        <v>39</v>
      </c>
      <c r="I4536" s="283" t="s">
        <v>40</v>
      </c>
      <c r="J4536" s="493">
        <v>2100</v>
      </c>
      <c r="K4536" s="494">
        <v>2100</v>
      </c>
      <c r="L4536" s="494">
        <v>2100</v>
      </c>
      <c r="M4536" s="494">
        <v>1680</v>
      </c>
      <c r="N4536" s="494">
        <v>1680</v>
      </c>
      <c r="O4536" s="494">
        <v>1680</v>
      </c>
      <c r="P4536" s="377" t="s">
        <v>31</v>
      </c>
      <c r="Q4536" s="377" t="s">
        <v>31</v>
      </c>
      <c r="R4536" s="377" t="s">
        <v>31</v>
      </c>
      <c r="S4536" s="430"/>
      <c r="T4536" s="377"/>
      <c r="U4536" s="377"/>
      <c r="V4536" s="270"/>
      <c r="W4536" s="270" t="s">
        <v>938</v>
      </c>
    </row>
    <row r="4537" s="253" customFormat="true" ht="25.5" hidden="true" spans="1:23">
      <c r="A4537" s="270">
        <f>MAX(A$3:A4536)+1</f>
        <v>4257</v>
      </c>
      <c r="B4537" s="270">
        <v>331008013</v>
      </c>
      <c r="C4537" s="270" t="s">
        <v>11766</v>
      </c>
      <c r="D4537" s="410" t="s">
        <v>11767</v>
      </c>
      <c r="E4537" s="410" t="s">
        <v>11766</v>
      </c>
      <c r="F4537" s="270"/>
      <c r="G4537" s="270"/>
      <c r="H4537" s="283" t="s">
        <v>44</v>
      </c>
      <c r="I4537" s="283" t="s">
        <v>40</v>
      </c>
      <c r="J4537" s="500">
        <v>1350</v>
      </c>
      <c r="K4537" s="501">
        <v>1215</v>
      </c>
      <c r="L4537" s="501">
        <v>1093.5</v>
      </c>
      <c r="M4537" s="501">
        <v>1080</v>
      </c>
      <c r="N4537" s="501">
        <v>972</v>
      </c>
      <c r="O4537" s="501">
        <v>874.8</v>
      </c>
      <c r="P4537" s="377" t="s">
        <v>31</v>
      </c>
      <c r="Q4537" s="377" t="s">
        <v>31</v>
      </c>
      <c r="R4537" s="377" t="s">
        <v>31</v>
      </c>
      <c r="S4537" s="430" t="s">
        <v>11768</v>
      </c>
      <c r="T4537" s="283"/>
      <c r="U4537" s="283"/>
      <c r="V4537" s="270"/>
      <c r="W4537" s="270" t="s">
        <v>21</v>
      </c>
    </row>
    <row r="4538" s="253" customFormat="true" ht="27" hidden="true" spans="1:23">
      <c r="A4538" s="270">
        <f>MAX(A$3:A4537)+1</f>
        <v>4258</v>
      </c>
      <c r="B4538" s="270" t="s">
        <v>11769</v>
      </c>
      <c r="C4538" s="393" t="s">
        <v>11770</v>
      </c>
      <c r="D4538" s="410" t="s">
        <v>11767</v>
      </c>
      <c r="E4538" s="410" t="s">
        <v>11766</v>
      </c>
      <c r="F4538" s="270"/>
      <c r="G4538" s="270"/>
      <c r="H4538" s="283" t="s">
        <v>44</v>
      </c>
      <c r="I4538" s="283" t="s">
        <v>40</v>
      </c>
      <c r="J4538" s="490">
        <f t="shared" ref="J4538:O4538" si="34">1.5*200</f>
        <v>300</v>
      </c>
      <c r="K4538" s="490">
        <f t="shared" si="34"/>
        <v>300</v>
      </c>
      <c r="L4538" s="490">
        <f t="shared" si="34"/>
        <v>300</v>
      </c>
      <c r="M4538" s="490">
        <f t="shared" si="34"/>
        <v>300</v>
      </c>
      <c r="N4538" s="490">
        <f t="shared" si="34"/>
        <v>300</v>
      </c>
      <c r="O4538" s="490">
        <f t="shared" si="34"/>
        <v>300</v>
      </c>
      <c r="P4538" s="377" t="s">
        <v>31</v>
      </c>
      <c r="Q4538" s="377" t="s">
        <v>31</v>
      </c>
      <c r="R4538" s="377" t="s">
        <v>31</v>
      </c>
      <c r="S4538" s="430" t="s">
        <v>11770</v>
      </c>
      <c r="T4538" s="283"/>
      <c r="U4538" s="283"/>
      <c r="V4538" s="270"/>
      <c r="W4538" s="270" t="s">
        <v>21</v>
      </c>
    </row>
    <row r="4539" s="253" customFormat="true" ht="25.5" hidden="true" spans="1:23">
      <c r="A4539" s="270">
        <f>MAX(A$3:A4538)+1</f>
        <v>4259</v>
      </c>
      <c r="B4539" s="270">
        <v>331008014</v>
      </c>
      <c r="C4539" s="270" t="s">
        <v>11771</v>
      </c>
      <c r="D4539" s="410" t="s">
        <v>11772</v>
      </c>
      <c r="E4539" s="410" t="s">
        <v>11771</v>
      </c>
      <c r="F4539" s="270" t="s">
        <v>11773</v>
      </c>
      <c r="G4539" s="270"/>
      <c r="H4539" s="283" t="s">
        <v>39</v>
      </c>
      <c r="I4539" s="283" t="s">
        <v>40</v>
      </c>
      <c r="J4539" s="500">
        <v>1350</v>
      </c>
      <c r="K4539" s="501">
        <v>1215</v>
      </c>
      <c r="L4539" s="501">
        <v>1093.5</v>
      </c>
      <c r="M4539" s="501">
        <v>1080</v>
      </c>
      <c r="N4539" s="501">
        <v>972</v>
      </c>
      <c r="O4539" s="501">
        <v>874.8</v>
      </c>
      <c r="P4539" s="377" t="s">
        <v>31</v>
      </c>
      <c r="Q4539" s="377" t="s">
        <v>31</v>
      </c>
      <c r="R4539" s="377" t="s">
        <v>31</v>
      </c>
      <c r="S4539" s="270"/>
      <c r="T4539" s="283"/>
      <c r="U4539" s="283"/>
      <c r="V4539" s="270"/>
      <c r="W4539" s="270" t="s">
        <v>21</v>
      </c>
    </row>
    <row r="4540" s="253" customFormat="true" ht="25.5" hidden="true" spans="1:23">
      <c r="A4540" s="270">
        <f>MAX(A$3:A4539)+1</f>
        <v>4260</v>
      </c>
      <c r="B4540" s="270">
        <v>331008015</v>
      </c>
      <c r="C4540" s="270" t="s">
        <v>11774</v>
      </c>
      <c r="D4540" s="410" t="s">
        <v>11775</v>
      </c>
      <c r="E4540" s="410" t="s">
        <v>11774</v>
      </c>
      <c r="F4540" s="270" t="s">
        <v>11776</v>
      </c>
      <c r="G4540" s="270"/>
      <c r="H4540" s="283" t="s">
        <v>39</v>
      </c>
      <c r="I4540" s="283" t="s">
        <v>40</v>
      </c>
      <c r="J4540" s="490">
        <v>4360</v>
      </c>
      <c r="K4540" s="490">
        <v>4360</v>
      </c>
      <c r="L4540" s="490">
        <v>4360</v>
      </c>
      <c r="M4540" s="490">
        <v>3488</v>
      </c>
      <c r="N4540" s="490">
        <v>3488</v>
      </c>
      <c r="O4540" s="490">
        <v>3488</v>
      </c>
      <c r="P4540" s="377" t="s">
        <v>31</v>
      </c>
      <c r="Q4540" s="377" t="s">
        <v>31</v>
      </c>
      <c r="R4540" s="377" t="s">
        <v>31</v>
      </c>
      <c r="S4540" s="270"/>
      <c r="T4540" s="312"/>
      <c r="U4540" s="312"/>
      <c r="V4540" s="270"/>
      <c r="W4540" s="270" t="s">
        <v>21</v>
      </c>
    </row>
    <row r="4541" s="253" customFormat="true" ht="25.5" hidden="true" spans="1:23">
      <c r="A4541" s="270">
        <f>MAX(A$3:A4540)+1</f>
        <v>4261</v>
      </c>
      <c r="B4541" s="270">
        <v>331008016</v>
      </c>
      <c r="C4541" s="270" t="s">
        <v>11777</v>
      </c>
      <c r="D4541" s="410" t="s">
        <v>11778</v>
      </c>
      <c r="E4541" s="410" t="s">
        <v>11777</v>
      </c>
      <c r="F4541" s="270"/>
      <c r="G4541" s="270"/>
      <c r="H4541" s="283" t="s">
        <v>39</v>
      </c>
      <c r="I4541" s="283" t="s">
        <v>40</v>
      </c>
      <c r="J4541" s="500">
        <v>2250</v>
      </c>
      <c r="K4541" s="501">
        <v>2025</v>
      </c>
      <c r="L4541" s="501">
        <v>1822.5</v>
      </c>
      <c r="M4541" s="501">
        <v>1800</v>
      </c>
      <c r="N4541" s="501">
        <v>1620</v>
      </c>
      <c r="O4541" s="501">
        <v>1458</v>
      </c>
      <c r="P4541" s="377" t="s">
        <v>31</v>
      </c>
      <c r="Q4541" s="377" t="s">
        <v>31</v>
      </c>
      <c r="R4541" s="377" t="s">
        <v>31</v>
      </c>
      <c r="S4541" s="270"/>
      <c r="T4541" s="283"/>
      <c r="U4541" s="283"/>
      <c r="V4541" s="270"/>
      <c r="W4541" s="270" t="s">
        <v>21</v>
      </c>
    </row>
    <row r="4542" s="253" customFormat="true" ht="25.5" hidden="true" spans="1:23">
      <c r="A4542" s="270">
        <f>MAX(A$3:A4541)+1</f>
        <v>4262</v>
      </c>
      <c r="B4542" s="270">
        <v>331008017</v>
      </c>
      <c r="C4542" s="270" t="s">
        <v>11779</v>
      </c>
      <c r="D4542" s="410" t="s">
        <v>11780</v>
      </c>
      <c r="E4542" s="410" t="s">
        <v>11779</v>
      </c>
      <c r="F4542" s="270" t="s">
        <v>11781</v>
      </c>
      <c r="G4542" s="270"/>
      <c r="H4542" s="283" t="s">
        <v>39</v>
      </c>
      <c r="I4542" s="283" t="s">
        <v>40</v>
      </c>
      <c r="J4542" s="493">
        <v>1832</v>
      </c>
      <c r="K4542" s="494">
        <v>1832</v>
      </c>
      <c r="L4542" s="494">
        <v>1832</v>
      </c>
      <c r="M4542" s="494">
        <v>1466</v>
      </c>
      <c r="N4542" s="494">
        <v>1466</v>
      </c>
      <c r="O4542" s="494">
        <v>1466</v>
      </c>
      <c r="P4542" s="377" t="s">
        <v>31</v>
      </c>
      <c r="Q4542" s="377" t="s">
        <v>31</v>
      </c>
      <c r="R4542" s="377" t="s">
        <v>31</v>
      </c>
      <c r="S4542" s="270"/>
      <c r="T4542" s="377"/>
      <c r="U4542" s="377"/>
      <c r="V4542" s="270"/>
      <c r="W4542" s="270" t="s">
        <v>938</v>
      </c>
    </row>
    <row r="4543" s="253" customFormat="true" ht="27" hidden="true" spans="1:23">
      <c r="A4543" s="270">
        <f>MAX(A$3:A4542)+1</f>
        <v>4263</v>
      </c>
      <c r="B4543" s="270" t="s">
        <v>11782</v>
      </c>
      <c r="C4543" s="393" t="s">
        <v>11783</v>
      </c>
      <c r="D4543" s="410" t="s">
        <v>11784</v>
      </c>
      <c r="E4543" s="410" t="s">
        <v>11785</v>
      </c>
      <c r="F4543" s="270"/>
      <c r="G4543" s="270"/>
      <c r="H4543" s="283" t="s">
        <v>39</v>
      </c>
      <c r="I4543" s="283" t="s">
        <v>40</v>
      </c>
      <c r="J4543" s="490">
        <f t="shared" ref="J4543:O4543" si="35">1.5*100</f>
        <v>150</v>
      </c>
      <c r="K4543" s="490">
        <f t="shared" si="35"/>
        <v>150</v>
      </c>
      <c r="L4543" s="490">
        <f t="shared" si="35"/>
        <v>150</v>
      </c>
      <c r="M4543" s="490">
        <f t="shared" si="35"/>
        <v>150</v>
      </c>
      <c r="N4543" s="490">
        <f t="shared" si="35"/>
        <v>150</v>
      </c>
      <c r="O4543" s="490">
        <f t="shared" si="35"/>
        <v>150</v>
      </c>
      <c r="P4543" s="377" t="s">
        <v>31</v>
      </c>
      <c r="Q4543" s="377" t="s">
        <v>31</v>
      </c>
      <c r="R4543" s="377" t="s">
        <v>31</v>
      </c>
      <c r="S4543" s="393" t="s">
        <v>11783</v>
      </c>
      <c r="T4543" s="283"/>
      <c r="U4543" s="283"/>
      <c r="V4543" s="270"/>
      <c r="W4543" s="270" t="s">
        <v>21</v>
      </c>
    </row>
    <row r="4544" s="253" customFormat="true" ht="25.5" hidden="true" spans="1:23">
      <c r="A4544" s="270">
        <f>MAX(A$3:A4543)+1</f>
        <v>4264</v>
      </c>
      <c r="B4544" s="270">
        <v>331008018</v>
      </c>
      <c r="C4544" s="503" t="s">
        <v>11786</v>
      </c>
      <c r="D4544" s="410" t="s">
        <v>11787</v>
      </c>
      <c r="E4544" s="410" t="s">
        <v>11786</v>
      </c>
      <c r="F4544" s="474" t="s">
        <v>11788</v>
      </c>
      <c r="G4544" s="270"/>
      <c r="H4544" s="283" t="s">
        <v>4442</v>
      </c>
      <c r="I4544" s="283" t="s">
        <v>40</v>
      </c>
      <c r="J4544" s="500">
        <v>1350</v>
      </c>
      <c r="K4544" s="501">
        <v>1215</v>
      </c>
      <c r="L4544" s="501">
        <v>1093.5</v>
      </c>
      <c r="M4544" s="501">
        <v>1080</v>
      </c>
      <c r="N4544" s="501">
        <v>972</v>
      </c>
      <c r="O4544" s="501">
        <v>874.8</v>
      </c>
      <c r="P4544" s="377" t="s">
        <v>31</v>
      </c>
      <c r="Q4544" s="377" t="s">
        <v>31</v>
      </c>
      <c r="R4544" s="377" t="s">
        <v>31</v>
      </c>
      <c r="S4544" s="498" t="s">
        <v>8517</v>
      </c>
      <c r="T4544" s="283"/>
      <c r="U4544" s="283"/>
      <c r="V4544" s="270"/>
      <c r="W4544" s="270" t="s">
        <v>21</v>
      </c>
    </row>
    <row r="4545" s="253" customFormat="true" ht="25.5" hidden="true" spans="1:23">
      <c r="A4545" s="270">
        <f>MAX(A$3:A4544)+1</f>
        <v>4265</v>
      </c>
      <c r="B4545" s="270">
        <v>331008019</v>
      </c>
      <c r="C4545" s="503" t="s">
        <v>11789</v>
      </c>
      <c r="D4545" s="410" t="s">
        <v>11790</v>
      </c>
      <c r="E4545" s="410" t="s">
        <v>11789</v>
      </c>
      <c r="F4545" s="474"/>
      <c r="G4545" s="270"/>
      <c r="H4545" s="283" t="s">
        <v>4442</v>
      </c>
      <c r="I4545" s="283" t="s">
        <v>40</v>
      </c>
      <c r="J4545" s="500">
        <v>1350</v>
      </c>
      <c r="K4545" s="501">
        <v>1215</v>
      </c>
      <c r="L4545" s="501">
        <v>1093.5</v>
      </c>
      <c r="M4545" s="501">
        <v>1080</v>
      </c>
      <c r="N4545" s="501">
        <v>972</v>
      </c>
      <c r="O4545" s="501">
        <v>874.8</v>
      </c>
      <c r="P4545" s="377" t="s">
        <v>31</v>
      </c>
      <c r="Q4545" s="377" t="s">
        <v>31</v>
      </c>
      <c r="R4545" s="377" t="s">
        <v>31</v>
      </c>
      <c r="S4545" s="498" t="s">
        <v>8517</v>
      </c>
      <c r="T4545" s="283"/>
      <c r="U4545" s="283"/>
      <c r="V4545" s="270"/>
      <c r="W4545" s="270" t="s">
        <v>21</v>
      </c>
    </row>
    <row r="4546" s="253" customFormat="true" ht="27" hidden="true" spans="1:23">
      <c r="A4546" s="270">
        <f>MAX(A$3:A4545)+1</f>
        <v>4266</v>
      </c>
      <c r="B4546" s="270">
        <v>331008020</v>
      </c>
      <c r="C4546" s="503" t="s">
        <v>11791</v>
      </c>
      <c r="D4546" s="410" t="s">
        <v>11792</v>
      </c>
      <c r="E4546" s="410" t="s">
        <v>11791</v>
      </c>
      <c r="F4546" s="474" t="s">
        <v>11793</v>
      </c>
      <c r="G4546" s="270"/>
      <c r="H4546" s="283" t="s">
        <v>4442</v>
      </c>
      <c r="I4546" s="283" t="s">
        <v>40</v>
      </c>
      <c r="J4546" s="500">
        <v>1350</v>
      </c>
      <c r="K4546" s="501">
        <v>1215</v>
      </c>
      <c r="L4546" s="501">
        <v>1093.5</v>
      </c>
      <c r="M4546" s="501">
        <v>1080</v>
      </c>
      <c r="N4546" s="501">
        <v>972</v>
      </c>
      <c r="O4546" s="501">
        <v>874.8</v>
      </c>
      <c r="P4546" s="377" t="s">
        <v>31</v>
      </c>
      <c r="Q4546" s="377" t="s">
        <v>31</v>
      </c>
      <c r="R4546" s="377" t="s">
        <v>31</v>
      </c>
      <c r="S4546" s="498" t="s">
        <v>8517</v>
      </c>
      <c r="T4546" s="283"/>
      <c r="U4546" s="283"/>
      <c r="V4546" s="270"/>
      <c r="W4546" s="270" t="s">
        <v>21</v>
      </c>
    </row>
    <row r="4547" s="253" customFormat="true" ht="27" hidden="true" spans="1:23">
      <c r="A4547" s="270">
        <f>MAX(A$3:A4546)+1</f>
        <v>4267</v>
      </c>
      <c r="B4547" s="270">
        <v>331008021</v>
      </c>
      <c r="C4547" s="503" t="s">
        <v>11794</v>
      </c>
      <c r="D4547" s="410" t="s">
        <v>11795</v>
      </c>
      <c r="E4547" s="410" t="s">
        <v>11794</v>
      </c>
      <c r="F4547" s="474" t="s">
        <v>11796</v>
      </c>
      <c r="G4547" s="270"/>
      <c r="H4547" s="283" t="s">
        <v>1113</v>
      </c>
      <c r="I4547" s="283" t="s">
        <v>40</v>
      </c>
      <c r="J4547" s="500">
        <v>1500</v>
      </c>
      <c r="K4547" s="501">
        <v>1350</v>
      </c>
      <c r="L4547" s="501">
        <v>1215</v>
      </c>
      <c r="M4547" s="501">
        <v>1200</v>
      </c>
      <c r="N4547" s="501">
        <v>1080</v>
      </c>
      <c r="O4547" s="501">
        <v>972</v>
      </c>
      <c r="P4547" s="377" t="s">
        <v>31</v>
      </c>
      <c r="Q4547" s="377" t="s">
        <v>31</v>
      </c>
      <c r="R4547" s="377" t="s">
        <v>31</v>
      </c>
      <c r="S4547" s="498" t="s">
        <v>9754</v>
      </c>
      <c r="T4547" s="283"/>
      <c r="U4547" s="283"/>
      <c r="V4547" s="270"/>
      <c r="W4547" s="270" t="s">
        <v>21</v>
      </c>
    </row>
    <row r="4548" s="253" customFormat="true" ht="27" hidden="true" spans="1:23">
      <c r="A4548" s="270">
        <f>MAX(A$3:A4547)+1</f>
        <v>4268</v>
      </c>
      <c r="B4548" s="270">
        <v>331008022</v>
      </c>
      <c r="C4548" s="503" t="s">
        <v>11797</v>
      </c>
      <c r="D4548" s="410" t="s">
        <v>11798</v>
      </c>
      <c r="E4548" s="410" t="s">
        <v>11797</v>
      </c>
      <c r="F4548" s="474" t="s">
        <v>11799</v>
      </c>
      <c r="G4548" s="270"/>
      <c r="H4548" s="283" t="s">
        <v>39</v>
      </c>
      <c r="I4548" s="283" t="s">
        <v>40</v>
      </c>
      <c r="J4548" s="493">
        <v>2025</v>
      </c>
      <c r="K4548" s="494">
        <v>2025</v>
      </c>
      <c r="L4548" s="494">
        <v>2025</v>
      </c>
      <c r="M4548" s="494">
        <v>1620</v>
      </c>
      <c r="N4548" s="494">
        <v>1620</v>
      </c>
      <c r="O4548" s="494">
        <v>1620</v>
      </c>
      <c r="P4548" s="377" t="s">
        <v>31</v>
      </c>
      <c r="Q4548" s="377" t="s">
        <v>31</v>
      </c>
      <c r="R4548" s="377" t="s">
        <v>31</v>
      </c>
      <c r="S4548" s="270"/>
      <c r="T4548" s="377"/>
      <c r="U4548" s="377"/>
      <c r="V4548" s="270"/>
      <c r="W4548" s="270" t="s">
        <v>938</v>
      </c>
    </row>
    <row r="4549" s="253" customFormat="true" ht="27" hidden="true" spans="1:23">
      <c r="A4549" s="270">
        <f>MAX(A$3:A4548)+1</f>
        <v>4269</v>
      </c>
      <c r="B4549" s="270">
        <v>331008023</v>
      </c>
      <c r="C4549" s="503" t="s">
        <v>11800</v>
      </c>
      <c r="D4549" s="410" t="s">
        <v>11801</v>
      </c>
      <c r="E4549" s="410" t="s">
        <v>11800</v>
      </c>
      <c r="F4549" s="474" t="s">
        <v>11802</v>
      </c>
      <c r="G4549" s="270"/>
      <c r="H4549" s="283" t="s">
        <v>39</v>
      </c>
      <c r="I4549" s="283" t="s">
        <v>40</v>
      </c>
      <c r="J4549" s="500">
        <v>1950</v>
      </c>
      <c r="K4549" s="501">
        <v>1755</v>
      </c>
      <c r="L4549" s="501">
        <v>1579.5</v>
      </c>
      <c r="M4549" s="501">
        <v>1560</v>
      </c>
      <c r="N4549" s="501">
        <v>1404</v>
      </c>
      <c r="O4549" s="501">
        <v>1263.6</v>
      </c>
      <c r="P4549" s="377" t="s">
        <v>31</v>
      </c>
      <c r="Q4549" s="377" t="s">
        <v>31</v>
      </c>
      <c r="R4549" s="377" t="s">
        <v>31</v>
      </c>
      <c r="S4549" s="270"/>
      <c r="T4549" s="283"/>
      <c r="U4549" s="283"/>
      <c r="V4549" s="270"/>
      <c r="W4549" s="270" t="s">
        <v>21</v>
      </c>
    </row>
    <row r="4550" s="253" customFormat="true" ht="63.75" hidden="true" spans="1:23">
      <c r="A4550" s="270">
        <f>MAX(A$3:A4549)+1</f>
        <v>4270</v>
      </c>
      <c r="B4550" s="270">
        <v>331008024</v>
      </c>
      <c r="C4550" s="503" t="s">
        <v>11803</v>
      </c>
      <c r="D4550" s="410" t="s">
        <v>11804</v>
      </c>
      <c r="E4550" s="410" t="s">
        <v>11803</v>
      </c>
      <c r="F4550" s="474" t="s">
        <v>11805</v>
      </c>
      <c r="G4550" s="270"/>
      <c r="H4550" s="283" t="s">
        <v>39</v>
      </c>
      <c r="I4550" s="283" t="s">
        <v>40</v>
      </c>
      <c r="J4550" s="500">
        <v>2250</v>
      </c>
      <c r="K4550" s="501">
        <v>2025</v>
      </c>
      <c r="L4550" s="501">
        <v>1822.5</v>
      </c>
      <c r="M4550" s="501">
        <v>1800</v>
      </c>
      <c r="N4550" s="501">
        <v>1620</v>
      </c>
      <c r="O4550" s="501">
        <v>1458</v>
      </c>
      <c r="P4550" s="377" t="s">
        <v>31</v>
      </c>
      <c r="Q4550" s="377" t="s">
        <v>31</v>
      </c>
      <c r="R4550" s="377" t="s">
        <v>31</v>
      </c>
      <c r="S4550" s="270"/>
      <c r="T4550" s="283"/>
      <c r="U4550" s="283"/>
      <c r="V4550" s="270"/>
      <c r="W4550" s="270" t="s">
        <v>21</v>
      </c>
    </row>
    <row r="4551" s="253" customFormat="true" ht="51" hidden="true" spans="1:23">
      <c r="A4551" s="270">
        <f>MAX(A$3:A4550)+1</f>
        <v>4271</v>
      </c>
      <c r="B4551" s="270">
        <v>331008025</v>
      </c>
      <c r="C4551" s="503" t="s">
        <v>11806</v>
      </c>
      <c r="D4551" s="410" t="s">
        <v>11807</v>
      </c>
      <c r="E4551" s="410" t="s">
        <v>11806</v>
      </c>
      <c r="F4551" s="474" t="s">
        <v>11808</v>
      </c>
      <c r="G4551" s="270"/>
      <c r="H4551" s="283" t="s">
        <v>39</v>
      </c>
      <c r="I4551" s="283" t="s">
        <v>40</v>
      </c>
      <c r="J4551" s="493">
        <v>3500</v>
      </c>
      <c r="K4551" s="494">
        <v>3500</v>
      </c>
      <c r="L4551" s="494">
        <v>3500</v>
      </c>
      <c r="M4551" s="494">
        <v>2800</v>
      </c>
      <c r="N4551" s="494">
        <v>2800</v>
      </c>
      <c r="O4551" s="494">
        <v>2800</v>
      </c>
      <c r="P4551" s="377" t="s">
        <v>31</v>
      </c>
      <c r="Q4551" s="377" t="s">
        <v>31</v>
      </c>
      <c r="R4551" s="377" t="s">
        <v>31</v>
      </c>
      <c r="S4551" s="270"/>
      <c r="T4551" s="377"/>
      <c r="U4551" s="377"/>
      <c r="V4551" s="270"/>
      <c r="W4551" s="270" t="s">
        <v>938</v>
      </c>
    </row>
    <row r="4552" s="253" customFormat="true" ht="51" hidden="true" spans="1:23">
      <c r="A4552" s="270">
        <f>MAX(A$3:A4551)+1</f>
        <v>4272</v>
      </c>
      <c r="B4552" s="270">
        <v>331008026</v>
      </c>
      <c r="C4552" s="503" t="s">
        <v>11809</v>
      </c>
      <c r="D4552" s="410" t="s">
        <v>11810</v>
      </c>
      <c r="E4552" s="410" t="s">
        <v>11809</v>
      </c>
      <c r="F4552" s="474" t="s">
        <v>11811</v>
      </c>
      <c r="G4552" s="270"/>
      <c r="H4552" s="283" t="s">
        <v>39</v>
      </c>
      <c r="I4552" s="283" t="s">
        <v>40</v>
      </c>
      <c r="J4552" s="490">
        <v>2869</v>
      </c>
      <c r="K4552" s="490">
        <v>2869</v>
      </c>
      <c r="L4552" s="490">
        <v>2869</v>
      </c>
      <c r="M4552" s="490">
        <v>2295</v>
      </c>
      <c r="N4552" s="490">
        <v>2295</v>
      </c>
      <c r="O4552" s="490">
        <v>2295</v>
      </c>
      <c r="P4552" s="377" t="s">
        <v>31</v>
      </c>
      <c r="Q4552" s="377" t="s">
        <v>31</v>
      </c>
      <c r="R4552" s="377" t="s">
        <v>31</v>
      </c>
      <c r="S4552" s="270"/>
      <c r="T4552" s="283"/>
      <c r="U4552" s="283"/>
      <c r="V4552" s="270"/>
      <c r="W4552" s="270" t="s">
        <v>21</v>
      </c>
    </row>
    <row r="4553" s="253" customFormat="true" ht="27" hidden="true" spans="1:23">
      <c r="A4553" s="270">
        <f>MAX(A$3:A4552)+1</f>
        <v>4273</v>
      </c>
      <c r="B4553" s="270" t="s">
        <v>11812</v>
      </c>
      <c r="C4553" s="393" t="s">
        <v>11813</v>
      </c>
      <c r="D4553" s="410" t="s">
        <v>11814</v>
      </c>
      <c r="E4553" s="410" t="s">
        <v>11815</v>
      </c>
      <c r="F4553" s="270"/>
      <c r="G4553" s="270"/>
      <c r="H4553" s="283" t="s">
        <v>39</v>
      </c>
      <c r="I4553" s="283" t="s">
        <v>40</v>
      </c>
      <c r="J4553" s="490">
        <f t="shared" ref="J4553:O4553" si="36">1.5*200</f>
        <v>300</v>
      </c>
      <c r="K4553" s="490">
        <f t="shared" si="36"/>
        <v>300</v>
      </c>
      <c r="L4553" s="490">
        <f t="shared" si="36"/>
        <v>300</v>
      </c>
      <c r="M4553" s="490">
        <f t="shared" si="36"/>
        <v>300</v>
      </c>
      <c r="N4553" s="490">
        <f t="shared" si="36"/>
        <v>300</v>
      </c>
      <c r="O4553" s="490">
        <f t="shared" si="36"/>
        <v>300</v>
      </c>
      <c r="P4553" s="377" t="s">
        <v>31</v>
      </c>
      <c r="Q4553" s="377" t="s">
        <v>31</v>
      </c>
      <c r="R4553" s="377" t="s">
        <v>31</v>
      </c>
      <c r="S4553" s="430" t="s">
        <v>11813</v>
      </c>
      <c r="T4553" s="283"/>
      <c r="U4553" s="283"/>
      <c r="V4553" s="270"/>
      <c r="W4553" s="270" t="s">
        <v>21</v>
      </c>
    </row>
    <row r="4554" s="253" customFormat="true" ht="27" hidden="true" spans="1:23">
      <c r="A4554" s="270">
        <f>MAX(A$3:A4553)+1</f>
        <v>4274</v>
      </c>
      <c r="B4554" s="270" t="s">
        <v>11816</v>
      </c>
      <c r="C4554" s="502" t="s">
        <v>11817</v>
      </c>
      <c r="D4554" s="410" t="s">
        <v>11804</v>
      </c>
      <c r="E4554" s="410" t="s">
        <v>11803</v>
      </c>
      <c r="F4554" s="270"/>
      <c r="G4554" s="270"/>
      <c r="H4554" s="283" t="s">
        <v>39</v>
      </c>
      <c r="I4554" s="283" t="s">
        <v>40</v>
      </c>
      <c r="J4554" s="490">
        <f t="shared" ref="J4554:O4554" si="37">1.5*100</f>
        <v>150</v>
      </c>
      <c r="K4554" s="490">
        <f t="shared" si="37"/>
        <v>150</v>
      </c>
      <c r="L4554" s="490">
        <f t="shared" si="37"/>
        <v>150</v>
      </c>
      <c r="M4554" s="490">
        <f t="shared" si="37"/>
        <v>150</v>
      </c>
      <c r="N4554" s="490">
        <f t="shared" si="37"/>
        <v>150</v>
      </c>
      <c r="O4554" s="490">
        <f t="shared" si="37"/>
        <v>150</v>
      </c>
      <c r="P4554" s="377" t="s">
        <v>31</v>
      </c>
      <c r="Q4554" s="377" t="s">
        <v>31</v>
      </c>
      <c r="R4554" s="377" t="s">
        <v>31</v>
      </c>
      <c r="S4554" s="270"/>
      <c r="T4554" s="283"/>
      <c r="U4554" s="283"/>
      <c r="V4554" s="270"/>
      <c r="W4554" s="270" t="s">
        <v>21</v>
      </c>
    </row>
    <row r="4555" s="253" customFormat="true" ht="25.5" hidden="true" spans="1:23">
      <c r="A4555" s="270">
        <f>MAX(A$3:A4554)+1</f>
        <v>4275</v>
      </c>
      <c r="B4555" s="270">
        <v>331008027</v>
      </c>
      <c r="C4555" s="270" t="s">
        <v>11818</v>
      </c>
      <c r="D4555" s="410" t="s">
        <v>11819</v>
      </c>
      <c r="E4555" s="410" t="s">
        <v>11818</v>
      </c>
      <c r="F4555" s="270"/>
      <c r="G4555" s="270"/>
      <c r="H4555" s="283" t="s">
        <v>39</v>
      </c>
      <c r="I4555" s="283" t="s">
        <v>40</v>
      </c>
      <c r="J4555" s="493">
        <v>3700</v>
      </c>
      <c r="K4555" s="494">
        <v>3700</v>
      </c>
      <c r="L4555" s="494">
        <v>3700</v>
      </c>
      <c r="M4555" s="494">
        <v>2960</v>
      </c>
      <c r="N4555" s="494">
        <v>2960</v>
      </c>
      <c r="O4555" s="494">
        <v>2960</v>
      </c>
      <c r="P4555" s="377" t="s">
        <v>31</v>
      </c>
      <c r="Q4555" s="377" t="s">
        <v>31</v>
      </c>
      <c r="R4555" s="377" t="s">
        <v>31</v>
      </c>
      <c r="S4555" s="270"/>
      <c r="T4555" s="377"/>
      <c r="U4555" s="377"/>
      <c r="V4555" s="270"/>
      <c r="W4555" s="270" t="s">
        <v>938</v>
      </c>
    </row>
    <row r="4556" s="253" customFormat="true" ht="38.25" hidden="true" spans="1:23">
      <c r="A4556" s="270">
        <f>MAX(A$3:A4555)+1</f>
        <v>4276</v>
      </c>
      <c r="B4556" s="270">
        <v>331008028</v>
      </c>
      <c r="C4556" s="270" t="s">
        <v>11820</v>
      </c>
      <c r="D4556" s="410" t="s">
        <v>11821</v>
      </c>
      <c r="E4556" s="410" t="s">
        <v>11820</v>
      </c>
      <c r="F4556" s="270" t="s">
        <v>11822</v>
      </c>
      <c r="G4556" s="270" t="s">
        <v>11823</v>
      </c>
      <c r="H4556" s="283" t="s">
        <v>39</v>
      </c>
      <c r="I4556" s="283" t="s">
        <v>40</v>
      </c>
      <c r="J4556" s="493">
        <v>2600</v>
      </c>
      <c r="K4556" s="494">
        <v>2600</v>
      </c>
      <c r="L4556" s="494">
        <v>2600</v>
      </c>
      <c r="M4556" s="494">
        <v>2080</v>
      </c>
      <c r="N4556" s="494">
        <v>2080</v>
      </c>
      <c r="O4556" s="494">
        <v>2080</v>
      </c>
      <c r="P4556" s="377" t="s">
        <v>31</v>
      </c>
      <c r="Q4556" s="377" t="s">
        <v>31</v>
      </c>
      <c r="R4556" s="377" t="s">
        <v>31</v>
      </c>
      <c r="S4556" s="270"/>
      <c r="T4556" s="377"/>
      <c r="U4556" s="377"/>
      <c r="V4556" s="270"/>
      <c r="W4556" s="270" t="s">
        <v>938</v>
      </c>
    </row>
    <row r="4557" s="253" customFormat="true" ht="25.5" hidden="true" spans="1:23">
      <c r="A4557" s="270">
        <f>MAX(A$3:A4556)+1</f>
        <v>4277</v>
      </c>
      <c r="B4557" s="270">
        <v>331008029</v>
      </c>
      <c r="C4557" s="270" t="s">
        <v>11824</v>
      </c>
      <c r="D4557" s="410" t="s">
        <v>11825</v>
      </c>
      <c r="E4557" s="410" t="s">
        <v>11824</v>
      </c>
      <c r="F4557" s="270"/>
      <c r="G4557" s="270"/>
      <c r="H4557" s="283" t="s">
        <v>44</v>
      </c>
      <c r="I4557" s="283" t="s">
        <v>40</v>
      </c>
      <c r="J4557" s="493">
        <v>2570</v>
      </c>
      <c r="K4557" s="494">
        <v>2570</v>
      </c>
      <c r="L4557" s="494">
        <v>2570</v>
      </c>
      <c r="M4557" s="494">
        <v>2056</v>
      </c>
      <c r="N4557" s="494">
        <v>2056</v>
      </c>
      <c r="O4557" s="494">
        <v>2056</v>
      </c>
      <c r="P4557" s="377" t="s">
        <v>31</v>
      </c>
      <c r="Q4557" s="377" t="s">
        <v>31</v>
      </c>
      <c r="R4557" s="377" t="s">
        <v>31</v>
      </c>
      <c r="S4557" s="270"/>
      <c r="T4557" s="377"/>
      <c r="U4557" s="377"/>
      <c r="V4557" s="270"/>
      <c r="W4557" s="270" t="s">
        <v>938</v>
      </c>
    </row>
    <row r="4558" s="253" customFormat="true" ht="25.5" hidden="true" spans="1:23">
      <c r="A4558" s="270">
        <f>MAX(A$3:A4557)+1</f>
        <v>4278</v>
      </c>
      <c r="B4558" s="270">
        <v>331008030</v>
      </c>
      <c r="C4558" s="270" t="s">
        <v>11826</v>
      </c>
      <c r="D4558" s="410" t="s">
        <v>11827</v>
      </c>
      <c r="E4558" s="410" t="s">
        <v>11828</v>
      </c>
      <c r="F4558" s="270"/>
      <c r="G4558" s="270"/>
      <c r="H4558" s="283" t="s">
        <v>39</v>
      </c>
      <c r="I4558" s="283" t="s">
        <v>40</v>
      </c>
      <c r="J4558" s="490">
        <v>590</v>
      </c>
      <c r="K4558" s="490">
        <v>590</v>
      </c>
      <c r="L4558" s="490">
        <v>590</v>
      </c>
      <c r="M4558" s="490">
        <v>472</v>
      </c>
      <c r="N4558" s="490">
        <v>472</v>
      </c>
      <c r="O4558" s="490">
        <v>472</v>
      </c>
      <c r="P4558" s="377" t="s">
        <v>31</v>
      </c>
      <c r="Q4558" s="377" t="s">
        <v>31</v>
      </c>
      <c r="R4558" s="377" t="s">
        <v>31</v>
      </c>
      <c r="S4558" s="270"/>
      <c r="T4558" s="283"/>
      <c r="U4558" s="283"/>
      <c r="V4558" s="270"/>
      <c r="W4558" s="270" t="s">
        <v>21</v>
      </c>
    </row>
    <row r="4559" s="253" customFormat="true" ht="25.5" hidden="true" spans="1:23">
      <c r="A4559" s="270">
        <f>MAX(A$3:A4558)+1</f>
        <v>4279</v>
      </c>
      <c r="B4559" s="270">
        <v>331008031</v>
      </c>
      <c r="C4559" s="270" t="s">
        <v>11829</v>
      </c>
      <c r="D4559" s="410" t="s">
        <v>11827</v>
      </c>
      <c r="E4559" s="410" t="s">
        <v>11828</v>
      </c>
      <c r="F4559" s="270"/>
      <c r="G4559" s="270"/>
      <c r="H4559" s="283" t="s">
        <v>39</v>
      </c>
      <c r="I4559" s="283" t="s">
        <v>40</v>
      </c>
      <c r="J4559" s="490">
        <v>2010</v>
      </c>
      <c r="K4559" s="490">
        <v>2010</v>
      </c>
      <c r="L4559" s="490">
        <v>2010</v>
      </c>
      <c r="M4559" s="490">
        <v>1608</v>
      </c>
      <c r="N4559" s="490">
        <v>1608</v>
      </c>
      <c r="O4559" s="490">
        <v>1608</v>
      </c>
      <c r="P4559" s="377" t="s">
        <v>31</v>
      </c>
      <c r="Q4559" s="377" t="s">
        <v>31</v>
      </c>
      <c r="R4559" s="377" t="s">
        <v>31</v>
      </c>
      <c r="S4559" s="270"/>
      <c r="T4559" s="283"/>
      <c r="U4559" s="283"/>
      <c r="V4559" s="270"/>
      <c r="W4559" s="270" t="s">
        <v>21</v>
      </c>
    </row>
    <row r="4560" s="253" customFormat="true" ht="89.25" hidden="true" spans="1:23">
      <c r="A4560" s="270">
        <f>MAX(A$3:A4559)+1</f>
        <v>4280</v>
      </c>
      <c r="B4560" s="321">
        <v>331008032</v>
      </c>
      <c r="C4560" s="270" t="s">
        <v>11830</v>
      </c>
      <c r="D4560" s="410" t="s">
        <v>11725</v>
      </c>
      <c r="E4560" s="410" t="s">
        <v>11724</v>
      </c>
      <c r="F4560" s="325" t="s">
        <v>11831</v>
      </c>
      <c r="G4560" s="270"/>
      <c r="H4560" s="283" t="s">
        <v>29</v>
      </c>
      <c r="I4560" s="283" t="s">
        <v>40</v>
      </c>
      <c r="J4560" s="289">
        <v>1782</v>
      </c>
      <c r="K4560" s="290"/>
      <c r="L4560" s="291"/>
      <c r="M4560" s="289">
        <v>1426</v>
      </c>
      <c r="N4560" s="290"/>
      <c r="O4560" s="291"/>
      <c r="P4560" s="298" t="s">
        <v>31</v>
      </c>
      <c r="Q4560" s="305"/>
      <c r="R4560" s="306"/>
      <c r="S4560" s="270"/>
      <c r="T4560" s="283"/>
      <c r="U4560" s="283"/>
      <c r="V4560" s="270"/>
      <c r="W4560" s="270" t="s">
        <v>310</v>
      </c>
    </row>
    <row r="4561" s="253" customFormat="true" ht="25.5" hidden="true" spans="1:23">
      <c r="A4561" s="270">
        <f>MAX(A$3:A4560)+1</f>
        <v>4281</v>
      </c>
      <c r="B4561" s="321">
        <v>331008034</v>
      </c>
      <c r="C4561" s="270" t="s">
        <v>11832</v>
      </c>
      <c r="D4561" s="410" t="s">
        <v>11833</v>
      </c>
      <c r="E4561" s="410" t="s">
        <v>11724</v>
      </c>
      <c r="F4561" s="325" t="s">
        <v>11834</v>
      </c>
      <c r="G4561" s="270"/>
      <c r="H4561" s="283" t="s">
        <v>29</v>
      </c>
      <c r="I4561" s="283" t="s">
        <v>40</v>
      </c>
      <c r="J4561" s="289">
        <v>1430</v>
      </c>
      <c r="K4561" s="290"/>
      <c r="L4561" s="291"/>
      <c r="M4561" s="289">
        <v>1144</v>
      </c>
      <c r="N4561" s="290"/>
      <c r="O4561" s="291"/>
      <c r="P4561" s="298" t="s">
        <v>31</v>
      </c>
      <c r="Q4561" s="305"/>
      <c r="R4561" s="306"/>
      <c r="S4561" s="270" t="s">
        <v>11835</v>
      </c>
      <c r="T4561" s="283"/>
      <c r="U4561" s="283"/>
      <c r="V4561" s="270"/>
      <c r="W4561" s="270" t="s">
        <v>310</v>
      </c>
    </row>
    <row r="4562" s="253" customFormat="true" ht="38.25" hidden="true" spans="1:23">
      <c r="A4562" s="270">
        <f>MAX(A$3:A4561)+1</f>
        <v>4282</v>
      </c>
      <c r="B4562" s="321">
        <v>331008035</v>
      </c>
      <c r="C4562" s="270" t="s">
        <v>11836</v>
      </c>
      <c r="D4562" s="410" t="s">
        <v>11837</v>
      </c>
      <c r="E4562" s="410" t="s">
        <v>11738</v>
      </c>
      <c r="F4562" s="325" t="s">
        <v>11838</v>
      </c>
      <c r="G4562" s="270"/>
      <c r="H4562" s="283" t="s">
        <v>29</v>
      </c>
      <c r="I4562" s="283" t="s">
        <v>40</v>
      </c>
      <c r="J4562" s="289">
        <v>1934</v>
      </c>
      <c r="K4562" s="290"/>
      <c r="L4562" s="291"/>
      <c r="M4562" s="289">
        <v>1547</v>
      </c>
      <c r="N4562" s="290"/>
      <c r="O4562" s="291"/>
      <c r="P4562" s="298" t="s">
        <v>31</v>
      </c>
      <c r="Q4562" s="305"/>
      <c r="R4562" s="306"/>
      <c r="S4562" s="270"/>
      <c r="T4562" s="283"/>
      <c r="U4562" s="283"/>
      <c r="V4562" s="270"/>
      <c r="W4562" s="270" t="s">
        <v>310</v>
      </c>
    </row>
    <row r="4563" s="252" customFormat="true" ht="27" hidden="true" spans="1:23">
      <c r="A4563" s="270"/>
      <c r="B4563" s="270">
        <v>3311</v>
      </c>
      <c r="C4563" s="270" t="s">
        <v>11839</v>
      </c>
      <c r="D4563" s="410"/>
      <c r="E4563" s="410"/>
      <c r="F4563" s="270"/>
      <c r="G4563" s="503" t="s">
        <v>11840</v>
      </c>
      <c r="H4563" s="283"/>
      <c r="I4563" s="283"/>
      <c r="J4563" s="490"/>
      <c r="K4563" s="490"/>
      <c r="L4563" s="490"/>
      <c r="M4563" s="490"/>
      <c r="N4563" s="490"/>
      <c r="O4563" s="490"/>
      <c r="P4563" s="377"/>
      <c r="Q4563" s="377"/>
      <c r="R4563" s="377"/>
      <c r="S4563" s="270"/>
      <c r="T4563" s="283"/>
      <c r="U4563" s="283"/>
      <c r="V4563" s="270"/>
      <c r="W4563" s="270" t="s">
        <v>21</v>
      </c>
    </row>
    <row r="4564" s="253" customFormat="true" ht="25.5" hidden="true" spans="1:23">
      <c r="A4564" s="270">
        <f>MAX(A$3:A4563)+1</f>
        <v>4283</v>
      </c>
      <c r="B4564" s="270" t="s">
        <v>11841</v>
      </c>
      <c r="C4564" s="270" t="s">
        <v>11842</v>
      </c>
      <c r="D4564" s="410" t="s">
        <v>4797</v>
      </c>
      <c r="E4564" s="410" t="s">
        <v>4798</v>
      </c>
      <c r="F4564" s="270"/>
      <c r="G4564" s="270"/>
      <c r="H4564" s="283" t="s">
        <v>4442</v>
      </c>
      <c r="I4564" s="283" t="s">
        <v>40</v>
      </c>
      <c r="J4564" s="490">
        <v>3560</v>
      </c>
      <c r="K4564" s="490">
        <v>3560</v>
      </c>
      <c r="L4564" s="490">
        <v>3560</v>
      </c>
      <c r="M4564" s="490">
        <v>3560</v>
      </c>
      <c r="N4564" s="490">
        <v>3560</v>
      </c>
      <c r="O4564" s="490">
        <v>3560</v>
      </c>
      <c r="P4564" s="377" t="s">
        <v>31</v>
      </c>
      <c r="Q4564" s="377" t="s">
        <v>31</v>
      </c>
      <c r="R4564" s="377" t="s">
        <v>31</v>
      </c>
      <c r="S4564" s="272" t="s">
        <v>8517</v>
      </c>
      <c r="T4564" s="283"/>
      <c r="U4564" s="283"/>
      <c r="V4564" s="270"/>
      <c r="W4564" s="270" t="s">
        <v>21</v>
      </c>
    </row>
    <row r="4565" s="253" customFormat="true" ht="25.5" hidden="true" spans="1:23">
      <c r="A4565" s="270">
        <f>MAX(A$3:A4564)+1</f>
        <v>4284</v>
      </c>
      <c r="B4565" s="270" t="s">
        <v>11843</v>
      </c>
      <c r="C4565" s="270" t="s">
        <v>11844</v>
      </c>
      <c r="D4565" s="410" t="s">
        <v>4797</v>
      </c>
      <c r="E4565" s="410" t="s">
        <v>4798</v>
      </c>
      <c r="F4565" s="270"/>
      <c r="G4565" s="270"/>
      <c r="H4565" s="283" t="s">
        <v>4442</v>
      </c>
      <c r="I4565" s="283" t="s">
        <v>40</v>
      </c>
      <c r="J4565" s="490">
        <v>2000</v>
      </c>
      <c r="K4565" s="490">
        <v>2000</v>
      </c>
      <c r="L4565" s="490">
        <v>2000</v>
      </c>
      <c r="M4565" s="490">
        <v>2000</v>
      </c>
      <c r="N4565" s="490">
        <v>2000</v>
      </c>
      <c r="O4565" s="490">
        <v>2000</v>
      </c>
      <c r="P4565" s="377" t="s">
        <v>31</v>
      </c>
      <c r="Q4565" s="377" t="s">
        <v>31</v>
      </c>
      <c r="R4565" s="377" t="s">
        <v>31</v>
      </c>
      <c r="S4565" s="270" t="s">
        <v>8517</v>
      </c>
      <c r="T4565" s="283"/>
      <c r="U4565" s="283"/>
      <c r="V4565" s="270"/>
      <c r="W4565" s="270" t="s">
        <v>21</v>
      </c>
    </row>
    <row r="4566" s="252" customFormat="true" ht="25.5" hidden="true" spans="1:23">
      <c r="A4566" s="270"/>
      <c r="B4566" s="270">
        <v>331101</v>
      </c>
      <c r="C4566" s="270" t="s">
        <v>11845</v>
      </c>
      <c r="D4566" s="410"/>
      <c r="E4566" s="410"/>
      <c r="F4566" s="270"/>
      <c r="G4566" s="270"/>
      <c r="H4566" s="283"/>
      <c r="I4566" s="283"/>
      <c r="J4566" s="490"/>
      <c r="K4566" s="490"/>
      <c r="L4566" s="490"/>
      <c r="M4566" s="490"/>
      <c r="N4566" s="490"/>
      <c r="O4566" s="490"/>
      <c r="P4566" s="377"/>
      <c r="Q4566" s="377"/>
      <c r="R4566" s="377"/>
      <c r="S4566" s="270"/>
      <c r="T4566" s="283"/>
      <c r="U4566" s="283"/>
      <c r="V4566" s="270"/>
      <c r="W4566" s="270" t="s">
        <v>21</v>
      </c>
    </row>
    <row r="4567" s="253" customFormat="true" ht="25.5" hidden="true" spans="1:23">
      <c r="A4567" s="270">
        <f>MAX(A$3:A4566)+1</f>
        <v>4285</v>
      </c>
      <c r="B4567" s="270">
        <v>331101001</v>
      </c>
      <c r="C4567" s="503" t="s">
        <v>11846</v>
      </c>
      <c r="D4567" s="410" t="s">
        <v>11847</v>
      </c>
      <c r="E4567" s="410" t="s">
        <v>11846</v>
      </c>
      <c r="F4567" s="270"/>
      <c r="G4567" s="270"/>
      <c r="H4567" s="283" t="s">
        <v>39</v>
      </c>
      <c r="I4567" s="283" t="s">
        <v>40</v>
      </c>
      <c r="J4567" s="500">
        <v>1500</v>
      </c>
      <c r="K4567" s="501">
        <v>1350</v>
      </c>
      <c r="L4567" s="501">
        <v>1215</v>
      </c>
      <c r="M4567" s="501">
        <v>1200</v>
      </c>
      <c r="N4567" s="501">
        <v>1080</v>
      </c>
      <c r="O4567" s="501">
        <v>972</v>
      </c>
      <c r="P4567" s="377" t="s">
        <v>31</v>
      </c>
      <c r="Q4567" s="377" t="s">
        <v>31</v>
      </c>
      <c r="R4567" s="377" t="s">
        <v>31</v>
      </c>
      <c r="S4567" s="270"/>
      <c r="T4567" s="283"/>
      <c r="U4567" s="283"/>
      <c r="V4567" s="270"/>
      <c r="W4567" s="270" t="s">
        <v>21</v>
      </c>
    </row>
    <row r="4568" s="253" customFormat="true" ht="25.5" hidden="true" spans="1:23">
      <c r="A4568" s="270">
        <f>MAX(A$3:A4567)+1</f>
        <v>4286</v>
      </c>
      <c r="B4568" s="270">
        <v>331101002</v>
      </c>
      <c r="C4568" s="503" t="s">
        <v>11848</v>
      </c>
      <c r="D4568" s="410" t="s">
        <v>11849</v>
      </c>
      <c r="E4568" s="410" t="s">
        <v>11848</v>
      </c>
      <c r="F4568" s="270"/>
      <c r="G4568" s="270"/>
      <c r="H4568" s="283" t="s">
        <v>39</v>
      </c>
      <c r="I4568" s="283" t="s">
        <v>40</v>
      </c>
      <c r="J4568" s="500">
        <v>1200</v>
      </c>
      <c r="K4568" s="501">
        <v>1080</v>
      </c>
      <c r="L4568" s="501">
        <v>972</v>
      </c>
      <c r="M4568" s="501">
        <v>960</v>
      </c>
      <c r="N4568" s="501">
        <v>864</v>
      </c>
      <c r="O4568" s="501">
        <v>777.6</v>
      </c>
      <c r="P4568" s="377" t="s">
        <v>31</v>
      </c>
      <c r="Q4568" s="377" t="s">
        <v>31</v>
      </c>
      <c r="R4568" s="377" t="s">
        <v>31</v>
      </c>
      <c r="S4568" s="270"/>
      <c r="T4568" s="283"/>
      <c r="U4568" s="283"/>
      <c r="V4568" s="270"/>
      <c r="W4568" s="270" t="s">
        <v>21</v>
      </c>
    </row>
    <row r="4569" s="253" customFormat="true" ht="25.5" hidden="true" spans="1:23">
      <c r="A4569" s="270">
        <f>MAX(A$3:A4568)+1</f>
        <v>4287</v>
      </c>
      <c r="B4569" s="270">
        <v>331101003</v>
      </c>
      <c r="C4569" s="503" t="s">
        <v>11850</v>
      </c>
      <c r="D4569" s="410" t="s">
        <v>11851</v>
      </c>
      <c r="E4569" s="410" t="s">
        <v>11850</v>
      </c>
      <c r="F4569" s="270"/>
      <c r="G4569" s="270"/>
      <c r="H4569" s="283" t="s">
        <v>39</v>
      </c>
      <c r="I4569" s="283" t="s">
        <v>40</v>
      </c>
      <c r="J4569" s="500">
        <v>1200</v>
      </c>
      <c r="K4569" s="501">
        <v>1080</v>
      </c>
      <c r="L4569" s="501">
        <v>972</v>
      </c>
      <c r="M4569" s="501">
        <v>960</v>
      </c>
      <c r="N4569" s="501">
        <v>864</v>
      </c>
      <c r="O4569" s="501">
        <v>777.6</v>
      </c>
      <c r="P4569" s="377" t="s">
        <v>31</v>
      </c>
      <c r="Q4569" s="377" t="s">
        <v>31</v>
      </c>
      <c r="R4569" s="377" t="s">
        <v>31</v>
      </c>
      <c r="S4569" s="270"/>
      <c r="T4569" s="283"/>
      <c r="U4569" s="283"/>
      <c r="V4569" s="270"/>
      <c r="W4569" s="270" t="s">
        <v>21</v>
      </c>
    </row>
    <row r="4570" s="253" customFormat="true" ht="25.5" hidden="true" spans="1:23">
      <c r="A4570" s="270">
        <f>MAX(A$3:A4569)+1</f>
        <v>4288</v>
      </c>
      <c r="B4570" s="270">
        <v>331101004</v>
      </c>
      <c r="C4570" s="503" t="s">
        <v>11852</v>
      </c>
      <c r="D4570" s="410" t="s">
        <v>11853</v>
      </c>
      <c r="E4570" s="410" t="s">
        <v>11852</v>
      </c>
      <c r="F4570" s="270"/>
      <c r="G4570" s="270"/>
      <c r="H4570" s="283" t="s">
        <v>39</v>
      </c>
      <c r="I4570" s="283" t="s">
        <v>40</v>
      </c>
      <c r="J4570" s="500">
        <v>1200</v>
      </c>
      <c r="K4570" s="501">
        <v>1080</v>
      </c>
      <c r="L4570" s="501">
        <v>972</v>
      </c>
      <c r="M4570" s="501">
        <v>960</v>
      </c>
      <c r="N4570" s="501">
        <v>864</v>
      </c>
      <c r="O4570" s="501">
        <v>777.6</v>
      </c>
      <c r="P4570" s="377" t="s">
        <v>31</v>
      </c>
      <c r="Q4570" s="377" t="s">
        <v>31</v>
      </c>
      <c r="R4570" s="377" t="s">
        <v>31</v>
      </c>
      <c r="S4570" s="270"/>
      <c r="T4570" s="283"/>
      <c r="U4570" s="283"/>
      <c r="V4570" s="270"/>
      <c r="W4570" s="270" t="s">
        <v>21</v>
      </c>
    </row>
    <row r="4571" s="253" customFormat="true" ht="27" hidden="true" spans="1:23">
      <c r="A4571" s="270">
        <f>MAX(A$3:A4570)+1</f>
        <v>4289</v>
      </c>
      <c r="B4571" s="270">
        <v>331101005</v>
      </c>
      <c r="C4571" s="503" t="s">
        <v>11854</v>
      </c>
      <c r="D4571" s="410" t="s">
        <v>11855</v>
      </c>
      <c r="E4571" s="410" t="s">
        <v>11854</v>
      </c>
      <c r="F4571" s="270"/>
      <c r="G4571" s="270"/>
      <c r="H4571" s="283" t="s">
        <v>39</v>
      </c>
      <c r="I4571" s="283" t="s">
        <v>40</v>
      </c>
      <c r="J4571" s="500">
        <v>1500</v>
      </c>
      <c r="K4571" s="501">
        <v>1350</v>
      </c>
      <c r="L4571" s="501">
        <v>1215</v>
      </c>
      <c r="M4571" s="501">
        <v>1200</v>
      </c>
      <c r="N4571" s="501">
        <v>1080</v>
      </c>
      <c r="O4571" s="501">
        <v>972</v>
      </c>
      <c r="P4571" s="377" t="s">
        <v>31</v>
      </c>
      <c r="Q4571" s="377" t="s">
        <v>31</v>
      </c>
      <c r="R4571" s="377" t="s">
        <v>31</v>
      </c>
      <c r="S4571" s="270"/>
      <c r="T4571" s="283"/>
      <c r="U4571" s="283"/>
      <c r="V4571" s="270"/>
      <c r="W4571" s="270" t="s">
        <v>21</v>
      </c>
    </row>
    <row r="4572" s="253" customFormat="true" ht="27" hidden="true" spans="1:23">
      <c r="A4572" s="270">
        <f>MAX(A$3:A4571)+1</f>
        <v>4290</v>
      </c>
      <c r="B4572" s="270">
        <v>331101006</v>
      </c>
      <c r="C4572" s="503" t="s">
        <v>11856</v>
      </c>
      <c r="D4572" s="410" t="s">
        <v>11857</v>
      </c>
      <c r="E4572" s="410" t="s">
        <v>11856</v>
      </c>
      <c r="F4572" s="270"/>
      <c r="G4572" s="270"/>
      <c r="H4572" s="283" t="s">
        <v>39</v>
      </c>
      <c r="I4572" s="283" t="s">
        <v>40</v>
      </c>
      <c r="J4572" s="500">
        <v>1200</v>
      </c>
      <c r="K4572" s="501">
        <v>1080</v>
      </c>
      <c r="L4572" s="501">
        <v>972</v>
      </c>
      <c r="M4572" s="501">
        <v>960</v>
      </c>
      <c r="N4572" s="501">
        <v>864</v>
      </c>
      <c r="O4572" s="501">
        <v>777.6</v>
      </c>
      <c r="P4572" s="377" t="s">
        <v>31</v>
      </c>
      <c r="Q4572" s="377" t="s">
        <v>31</v>
      </c>
      <c r="R4572" s="377" t="s">
        <v>31</v>
      </c>
      <c r="S4572" s="270"/>
      <c r="T4572" s="283"/>
      <c r="U4572" s="283"/>
      <c r="V4572" s="270"/>
      <c r="W4572" s="270" t="s">
        <v>21</v>
      </c>
    </row>
    <row r="4573" s="253" customFormat="true" ht="25.5" hidden="true" spans="1:23">
      <c r="A4573" s="270">
        <f>MAX(A$3:A4572)+1</f>
        <v>4291</v>
      </c>
      <c r="B4573" s="270">
        <v>331101007</v>
      </c>
      <c r="C4573" s="503" t="s">
        <v>11858</v>
      </c>
      <c r="D4573" s="410" t="s">
        <v>11859</v>
      </c>
      <c r="E4573" s="410" t="s">
        <v>11858</v>
      </c>
      <c r="F4573" s="270"/>
      <c r="G4573" s="270"/>
      <c r="H4573" s="283" t="s">
        <v>39</v>
      </c>
      <c r="I4573" s="283" t="s">
        <v>40</v>
      </c>
      <c r="J4573" s="500">
        <v>1500</v>
      </c>
      <c r="K4573" s="501">
        <v>1350</v>
      </c>
      <c r="L4573" s="501">
        <v>1215</v>
      </c>
      <c r="M4573" s="501">
        <v>1200</v>
      </c>
      <c r="N4573" s="501">
        <v>1080</v>
      </c>
      <c r="O4573" s="501">
        <v>972</v>
      </c>
      <c r="P4573" s="377" t="s">
        <v>31</v>
      </c>
      <c r="Q4573" s="377" t="s">
        <v>31</v>
      </c>
      <c r="R4573" s="377" t="s">
        <v>31</v>
      </c>
      <c r="S4573" s="270"/>
      <c r="T4573" s="283"/>
      <c r="U4573" s="283"/>
      <c r="V4573" s="270"/>
      <c r="W4573" s="270" t="s">
        <v>21</v>
      </c>
    </row>
    <row r="4574" s="253" customFormat="true" ht="25.5" hidden="true" spans="1:23">
      <c r="A4574" s="270">
        <f>MAX(A$3:A4573)+1</f>
        <v>4292</v>
      </c>
      <c r="B4574" s="270">
        <v>331101008</v>
      </c>
      <c r="C4574" s="503" t="s">
        <v>11860</v>
      </c>
      <c r="D4574" s="410" t="s">
        <v>11861</v>
      </c>
      <c r="E4574" s="410" t="s">
        <v>11860</v>
      </c>
      <c r="F4574" s="270"/>
      <c r="G4574" s="270" t="s">
        <v>11862</v>
      </c>
      <c r="H4574" s="283" t="s">
        <v>39</v>
      </c>
      <c r="I4574" s="283" t="s">
        <v>40</v>
      </c>
      <c r="J4574" s="490">
        <v>2275</v>
      </c>
      <c r="K4574" s="490">
        <v>2275</v>
      </c>
      <c r="L4574" s="490">
        <v>2275</v>
      </c>
      <c r="M4574" s="490">
        <v>1820</v>
      </c>
      <c r="N4574" s="490">
        <v>1820</v>
      </c>
      <c r="O4574" s="490">
        <v>1820</v>
      </c>
      <c r="P4574" s="377" t="s">
        <v>31</v>
      </c>
      <c r="Q4574" s="377" t="s">
        <v>31</v>
      </c>
      <c r="R4574" s="377" t="s">
        <v>31</v>
      </c>
      <c r="S4574" s="270" t="s">
        <v>3233</v>
      </c>
      <c r="T4574" s="283"/>
      <c r="U4574" s="283"/>
      <c r="V4574" s="270"/>
      <c r="W4574" s="270" t="s">
        <v>21</v>
      </c>
    </row>
    <row r="4575" s="253" customFormat="true" ht="25.5" hidden="true" spans="1:23">
      <c r="A4575" s="270">
        <f>MAX(A$3:A4574)+1</f>
        <v>4293</v>
      </c>
      <c r="B4575" s="270">
        <v>331101009</v>
      </c>
      <c r="C4575" s="503" t="s">
        <v>11863</v>
      </c>
      <c r="D4575" s="410" t="s">
        <v>11864</v>
      </c>
      <c r="E4575" s="410" t="s">
        <v>11863</v>
      </c>
      <c r="F4575" s="270"/>
      <c r="G4575" s="270"/>
      <c r="H4575" s="283" t="s">
        <v>39</v>
      </c>
      <c r="I4575" s="283" t="s">
        <v>40</v>
      </c>
      <c r="J4575" s="490">
        <v>3500</v>
      </c>
      <c r="K4575" s="490">
        <v>3500</v>
      </c>
      <c r="L4575" s="490">
        <v>3500</v>
      </c>
      <c r="M4575" s="490">
        <v>2800</v>
      </c>
      <c r="N4575" s="490">
        <v>2800</v>
      </c>
      <c r="O4575" s="490">
        <v>2800</v>
      </c>
      <c r="P4575" s="377" t="s">
        <v>31</v>
      </c>
      <c r="Q4575" s="377" t="s">
        <v>31</v>
      </c>
      <c r="R4575" s="377" t="s">
        <v>31</v>
      </c>
      <c r="S4575" s="270"/>
      <c r="T4575" s="283"/>
      <c r="U4575" s="283"/>
      <c r="V4575" s="270"/>
      <c r="W4575" s="270" t="s">
        <v>21</v>
      </c>
    </row>
    <row r="4576" s="253" customFormat="true" ht="27" hidden="true" spans="1:23">
      <c r="A4576" s="270">
        <f>MAX(A$3:A4575)+1</f>
        <v>4294</v>
      </c>
      <c r="B4576" s="270">
        <v>331101010</v>
      </c>
      <c r="C4576" s="503" t="s">
        <v>11865</v>
      </c>
      <c r="D4576" s="410" t="s">
        <v>11866</v>
      </c>
      <c r="E4576" s="410" t="s">
        <v>11865</v>
      </c>
      <c r="F4576" s="270" t="s">
        <v>11867</v>
      </c>
      <c r="G4576" s="270"/>
      <c r="H4576" s="283" t="s">
        <v>39</v>
      </c>
      <c r="I4576" s="283" t="s">
        <v>40</v>
      </c>
      <c r="J4576" s="490">
        <v>3500</v>
      </c>
      <c r="K4576" s="490">
        <v>3500</v>
      </c>
      <c r="L4576" s="490">
        <v>3500</v>
      </c>
      <c r="M4576" s="490">
        <v>2800</v>
      </c>
      <c r="N4576" s="490">
        <v>2800</v>
      </c>
      <c r="O4576" s="490">
        <v>2800</v>
      </c>
      <c r="P4576" s="377" t="s">
        <v>31</v>
      </c>
      <c r="Q4576" s="377" t="s">
        <v>31</v>
      </c>
      <c r="R4576" s="377" t="s">
        <v>31</v>
      </c>
      <c r="S4576" s="270"/>
      <c r="T4576" s="283"/>
      <c r="U4576" s="283"/>
      <c r="V4576" s="270"/>
      <c r="W4576" s="270" t="s">
        <v>21</v>
      </c>
    </row>
    <row r="4577" s="253" customFormat="true" ht="27" hidden="true" spans="1:23">
      <c r="A4577" s="270">
        <f>MAX(A$3:A4576)+1</f>
        <v>4295</v>
      </c>
      <c r="B4577" s="270">
        <v>331101011</v>
      </c>
      <c r="C4577" s="503" t="s">
        <v>11868</v>
      </c>
      <c r="D4577" s="410" t="s">
        <v>11869</v>
      </c>
      <c r="E4577" s="410" t="s">
        <v>11868</v>
      </c>
      <c r="F4577" s="270"/>
      <c r="G4577" s="270"/>
      <c r="H4577" s="283" t="s">
        <v>39</v>
      </c>
      <c r="I4577" s="283" t="s">
        <v>40</v>
      </c>
      <c r="J4577" s="493">
        <v>3000</v>
      </c>
      <c r="K4577" s="494">
        <v>3000</v>
      </c>
      <c r="L4577" s="494">
        <v>3000</v>
      </c>
      <c r="M4577" s="494">
        <v>2400</v>
      </c>
      <c r="N4577" s="494">
        <v>2400</v>
      </c>
      <c r="O4577" s="494">
        <v>2400</v>
      </c>
      <c r="P4577" s="377" t="s">
        <v>31</v>
      </c>
      <c r="Q4577" s="377" t="s">
        <v>31</v>
      </c>
      <c r="R4577" s="377" t="s">
        <v>31</v>
      </c>
      <c r="S4577" s="270"/>
      <c r="T4577" s="377"/>
      <c r="U4577" s="377"/>
      <c r="V4577" s="270"/>
      <c r="W4577" s="270" t="s">
        <v>938</v>
      </c>
    </row>
    <row r="4578" s="253" customFormat="true" ht="25.5" hidden="true" spans="1:23">
      <c r="A4578" s="270">
        <f>MAX(A$3:A4577)+1</f>
        <v>4296</v>
      </c>
      <c r="B4578" s="270">
        <v>331101012</v>
      </c>
      <c r="C4578" s="503" t="s">
        <v>11870</v>
      </c>
      <c r="D4578" s="410" t="s">
        <v>11871</v>
      </c>
      <c r="E4578" s="410" t="s">
        <v>11870</v>
      </c>
      <c r="F4578" s="270"/>
      <c r="G4578" s="270"/>
      <c r="H4578" s="283" t="s">
        <v>39</v>
      </c>
      <c r="I4578" s="283" t="s">
        <v>40</v>
      </c>
      <c r="J4578" s="493">
        <v>1958</v>
      </c>
      <c r="K4578" s="494">
        <v>1958</v>
      </c>
      <c r="L4578" s="494">
        <v>1958</v>
      </c>
      <c r="M4578" s="494">
        <v>1566</v>
      </c>
      <c r="N4578" s="494">
        <v>1566</v>
      </c>
      <c r="O4578" s="494">
        <v>1566</v>
      </c>
      <c r="P4578" s="377" t="s">
        <v>31</v>
      </c>
      <c r="Q4578" s="377" t="s">
        <v>31</v>
      </c>
      <c r="R4578" s="377" t="s">
        <v>31</v>
      </c>
      <c r="S4578" s="270"/>
      <c r="T4578" s="377"/>
      <c r="U4578" s="377"/>
      <c r="V4578" s="270"/>
      <c r="W4578" s="270" t="s">
        <v>938</v>
      </c>
    </row>
    <row r="4579" s="253" customFormat="true" ht="27" hidden="true" spans="1:23">
      <c r="A4579" s="270">
        <f>MAX(A$3:A4578)+1</f>
        <v>4297</v>
      </c>
      <c r="B4579" s="270">
        <v>331101013</v>
      </c>
      <c r="C4579" s="503" t="s">
        <v>11872</v>
      </c>
      <c r="D4579" s="410" t="s">
        <v>11873</v>
      </c>
      <c r="E4579" s="410" t="s">
        <v>11872</v>
      </c>
      <c r="F4579" s="270"/>
      <c r="G4579" s="270"/>
      <c r="H4579" s="283" t="s">
        <v>39</v>
      </c>
      <c r="I4579" s="283" t="s">
        <v>40</v>
      </c>
      <c r="J4579" s="500">
        <v>1350</v>
      </c>
      <c r="K4579" s="501">
        <v>1215</v>
      </c>
      <c r="L4579" s="501">
        <v>1093.5</v>
      </c>
      <c r="M4579" s="501">
        <v>1080</v>
      </c>
      <c r="N4579" s="501">
        <v>972</v>
      </c>
      <c r="O4579" s="501">
        <v>874.8</v>
      </c>
      <c r="P4579" s="377" t="s">
        <v>31</v>
      </c>
      <c r="Q4579" s="377" t="s">
        <v>31</v>
      </c>
      <c r="R4579" s="377" t="s">
        <v>31</v>
      </c>
      <c r="S4579" s="270"/>
      <c r="T4579" s="283"/>
      <c r="U4579" s="283"/>
      <c r="V4579" s="270"/>
      <c r="W4579" s="270" t="s">
        <v>21</v>
      </c>
    </row>
    <row r="4580" s="253" customFormat="true" ht="25.5" hidden="true" spans="1:23">
      <c r="A4580" s="270">
        <f>MAX(A$3:A4579)+1</f>
        <v>4298</v>
      </c>
      <c r="B4580" s="270">
        <v>331101014</v>
      </c>
      <c r="C4580" s="503" t="s">
        <v>11874</v>
      </c>
      <c r="D4580" s="410" t="s">
        <v>11875</v>
      </c>
      <c r="E4580" s="410" t="s">
        <v>11874</v>
      </c>
      <c r="F4580" s="270" t="s">
        <v>11876</v>
      </c>
      <c r="G4580" s="270"/>
      <c r="H4580" s="283" t="s">
        <v>39</v>
      </c>
      <c r="I4580" s="283" t="s">
        <v>40</v>
      </c>
      <c r="J4580" s="493">
        <v>1598</v>
      </c>
      <c r="K4580" s="494">
        <v>1598</v>
      </c>
      <c r="L4580" s="494">
        <v>1598</v>
      </c>
      <c r="M4580" s="494">
        <v>1278</v>
      </c>
      <c r="N4580" s="494">
        <v>1278</v>
      </c>
      <c r="O4580" s="494">
        <v>1278</v>
      </c>
      <c r="P4580" s="377" t="s">
        <v>31</v>
      </c>
      <c r="Q4580" s="377" t="s">
        <v>31</v>
      </c>
      <c r="R4580" s="377" t="s">
        <v>31</v>
      </c>
      <c r="S4580" s="270" t="s">
        <v>3233</v>
      </c>
      <c r="T4580" s="377"/>
      <c r="U4580" s="377"/>
      <c r="V4580" s="270"/>
      <c r="W4580" s="270" t="s">
        <v>938</v>
      </c>
    </row>
    <row r="4581" s="253" customFormat="true" ht="27" hidden="true" spans="1:23">
      <c r="A4581" s="270">
        <f>MAX(A$3:A4580)+1</f>
        <v>4299</v>
      </c>
      <c r="B4581" s="270">
        <v>331101015</v>
      </c>
      <c r="C4581" s="503" t="s">
        <v>11877</v>
      </c>
      <c r="D4581" s="410" t="s">
        <v>11878</v>
      </c>
      <c r="E4581" s="410" t="s">
        <v>11877</v>
      </c>
      <c r="F4581" s="270"/>
      <c r="G4581" s="270"/>
      <c r="H4581" s="283" t="s">
        <v>39</v>
      </c>
      <c r="I4581" s="283" t="s">
        <v>842</v>
      </c>
      <c r="J4581" s="500">
        <v>1500</v>
      </c>
      <c r="K4581" s="501">
        <v>1350</v>
      </c>
      <c r="L4581" s="501">
        <v>1215</v>
      </c>
      <c r="M4581" s="501">
        <v>1200</v>
      </c>
      <c r="N4581" s="501">
        <v>1080</v>
      </c>
      <c r="O4581" s="501">
        <v>972</v>
      </c>
      <c r="P4581" s="377" t="s">
        <v>31</v>
      </c>
      <c r="Q4581" s="377" t="s">
        <v>31</v>
      </c>
      <c r="R4581" s="377" t="s">
        <v>31</v>
      </c>
      <c r="S4581" s="270"/>
      <c r="T4581" s="283"/>
      <c r="U4581" s="283"/>
      <c r="V4581" s="270"/>
      <c r="W4581" s="270" t="s">
        <v>21</v>
      </c>
    </row>
    <row r="4582" s="253" customFormat="true" ht="25.5" hidden="true" spans="1:23">
      <c r="A4582" s="270">
        <f>MAX(A$3:A4581)+1</f>
        <v>4300</v>
      </c>
      <c r="B4582" s="270">
        <v>331101016</v>
      </c>
      <c r="C4582" s="503" t="s">
        <v>11879</v>
      </c>
      <c r="D4582" s="410" t="s">
        <v>11880</v>
      </c>
      <c r="E4582" s="410" t="s">
        <v>11879</v>
      </c>
      <c r="F4582" s="270" t="s">
        <v>11881</v>
      </c>
      <c r="G4582" s="270"/>
      <c r="H4582" s="283" t="s">
        <v>39</v>
      </c>
      <c r="I4582" s="283" t="s">
        <v>40</v>
      </c>
      <c r="J4582" s="500">
        <v>1650</v>
      </c>
      <c r="K4582" s="501">
        <v>1485</v>
      </c>
      <c r="L4582" s="501">
        <v>1336.5</v>
      </c>
      <c r="M4582" s="501">
        <v>1320</v>
      </c>
      <c r="N4582" s="501">
        <v>1188</v>
      </c>
      <c r="O4582" s="501">
        <v>1069.2</v>
      </c>
      <c r="P4582" s="377" t="s">
        <v>31</v>
      </c>
      <c r="Q4582" s="377" t="s">
        <v>31</v>
      </c>
      <c r="R4582" s="377" t="s">
        <v>31</v>
      </c>
      <c r="S4582" s="270"/>
      <c r="T4582" s="283"/>
      <c r="U4582" s="283"/>
      <c r="V4582" s="270"/>
      <c r="W4582" s="270" t="s">
        <v>21</v>
      </c>
    </row>
    <row r="4583" s="253" customFormat="true" ht="25.5" hidden="true" spans="1:23">
      <c r="A4583" s="270">
        <f>MAX(A$3:A4582)+1</f>
        <v>4301</v>
      </c>
      <c r="B4583" s="270">
        <v>331101017</v>
      </c>
      <c r="C4583" s="503" t="s">
        <v>11882</v>
      </c>
      <c r="D4583" s="410" t="s">
        <v>11883</v>
      </c>
      <c r="E4583" s="410" t="s">
        <v>11882</v>
      </c>
      <c r="F4583" s="270" t="s">
        <v>11884</v>
      </c>
      <c r="G4583" s="270" t="s">
        <v>8667</v>
      </c>
      <c r="H4583" s="283" t="s">
        <v>39</v>
      </c>
      <c r="I4583" s="283" t="s">
        <v>40</v>
      </c>
      <c r="J4583" s="500">
        <v>2550</v>
      </c>
      <c r="K4583" s="501">
        <v>2295</v>
      </c>
      <c r="L4583" s="501">
        <v>2065.5</v>
      </c>
      <c r="M4583" s="501">
        <v>2040</v>
      </c>
      <c r="N4583" s="501">
        <v>1836</v>
      </c>
      <c r="O4583" s="501">
        <v>1652.4</v>
      </c>
      <c r="P4583" s="377" t="s">
        <v>31</v>
      </c>
      <c r="Q4583" s="377" t="s">
        <v>31</v>
      </c>
      <c r="R4583" s="377" t="s">
        <v>31</v>
      </c>
      <c r="S4583" s="270"/>
      <c r="T4583" s="283"/>
      <c r="U4583" s="283"/>
      <c r="V4583" s="270"/>
      <c r="W4583" s="270" t="s">
        <v>21</v>
      </c>
    </row>
    <row r="4584" s="253" customFormat="true" ht="25.5" hidden="true" spans="1:23">
      <c r="A4584" s="270">
        <f>MAX(A$3:A4583)+1</f>
        <v>4302</v>
      </c>
      <c r="B4584" s="270">
        <v>331101018</v>
      </c>
      <c r="C4584" s="503" t="s">
        <v>11885</v>
      </c>
      <c r="D4584" s="410" t="s">
        <v>11886</v>
      </c>
      <c r="E4584" s="410" t="s">
        <v>11885</v>
      </c>
      <c r="F4584" s="270"/>
      <c r="G4584" s="270"/>
      <c r="H4584" s="283" t="s">
        <v>44</v>
      </c>
      <c r="I4584" s="283" t="s">
        <v>40</v>
      </c>
      <c r="J4584" s="493">
        <v>5000</v>
      </c>
      <c r="K4584" s="494">
        <v>5000</v>
      </c>
      <c r="L4584" s="494">
        <v>5000</v>
      </c>
      <c r="M4584" s="494">
        <v>4000</v>
      </c>
      <c r="N4584" s="494">
        <v>4000</v>
      </c>
      <c r="O4584" s="494">
        <v>4000</v>
      </c>
      <c r="P4584" s="377" t="s">
        <v>31</v>
      </c>
      <c r="Q4584" s="377" t="s">
        <v>31</v>
      </c>
      <c r="R4584" s="377" t="s">
        <v>31</v>
      </c>
      <c r="S4584" s="270"/>
      <c r="T4584" s="377"/>
      <c r="U4584" s="377"/>
      <c r="V4584" s="270"/>
      <c r="W4584" s="270" t="s">
        <v>938</v>
      </c>
    </row>
    <row r="4585" s="253" customFormat="true" ht="25.5" hidden="true" spans="1:23">
      <c r="A4585" s="270">
        <f>MAX(A$3:A4584)+1</f>
        <v>4303</v>
      </c>
      <c r="B4585" s="270">
        <v>331101022</v>
      </c>
      <c r="C4585" s="503" t="s">
        <v>11887</v>
      </c>
      <c r="D4585" s="410" t="s">
        <v>11888</v>
      </c>
      <c r="E4585" s="410" t="s">
        <v>11887</v>
      </c>
      <c r="F4585" s="270"/>
      <c r="G4585" s="270"/>
      <c r="H4585" s="283" t="s">
        <v>44</v>
      </c>
      <c r="I4585" s="283" t="s">
        <v>40</v>
      </c>
      <c r="J4585" s="500">
        <v>1200</v>
      </c>
      <c r="K4585" s="501">
        <v>1080</v>
      </c>
      <c r="L4585" s="501">
        <v>972</v>
      </c>
      <c r="M4585" s="501">
        <v>960</v>
      </c>
      <c r="N4585" s="501">
        <v>864</v>
      </c>
      <c r="O4585" s="501">
        <v>777.6</v>
      </c>
      <c r="P4585" s="377" t="s">
        <v>31</v>
      </c>
      <c r="Q4585" s="377" t="s">
        <v>31</v>
      </c>
      <c r="R4585" s="377" t="s">
        <v>31</v>
      </c>
      <c r="S4585" s="270"/>
      <c r="T4585" s="283"/>
      <c r="U4585" s="283"/>
      <c r="V4585" s="270"/>
      <c r="W4585" s="270" t="s">
        <v>21</v>
      </c>
    </row>
    <row r="4586" s="253" customFormat="true" ht="27" hidden="true" spans="1:23">
      <c r="A4586" s="270">
        <f>MAX(A$3:A4585)+1</f>
        <v>4304</v>
      </c>
      <c r="B4586" s="270">
        <v>331101023</v>
      </c>
      <c r="C4586" s="503" t="s">
        <v>11889</v>
      </c>
      <c r="D4586" s="410" t="s">
        <v>11890</v>
      </c>
      <c r="E4586" s="410" t="s">
        <v>11889</v>
      </c>
      <c r="F4586" s="270"/>
      <c r="G4586" s="270"/>
      <c r="H4586" s="283" t="s">
        <v>44</v>
      </c>
      <c r="I4586" s="283" t="s">
        <v>40</v>
      </c>
      <c r="J4586" s="500">
        <v>1050</v>
      </c>
      <c r="K4586" s="501">
        <v>945</v>
      </c>
      <c r="L4586" s="501">
        <v>850.5</v>
      </c>
      <c r="M4586" s="501">
        <v>840</v>
      </c>
      <c r="N4586" s="501">
        <v>756</v>
      </c>
      <c r="O4586" s="501">
        <v>680.4</v>
      </c>
      <c r="P4586" s="377" t="s">
        <v>31</v>
      </c>
      <c r="Q4586" s="377" t="s">
        <v>31</v>
      </c>
      <c r="R4586" s="377" t="s">
        <v>31</v>
      </c>
      <c r="S4586" s="270"/>
      <c r="T4586" s="283"/>
      <c r="U4586" s="283"/>
      <c r="V4586" s="270"/>
      <c r="W4586" s="270" t="s">
        <v>21</v>
      </c>
    </row>
    <row r="4587" s="253" customFormat="true" ht="25.5" hidden="true" spans="1:23">
      <c r="A4587" s="270">
        <f>MAX(A$3:A4586)+1</f>
        <v>4305</v>
      </c>
      <c r="B4587" s="270">
        <v>331101024</v>
      </c>
      <c r="C4587" s="503" t="s">
        <v>11891</v>
      </c>
      <c r="D4587" s="410" t="s">
        <v>11892</v>
      </c>
      <c r="E4587" s="410" t="s">
        <v>11891</v>
      </c>
      <c r="F4587" s="270"/>
      <c r="G4587" s="270"/>
      <c r="H4587" s="283" t="s">
        <v>29</v>
      </c>
      <c r="I4587" s="283" t="s">
        <v>40</v>
      </c>
      <c r="J4587" s="500">
        <v>3300</v>
      </c>
      <c r="K4587" s="501">
        <v>2970</v>
      </c>
      <c r="L4587" s="501">
        <v>2673</v>
      </c>
      <c r="M4587" s="501">
        <v>2640</v>
      </c>
      <c r="N4587" s="501">
        <v>2376</v>
      </c>
      <c r="O4587" s="501">
        <v>2138.4</v>
      </c>
      <c r="P4587" s="377" t="s">
        <v>31</v>
      </c>
      <c r="Q4587" s="377" t="s">
        <v>31</v>
      </c>
      <c r="R4587" s="377" t="s">
        <v>31</v>
      </c>
      <c r="S4587" s="270"/>
      <c r="T4587" s="283"/>
      <c r="U4587" s="283"/>
      <c r="V4587" s="270"/>
      <c r="W4587" s="270" t="s">
        <v>21</v>
      </c>
    </row>
    <row r="4588" s="253" customFormat="true" ht="27" hidden="true" spans="1:23">
      <c r="A4588" s="270">
        <f>MAX(A$3:A4587)+1</f>
        <v>4306</v>
      </c>
      <c r="B4588" s="270">
        <v>331101025</v>
      </c>
      <c r="C4588" s="503" t="s">
        <v>11893</v>
      </c>
      <c r="D4588" s="410" t="s">
        <v>11894</v>
      </c>
      <c r="E4588" s="410" t="s">
        <v>11893</v>
      </c>
      <c r="F4588" s="270"/>
      <c r="G4588" s="270"/>
      <c r="H4588" s="283" t="s">
        <v>39</v>
      </c>
      <c r="I4588" s="283" t="s">
        <v>40</v>
      </c>
      <c r="J4588" s="493">
        <v>5643</v>
      </c>
      <c r="K4588" s="494">
        <v>5643</v>
      </c>
      <c r="L4588" s="494">
        <v>5643</v>
      </c>
      <c r="M4588" s="494">
        <v>4514</v>
      </c>
      <c r="N4588" s="494">
        <v>4514</v>
      </c>
      <c r="O4588" s="494">
        <v>4514</v>
      </c>
      <c r="P4588" s="377" t="s">
        <v>31</v>
      </c>
      <c r="Q4588" s="377" t="s">
        <v>31</v>
      </c>
      <c r="R4588" s="377" t="s">
        <v>31</v>
      </c>
      <c r="S4588" s="270"/>
      <c r="T4588" s="377"/>
      <c r="U4588" s="377"/>
      <c r="V4588" s="270"/>
      <c r="W4588" s="270" t="s">
        <v>938</v>
      </c>
    </row>
    <row r="4589" s="253" customFormat="true" ht="27" hidden="true" spans="1:23">
      <c r="A4589" s="270">
        <f>MAX(A$3:A4588)+1</f>
        <v>4307</v>
      </c>
      <c r="B4589" s="270" t="s">
        <v>11895</v>
      </c>
      <c r="C4589" s="393" t="s">
        <v>11896</v>
      </c>
      <c r="D4589" s="410" t="s">
        <v>11897</v>
      </c>
      <c r="E4589" s="410" t="s">
        <v>11898</v>
      </c>
      <c r="F4589" s="270"/>
      <c r="G4589" s="270"/>
      <c r="H4589" s="283" t="s">
        <v>39</v>
      </c>
      <c r="I4589" s="283" t="s">
        <v>40</v>
      </c>
      <c r="J4589" s="490">
        <f t="shared" ref="J4589:O4589" si="38">1.5*300</f>
        <v>450</v>
      </c>
      <c r="K4589" s="490">
        <f t="shared" si="38"/>
        <v>450</v>
      </c>
      <c r="L4589" s="490">
        <f t="shared" si="38"/>
        <v>450</v>
      </c>
      <c r="M4589" s="490">
        <f t="shared" si="38"/>
        <v>450</v>
      </c>
      <c r="N4589" s="490">
        <f t="shared" si="38"/>
        <v>450</v>
      </c>
      <c r="O4589" s="490">
        <f t="shared" si="38"/>
        <v>450</v>
      </c>
      <c r="P4589" s="377" t="s">
        <v>31</v>
      </c>
      <c r="Q4589" s="377" t="s">
        <v>31</v>
      </c>
      <c r="R4589" s="377" t="s">
        <v>31</v>
      </c>
      <c r="S4589" s="430" t="s">
        <v>11896</v>
      </c>
      <c r="T4589" s="283"/>
      <c r="U4589" s="283"/>
      <c r="V4589" s="270"/>
      <c r="W4589" s="270" t="s">
        <v>21</v>
      </c>
    </row>
    <row r="4590" s="252" customFormat="true" ht="25.5" hidden="true" spans="1:23">
      <c r="A4590" s="270"/>
      <c r="B4590" s="270">
        <v>331102</v>
      </c>
      <c r="C4590" s="270" t="s">
        <v>11899</v>
      </c>
      <c r="D4590" s="410"/>
      <c r="E4590" s="410"/>
      <c r="F4590" s="270"/>
      <c r="G4590" s="270"/>
      <c r="H4590" s="283"/>
      <c r="I4590" s="283"/>
      <c r="J4590" s="490"/>
      <c r="K4590" s="490"/>
      <c r="L4590" s="490"/>
      <c r="M4590" s="490"/>
      <c r="N4590" s="490"/>
      <c r="O4590" s="490"/>
      <c r="P4590" s="377"/>
      <c r="Q4590" s="377"/>
      <c r="R4590" s="377"/>
      <c r="S4590" s="270"/>
      <c r="T4590" s="283"/>
      <c r="U4590" s="283"/>
      <c r="V4590" s="270"/>
      <c r="W4590" s="270" t="s">
        <v>21</v>
      </c>
    </row>
    <row r="4591" s="253" customFormat="true" ht="25.5" hidden="true" spans="1:23">
      <c r="A4591" s="270">
        <f>MAX(A$3:A4590)+1</f>
        <v>4308</v>
      </c>
      <c r="B4591" s="270" t="s">
        <v>11900</v>
      </c>
      <c r="C4591" s="270" t="s">
        <v>11901</v>
      </c>
      <c r="D4591" s="410" t="s">
        <v>4797</v>
      </c>
      <c r="E4591" s="410" t="s">
        <v>4798</v>
      </c>
      <c r="F4591" s="270" t="s">
        <v>11902</v>
      </c>
      <c r="G4591" s="270"/>
      <c r="H4591" s="283" t="s">
        <v>44</v>
      </c>
      <c r="I4591" s="283" t="s">
        <v>40</v>
      </c>
      <c r="J4591" s="490">
        <v>1770</v>
      </c>
      <c r="K4591" s="490">
        <v>1770</v>
      </c>
      <c r="L4591" s="490">
        <v>1770</v>
      </c>
      <c r="M4591" s="490">
        <v>1770</v>
      </c>
      <c r="N4591" s="490">
        <v>1770</v>
      </c>
      <c r="O4591" s="490">
        <v>1770</v>
      </c>
      <c r="P4591" s="377" t="s">
        <v>31</v>
      </c>
      <c r="Q4591" s="377" t="s">
        <v>31</v>
      </c>
      <c r="R4591" s="377" t="s">
        <v>31</v>
      </c>
      <c r="S4591" s="270"/>
      <c r="T4591" s="283"/>
      <c r="U4591" s="283"/>
      <c r="V4591" s="270"/>
      <c r="W4591" s="270" t="s">
        <v>21</v>
      </c>
    </row>
    <row r="4592" s="253" customFormat="true" ht="38.25" hidden="true" spans="1:23">
      <c r="A4592" s="270">
        <f>MAX(A$3:A4591)+1</f>
        <v>4309</v>
      </c>
      <c r="B4592" s="270">
        <v>331102001</v>
      </c>
      <c r="C4592" s="270" t="s">
        <v>11903</v>
      </c>
      <c r="D4592" s="410" t="s">
        <v>11904</v>
      </c>
      <c r="E4592" s="410" t="s">
        <v>11903</v>
      </c>
      <c r="F4592" s="270" t="s">
        <v>11905</v>
      </c>
      <c r="G4592" s="270"/>
      <c r="H4592" s="283" t="s">
        <v>39</v>
      </c>
      <c r="I4592" s="283" t="s">
        <v>40</v>
      </c>
      <c r="J4592" s="490">
        <v>4000</v>
      </c>
      <c r="K4592" s="490">
        <v>4000</v>
      </c>
      <c r="L4592" s="490">
        <v>4000</v>
      </c>
      <c r="M4592" s="490">
        <v>3200</v>
      </c>
      <c r="N4592" s="490">
        <v>3200</v>
      </c>
      <c r="O4592" s="490">
        <v>3200</v>
      </c>
      <c r="P4592" s="377" t="s">
        <v>31</v>
      </c>
      <c r="Q4592" s="377" t="s">
        <v>31</v>
      </c>
      <c r="R4592" s="377" t="s">
        <v>31</v>
      </c>
      <c r="S4592" s="270" t="s">
        <v>3233</v>
      </c>
      <c r="T4592" s="283"/>
      <c r="U4592" s="283"/>
      <c r="V4592" s="270"/>
      <c r="W4592" s="270" t="s">
        <v>21</v>
      </c>
    </row>
    <row r="4593" s="253" customFormat="true" ht="25.5" hidden="true" spans="1:23">
      <c r="A4593" s="270">
        <f>MAX(A$3:A4592)+1</f>
        <v>4310</v>
      </c>
      <c r="B4593" s="270">
        <v>331102002</v>
      </c>
      <c r="C4593" s="270" t="s">
        <v>11906</v>
      </c>
      <c r="D4593" s="410" t="s">
        <v>11907</v>
      </c>
      <c r="E4593" s="410" t="s">
        <v>11906</v>
      </c>
      <c r="F4593" s="270"/>
      <c r="G4593" s="270"/>
      <c r="H4593" s="283" t="s">
        <v>39</v>
      </c>
      <c r="I4593" s="283" t="s">
        <v>40</v>
      </c>
      <c r="J4593" s="490">
        <v>2400</v>
      </c>
      <c r="K4593" s="490">
        <v>2400</v>
      </c>
      <c r="L4593" s="490">
        <v>2400</v>
      </c>
      <c r="M4593" s="490">
        <v>1920</v>
      </c>
      <c r="N4593" s="490">
        <v>1920</v>
      </c>
      <c r="O4593" s="490">
        <v>1920</v>
      </c>
      <c r="P4593" s="377" t="s">
        <v>31</v>
      </c>
      <c r="Q4593" s="377" t="s">
        <v>31</v>
      </c>
      <c r="R4593" s="377" t="s">
        <v>31</v>
      </c>
      <c r="S4593" s="270"/>
      <c r="T4593" s="283"/>
      <c r="U4593" s="283"/>
      <c r="V4593" s="270"/>
      <c r="W4593" s="270" t="s">
        <v>21</v>
      </c>
    </row>
    <row r="4594" s="253" customFormat="true" ht="38.25" hidden="true" spans="1:23">
      <c r="A4594" s="270">
        <f>MAX(A$3:A4593)+1</f>
        <v>4311</v>
      </c>
      <c r="B4594" s="270">
        <v>331102003</v>
      </c>
      <c r="C4594" s="270" t="s">
        <v>11908</v>
      </c>
      <c r="D4594" s="410" t="s">
        <v>11909</v>
      </c>
      <c r="E4594" s="410" t="s">
        <v>11908</v>
      </c>
      <c r="F4594" s="270"/>
      <c r="G4594" s="270"/>
      <c r="H4594" s="283" t="s">
        <v>44</v>
      </c>
      <c r="I4594" s="283" t="s">
        <v>40</v>
      </c>
      <c r="J4594" s="500">
        <v>1800</v>
      </c>
      <c r="K4594" s="501">
        <v>1620</v>
      </c>
      <c r="L4594" s="501">
        <v>1458</v>
      </c>
      <c r="M4594" s="501">
        <v>1440</v>
      </c>
      <c r="N4594" s="501">
        <v>1296</v>
      </c>
      <c r="O4594" s="501">
        <v>1166.4</v>
      </c>
      <c r="P4594" s="377" t="s">
        <v>31</v>
      </c>
      <c r="Q4594" s="377" t="s">
        <v>31</v>
      </c>
      <c r="R4594" s="377" t="s">
        <v>31</v>
      </c>
      <c r="S4594" s="270"/>
      <c r="T4594" s="283"/>
      <c r="U4594" s="283"/>
      <c r="V4594" s="270"/>
      <c r="W4594" s="270" t="s">
        <v>21</v>
      </c>
    </row>
    <row r="4595" s="253" customFormat="true" ht="25.5" hidden="true" spans="1:23">
      <c r="A4595" s="270">
        <f>MAX(A$3:A4594)+1</f>
        <v>4312</v>
      </c>
      <c r="B4595" s="270" t="s">
        <v>11910</v>
      </c>
      <c r="C4595" s="270" t="s">
        <v>11911</v>
      </c>
      <c r="D4595" s="410" t="s">
        <v>11912</v>
      </c>
      <c r="E4595" s="410" t="s">
        <v>11911</v>
      </c>
      <c r="F4595" s="270"/>
      <c r="G4595" s="270" t="s">
        <v>7458</v>
      </c>
      <c r="H4595" s="283" t="s">
        <v>44</v>
      </c>
      <c r="I4595" s="283" t="s">
        <v>40</v>
      </c>
      <c r="J4595" s="377">
        <v>3502</v>
      </c>
      <c r="K4595" s="377">
        <v>3502</v>
      </c>
      <c r="L4595" s="377">
        <v>3502</v>
      </c>
      <c r="M4595" s="377">
        <v>2802</v>
      </c>
      <c r="N4595" s="377">
        <v>2802</v>
      </c>
      <c r="O4595" s="377">
        <v>2802</v>
      </c>
      <c r="P4595" s="377" t="s">
        <v>31</v>
      </c>
      <c r="Q4595" s="377" t="s">
        <v>31</v>
      </c>
      <c r="R4595" s="377" t="s">
        <v>31</v>
      </c>
      <c r="S4595" s="270"/>
      <c r="T4595" s="377"/>
      <c r="U4595" s="377"/>
      <c r="V4595" s="270"/>
      <c r="W4595" s="270" t="s">
        <v>938</v>
      </c>
    </row>
    <row r="4596" s="253" customFormat="true" ht="25.5" hidden="true" spans="1:23">
      <c r="A4596" s="270">
        <f>MAX(A$3:A4595)+1</f>
        <v>4313</v>
      </c>
      <c r="B4596" s="270">
        <v>331102004</v>
      </c>
      <c r="C4596" s="270" t="s">
        <v>11913</v>
      </c>
      <c r="D4596" s="410" t="s">
        <v>11914</v>
      </c>
      <c r="E4596" s="410" t="s">
        <v>11913</v>
      </c>
      <c r="F4596" s="270"/>
      <c r="G4596" s="270"/>
      <c r="H4596" s="283" t="s">
        <v>39</v>
      </c>
      <c r="I4596" s="283" t="s">
        <v>40</v>
      </c>
      <c r="J4596" s="500">
        <v>1800</v>
      </c>
      <c r="K4596" s="501">
        <v>1620</v>
      </c>
      <c r="L4596" s="501">
        <v>1458</v>
      </c>
      <c r="M4596" s="501">
        <v>1440</v>
      </c>
      <c r="N4596" s="501">
        <v>1296</v>
      </c>
      <c r="O4596" s="501">
        <v>1166.4</v>
      </c>
      <c r="P4596" s="377" t="s">
        <v>31</v>
      </c>
      <c r="Q4596" s="377" t="s">
        <v>31</v>
      </c>
      <c r="R4596" s="377" t="s">
        <v>31</v>
      </c>
      <c r="S4596" s="270"/>
      <c r="T4596" s="283"/>
      <c r="U4596" s="283"/>
      <c r="V4596" s="270"/>
      <c r="W4596" s="270" t="s">
        <v>21</v>
      </c>
    </row>
    <row r="4597" s="253" customFormat="true" ht="25.5" hidden="true" spans="1:23">
      <c r="A4597" s="270">
        <f>MAX(A$3:A4596)+1</f>
        <v>4314</v>
      </c>
      <c r="B4597" s="270">
        <v>331102005</v>
      </c>
      <c r="C4597" s="270" t="s">
        <v>11915</v>
      </c>
      <c r="D4597" s="410" t="s">
        <v>11916</v>
      </c>
      <c r="E4597" s="410" t="s">
        <v>11915</v>
      </c>
      <c r="F4597" s="270" t="s">
        <v>11917</v>
      </c>
      <c r="G4597" s="270"/>
      <c r="H4597" s="283" t="s">
        <v>39</v>
      </c>
      <c r="I4597" s="283" t="s">
        <v>40</v>
      </c>
      <c r="J4597" s="493">
        <v>2914</v>
      </c>
      <c r="K4597" s="494">
        <v>2914</v>
      </c>
      <c r="L4597" s="494">
        <v>2914</v>
      </c>
      <c r="M4597" s="494">
        <v>2331</v>
      </c>
      <c r="N4597" s="494">
        <v>2331</v>
      </c>
      <c r="O4597" s="494">
        <v>2331</v>
      </c>
      <c r="P4597" s="377" t="s">
        <v>31</v>
      </c>
      <c r="Q4597" s="377" t="s">
        <v>31</v>
      </c>
      <c r="R4597" s="377" t="s">
        <v>31</v>
      </c>
      <c r="S4597" s="270"/>
      <c r="T4597" s="377"/>
      <c r="U4597" s="377"/>
      <c r="V4597" s="270"/>
      <c r="W4597" s="270" t="s">
        <v>938</v>
      </c>
    </row>
    <row r="4598" s="253" customFormat="true" ht="27" hidden="true" spans="1:23">
      <c r="A4598" s="270">
        <f>MAX(A$3:A4597)+1</f>
        <v>4315</v>
      </c>
      <c r="B4598" s="270" t="s">
        <v>11918</v>
      </c>
      <c r="C4598" s="393" t="s">
        <v>11919</v>
      </c>
      <c r="D4598" s="410" t="s">
        <v>11920</v>
      </c>
      <c r="E4598" s="410" t="s">
        <v>11921</v>
      </c>
      <c r="F4598" s="270"/>
      <c r="G4598" s="270"/>
      <c r="H4598" s="283" t="s">
        <v>39</v>
      </c>
      <c r="I4598" s="283" t="s">
        <v>40</v>
      </c>
      <c r="J4598" s="490">
        <f t="shared" ref="J4598:O4598" si="39">1.5*400</f>
        <v>600</v>
      </c>
      <c r="K4598" s="490">
        <f t="shared" si="39"/>
        <v>600</v>
      </c>
      <c r="L4598" s="490">
        <f t="shared" si="39"/>
        <v>600</v>
      </c>
      <c r="M4598" s="490">
        <f t="shared" si="39"/>
        <v>600</v>
      </c>
      <c r="N4598" s="490">
        <f t="shared" si="39"/>
        <v>600</v>
      </c>
      <c r="O4598" s="490">
        <f t="shared" si="39"/>
        <v>600</v>
      </c>
      <c r="P4598" s="377" t="s">
        <v>31</v>
      </c>
      <c r="Q4598" s="377" t="s">
        <v>31</v>
      </c>
      <c r="R4598" s="377" t="s">
        <v>31</v>
      </c>
      <c r="S4598" s="393" t="s">
        <v>11919</v>
      </c>
      <c r="T4598" s="283"/>
      <c r="U4598" s="283"/>
      <c r="V4598" s="270"/>
      <c r="W4598" s="270" t="s">
        <v>21</v>
      </c>
    </row>
    <row r="4599" s="253" customFormat="true" ht="25.5" hidden="true" spans="1:23">
      <c r="A4599" s="270">
        <f>MAX(A$3:A4598)+1</f>
        <v>4316</v>
      </c>
      <c r="B4599" s="270">
        <v>331102007</v>
      </c>
      <c r="C4599" s="270" t="s">
        <v>11922</v>
      </c>
      <c r="D4599" s="410" t="s">
        <v>11923</v>
      </c>
      <c r="E4599" s="410" t="s">
        <v>11922</v>
      </c>
      <c r="F4599" s="270"/>
      <c r="G4599" s="270"/>
      <c r="H4599" s="283" t="s">
        <v>39</v>
      </c>
      <c r="I4599" s="283" t="s">
        <v>40</v>
      </c>
      <c r="J4599" s="490">
        <v>1350</v>
      </c>
      <c r="K4599" s="490">
        <v>1350</v>
      </c>
      <c r="L4599" s="490">
        <v>1350</v>
      </c>
      <c r="M4599" s="490">
        <v>1080</v>
      </c>
      <c r="N4599" s="490">
        <v>1080</v>
      </c>
      <c r="O4599" s="490">
        <v>1080</v>
      </c>
      <c r="P4599" s="377" t="s">
        <v>31</v>
      </c>
      <c r="Q4599" s="377" t="s">
        <v>31</v>
      </c>
      <c r="R4599" s="377" t="s">
        <v>31</v>
      </c>
      <c r="S4599" s="270" t="s">
        <v>3233</v>
      </c>
      <c r="T4599" s="283"/>
      <c r="U4599" s="283"/>
      <c r="V4599" s="270"/>
      <c r="W4599" s="270" t="s">
        <v>21</v>
      </c>
    </row>
    <row r="4600" s="253" customFormat="true" ht="27" hidden="true" spans="1:23">
      <c r="A4600" s="270">
        <f>MAX(A$3:A4599)+1</f>
        <v>4317</v>
      </c>
      <c r="B4600" s="270">
        <v>331102008</v>
      </c>
      <c r="C4600" s="503" t="s">
        <v>11924</v>
      </c>
      <c r="D4600" s="410" t="s">
        <v>11925</v>
      </c>
      <c r="E4600" s="410" t="s">
        <v>11924</v>
      </c>
      <c r="F4600" s="270"/>
      <c r="G4600" s="270"/>
      <c r="H4600" s="283" t="s">
        <v>39</v>
      </c>
      <c r="I4600" s="283" t="s">
        <v>40</v>
      </c>
      <c r="J4600" s="493">
        <v>1860</v>
      </c>
      <c r="K4600" s="494">
        <v>1860</v>
      </c>
      <c r="L4600" s="494">
        <v>1860</v>
      </c>
      <c r="M4600" s="494">
        <v>1488</v>
      </c>
      <c r="N4600" s="494">
        <v>1488</v>
      </c>
      <c r="O4600" s="494">
        <v>1488</v>
      </c>
      <c r="P4600" s="377" t="s">
        <v>31</v>
      </c>
      <c r="Q4600" s="377" t="s">
        <v>31</v>
      </c>
      <c r="R4600" s="377" t="s">
        <v>31</v>
      </c>
      <c r="S4600" s="270"/>
      <c r="T4600" s="377"/>
      <c r="U4600" s="377"/>
      <c r="V4600" s="270"/>
      <c r="W4600" s="270" t="s">
        <v>938</v>
      </c>
    </row>
    <row r="4601" s="253" customFormat="true" ht="27" hidden="true" spans="1:23">
      <c r="A4601" s="270">
        <f>MAX(A$3:A4600)+1</f>
        <v>4318</v>
      </c>
      <c r="B4601" s="270">
        <v>331102009</v>
      </c>
      <c r="C4601" s="503" t="s">
        <v>11926</v>
      </c>
      <c r="D4601" s="410" t="s">
        <v>11927</v>
      </c>
      <c r="E4601" s="410" t="s">
        <v>11926</v>
      </c>
      <c r="F4601" s="270"/>
      <c r="G4601" s="270"/>
      <c r="H4601" s="283" t="s">
        <v>39</v>
      </c>
      <c r="I4601" s="283" t="s">
        <v>40</v>
      </c>
      <c r="J4601" s="500">
        <v>1500</v>
      </c>
      <c r="K4601" s="501">
        <v>1350</v>
      </c>
      <c r="L4601" s="501">
        <v>1215</v>
      </c>
      <c r="M4601" s="501">
        <v>1200</v>
      </c>
      <c r="N4601" s="501">
        <v>1080</v>
      </c>
      <c r="O4601" s="501">
        <v>972</v>
      </c>
      <c r="P4601" s="377" t="s">
        <v>31</v>
      </c>
      <c r="Q4601" s="377" t="s">
        <v>31</v>
      </c>
      <c r="R4601" s="377" t="s">
        <v>31</v>
      </c>
      <c r="S4601" s="270"/>
      <c r="T4601" s="283"/>
      <c r="U4601" s="283"/>
      <c r="V4601" s="270"/>
      <c r="W4601" s="270" t="s">
        <v>21</v>
      </c>
    </row>
    <row r="4602" s="253" customFormat="true" ht="27" hidden="true" spans="1:23">
      <c r="A4602" s="270">
        <f>MAX(A$3:A4601)+1</f>
        <v>4319</v>
      </c>
      <c r="B4602" s="270">
        <v>331102010</v>
      </c>
      <c r="C4602" s="503" t="s">
        <v>11928</v>
      </c>
      <c r="D4602" s="410" t="s">
        <v>11929</v>
      </c>
      <c r="E4602" s="410" t="s">
        <v>11928</v>
      </c>
      <c r="F4602" s="270"/>
      <c r="G4602" s="270"/>
      <c r="H4602" s="283" t="s">
        <v>39</v>
      </c>
      <c r="I4602" s="283" t="s">
        <v>40</v>
      </c>
      <c r="J4602" s="500">
        <v>900</v>
      </c>
      <c r="K4602" s="501">
        <v>810</v>
      </c>
      <c r="L4602" s="501">
        <v>729</v>
      </c>
      <c r="M4602" s="501">
        <v>720</v>
      </c>
      <c r="N4602" s="501">
        <v>648</v>
      </c>
      <c r="O4602" s="501">
        <v>583.2</v>
      </c>
      <c r="P4602" s="377" t="s">
        <v>31</v>
      </c>
      <c r="Q4602" s="377" t="s">
        <v>31</v>
      </c>
      <c r="R4602" s="377" t="s">
        <v>31</v>
      </c>
      <c r="S4602" s="270" t="s">
        <v>3233</v>
      </c>
      <c r="T4602" s="283"/>
      <c r="U4602" s="283"/>
      <c r="V4602" s="270"/>
      <c r="W4602" s="270" t="s">
        <v>21</v>
      </c>
    </row>
    <row r="4603" s="253" customFormat="true" ht="27" hidden="true" spans="1:23">
      <c r="A4603" s="270">
        <f>MAX(A$3:A4602)+1</f>
        <v>4320</v>
      </c>
      <c r="B4603" s="270">
        <v>331102011</v>
      </c>
      <c r="C4603" s="503" t="s">
        <v>11930</v>
      </c>
      <c r="D4603" s="410" t="s">
        <v>11931</v>
      </c>
      <c r="E4603" s="410" t="s">
        <v>11930</v>
      </c>
      <c r="F4603" s="270"/>
      <c r="G4603" s="270"/>
      <c r="H4603" s="283" t="s">
        <v>39</v>
      </c>
      <c r="I4603" s="283" t="s">
        <v>40</v>
      </c>
      <c r="J4603" s="500">
        <v>900</v>
      </c>
      <c r="K4603" s="501">
        <v>810</v>
      </c>
      <c r="L4603" s="501">
        <v>729</v>
      </c>
      <c r="M4603" s="501">
        <v>720</v>
      </c>
      <c r="N4603" s="501">
        <v>648</v>
      </c>
      <c r="O4603" s="501">
        <v>583.2</v>
      </c>
      <c r="P4603" s="377" t="s">
        <v>31</v>
      </c>
      <c r="Q4603" s="377" t="s">
        <v>31</v>
      </c>
      <c r="R4603" s="377" t="s">
        <v>31</v>
      </c>
      <c r="S4603" s="270"/>
      <c r="T4603" s="283"/>
      <c r="U4603" s="283"/>
      <c r="V4603" s="270"/>
      <c r="W4603" s="270" t="s">
        <v>21</v>
      </c>
    </row>
    <row r="4604" s="253" customFormat="true" ht="27" hidden="true" spans="1:23">
      <c r="A4604" s="270">
        <f>MAX(A$3:A4603)+1</f>
        <v>4321</v>
      </c>
      <c r="B4604" s="270">
        <v>331102012</v>
      </c>
      <c r="C4604" s="503" t="s">
        <v>11932</v>
      </c>
      <c r="D4604" s="410" t="s">
        <v>11933</v>
      </c>
      <c r="E4604" s="410" t="s">
        <v>11932</v>
      </c>
      <c r="F4604" s="270"/>
      <c r="G4604" s="270"/>
      <c r="H4604" s="283" t="s">
        <v>39</v>
      </c>
      <c r="I4604" s="283" t="s">
        <v>40</v>
      </c>
      <c r="J4604" s="500">
        <v>1500</v>
      </c>
      <c r="K4604" s="501">
        <v>1350</v>
      </c>
      <c r="L4604" s="501">
        <v>1215</v>
      </c>
      <c r="M4604" s="501">
        <v>1200</v>
      </c>
      <c r="N4604" s="501">
        <v>1080</v>
      </c>
      <c r="O4604" s="501">
        <v>972</v>
      </c>
      <c r="P4604" s="377" t="s">
        <v>31</v>
      </c>
      <c r="Q4604" s="377" t="s">
        <v>31</v>
      </c>
      <c r="R4604" s="377" t="s">
        <v>31</v>
      </c>
      <c r="S4604" s="270"/>
      <c r="T4604" s="283"/>
      <c r="U4604" s="283"/>
      <c r="V4604" s="270"/>
      <c r="W4604" s="270" t="s">
        <v>21</v>
      </c>
    </row>
    <row r="4605" s="253" customFormat="true" ht="27" hidden="true" spans="1:23">
      <c r="A4605" s="270">
        <f>MAX(A$3:A4604)+1</f>
        <v>4322</v>
      </c>
      <c r="B4605" s="270">
        <v>331102013</v>
      </c>
      <c r="C4605" s="503" t="s">
        <v>11934</v>
      </c>
      <c r="D4605" s="410" t="s">
        <v>11935</v>
      </c>
      <c r="E4605" s="410" t="s">
        <v>11934</v>
      </c>
      <c r="F4605" s="270"/>
      <c r="G4605" s="270"/>
      <c r="H4605" s="283" t="s">
        <v>39</v>
      </c>
      <c r="I4605" s="283" t="s">
        <v>40</v>
      </c>
      <c r="J4605" s="500">
        <v>1500</v>
      </c>
      <c r="K4605" s="501">
        <v>1350</v>
      </c>
      <c r="L4605" s="501">
        <v>1215</v>
      </c>
      <c r="M4605" s="501">
        <v>1200</v>
      </c>
      <c r="N4605" s="501">
        <v>1080</v>
      </c>
      <c r="O4605" s="501">
        <v>972</v>
      </c>
      <c r="P4605" s="377" t="s">
        <v>31</v>
      </c>
      <c r="Q4605" s="377" t="s">
        <v>31</v>
      </c>
      <c r="R4605" s="377" t="s">
        <v>31</v>
      </c>
      <c r="S4605" s="272" t="s">
        <v>11936</v>
      </c>
      <c r="T4605" s="283"/>
      <c r="U4605" s="283"/>
      <c r="V4605" s="270"/>
      <c r="W4605" s="270" t="s">
        <v>21</v>
      </c>
    </row>
    <row r="4606" s="253" customFormat="true" ht="27" hidden="true" spans="1:23">
      <c r="A4606" s="270">
        <f>MAX(A$3:A4605)+1</f>
        <v>4323</v>
      </c>
      <c r="B4606" s="270">
        <v>331102014</v>
      </c>
      <c r="C4606" s="503" t="s">
        <v>11937</v>
      </c>
      <c r="D4606" s="410" t="s">
        <v>11938</v>
      </c>
      <c r="E4606" s="410" t="s">
        <v>11937</v>
      </c>
      <c r="F4606" s="270"/>
      <c r="G4606" s="270"/>
      <c r="H4606" s="283" t="s">
        <v>39</v>
      </c>
      <c r="I4606" s="283" t="s">
        <v>40</v>
      </c>
      <c r="J4606" s="500">
        <v>1500</v>
      </c>
      <c r="K4606" s="501">
        <v>1350</v>
      </c>
      <c r="L4606" s="501">
        <v>1215</v>
      </c>
      <c r="M4606" s="501">
        <v>1200</v>
      </c>
      <c r="N4606" s="501">
        <v>1080</v>
      </c>
      <c r="O4606" s="501">
        <v>972</v>
      </c>
      <c r="P4606" s="377" t="s">
        <v>31</v>
      </c>
      <c r="Q4606" s="377" t="s">
        <v>31</v>
      </c>
      <c r="R4606" s="377" t="s">
        <v>31</v>
      </c>
      <c r="S4606" s="270"/>
      <c r="T4606" s="283"/>
      <c r="U4606" s="283"/>
      <c r="V4606" s="270"/>
      <c r="W4606" s="270" t="s">
        <v>21</v>
      </c>
    </row>
    <row r="4607" s="253" customFormat="true" ht="25.5" hidden="true" spans="1:23">
      <c r="A4607" s="270">
        <f>MAX(A$3:A4606)+1</f>
        <v>4324</v>
      </c>
      <c r="B4607" s="270">
        <v>331102015</v>
      </c>
      <c r="C4607" s="503" t="s">
        <v>11939</v>
      </c>
      <c r="D4607" s="410" t="s">
        <v>11940</v>
      </c>
      <c r="E4607" s="410" t="s">
        <v>11939</v>
      </c>
      <c r="F4607" s="270"/>
      <c r="G4607" s="270"/>
      <c r="H4607" s="283" t="s">
        <v>39</v>
      </c>
      <c r="I4607" s="283" t="s">
        <v>40</v>
      </c>
      <c r="J4607" s="500">
        <v>1500</v>
      </c>
      <c r="K4607" s="501">
        <v>1350</v>
      </c>
      <c r="L4607" s="501">
        <v>1215</v>
      </c>
      <c r="M4607" s="501">
        <v>1200</v>
      </c>
      <c r="N4607" s="501">
        <v>1080</v>
      </c>
      <c r="O4607" s="501">
        <v>972</v>
      </c>
      <c r="P4607" s="377" t="s">
        <v>31</v>
      </c>
      <c r="Q4607" s="377" t="s">
        <v>31</v>
      </c>
      <c r="R4607" s="377" t="s">
        <v>31</v>
      </c>
      <c r="S4607" s="270"/>
      <c r="T4607" s="283"/>
      <c r="U4607" s="283"/>
      <c r="V4607" s="270"/>
      <c r="W4607" s="270" t="s">
        <v>21</v>
      </c>
    </row>
    <row r="4608" s="253" customFormat="true" ht="25.5" hidden="true" spans="1:23">
      <c r="A4608" s="270">
        <f>MAX(A$3:A4607)+1</f>
        <v>4325</v>
      </c>
      <c r="B4608" s="270">
        <v>331102016</v>
      </c>
      <c r="C4608" s="503" t="s">
        <v>11941</v>
      </c>
      <c r="D4608" s="410" t="s">
        <v>11942</v>
      </c>
      <c r="E4608" s="410" t="s">
        <v>11941</v>
      </c>
      <c r="F4608" s="270" t="s">
        <v>11943</v>
      </c>
      <c r="G4608" s="270"/>
      <c r="H4608" s="283" t="s">
        <v>39</v>
      </c>
      <c r="I4608" s="283" t="s">
        <v>40</v>
      </c>
      <c r="J4608" s="500">
        <v>1750</v>
      </c>
      <c r="K4608" s="501">
        <v>1575</v>
      </c>
      <c r="L4608" s="501">
        <v>1417.5</v>
      </c>
      <c r="M4608" s="501">
        <v>1400</v>
      </c>
      <c r="N4608" s="501">
        <v>1260</v>
      </c>
      <c r="O4608" s="501">
        <v>1134</v>
      </c>
      <c r="P4608" s="377" t="s">
        <v>31</v>
      </c>
      <c r="Q4608" s="377" t="s">
        <v>31</v>
      </c>
      <c r="R4608" s="377" t="s">
        <v>31</v>
      </c>
      <c r="S4608" s="270"/>
      <c r="T4608" s="283"/>
      <c r="U4608" s="283"/>
      <c r="V4608" s="270"/>
      <c r="W4608" s="270" t="s">
        <v>21</v>
      </c>
    </row>
    <row r="4609" s="253" customFormat="true" ht="27" hidden="true" spans="1:23">
      <c r="A4609" s="270">
        <f>MAX(A$3:A4608)+1</f>
        <v>4326</v>
      </c>
      <c r="B4609" s="270">
        <v>331102017</v>
      </c>
      <c r="C4609" s="503" t="s">
        <v>11944</v>
      </c>
      <c r="D4609" s="410" t="s">
        <v>11945</v>
      </c>
      <c r="E4609" s="410" t="s">
        <v>11944</v>
      </c>
      <c r="F4609" s="270"/>
      <c r="G4609" s="270"/>
      <c r="H4609" s="283" t="s">
        <v>39</v>
      </c>
      <c r="I4609" s="283" t="s">
        <v>40</v>
      </c>
      <c r="J4609" s="500">
        <v>1500</v>
      </c>
      <c r="K4609" s="501">
        <v>1350</v>
      </c>
      <c r="L4609" s="501">
        <v>1215</v>
      </c>
      <c r="M4609" s="501">
        <v>1200</v>
      </c>
      <c r="N4609" s="501">
        <v>1080</v>
      </c>
      <c r="O4609" s="501">
        <v>972</v>
      </c>
      <c r="P4609" s="377" t="s">
        <v>31</v>
      </c>
      <c r="Q4609" s="377" t="s">
        <v>31</v>
      </c>
      <c r="R4609" s="377" t="s">
        <v>31</v>
      </c>
      <c r="S4609" s="270"/>
      <c r="T4609" s="283"/>
      <c r="U4609" s="283"/>
      <c r="V4609" s="270"/>
      <c r="W4609" s="270" t="s">
        <v>21</v>
      </c>
    </row>
    <row r="4610" s="253" customFormat="true" ht="27" hidden="true" spans="1:23">
      <c r="A4610" s="270">
        <f>MAX(A$3:A4609)+1</f>
        <v>4327</v>
      </c>
      <c r="B4610" s="270">
        <v>331102018</v>
      </c>
      <c r="C4610" s="503" t="s">
        <v>11946</v>
      </c>
      <c r="D4610" s="410" t="s">
        <v>11947</v>
      </c>
      <c r="E4610" s="410" t="s">
        <v>11946</v>
      </c>
      <c r="F4610" s="270"/>
      <c r="G4610" s="270"/>
      <c r="H4610" s="283" t="s">
        <v>39</v>
      </c>
      <c r="I4610" s="283" t="s">
        <v>40</v>
      </c>
      <c r="J4610" s="500">
        <v>2250</v>
      </c>
      <c r="K4610" s="501">
        <v>2025</v>
      </c>
      <c r="L4610" s="501">
        <v>1822.5</v>
      </c>
      <c r="M4610" s="501">
        <v>1800</v>
      </c>
      <c r="N4610" s="501">
        <v>1620</v>
      </c>
      <c r="O4610" s="501">
        <v>1458</v>
      </c>
      <c r="P4610" s="377" t="s">
        <v>31</v>
      </c>
      <c r="Q4610" s="377" t="s">
        <v>31</v>
      </c>
      <c r="R4610" s="377" t="s">
        <v>31</v>
      </c>
      <c r="S4610" s="270"/>
      <c r="T4610" s="283"/>
      <c r="U4610" s="283"/>
      <c r="V4610" s="270"/>
      <c r="W4610" s="270" t="s">
        <v>21</v>
      </c>
    </row>
    <row r="4611" s="253" customFormat="true" ht="27" hidden="true" spans="1:23">
      <c r="A4611" s="270">
        <f>MAX(A$3:A4610)+1</f>
        <v>4328</v>
      </c>
      <c r="B4611" s="270">
        <v>331102019</v>
      </c>
      <c r="C4611" s="503" t="s">
        <v>11948</v>
      </c>
      <c r="D4611" s="410" t="s">
        <v>11949</v>
      </c>
      <c r="E4611" s="410" t="s">
        <v>11948</v>
      </c>
      <c r="F4611" s="270"/>
      <c r="G4611" s="270"/>
      <c r="H4611" s="283" t="s">
        <v>39</v>
      </c>
      <c r="I4611" s="283" t="s">
        <v>40</v>
      </c>
      <c r="J4611" s="500">
        <v>2100</v>
      </c>
      <c r="K4611" s="501">
        <v>1890</v>
      </c>
      <c r="L4611" s="501">
        <v>1701</v>
      </c>
      <c r="M4611" s="501">
        <v>1680</v>
      </c>
      <c r="N4611" s="501">
        <v>1512</v>
      </c>
      <c r="O4611" s="501">
        <v>1360.8</v>
      </c>
      <c r="P4611" s="377" t="s">
        <v>31</v>
      </c>
      <c r="Q4611" s="377" t="s">
        <v>31</v>
      </c>
      <c r="R4611" s="377" t="s">
        <v>31</v>
      </c>
      <c r="S4611" s="270"/>
      <c r="T4611" s="283"/>
      <c r="U4611" s="283"/>
      <c r="V4611" s="270"/>
      <c r="W4611" s="270" t="s">
        <v>21</v>
      </c>
    </row>
    <row r="4612" s="252" customFormat="true" ht="25.5" hidden="true" spans="1:23">
      <c r="A4612" s="270"/>
      <c r="B4612" s="270">
        <v>331103</v>
      </c>
      <c r="C4612" s="270" t="s">
        <v>11950</v>
      </c>
      <c r="D4612" s="410"/>
      <c r="E4612" s="410"/>
      <c r="F4612" s="270"/>
      <c r="G4612" s="270"/>
      <c r="H4612" s="283"/>
      <c r="I4612" s="283"/>
      <c r="J4612" s="490"/>
      <c r="K4612" s="490"/>
      <c r="L4612" s="490"/>
      <c r="M4612" s="490"/>
      <c r="N4612" s="490"/>
      <c r="O4612" s="490"/>
      <c r="P4612" s="377"/>
      <c r="Q4612" s="377"/>
      <c r="R4612" s="377"/>
      <c r="S4612" s="270"/>
      <c r="T4612" s="283"/>
      <c r="U4612" s="283"/>
      <c r="V4612" s="270"/>
      <c r="W4612" s="270" t="s">
        <v>21</v>
      </c>
    </row>
    <row r="4613" s="253" customFormat="true" ht="25.5" hidden="true" spans="1:23">
      <c r="A4613" s="270">
        <f>MAX(A$3:A4612)+1</f>
        <v>4329</v>
      </c>
      <c r="B4613" s="270">
        <v>331103001</v>
      </c>
      <c r="C4613" s="270" t="s">
        <v>11951</v>
      </c>
      <c r="D4613" s="410" t="s">
        <v>11952</v>
      </c>
      <c r="E4613" s="410" t="s">
        <v>11951</v>
      </c>
      <c r="F4613" s="270"/>
      <c r="G4613" s="270"/>
      <c r="H4613" s="283" t="s">
        <v>39</v>
      </c>
      <c r="I4613" s="283" t="s">
        <v>40</v>
      </c>
      <c r="J4613" s="500">
        <v>1050</v>
      </c>
      <c r="K4613" s="501">
        <v>945</v>
      </c>
      <c r="L4613" s="501">
        <v>850.5</v>
      </c>
      <c r="M4613" s="501">
        <v>840</v>
      </c>
      <c r="N4613" s="501">
        <v>756</v>
      </c>
      <c r="O4613" s="501">
        <v>680.4</v>
      </c>
      <c r="P4613" s="377" t="s">
        <v>31</v>
      </c>
      <c r="Q4613" s="377" t="s">
        <v>31</v>
      </c>
      <c r="R4613" s="377" t="s">
        <v>31</v>
      </c>
      <c r="S4613" s="270"/>
      <c r="T4613" s="283"/>
      <c r="U4613" s="283"/>
      <c r="V4613" s="270"/>
      <c r="W4613" s="270" t="s">
        <v>21</v>
      </c>
    </row>
    <row r="4614" s="253" customFormat="true" ht="25.5" hidden="true" spans="1:23">
      <c r="A4614" s="270">
        <f>MAX(A$3:A4613)+1</f>
        <v>4330</v>
      </c>
      <c r="B4614" s="270">
        <v>331103002</v>
      </c>
      <c r="C4614" s="270" t="s">
        <v>11953</v>
      </c>
      <c r="D4614" s="410" t="s">
        <v>11954</v>
      </c>
      <c r="E4614" s="410" t="s">
        <v>11953</v>
      </c>
      <c r="F4614" s="270"/>
      <c r="G4614" s="270"/>
      <c r="H4614" s="283" t="s">
        <v>39</v>
      </c>
      <c r="I4614" s="283" t="s">
        <v>40</v>
      </c>
      <c r="J4614" s="500">
        <v>1200</v>
      </c>
      <c r="K4614" s="501">
        <v>1080</v>
      </c>
      <c r="L4614" s="501">
        <v>972</v>
      </c>
      <c r="M4614" s="501">
        <v>960</v>
      </c>
      <c r="N4614" s="501">
        <v>864</v>
      </c>
      <c r="O4614" s="501">
        <v>777.6</v>
      </c>
      <c r="P4614" s="377" t="s">
        <v>31</v>
      </c>
      <c r="Q4614" s="377" t="s">
        <v>31</v>
      </c>
      <c r="R4614" s="377" t="s">
        <v>31</v>
      </c>
      <c r="S4614" s="270"/>
      <c r="T4614" s="283"/>
      <c r="U4614" s="283"/>
      <c r="V4614" s="270"/>
      <c r="W4614" s="270" t="s">
        <v>21</v>
      </c>
    </row>
    <row r="4615" s="253" customFormat="true" ht="25.5" hidden="true" spans="1:23">
      <c r="A4615" s="270">
        <f>MAX(A$3:A4614)+1</f>
        <v>4331</v>
      </c>
      <c r="B4615" s="270">
        <v>331103003</v>
      </c>
      <c r="C4615" s="270" t="s">
        <v>11955</v>
      </c>
      <c r="D4615" s="410" t="s">
        <v>11956</v>
      </c>
      <c r="E4615" s="410" t="s">
        <v>11955</v>
      </c>
      <c r="F4615" s="270"/>
      <c r="G4615" s="270"/>
      <c r="H4615" s="283" t="s">
        <v>39</v>
      </c>
      <c r="I4615" s="283" t="s">
        <v>40</v>
      </c>
      <c r="J4615" s="490">
        <v>1800</v>
      </c>
      <c r="K4615" s="490">
        <v>1800</v>
      </c>
      <c r="L4615" s="490">
        <v>1800</v>
      </c>
      <c r="M4615" s="490">
        <v>1440</v>
      </c>
      <c r="N4615" s="490">
        <v>1440</v>
      </c>
      <c r="O4615" s="490">
        <v>1440</v>
      </c>
      <c r="P4615" s="377" t="s">
        <v>31</v>
      </c>
      <c r="Q4615" s="377" t="s">
        <v>31</v>
      </c>
      <c r="R4615" s="377" t="s">
        <v>31</v>
      </c>
      <c r="S4615" s="270"/>
      <c r="T4615" s="283"/>
      <c r="U4615" s="283"/>
      <c r="V4615" s="270"/>
      <c r="W4615" s="270" t="s">
        <v>21</v>
      </c>
    </row>
    <row r="4616" s="253" customFormat="true" ht="25.5" hidden="true" spans="1:23">
      <c r="A4616" s="270">
        <f>MAX(A$3:A4615)+1</f>
        <v>4332</v>
      </c>
      <c r="B4616" s="270">
        <v>331103004</v>
      </c>
      <c r="C4616" s="270" t="s">
        <v>11957</v>
      </c>
      <c r="D4616" s="410" t="s">
        <v>11958</v>
      </c>
      <c r="E4616" s="410" t="s">
        <v>11957</v>
      </c>
      <c r="F4616" s="270"/>
      <c r="G4616" s="270"/>
      <c r="H4616" s="283" t="s">
        <v>39</v>
      </c>
      <c r="I4616" s="283" t="s">
        <v>40</v>
      </c>
      <c r="J4616" s="500">
        <v>1200</v>
      </c>
      <c r="K4616" s="501">
        <v>1080</v>
      </c>
      <c r="L4616" s="501">
        <v>972</v>
      </c>
      <c r="M4616" s="501">
        <v>960</v>
      </c>
      <c r="N4616" s="501">
        <v>864</v>
      </c>
      <c r="O4616" s="501">
        <v>777.6</v>
      </c>
      <c r="P4616" s="377" t="s">
        <v>31</v>
      </c>
      <c r="Q4616" s="377" t="s">
        <v>31</v>
      </c>
      <c r="R4616" s="377" t="s">
        <v>31</v>
      </c>
      <c r="S4616" s="270"/>
      <c r="T4616" s="283"/>
      <c r="U4616" s="283"/>
      <c r="V4616" s="270"/>
      <c r="W4616" s="270" t="s">
        <v>21</v>
      </c>
    </row>
    <row r="4617" s="253" customFormat="true" ht="25.5" hidden="true" spans="1:23">
      <c r="A4617" s="270">
        <f>MAX(A$3:A4616)+1</f>
        <v>4333</v>
      </c>
      <c r="B4617" s="270">
        <v>331103005</v>
      </c>
      <c r="C4617" s="270" t="s">
        <v>11959</v>
      </c>
      <c r="D4617" s="410" t="s">
        <v>11960</v>
      </c>
      <c r="E4617" s="410" t="s">
        <v>11959</v>
      </c>
      <c r="F4617" s="270" t="s">
        <v>11961</v>
      </c>
      <c r="G4617" s="270" t="s">
        <v>11962</v>
      </c>
      <c r="H4617" s="283" t="s">
        <v>44</v>
      </c>
      <c r="I4617" s="283" t="s">
        <v>40</v>
      </c>
      <c r="J4617" s="500">
        <v>750</v>
      </c>
      <c r="K4617" s="501">
        <v>675</v>
      </c>
      <c r="L4617" s="501">
        <v>607.5</v>
      </c>
      <c r="M4617" s="501">
        <v>600</v>
      </c>
      <c r="N4617" s="501">
        <v>540</v>
      </c>
      <c r="O4617" s="501">
        <v>486</v>
      </c>
      <c r="P4617" s="377" t="s">
        <v>31</v>
      </c>
      <c r="Q4617" s="377" t="s">
        <v>31</v>
      </c>
      <c r="R4617" s="377" t="s">
        <v>31</v>
      </c>
      <c r="S4617" s="270"/>
      <c r="T4617" s="283"/>
      <c r="U4617" s="283"/>
      <c r="V4617" s="270"/>
      <c r="W4617" s="270" t="s">
        <v>21</v>
      </c>
    </row>
    <row r="4618" s="253" customFormat="true" ht="25.5" hidden="true" spans="1:23">
      <c r="A4618" s="270">
        <f>MAX(A$3:A4617)+1</f>
        <v>4334</v>
      </c>
      <c r="B4618" s="270">
        <v>331103006</v>
      </c>
      <c r="C4618" s="270" t="s">
        <v>11963</v>
      </c>
      <c r="D4618" s="410" t="s">
        <v>11964</v>
      </c>
      <c r="E4618" s="410" t="s">
        <v>11963</v>
      </c>
      <c r="F4618" s="270" t="s">
        <v>11965</v>
      </c>
      <c r="G4618" s="270"/>
      <c r="H4618" s="283" t="s">
        <v>39</v>
      </c>
      <c r="I4618" s="283" t="s">
        <v>40</v>
      </c>
      <c r="J4618" s="490">
        <v>4800</v>
      </c>
      <c r="K4618" s="490">
        <v>4800</v>
      </c>
      <c r="L4618" s="490">
        <v>4800</v>
      </c>
      <c r="M4618" s="490">
        <v>3840</v>
      </c>
      <c r="N4618" s="490">
        <v>3840</v>
      </c>
      <c r="O4618" s="490">
        <v>3840</v>
      </c>
      <c r="P4618" s="377" t="s">
        <v>31</v>
      </c>
      <c r="Q4618" s="377" t="s">
        <v>31</v>
      </c>
      <c r="R4618" s="377" t="s">
        <v>31</v>
      </c>
      <c r="S4618" s="270"/>
      <c r="T4618" s="283"/>
      <c r="U4618" s="283"/>
      <c r="V4618" s="270"/>
      <c r="W4618" s="270" t="s">
        <v>21</v>
      </c>
    </row>
    <row r="4619" s="253" customFormat="true" ht="27" hidden="true" spans="1:23">
      <c r="A4619" s="270">
        <f>MAX(A$3:A4618)+1</f>
        <v>4335</v>
      </c>
      <c r="B4619" s="270">
        <v>331103007</v>
      </c>
      <c r="C4619" s="503" t="s">
        <v>11966</v>
      </c>
      <c r="D4619" s="410" t="s">
        <v>11967</v>
      </c>
      <c r="E4619" s="410" t="s">
        <v>11966</v>
      </c>
      <c r="F4619" s="270"/>
      <c r="G4619" s="270"/>
      <c r="H4619" s="283" t="s">
        <v>39</v>
      </c>
      <c r="I4619" s="283" t="s">
        <v>40</v>
      </c>
      <c r="J4619" s="493">
        <v>4230</v>
      </c>
      <c r="K4619" s="494">
        <v>4230</v>
      </c>
      <c r="L4619" s="494">
        <v>4230</v>
      </c>
      <c r="M4619" s="494">
        <v>3384</v>
      </c>
      <c r="N4619" s="494">
        <v>3384</v>
      </c>
      <c r="O4619" s="494">
        <v>3384</v>
      </c>
      <c r="P4619" s="377" t="s">
        <v>31</v>
      </c>
      <c r="Q4619" s="377" t="s">
        <v>31</v>
      </c>
      <c r="R4619" s="377" t="s">
        <v>31</v>
      </c>
      <c r="S4619" s="270"/>
      <c r="T4619" s="377"/>
      <c r="U4619" s="377"/>
      <c r="V4619" s="270"/>
      <c r="W4619" s="270" t="s">
        <v>938</v>
      </c>
    </row>
    <row r="4620" s="253" customFormat="true" ht="25.5" hidden="true" spans="1:23">
      <c r="A4620" s="270">
        <f>MAX(A$3:A4619)+1</f>
        <v>4336</v>
      </c>
      <c r="B4620" s="270">
        <v>331103008</v>
      </c>
      <c r="C4620" s="503" t="s">
        <v>11968</v>
      </c>
      <c r="D4620" s="410" t="s">
        <v>11969</v>
      </c>
      <c r="E4620" s="410" t="s">
        <v>11968</v>
      </c>
      <c r="F4620" s="270" t="s">
        <v>11970</v>
      </c>
      <c r="G4620" s="270"/>
      <c r="H4620" s="283" t="s">
        <v>39</v>
      </c>
      <c r="I4620" s="283" t="s">
        <v>40</v>
      </c>
      <c r="J4620" s="493">
        <v>4800</v>
      </c>
      <c r="K4620" s="494">
        <v>4800</v>
      </c>
      <c r="L4620" s="494">
        <v>4800</v>
      </c>
      <c r="M4620" s="494">
        <v>3840</v>
      </c>
      <c r="N4620" s="494">
        <v>3840</v>
      </c>
      <c r="O4620" s="494">
        <v>3840</v>
      </c>
      <c r="P4620" s="377" t="s">
        <v>31</v>
      </c>
      <c r="Q4620" s="377" t="s">
        <v>31</v>
      </c>
      <c r="R4620" s="377" t="s">
        <v>31</v>
      </c>
      <c r="S4620" s="270"/>
      <c r="T4620" s="377"/>
      <c r="U4620" s="377"/>
      <c r="V4620" s="270"/>
      <c r="W4620" s="270" t="s">
        <v>938</v>
      </c>
    </row>
    <row r="4621" s="253" customFormat="true" ht="25.5" hidden="true" spans="1:23">
      <c r="A4621" s="270">
        <f>MAX(A$3:A4620)+1</f>
        <v>4337</v>
      </c>
      <c r="B4621" s="270">
        <v>331103009</v>
      </c>
      <c r="C4621" s="503" t="s">
        <v>11971</v>
      </c>
      <c r="D4621" s="410" t="s">
        <v>11972</v>
      </c>
      <c r="E4621" s="410" t="s">
        <v>11971</v>
      </c>
      <c r="F4621" s="270" t="s">
        <v>11973</v>
      </c>
      <c r="G4621" s="270"/>
      <c r="H4621" s="283" t="s">
        <v>39</v>
      </c>
      <c r="I4621" s="283" t="s">
        <v>40</v>
      </c>
      <c r="J4621" s="493">
        <v>3084</v>
      </c>
      <c r="K4621" s="494">
        <v>3084</v>
      </c>
      <c r="L4621" s="494">
        <v>3084</v>
      </c>
      <c r="M4621" s="494">
        <v>2467</v>
      </c>
      <c r="N4621" s="494">
        <v>2467</v>
      </c>
      <c r="O4621" s="494">
        <v>2467</v>
      </c>
      <c r="P4621" s="377" t="s">
        <v>31</v>
      </c>
      <c r="Q4621" s="377" t="s">
        <v>31</v>
      </c>
      <c r="R4621" s="377" t="s">
        <v>31</v>
      </c>
      <c r="S4621" s="270"/>
      <c r="T4621" s="377"/>
      <c r="U4621" s="377"/>
      <c r="V4621" s="270"/>
      <c r="W4621" s="270" t="s">
        <v>938</v>
      </c>
    </row>
    <row r="4622" s="253" customFormat="true" ht="27" hidden="true" spans="1:23">
      <c r="A4622" s="270">
        <f>MAX(A$3:A4621)+1</f>
        <v>4338</v>
      </c>
      <c r="B4622" s="270">
        <v>331103010</v>
      </c>
      <c r="C4622" s="503" t="s">
        <v>11974</v>
      </c>
      <c r="D4622" s="410" t="s">
        <v>11975</v>
      </c>
      <c r="E4622" s="410" t="s">
        <v>11974</v>
      </c>
      <c r="F4622" s="270" t="s">
        <v>11973</v>
      </c>
      <c r="G4622" s="270"/>
      <c r="H4622" s="283" t="s">
        <v>39</v>
      </c>
      <c r="I4622" s="283" t="s">
        <v>40</v>
      </c>
      <c r="J4622" s="500">
        <v>2250</v>
      </c>
      <c r="K4622" s="501">
        <v>2025</v>
      </c>
      <c r="L4622" s="501">
        <v>1822.5</v>
      </c>
      <c r="M4622" s="501">
        <v>1800</v>
      </c>
      <c r="N4622" s="501">
        <v>1620</v>
      </c>
      <c r="O4622" s="501">
        <v>1458</v>
      </c>
      <c r="P4622" s="377" t="s">
        <v>31</v>
      </c>
      <c r="Q4622" s="377" t="s">
        <v>31</v>
      </c>
      <c r="R4622" s="377" t="s">
        <v>31</v>
      </c>
      <c r="S4622" s="270"/>
      <c r="T4622" s="283"/>
      <c r="U4622" s="283"/>
      <c r="V4622" s="270"/>
      <c r="W4622" s="270" t="s">
        <v>21</v>
      </c>
    </row>
    <row r="4623" s="253" customFormat="true" ht="27" hidden="true" spans="1:23">
      <c r="A4623" s="270">
        <f>MAX(A$3:A4622)+1</f>
        <v>4339</v>
      </c>
      <c r="B4623" s="270">
        <v>331103011</v>
      </c>
      <c r="C4623" s="503" t="s">
        <v>11976</v>
      </c>
      <c r="D4623" s="410" t="s">
        <v>11977</v>
      </c>
      <c r="E4623" s="410" t="s">
        <v>11976</v>
      </c>
      <c r="F4623" s="270" t="s">
        <v>11978</v>
      </c>
      <c r="G4623" s="270"/>
      <c r="H4623" s="283" t="s">
        <v>39</v>
      </c>
      <c r="I4623" s="283" t="s">
        <v>40</v>
      </c>
      <c r="J4623" s="500">
        <v>2250</v>
      </c>
      <c r="K4623" s="501">
        <v>2025</v>
      </c>
      <c r="L4623" s="501">
        <v>1822.5</v>
      </c>
      <c r="M4623" s="501">
        <v>1800</v>
      </c>
      <c r="N4623" s="501">
        <v>1620</v>
      </c>
      <c r="O4623" s="501">
        <v>1458</v>
      </c>
      <c r="P4623" s="377" t="s">
        <v>31</v>
      </c>
      <c r="Q4623" s="377" t="s">
        <v>31</v>
      </c>
      <c r="R4623" s="377" t="s">
        <v>31</v>
      </c>
      <c r="S4623" s="270"/>
      <c r="T4623" s="283"/>
      <c r="U4623" s="283"/>
      <c r="V4623" s="270"/>
      <c r="W4623" s="270" t="s">
        <v>21</v>
      </c>
    </row>
    <row r="4624" s="253" customFormat="true" ht="25.5" hidden="true" spans="1:23">
      <c r="A4624" s="270">
        <f>MAX(A$3:A4623)+1</f>
        <v>4340</v>
      </c>
      <c r="B4624" s="270">
        <v>331103012</v>
      </c>
      <c r="C4624" s="503" t="s">
        <v>11979</v>
      </c>
      <c r="D4624" s="410" t="s">
        <v>11980</v>
      </c>
      <c r="E4624" s="410" t="s">
        <v>11979</v>
      </c>
      <c r="F4624" s="270" t="s">
        <v>11981</v>
      </c>
      <c r="G4624" s="270"/>
      <c r="H4624" s="283" t="s">
        <v>39</v>
      </c>
      <c r="I4624" s="283" t="s">
        <v>40</v>
      </c>
      <c r="J4624" s="500">
        <v>2100</v>
      </c>
      <c r="K4624" s="501">
        <v>1890</v>
      </c>
      <c r="L4624" s="501">
        <v>1701</v>
      </c>
      <c r="M4624" s="501">
        <v>1680</v>
      </c>
      <c r="N4624" s="501">
        <v>1512</v>
      </c>
      <c r="O4624" s="501">
        <v>1360.8</v>
      </c>
      <c r="P4624" s="377" t="s">
        <v>31</v>
      </c>
      <c r="Q4624" s="377" t="s">
        <v>31</v>
      </c>
      <c r="R4624" s="377" t="s">
        <v>31</v>
      </c>
      <c r="S4624" s="270"/>
      <c r="T4624" s="283"/>
      <c r="U4624" s="283"/>
      <c r="V4624" s="270"/>
      <c r="W4624" s="270" t="s">
        <v>21</v>
      </c>
    </row>
    <row r="4625" s="253" customFormat="true" ht="25.5" hidden="true" spans="1:23">
      <c r="A4625" s="270">
        <f>MAX(A$3:A4624)+1</f>
        <v>4341</v>
      </c>
      <c r="B4625" s="270">
        <v>331103013</v>
      </c>
      <c r="C4625" s="503" t="s">
        <v>11982</v>
      </c>
      <c r="D4625" s="410" t="s">
        <v>11983</v>
      </c>
      <c r="E4625" s="410" t="s">
        <v>11982</v>
      </c>
      <c r="F4625" s="270"/>
      <c r="G4625" s="270"/>
      <c r="H4625" s="283" t="s">
        <v>39</v>
      </c>
      <c r="I4625" s="283" t="s">
        <v>40</v>
      </c>
      <c r="J4625" s="493">
        <v>3770</v>
      </c>
      <c r="K4625" s="494">
        <v>3770</v>
      </c>
      <c r="L4625" s="494">
        <v>3770</v>
      </c>
      <c r="M4625" s="494">
        <v>3016</v>
      </c>
      <c r="N4625" s="494">
        <v>3016</v>
      </c>
      <c r="O4625" s="494">
        <v>3016</v>
      </c>
      <c r="P4625" s="377" t="s">
        <v>31</v>
      </c>
      <c r="Q4625" s="377" t="s">
        <v>31</v>
      </c>
      <c r="R4625" s="377" t="s">
        <v>31</v>
      </c>
      <c r="S4625" s="270"/>
      <c r="T4625" s="377"/>
      <c r="U4625" s="377"/>
      <c r="V4625" s="270"/>
      <c r="W4625" s="270" t="s">
        <v>938</v>
      </c>
    </row>
    <row r="4626" s="253" customFormat="true" ht="27" hidden="true" spans="1:23">
      <c r="A4626" s="270">
        <f>MAX(A$3:A4625)+1</f>
        <v>4342</v>
      </c>
      <c r="B4626" s="270">
        <v>331103014</v>
      </c>
      <c r="C4626" s="503" t="s">
        <v>11984</v>
      </c>
      <c r="D4626" s="410" t="s">
        <v>11985</v>
      </c>
      <c r="E4626" s="410" t="s">
        <v>11984</v>
      </c>
      <c r="F4626" s="270"/>
      <c r="G4626" s="270"/>
      <c r="H4626" s="283" t="s">
        <v>39</v>
      </c>
      <c r="I4626" s="283" t="s">
        <v>40</v>
      </c>
      <c r="J4626" s="493">
        <v>4750</v>
      </c>
      <c r="K4626" s="494">
        <v>4750</v>
      </c>
      <c r="L4626" s="494">
        <v>4750</v>
      </c>
      <c r="M4626" s="494">
        <v>3800</v>
      </c>
      <c r="N4626" s="494">
        <v>3800</v>
      </c>
      <c r="O4626" s="494">
        <v>3800</v>
      </c>
      <c r="P4626" s="377" t="s">
        <v>31</v>
      </c>
      <c r="Q4626" s="377" t="s">
        <v>31</v>
      </c>
      <c r="R4626" s="377" t="s">
        <v>31</v>
      </c>
      <c r="S4626" s="270"/>
      <c r="T4626" s="377"/>
      <c r="U4626" s="377"/>
      <c r="V4626" s="270"/>
      <c r="W4626" s="270" t="s">
        <v>938</v>
      </c>
    </row>
    <row r="4627" s="253" customFormat="true" ht="27" hidden="true" spans="1:23">
      <c r="A4627" s="270">
        <f>MAX(A$3:A4626)+1</f>
        <v>4343</v>
      </c>
      <c r="B4627" s="270">
        <v>331103015</v>
      </c>
      <c r="C4627" s="503" t="s">
        <v>11986</v>
      </c>
      <c r="D4627" s="410" t="s">
        <v>11987</v>
      </c>
      <c r="E4627" s="410" t="s">
        <v>11986</v>
      </c>
      <c r="F4627" s="270"/>
      <c r="G4627" s="270"/>
      <c r="H4627" s="283" t="s">
        <v>39</v>
      </c>
      <c r="I4627" s="283" t="s">
        <v>40</v>
      </c>
      <c r="J4627" s="500">
        <v>1200</v>
      </c>
      <c r="K4627" s="501">
        <v>1080</v>
      </c>
      <c r="L4627" s="501">
        <v>972</v>
      </c>
      <c r="M4627" s="501">
        <v>960</v>
      </c>
      <c r="N4627" s="501">
        <v>864</v>
      </c>
      <c r="O4627" s="501">
        <v>777.6</v>
      </c>
      <c r="P4627" s="377" t="s">
        <v>31</v>
      </c>
      <c r="Q4627" s="377" t="s">
        <v>31</v>
      </c>
      <c r="R4627" s="377" t="s">
        <v>31</v>
      </c>
      <c r="S4627" s="270"/>
      <c r="T4627" s="283"/>
      <c r="U4627" s="283"/>
      <c r="V4627" s="270"/>
      <c r="W4627" s="270" t="s">
        <v>21</v>
      </c>
    </row>
    <row r="4628" s="253" customFormat="true" ht="27" hidden="true" spans="1:23">
      <c r="A4628" s="270">
        <f>MAX(A$3:A4627)+1</f>
        <v>4344</v>
      </c>
      <c r="B4628" s="270">
        <v>331103016</v>
      </c>
      <c r="C4628" s="503" t="s">
        <v>11988</v>
      </c>
      <c r="D4628" s="410" t="s">
        <v>11989</v>
      </c>
      <c r="E4628" s="410" t="s">
        <v>11988</v>
      </c>
      <c r="F4628" s="270"/>
      <c r="G4628" s="270"/>
      <c r="H4628" s="283" t="s">
        <v>39</v>
      </c>
      <c r="I4628" s="283" t="s">
        <v>40</v>
      </c>
      <c r="J4628" s="500">
        <v>1200</v>
      </c>
      <c r="K4628" s="501">
        <v>1080</v>
      </c>
      <c r="L4628" s="501">
        <v>972</v>
      </c>
      <c r="M4628" s="501">
        <v>960</v>
      </c>
      <c r="N4628" s="501">
        <v>864</v>
      </c>
      <c r="O4628" s="501">
        <v>777.6</v>
      </c>
      <c r="P4628" s="377" t="s">
        <v>31</v>
      </c>
      <c r="Q4628" s="377" t="s">
        <v>31</v>
      </c>
      <c r="R4628" s="377" t="s">
        <v>31</v>
      </c>
      <c r="S4628" s="270" t="s">
        <v>3233</v>
      </c>
      <c r="T4628" s="283"/>
      <c r="U4628" s="283"/>
      <c r="V4628" s="270"/>
      <c r="W4628" s="270" t="s">
        <v>21</v>
      </c>
    </row>
    <row r="4629" s="253" customFormat="true" ht="27" hidden="true" spans="1:23">
      <c r="A4629" s="270">
        <f>MAX(A$3:A4628)+1</f>
        <v>4345</v>
      </c>
      <c r="B4629" s="270">
        <v>331103017</v>
      </c>
      <c r="C4629" s="503" t="s">
        <v>11990</v>
      </c>
      <c r="D4629" s="410" t="s">
        <v>11991</v>
      </c>
      <c r="E4629" s="410" t="s">
        <v>11990</v>
      </c>
      <c r="F4629" s="270"/>
      <c r="G4629" s="270"/>
      <c r="H4629" s="283" t="s">
        <v>39</v>
      </c>
      <c r="I4629" s="283" t="s">
        <v>40</v>
      </c>
      <c r="J4629" s="500">
        <v>1200</v>
      </c>
      <c r="K4629" s="501">
        <v>1080</v>
      </c>
      <c r="L4629" s="501">
        <v>972</v>
      </c>
      <c r="M4629" s="501">
        <v>960</v>
      </c>
      <c r="N4629" s="501">
        <v>864</v>
      </c>
      <c r="O4629" s="501">
        <v>777.6</v>
      </c>
      <c r="P4629" s="377" t="s">
        <v>31</v>
      </c>
      <c r="Q4629" s="377" t="s">
        <v>31</v>
      </c>
      <c r="R4629" s="377" t="s">
        <v>31</v>
      </c>
      <c r="S4629" s="270"/>
      <c r="T4629" s="283"/>
      <c r="U4629" s="283"/>
      <c r="V4629" s="270"/>
      <c r="W4629" s="270" t="s">
        <v>21</v>
      </c>
    </row>
    <row r="4630" s="253" customFormat="true" ht="27" hidden="true" spans="1:23">
      <c r="A4630" s="270">
        <f>MAX(A$3:A4629)+1</f>
        <v>4346</v>
      </c>
      <c r="B4630" s="270">
        <v>331103018</v>
      </c>
      <c r="C4630" s="503" t="s">
        <v>11992</v>
      </c>
      <c r="D4630" s="410" t="s">
        <v>11993</v>
      </c>
      <c r="E4630" s="410" t="s">
        <v>11992</v>
      </c>
      <c r="F4630" s="270" t="s">
        <v>11994</v>
      </c>
      <c r="G4630" s="270"/>
      <c r="H4630" s="283" t="s">
        <v>39</v>
      </c>
      <c r="I4630" s="283" t="s">
        <v>40</v>
      </c>
      <c r="J4630" s="500">
        <v>1500</v>
      </c>
      <c r="K4630" s="501">
        <v>1350</v>
      </c>
      <c r="L4630" s="501">
        <v>1215</v>
      </c>
      <c r="M4630" s="501">
        <v>1200</v>
      </c>
      <c r="N4630" s="501">
        <v>1080</v>
      </c>
      <c r="O4630" s="501">
        <v>972</v>
      </c>
      <c r="P4630" s="377" t="s">
        <v>31</v>
      </c>
      <c r="Q4630" s="377" t="s">
        <v>31</v>
      </c>
      <c r="R4630" s="377" t="s">
        <v>31</v>
      </c>
      <c r="S4630" s="270"/>
      <c r="T4630" s="283"/>
      <c r="U4630" s="283"/>
      <c r="V4630" s="270"/>
      <c r="W4630" s="270" t="s">
        <v>21</v>
      </c>
    </row>
    <row r="4631" s="253" customFormat="true" ht="27" hidden="true" spans="1:23">
      <c r="A4631" s="270">
        <f>MAX(A$3:A4630)+1</f>
        <v>4347</v>
      </c>
      <c r="B4631" s="270">
        <v>331103019</v>
      </c>
      <c r="C4631" s="503" t="s">
        <v>11995</v>
      </c>
      <c r="D4631" s="410" t="s">
        <v>11996</v>
      </c>
      <c r="E4631" s="410" t="s">
        <v>11995</v>
      </c>
      <c r="F4631" s="270"/>
      <c r="G4631" s="270"/>
      <c r="H4631" s="283" t="s">
        <v>39</v>
      </c>
      <c r="I4631" s="283" t="s">
        <v>40</v>
      </c>
      <c r="J4631" s="493">
        <v>2850</v>
      </c>
      <c r="K4631" s="494">
        <v>2850</v>
      </c>
      <c r="L4631" s="494">
        <v>2850</v>
      </c>
      <c r="M4631" s="494">
        <v>2280</v>
      </c>
      <c r="N4631" s="494">
        <v>2280</v>
      </c>
      <c r="O4631" s="494">
        <v>2280</v>
      </c>
      <c r="P4631" s="377" t="s">
        <v>31</v>
      </c>
      <c r="Q4631" s="377" t="s">
        <v>31</v>
      </c>
      <c r="R4631" s="377" t="s">
        <v>31</v>
      </c>
      <c r="S4631" s="270"/>
      <c r="T4631" s="377"/>
      <c r="U4631" s="377"/>
      <c r="V4631" s="270"/>
      <c r="W4631" s="270" t="s">
        <v>938</v>
      </c>
    </row>
    <row r="4632" s="253" customFormat="true" ht="27" hidden="true" spans="1:23">
      <c r="A4632" s="270">
        <f>MAX(A$3:A4631)+1</f>
        <v>4348</v>
      </c>
      <c r="B4632" s="270">
        <v>331103020</v>
      </c>
      <c r="C4632" s="503" t="s">
        <v>11997</v>
      </c>
      <c r="D4632" s="410" t="s">
        <v>11998</v>
      </c>
      <c r="E4632" s="410" t="s">
        <v>11997</v>
      </c>
      <c r="F4632" s="270"/>
      <c r="G4632" s="270"/>
      <c r="H4632" s="283" t="s">
        <v>39</v>
      </c>
      <c r="I4632" s="283" t="s">
        <v>40</v>
      </c>
      <c r="J4632" s="500">
        <v>1500</v>
      </c>
      <c r="K4632" s="501">
        <v>1350</v>
      </c>
      <c r="L4632" s="501">
        <v>1215</v>
      </c>
      <c r="M4632" s="501">
        <v>1200</v>
      </c>
      <c r="N4632" s="501">
        <v>1080</v>
      </c>
      <c r="O4632" s="501">
        <v>972</v>
      </c>
      <c r="P4632" s="377" t="s">
        <v>31</v>
      </c>
      <c r="Q4632" s="377" t="s">
        <v>31</v>
      </c>
      <c r="R4632" s="377" t="s">
        <v>31</v>
      </c>
      <c r="S4632" s="270"/>
      <c r="T4632" s="283"/>
      <c r="U4632" s="283"/>
      <c r="V4632" s="270"/>
      <c r="W4632" s="270" t="s">
        <v>21</v>
      </c>
    </row>
    <row r="4633" s="253" customFormat="true" ht="25.5" hidden="true" spans="1:23">
      <c r="A4633" s="270">
        <f>MAX(A$3:A4632)+1</f>
        <v>4349</v>
      </c>
      <c r="B4633" s="270">
        <v>331103021</v>
      </c>
      <c r="C4633" s="503" t="s">
        <v>11999</v>
      </c>
      <c r="D4633" s="410" t="s">
        <v>12000</v>
      </c>
      <c r="E4633" s="410" t="s">
        <v>11999</v>
      </c>
      <c r="F4633" s="270" t="s">
        <v>12001</v>
      </c>
      <c r="G4633" s="270"/>
      <c r="H4633" s="283" t="s">
        <v>39</v>
      </c>
      <c r="I4633" s="283" t="s">
        <v>40</v>
      </c>
      <c r="J4633" s="500">
        <v>1500</v>
      </c>
      <c r="K4633" s="501">
        <v>1350</v>
      </c>
      <c r="L4633" s="501">
        <v>1215</v>
      </c>
      <c r="M4633" s="501">
        <v>1200</v>
      </c>
      <c r="N4633" s="501">
        <v>1080</v>
      </c>
      <c r="O4633" s="501">
        <v>972</v>
      </c>
      <c r="P4633" s="377" t="s">
        <v>31</v>
      </c>
      <c r="Q4633" s="377" t="s">
        <v>31</v>
      </c>
      <c r="R4633" s="377" t="s">
        <v>31</v>
      </c>
      <c r="S4633" s="270"/>
      <c r="T4633" s="283"/>
      <c r="U4633" s="283"/>
      <c r="V4633" s="270"/>
      <c r="W4633" s="270" t="s">
        <v>21</v>
      </c>
    </row>
    <row r="4634" s="253" customFormat="true" ht="25.5" hidden="true" spans="1:23">
      <c r="A4634" s="270">
        <f>MAX(A$3:A4633)+1</f>
        <v>4350</v>
      </c>
      <c r="B4634" s="270">
        <v>331103022</v>
      </c>
      <c r="C4634" s="503" t="s">
        <v>12002</v>
      </c>
      <c r="D4634" s="410" t="s">
        <v>12003</v>
      </c>
      <c r="E4634" s="410" t="s">
        <v>12002</v>
      </c>
      <c r="F4634" s="270"/>
      <c r="G4634" s="270"/>
      <c r="H4634" s="283" t="s">
        <v>39</v>
      </c>
      <c r="I4634" s="283" t="s">
        <v>40</v>
      </c>
      <c r="J4634" s="500">
        <v>1650</v>
      </c>
      <c r="K4634" s="501">
        <v>1485</v>
      </c>
      <c r="L4634" s="501">
        <v>1336.5</v>
      </c>
      <c r="M4634" s="501">
        <v>1320</v>
      </c>
      <c r="N4634" s="501">
        <v>1188</v>
      </c>
      <c r="O4634" s="501">
        <v>1069.2</v>
      </c>
      <c r="P4634" s="377" t="s">
        <v>31</v>
      </c>
      <c r="Q4634" s="377" t="s">
        <v>31</v>
      </c>
      <c r="R4634" s="377" t="s">
        <v>31</v>
      </c>
      <c r="S4634" s="270"/>
      <c r="T4634" s="283"/>
      <c r="U4634" s="283"/>
      <c r="V4634" s="270"/>
      <c r="W4634" s="270" t="s">
        <v>21</v>
      </c>
    </row>
    <row r="4635" s="253" customFormat="true" ht="27" hidden="true" spans="1:23">
      <c r="A4635" s="270">
        <f>MAX(A$3:A4634)+1</f>
        <v>4351</v>
      </c>
      <c r="B4635" s="270">
        <v>331103023</v>
      </c>
      <c r="C4635" s="503" t="s">
        <v>12004</v>
      </c>
      <c r="D4635" s="410" t="s">
        <v>12005</v>
      </c>
      <c r="E4635" s="410" t="s">
        <v>12004</v>
      </c>
      <c r="F4635" s="270"/>
      <c r="G4635" s="270"/>
      <c r="H4635" s="283" t="s">
        <v>39</v>
      </c>
      <c r="I4635" s="283" t="s">
        <v>40</v>
      </c>
      <c r="J4635" s="500">
        <v>1500</v>
      </c>
      <c r="K4635" s="501">
        <v>1350</v>
      </c>
      <c r="L4635" s="501">
        <v>1215</v>
      </c>
      <c r="M4635" s="501">
        <v>1200</v>
      </c>
      <c r="N4635" s="501">
        <v>1080</v>
      </c>
      <c r="O4635" s="501">
        <v>972</v>
      </c>
      <c r="P4635" s="377" t="s">
        <v>31</v>
      </c>
      <c r="Q4635" s="377" t="s">
        <v>31</v>
      </c>
      <c r="R4635" s="377" t="s">
        <v>31</v>
      </c>
      <c r="S4635" s="270"/>
      <c r="T4635" s="283"/>
      <c r="U4635" s="283"/>
      <c r="V4635" s="270"/>
      <c r="W4635" s="270" t="s">
        <v>21</v>
      </c>
    </row>
    <row r="4636" s="253" customFormat="true" ht="27" hidden="true" spans="1:23">
      <c r="A4636" s="270">
        <f>MAX(A$3:A4635)+1</f>
        <v>4352</v>
      </c>
      <c r="B4636" s="270">
        <v>331103024</v>
      </c>
      <c r="C4636" s="503" t="s">
        <v>12006</v>
      </c>
      <c r="D4636" s="410" t="s">
        <v>12007</v>
      </c>
      <c r="E4636" s="410" t="s">
        <v>12006</v>
      </c>
      <c r="F4636" s="270"/>
      <c r="G4636" s="270"/>
      <c r="H4636" s="283" t="s">
        <v>39</v>
      </c>
      <c r="I4636" s="283" t="s">
        <v>40</v>
      </c>
      <c r="J4636" s="500">
        <v>1050</v>
      </c>
      <c r="K4636" s="501">
        <v>945</v>
      </c>
      <c r="L4636" s="501">
        <v>850.5</v>
      </c>
      <c r="M4636" s="501">
        <v>840</v>
      </c>
      <c r="N4636" s="501">
        <v>756</v>
      </c>
      <c r="O4636" s="501">
        <v>680.4</v>
      </c>
      <c r="P4636" s="377" t="s">
        <v>31</v>
      </c>
      <c r="Q4636" s="377" t="s">
        <v>31</v>
      </c>
      <c r="R4636" s="377" t="s">
        <v>31</v>
      </c>
      <c r="S4636" s="270"/>
      <c r="T4636" s="283"/>
      <c r="U4636" s="283"/>
      <c r="V4636" s="270"/>
      <c r="W4636" s="270" t="s">
        <v>21</v>
      </c>
    </row>
    <row r="4637" s="253" customFormat="true" ht="27" hidden="true" spans="1:23">
      <c r="A4637" s="270">
        <f>MAX(A$3:A4636)+1</f>
        <v>4353</v>
      </c>
      <c r="B4637" s="270">
        <v>331103025</v>
      </c>
      <c r="C4637" s="503" t="s">
        <v>12008</v>
      </c>
      <c r="D4637" s="410" t="s">
        <v>12009</v>
      </c>
      <c r="E4637" s="410" t="s">
        <v>12008</v>
      </c>
      <c r="F4637" s="270"/>
      <c r="G4637" s="270"/>
      <c r="H4637" s="283" t="s">
        <v>44</v>
      </c>
      <c r="I4637" s="283" t="s">
        <v>40</v>
      </c>
      <c r="J4637" s="500">
        <v>1800</v>
      </c>
      <c r="K4637" s="501">
        <v>1620</v>
      </c>
      <c r="L4637" s="501">
        <v>1458</v>
      </c>
      <c r="M4637" s="501">
        <v>1440</v>
      </c>
      <c r="N4637" s="501">
        <v>1296</v>
      </c>
      <c r="O4637" s="501">
        <v>1166.4</v>
      </c>
      <c r="P4637" s="377" t="s">
        <v>31</v>
      </c>
      <c r="Q4637" s="377" t="s">
        <v>31</v>
      </c>
      <c r="R4637" s="377" t="s">
        <v>31</v>
      </c>
      <c r="S4637" s="270"/>
      <c r="T4637" s="283"/>
      <c r="U4637" s="283"/>
      <c r="V4637" s="270"/>
      <c r="W4637" s="270" t="s">
        <v>21</v>
      </c>
    </row>
    <row r="4638" s="253" customFormat="true" ht="27" hidden="true" spans="1:23">
      <c r="A4638" s="270">
        <f>MAX(A$3:A4637)+1</f>
        <v>4354</v>
      </c>
      <c r="B4638" s="270">
        <v>331103026</v>
      </c>
      <c r="C4638" s="503" t="s">
        <v>12010</v>
      </c>
      <c r="D4638" s="410" t="s">
        <v>12011</v>
      </c>
      <c r="E4638" s="410" t="s">
        <v>12010</v>
      </c>
      <c r="F4638" s="270"/>
      <c r="G4638" s="270"/>
      <c r="H4638" s="283" t="s">
        <v>44</v>
      </c>
      <c r="I4638" s="283" t="s">
        <v>40</v>
      </c>
      <c r="J4638" s="493">
        <v>2559</v>
      </c>
      <c r="K4638" s="494">
        <v>2559</v>
      </c>
      <c r="L4638" s="494">
        <v>2559</v>
      </c>
      <c r="M4638" s="494">
        <v>2047</v>
      </c>
      <c r="N4638" s="494">
        <v>2047</v>
      </c>
      <c r="O4638" s="494">
        <v>2047</v>
      </c>
      <c r="P4638" s="377" t="s">
        <v>31</v>
      </c>
      <c r="Q4638" s="377" t="s">
        <v>31</v>
      </c>
      <c r="R4638" s="377" t="s">
        <v>31</v>
      </c>
      <c r="S4638" s="270"/>
      <c r="T4638" s="377"/>
      <c r="U4638" s="377"/>
      <c r="V4638" s="270"/>
      <c r="W4638" s="270" t="s">
        <v>938</v>
      </c>
    </row>
    <row r="4639" s="253" customFormat="true" ht="27" hidden="true" spans="1:23">
      <c r="A4639" s="270">
        <f>MAX(A$3:A4638)+1</f>
        <v>4355</v>
      </c>
      <c r="B4639" s="270">
        <v>331103027</v>
      </c>
      <c r="C4639" s="503" t="s">
        <v>12012</v>
      </c>
      <c r="D4639" s="410" t="s">
        <v>12013</v>
      </c>
      <c r="E4639" s="410" t="s">
        <v>12012</v>
      </c>
      <c r="F4639" s="270" t="s">
        <v>12014</v>
      </c>
      <c r="G4639" s="270"/>
      <c r="H4639" s="283" t="s">
        <v>44</v>
      </c>
      <c r="I4639" s="283" t="s">
        <v>40</v>
      </c>
      <c r="J4639" s="500">
        <v>1350</v>
      </c>
      <c r="K4639" s="501">
        <v>1215</v>
      </c>
      <c r="L4639" s="501">
        <v>1093.5</v>
      </c>
      <c r="M4639" s="501">
        <v>1080</v>
      </c>
      <c r="N4639" s="501">
        <v>972</v>
      </c>
      <c r="O4639" s="501">
        <v>874.8</v>
      </c>
      <c r="P4639" s="377" t="s">
        <v>31</v>
      </c>
      <c r="Q4639" s="377" t="s">
        <v>31</v>
      </c>
      <c r="R4639" s="377" t="s">
        <v>31</v>
      </c>
      <c r="S4639" s="270"/>
      <c r="T4639" s="283"/>
      <c r="U4639" s="283"/>
      <c r="V4639" s="270"/>
      <c r="W4639" s="270" t="s">
        <v>21</v>
      </c>
    </row>
    <row r="4640" s="253" customFormat="true" ht="27" hidden="true" spans="1:23">
      <c r="A4640" s="270">
        <f>MAX(A$3:A4639)+1</f>
        <v>4356</v>
      </c>
      <c r="B4640" s="270">
        <v>331103028</v>
      </c>
      <c r="C4640" s="341" t="s">
        <v>12015</v>
      </c>
      <c r="D4640" s="410" t="s">
        <v>12016</v>
      </c>
      <c r="E4640" s="410" t="s">
        <v>12015</v>
      </c>
      <c r="F4640" s="270"/>
      <c r="G4640" s="270"/>
      <c r="H4640" s="283" t="s">
        <v>39</v>
      </c>
      <c r="I4640" s="283" t="s">
        <v>40</v>
      </c>
      <c r="J4640" s="490">
        <v>1050</v>
      </c>
      <c r="K4640" s="490">
        <v>1050</v>
      </c>
      <c r="L4640" s="490">
        <v>1050</v>
      </c>
      <c r="M4640" s="490">
        <v>840</v>
      </c>
      <c r="N4640" s="490">
        <v>840</v>
      </c>
      <c r="O4640" s="490">
        <v>840</v>
      </c>
      <c r="P4640" s="377" t="s">
        <v>31</v>
      </c>
      <c r="Q4640" s="377" t="s">
        <v>31</v>
      </c>
      <c r="R4640" s="377" t="s">
        <v>31</v>
      </c>
      <c r="S4640" s="270"/>
      <c r="T4640" s="283"/>
      <c r="U4640" s="283"/>
      <c r="V4640" s="270"/>
      <c r="W4640" s="270" t="s">
        <v>21</v>
      </c>
    </row>
    <row r="4641" s="253" customFormat="true" ht="25.5" hidden="true" spans="1:23">
      <c r="A4641" s="321">
        <f>MAX(A$3:A4640)+1</f>
        <v>4357</v>
      </c>
      <c r="B4641" s="321">
        <v>331103029</v>
      </c>
      <c r="C4641" s="270" t="s">
        <v>12017</v>
      </c>
      <c r="D4641" s="410" t="s">
        <v>12011</v>
      </c>
      <c r="E4641" s="410" t="s">
        <v>12018</v>
      </c>
      <c r="F4641" s="325"/>
      <c r="G4641" s="270" t="s">
        <v>11178</v>
      </c>
      <c r="H4641" s="283" t="s">
        <v>44</v>
      </c>
      <c r="I4641" s="283" t="s">
        <v>40</v>
      </c>
      <c r="J4641" s="289">
        <v>1950</v>
      </c>
      <c r="K4641" s="290"/>
      <c r="L4641" s="291"/>
      <c r="M4641" s="289">
        <v>1560</v>
      </c>
      <c r="N4641" s="290"/>
      <c r="O4641" s="291"/>
      <c r="P4641" s="298" t="s">
        <v>31</v>
      </c>
      <c r="Q4641" s="305"/>
      <c r="R4641" s="306"/>
      <c r="S4641" s="270"/>
      <c r="T4641" s="283"/>
      <c r="U4641" s="283"/>
      <c r="V4641" s="270"/>
      <c r="W4641" s="270" t="s">
        <v>310</v>
      </c>
    </row>
    <row r="4642" s="252" customFormat="true" ht="25.5" hidden="true" spans="1:23">
      <c r="A4642" s="270"/>
      <c r="B4642" s="270">
        <v>331104</v>
      </c>
      <c r="C4642" s="270" t="s">
        <v>12019</v>
      </c>
      <c r="D4642" s="410"/>
      <c r="E4642" s="410"/>
      <c r="F4642" s="270"/>
      <c r="G4642" s="270"/>
      <c r="H4642" s="283"/>
      <c r="I4642" s="283"/>
      <c r="J4642" s="490"/>
      <c r="K4642" s="490"/>
      <c r="L4642" s="490"/>
      <c r="M4642" s="490"/>
      <c r="N4642" s="490"/>
      <c r="O4642" s="490"/>
      <c r="P4642" s="377"/>
      <c r="Q4642" s="377"/>
      <c r="R4642" s="377"/>
      <c r="S4642" s="270"/>
      <c r="T4642" s="283"/>
      <c r="U4642" s="283"/>
      <c r="V4642" s="270"/>
      <c r="W4642" s="270" t="s">
        <v>21</v>
      </c>
    </row>
    <row r="4643" s="253" customFormat="true" ht="38.25" hidden="true" spans="1:23">
      <c r="A4643" s="270">
        <f>MAX(A$3:A4642)+1</f>
        <v>4358</v>
      </c>
      <c r="B4643" s="270">
        <v>331104001</v>
      </c>
      <c r="C4643" s="503" t="s">
        <v>12020</v>
      </c>
      <c r="D4643" s="410" t="s">
        <v>12021</v>
      </c>
      <c r="E4643" s="410" t="s">
        <v>12020</v>
      </c>
      <c r="F4643" s="474" t="s">
        <v>12022</v>
      </c>
      <c r="G4643" s="270"/>
      <c r="H4643" s="283" t="s">
        <v>39</v>
      </c>
      <c r="I4643" s="283" t="s">
        <v>40</v>
      </c>
      <c r="J4643" s="500">
        <v>1950</v>
      </c>
      <c r="K4643" s="501">
        <v>1755</v>
      </c>
      <c r="L4643" s="501">
        <v>1579.5</v>
      </c>
      <c r="M4643" s="501">
        <v>1560</v>
      </c>
      <c r="N4643" s="501">
        <v>1404</v>
      </c>
      <c r="O4643" s="501">
        <v>1263.6</v>
      </c>
      <c r="P4643" s="377" t="s">
        <v>31</v>
      </c>
      <c r="Q4643" s="377" t="s">
        <v>31</v>
      </c>
      <c r="R4643" s="377" t="s">
        <v>31</v>
      </c>
      <c r="S4643" s="270"/>
      <c r="T4643" s="283"/>
      <c r="U4643" s="283"/>
      <c r="V4643" s="270"/>
      <c r="W4643" s="270" t="s">
        <v>21</v>
      </c>
    </row>
    <row r="4644" s="253" customFormat="true" ht="25.5" hidden="true" spans="1:23">
      <c r="A4644" s="270">
        <f>MAX(A$3:A4643)+1</f>
        <v>4359</v>
      </c>
      <c r="B4644" s="270">
        <v>331104002</v>
      </c>
      <c r="C4644" s="503" t="s">
        <v>12023</v>
      </c>
      <c r="D4644" s="410" t="s">
        <v>12024</v>
      </c>
      <c r="E4644" s="410" t="s">
        <v>12023</v>
      </c>
      <c r="F4644" s="270"/>
      <c r="G4644" s="270"/>
      <c r="H4644" s="283" t="s">
        <v>39</v>
      </c>
      <c r="I4644" s="283" t="s">
        <v>40</v>
      </c>
      <c r="J4644" s="500">
        <v>1200</v>
      </c>
      <c r="K4644" s="501">
        <v>1080</v>
      </c>
      <c r="L4644" s="501">
        <v>972</v>
      </c>
      <c r="M4644" s="501">
        <v>960</v>
      </c>
      <c r="N4644" s="501">
        <v>864</v>
      </c>
      <c r="O4644" s="501">
        <v>777.6</v>
      </c>
      <c r="P4644" s="377" t="s">
        <v>31</v>
      </c>
      <c r="Q4644" s="377" t="s">
        <v>31</v>
      </c>
      <c r="R4644" s="377" t="s">
        <v>31</v>
      </c>
      <c r="S4644" s="270"/>
      <c r="T4644" s="283"/>
      <c r="U4644" s="283"/>
      <c r="V4644" s="270"/>
      <c r="W4644" s="270" t="s">
        <v>21</v>
      </c>
    </row>
    <row r="4645" s="253" customFormat="true" ht="25.5" hidden="true" spans="1:23">
      <c r="A4645" s="270">
        <f>MAX(A$3:A4644)+1</f>
        <v>4360</v>
      </c>
      <c r="B4645" s="270">
        <v>331104003</v>
      </c>
      <c r="C4645" s="503" t="s">
        <v>12025</v>
      </c>
      <c r="D4645" s="410" t="s">
        <v>12026</v>
      </c>
      <c r="E4645" s="410" t="s">
        <v>12025</v>
      </c>
      <c r="F4645" s="270"/>
      <c r="G4645" s="270"/>
      <c r="H4645" s="283" t="s">
        <v>39</v>
      </c>
      <c r="I4645" s="283" t="s">
        <v>40</v>
      </c>
      <c r="J4645" s="500">
        <v>1200</v>
      </c>
      <c r="K4645" s="501">
        <v>1080</v>
      </c>
      <c r="L4645" s="501">
        <v>972</v>
      </c>
      <c r="M4645" s="501">
        <v>960</v>
      </c>
      <c r="N4645" s="501">
        <v>864</v>
      </c>
      <c r="O4645" s="501">
        <v>777.6</v>
      </c>
      <c r="P4645" s="377" t="s">
        <v>31</v>
      </c>
      <c r="Q4645" s="377" t="s">
        <v>31</v>
      </c>
      <c r="R4645" s="377" t="s">
        <v>31</v>
      </c>
      <c r="S4645" s="270"/>
      <c r="T4645" s="283"/>
      <c r="U4645" s="283"/>
      <c r="V4645" s="270"/>
      <c r="W4645" s="270" t="s">
        <v>21</v>
      </c>
    </row>
    <row r="4646" s="253" customFormat="true" ht="25.5" hidden="true" spans="1:23">
      <c r="A4646" s="270">
        <f>MAX(A$3:A4645)+1</f>
        <v>4361</v>
      </c>
      <c r="B4646" s="270">
        <v>331104004</v>
      </c>
      <c r="C4646" s="503" t="s">
        <v>12027</v>
      </c>
      <c r="D4646" s="410" t="s">
        <v>12028</v>
      </c>
      <c r="E4646" s="410" t="s">
        <v>12027</v>
      </c>
      <c r="F4646" s="270"/>
      <c r="G4646" s="270"/>
      <c r="H4646" s="283" t="s">
        <v>39</v>
      </c>
      <c r="I4646" s="283" t="s">
        <v>40</v>
      </c>
      <c r="J4646" s="500">
        <v>1200</v>
      </c>
      <c r="K4646" s="501">
        <v>1080</v>
      </c>
      <c r="L4646" s="501">
        <v>972</v>
      </c>
      <c r="M4646" s="501">
        <v>960</v>
      </c>
      <c r="N4646" s="501">
        <v>864</v>
      </c>
      <c r="O4646" s="501">
        <v>777.6</v>
      </c>
      <c r="P4646" s="377" t="s">
        <v>31</v>
      </c>
      <c r="Q4646" s="377" t="s">
        <v>31</v>
      </c>
      <c r="R4646" s="377" t="s">
        <v>31</v>
      </c>
      <c r="S4646" s="270"/>
      <c r="T4646" s="283"/>
      <c r="U4646" s="283"/>
      <c r="V4646" s="270"/>
      <c r="W4646" s="270" t="s">
        <v>21</v>
      </c>
    </row>
    <row r="4647" s="253" customFormat="true" ht="27" hidden="true" spans="1:23">
      <c r="A4647" s="270">
        <f>MAX(A$3:A4646)+1</f>
        <v>4362</v>
      </c>
      <c r="B4647" s="270">
        <v>331104005</v>
      </c>
      <c r="C4647" s="503" t="s">
        <v>12029</v>
      </c>
      <c r="D4647" s="410" t="s">
        <v>12030</v>
      </c>
      <c r="E4647" s="410" t="s">
        <v>12029</v>
      </c>
      <c r="F4647" s="270" t="s">
        <v>12031</v>
      </c>
      <c r="G4647" s="270"/>
      <c r="H4647" s="283" t="s">
        <v>39</v>
      </c>
      <c r="I4647" s="283" t="s">
        <v>40</v>
      </c>
      <c r="J4647" s="500">
        <v>1200</v>
      </c>
      <c r="K4647" s="501">
        <v>1080</v>
      </c>
      <c r="L4647" s="501">
        <v>972</v>
      </c>
      <c r="M4647" s="501">
        <v>960</v>
      </c>
      <c r="N4647" s="501">
        <v>864</v>
      </c>
      <c r="O4647" s="501">
        <v>777.6</v>
      </c>
      <c r="P4647" s="377" t="s">
        <v>31</v>
      </c>
      <c r="Q4647" s="377" t="s">
        <v>31</v>
      </c>
      <c r="R4647" s="377" t="s">
        <v>31</v>
      </c>
      <c r="S4647" s="270"/>
      <c r="T4647" s="283"/>
      <c r="U4647" s="283"/>
      <c r="V4647" s="270"/>
      <c r="W4647" s="270" t="s">
        <v>21</v>
      </c>
    </row>
    <row r="4648" s="253" customFormat="true" ht="27" hidden="true" spans="1:23">
      <c r="A4648" s="270">
        <f>MAX(A$3:A4647)+1</f>
        <v>4363</v>
      </c>
      <c r="B4648" s="270">
        <v>331104006</v>
      </c>
      <c r="C4648" s="503" t="s">
        <v>12032</v>
      </c>
      <c r="D4648" s="410" t="s">
        <v>12033</v>
      </c>
      <c r="E4648" s="410" t="s">
        <v>12032</v>
      </c>
      <c r="F4648" s="270"/>
      <c r="G4648" s="270"/>
      <c r="H4648" s="283" t="s">
        <v>39</v>
      </c>
      <c r="I4648" s="283" t="s">
        <v>40</v>
      </c>
      <c r="J4648" s="500">
        <v>1200</v>
      </c>
      <c r="K4648" s="501">
        <v>1080</v>
      </c>
      <c r="L4648" s="501">
        <v>972</v>
      </c>
      <c r="M4648" s="501">
        <v>960</v>
      </c>
      <c r="N4648" s="501">
        <v>864</v>
      </c>
      <c r="O4648" s="501">
        <v>777.6</v>
      </c>
      <c r="P4648" s="377" t="s">
        <v>31</v>
      </c>
      <c r="Q4648" s="377" t="s">
        <v>31</v>
      </c>
      <c r="R4648" s="377" t="s">
        <v>31</v>
      </c>
      <c r="S4648" s="270"/>
      <c r="T4648" s="283"/>
      <c r="U4648" s="283"/>
      <c r="V4648" s="270"/>
      <c r="W4648" s="270" t="s">
        <v>21</v>
      </c>
    </row>
    <row r="4649" s="253" customFormat="true" ht="27" hidden="true" spans="1:23">
      <c r="A4649" s="270">
        <f>MAX(A$3:A4648)+1</f>
        <v>4364</v>
      </c>
      <c r="B4649" s="270">
        <v>331104007</v>
      </c>
      <c r="C4649" s="503" t="s">
        <v>12034</v>
      </c>
      <c r="D4649" s="410" t="s">
        <v>12035</v>
      </c>
      <c r="E4649" s="410" t="s">
        <v>12034</v>
      </c>
      <c r="F4649" s="270"/>
      <c r="G4649" s="270"/>
      <c r="H4649" s="283" t="s">
        <v>39</v>
      </c>
      <c r="I4649" s="283" t="s">
        <v>40</v>
      </c>
      <c r="J4649" s="493">
        <v>1993</v>
      </c>
      <c r="K4649" s="494">
        <v>1993</v>
      </c>
      <c r="L4649" s="494">
        <v>1993</v>
      </c>
      <c r="M4649" s="494">
        <v>1594</v>
      </c>
      <c r="N4649" s="494">
        <v>1594</v>
      </c>
      <c r="O4649" s="494">
        <v>1594</v>
      </c>
      <c r="P4649" s="377" t="s">
        <v>31</v>
      </c>
      <c r="Q4649" s="377" t="s">
        <v>31</v>
      </c>
      <c r="R4649" s="377" t="s">
        <v>31</v>
      </c>
      <c r="S4649" s="270"/>
      <c r="T4649" s="377"/>
      <c r="U4649" s="377"/>
      <c r="V4649" s="270"/>
      <c r="W4649" s="270" t="s">
        <v>938</v>
      </c>
    </row>
    <row r="4650" s="253" customFormat="true" ht="27" hidden="true" spans="1:23">
      <c r="A4650" s="270">
        <f>MAX(A$3:A4649)+1</f>
        <v>4365</v>
      </c>
      <c r="B4650" s="270">
        <v>331104008</v>
      </c>
      <c r="C4650" s="503" t="s">
        <v>12036</v>
      </c>
      <c r="D4650" s="410" t="s">
        <v>12037</v>
      </c>
      <c r="E4650" s="410" t="s">
        <v>12036</v>
      </c>
      <c r="F4650" s="270"/>
      <c r="G4650" s="270"/>
      <c r="H4650" s="283" t="s">
        <v>39</v>
      </c>
      <c r="I4650" s="283" t="s">
        <v>40</v>
      </c>
      <c r="J4650" s="500">
        <v>1350</v>
      </c>
      <c r="K4650" s="501">
        <v>1215</v>
      </c>
      <c r="L4650" s="501">
        <v>1093.5</v>
      </c>
      <c r="M4650" s="501">
        <v>1080</v>
      </c>
      <c r="N4650" s="501">
        <v>972</v>
      </c>
      <c r="O4650" s="501">
        <v>874.8</v>
      </c>
      <c r="P4650" s="377" t="s">
        <v>31</v>
      </c>
      <c r="Q4650" s="377" t="s">
        <v>31</v>
      </c>
      <c r="R4650" s="377" t="s">
        <v>31</v>
      </c>
      <c r="S4650" s="270"/>
      <c r="T4650" s="283"/>
      <c r="U4650" s="283"/>
      <c r="V4650" s="270"/>
      <c r="W4650" s="270" t="s">
        <v>21</v>
      </c>
    </row>
    <row r="4651" s="253" customFormat="true" ht="27" hidden="true" spans="1:23">
      <c r="A4651" s="270">
        <f>MAX(A$3:A4650)+1</f>
        <v>4366</v>
      </c>
      <c r="B4651" s="270">
        <v>331104009</v>
      </c>
      <c r="C4651" s="503" t="s">
        <v>12038</v>
      </c>
      <c r="D4651" s="410" t="s">
        <v>12039</v>
      </c>
      <c r="E4651" s="410" t="s">
        <v>12038</v>
      </c>
      <c r="F4651" s="270"/>
      <c r="G4651" s="270"/>
      <c r="H4651" s="283" t="s">
        <v>39</v>
      </c>
      <c r="I4651" s="283" t="s">
        <v>40</v>
      </c>
      <c r="J4651" s="500">
        <v>1050</v>
      </c>
      <c r="K4651" s="501">
        <v>945</v>
      </c>
      <c r="L4651" s="501">
        <v>850.5</v>
      </c>
      <c r="M4651" s="501">
        <v>840</v>
      </c>
      <c r="N4651" s="501">
        <v>756</v>
      </c>
      <c r="O4651" s="501">
        <v>680.4</v>
      </c>
      <c r="P4651" s="377" t="s">
        <v>31</v>
      </c>
      <c r="Q4651" s="377" t="s">
        <v>31</v>
      </c>
      <c r="R4651" s="377" t="s">
        <v>31</v>
      </c>
      <c r="S4651" s="270"/>
      <c r="T4651" s="283"/>
      <c r="U4651" s="283"/>
      <c r="V4651" s="270"/>
      <c r="W4651" s="270" t="s">
        <v>21</v>
      </c>
    </row>
    <row r="4652" s="253" customFormat="true" ht="27" hidden="true" spans="1:23">
      <c r="A4652" s="270">
        <f>MAX(A$3:A4651)+1</f>
        <v>4367</v>
      </c>
      <c r="B4652" s="270">
        <v>331104010</v>
      </c>
      <c r="C4652" s="503" t="s">
        <v>12040</v>
      </c>
      <c r="D4652" s="410" t="s">
        <v>12041</v>
      </c>
      <c r="E4652" s="410" t="s">
        <v>12040</v>
      </c>
      <c r="F4652" s="270"/>
      <c r="G4652" s="270"/>
      <c r="H4652" s="283" t="s">
        <v>39</v>
      </c>
      <c r="I4652" s="283" t="s">
        <v>40</v>
      </c>
      <c r="J4652" s="500">
        <v>1050</v>
      </c>
      <c r="K4652" s="501">
        <v>945</v>
      </c>
      <c r="L4652" s="501">
        <v>850.5</v>
      </c>
      <c r="M4652" s="501">
        <v>840</v>
      </c>
      <c r="N4652" s="501">
        <v>756</v>
      </c>
      <c r="O4652" s="501">
        <v>680.4</v>
      </c>
      <c r="P4652" s="377" t="s">
        <v>31</v>
      </c>
      <c r="Q4652" s="377" t="s">
        <v>31</v>
      </c>
      <c r="R4652" s="377" t="s">
        <v>31</v>
      </c>
      <c r="S4652" s="270"/>
      <c r="T4652" s="283"/>
      <c r="U4652" s="283"/>
      <c r="V4652" s="270"/>
      <c r="W4652" s="270" t="s">
        <v>21</v>
      </c>
    </row>
    <row r="4653" s="253" customFormat="true" ht="25.5" hidden="true" spans="1:23">
      <c r="A4653" s="270">
        <f>MAX(A$3:A4652)+1</f>
        <v>4368</v>
      </c>
      <c r="B4653" s="270">
        <v>331104011</v>
      </c>
      <c r="C4653" s="503" t="s">
        <v>12042</v>
      </c>
      <c r="D4653" s="410" t="s">
        <v>12043</v>
      </c>
      <c r="E4653" s="410" t="s">
        <v>12042</v>
      </c>
      <c r="F4653" s="270"/>
      <c r="G4653" s="270"/>
      <c r="H4653" s="283" t="s">
        <v>39</v>
      </c>
      <c r="I4653" s="283" t="s">
        <v>40</v>
      </c>
      <c r="J4653" s="500">
        <v>1950</v>
      </c>
      <c r="K4653" s="501">
        <v>1755</v>
      </c>
      <c r="L4653" s="501">
        <v>1579.5</v>
      </c>
      <c r="M4653" s="501">
        <v>1560</v>
      </c>
      <c r="N4653" s="501">
        <v>1404</v>
      </c>
      <c r="O4653" s="501">
        <v>1263.6</v>
      </c>
      <c r="P4653" s="377" t="s">
        <v>31</v>
      </c>
      <c r="Q4653" s="377" t="s">
        <v>31</v>
      </c>
      <c r="R4653" s="377" t="s">
        <v>31</v>
      </c>
      <c r="S4653" s="270"/>
      <c r="T4653" s="283"/>
      <c r="U4653" s="283"/>
      <c r="V4653" s="270"/>
      <c r="W4653" s="270" t="s">
        <v>21</v>
      </c>
    </row>
    <row r="4654" s="253" customFormat="true" ht="40.5" hidden="true" spans="1:23">
      <c r="A4654" s="270">
        <f>MAX(A$3:A4653)+1</f>
        <v>4369</v>
      </c>
      <c r="B4654" s="270" t="s">
        <v>12044</v>
      </c>
      <c r="C4654" s="393" t="s">
        <v>12045</v>
      </c>
      <c r="D4654" s="410" t="s">
        <v>12046</v>
      </c>
      <c r="E4654" s="410" t="s">
        <v>12042</v>
      </c>
      <c r="F4654" s="270"/>
      <c r="G4654" s="270"/>
      <c r="H4654" s="283" t="s">
        <v>39</v>
      </c>
      <c r="I4654" s="283" t="s">
        <v>40</v>
      </c>
      <c r="J4654" s="490">
        <f t="shared" ref="J4654:O4654" si="40">1.5*500</f>
        <v>750</v>
      </c>
      <c r="K4654" s="490">
        <f t="shared" si="40"/>
        <v>750</v>
      </c>
      <c r="L4654" s="490">
        <f t="shared" si="40"/>
        <v>750</v>
      </c>
      <c r="M4654" s="490">
        <f t="shared" si="40"/>
        <v>750</v>
      </c>
      <c r="N4654" s="490">
        <f t="shared" si="40"/>
        <v>750</v>
      </c>
      <c r="O4654" s="490">
        <f t="shared" si="40"/>
        <v>750</v>
      </c>
      <c r="P4654" s="377" t="s">
        <v>31</v>
      </c>
      <c r="Q4654" s="377" t="s">
        <v>31</v>
      </c>
      <c r="R4654" s="377" t="s">
        <v>31</v>
      </c>
      <c r="S4654" s="270" t="s">
        <v>12045</v>
      </c>
      <c r="T4654" s="283"/>
      <c r="U4654" s="283"/>
      <c r="V4654" s="270"/>
      <c r="W4654" s="270" t="s">
        <v>21</v>
      </c>
    </row>
    <row r="4655" s="253" customFormat="true" ht="27" hidden="true" spans="1:23">
      <c r="A4655" s="270">
        <f>MAX(A$3:A4654)+1</f>
        <v>4370</v>
      </c>
      <c r="B4655" s="270">
        <v>331104012</v>
      </c>
      <c r="C4655" s="503" t="s">
        <v>12047</v>
      </c>
      <c r="D4655" s="410" t="s">
        <v>12048</v>
      </c>
      <c r="E4655" s="410" t="s">
        <v>12047</v>
      </c>
      <c r="F4655" s="270" t="s">
        <v>12049</v>
      </c>
      <c r="G4655" s="270"/>
      <c r="H4655" s="283" t="s">
        <v>39</v>
      </c>
      <c r="I4655" s="283" t="s">
        <v>40</v>
      </c>
      <c r="J4655" s="500">
        <v>1050</v>
      </c>
      <c r="K4655" s="501">
        <v>945</v>
      </c>
      <c r="L4655" s="501">
        <v>850.5</v>
      </c>
      <c r="M4655" s="501">
        <v>840</v>
      </c>
      <c r="N4655" s="501">
        <v>756</v>
      </c>
      <c r="O4655" s="501">
        <v>680.4</v>
      </c>
      <c r="P4655" s="377" t="s">
        <v>31</v>
      </c>
      <c r="Q4655" s="377" t="s">
        <v>31</v>
      </c>
      <c r="R4655" s="377" t="s">
        <v>31</v>
      </c>
      <c r="S4655" s="270"/>
      <c r="T4655" s="283"/>
      <c r="U4655" s="283"/>
      <c r="V4655" s="270"/>
      <c r="W4655" s="270" t="s">
        <v>21</v>
      </c>
    </row>
    <row r="4656" s="253" customFormat="true" ht="25.5" hidden="true" spans="1:23">
      <c r="A4656" s="270">
        <f>MAX(A$3:A4655)+1</f>
        <v>4371</v>
      </c>
      <c r="B4656" s="270">
        <v>331104013</v>
      </c>
      <c r="C4656" s="503" t="s">
        <v>12050</v>
      </c>
      <c r="D4656" s="410" t="s">
        <v>12051</v>
      </c>
      <c r="E4656" s="410" t="s">
        <v>12050</v>
      </c>
      <c r="F4656" s="270" t="s">
        <v>12052</v>
      </c>
      <c r="G4656" s="270"/>
      <c r="H4656" s="283" t="s">
        <v>39</v>
      </c>
      <c r="I4656" s="283" t="s">
        <v>40</v>
      </c>
      <c r="J4656" s="500">
        <v>1800</v>
      </c>
      <c r="K4656" s="501">
        <v>1620</v>
      </c>
      <c r="L4656" s="501">
        <v>1458</v>
      </c>
      <c r="M4656" s="501">
        <v>1440</v>
      </c>
      <c r="N4656" s="501">
        <v>1296</v>
      </c>
      <c r="O4656" s="501">
        <v>1166.4</v>
      </c>
      <c r="P4656" s="377" t="s">
        <v>31</v>
      </c>
      <c r="Q4656" s="377" t="s">
        <v>31</v>
      </c>
      <c r="R4656" s="377" t="s">
        <v>31</v>
      </c>
      <c r="S4656" s="270"/>
      <c r="T4656" s="283"/>
      <c r="U4656" s="283"/>
      <c r="V4656" s="270"/>
      <c r="W4656" s="270" t="s">
        <v>21</v>
      </c>
    </row>
    <row r="4657" s="253" customFormat="true" ht="27" hidden="true" spans="1:23">
      <c r="A4657" s="270">
        <f>MAX(A$3:A4656)+1</f>
        <v>4372</v>
      </c>
      <c r="B4657" s="270">
        <v>331104014</v>
      </c>
      <c r="C4657" s="503" t="s">
        <v>12053</v>
      </c>
      <c r="D4657" s="410" t="s">
        <v>12054</v>
      </c>
      <c r="E4657" s="410" t="s">
        <v>12053</v>
      </c>
      <c r="F4657" s="270"/>
      <c r="G4657" s="270"/>
      <c r="H4657" s="283" t="s">
        <v>39</v>
      </c>
      <c r="I4657" s="283" t="s">
        <v>40</v>
      </c>
      <c r="J4657" s="500">
        <v>1800</v>
      </c>
      <c r="K4657" s="501">
        <v>1620</v>
      </c>
      <c r="L4657" s="501">
        <v>1458</v>
      </c>
      <c r="M4657" s="501">
        <v>1440</v>
      </c>
      <c r="N4657" s="501">
        <v>1296</v>
      </c>
      <c r="O4657" s="501">
        <v>1166.4</v>
      </c>
      <c r="P4657" s="377" t="s">
        <v>31</v>
      </c>
      <c r="Q4657" s="377" t="s">
        <v>31</v>
      </c>
      <c r="R4657" s="377" t="s">
        <v>31</v>
      </c>
      <c r="S4657" s="270"/>
      <c r="T4657" s="283"/>
      <c r="U4657" s="283"/>
      <c r="V4657" s="270"/>
      <c r="W4657" s="270" t="s">
        <v>21</v>
      </c>
    </row>
    <row r="4658" s="253" customFormat="true" ht="27" hidden="true" spans="1:23">
      <c r="A4658" s="270">
        <f>MAX(A$3:A4657)+1</f>
        <v>4373</v>
      </c>
      <c r="B4658" s="270">
        <v>331104015</v>
      </c>
      <c r="C4658" s="503" t="s">
        <v>12055</v>
      </c>
      <c r="D4658" s="410" t="s">
        <v>12056</v>
      </c>
      <c r="E4658" s="410" t="s">
        <v>12055</v>
      </c>
      <c r="F4658" s="270"/>
      <c r="G4658" s="270"/>
      <c r="H4658" s="283" t="s">
        <v>39</v>
      </c>
      <c r="I4658" s="283" t="s">
        <v>40</v>
      </c>
      <c r="J4658" s="500">
        <v>1800</v>
      </c>
      <c r="K4658" s="501">
        <v>1620</v>
      </c>
      <c r="L4658" s="501">
        <v>1458</v>
      </c>
      <c r="M4658" s="501">
        <v>1440</v>
      </c>
      <c r="N4658" s="501">
        <v>1296</v>
      </c>
      <c r="O4658" s="501">
        <v>1166.4</v>
      </c>
      <c r="P4658" s="377" t="s">
        <v>31</v>
      </c>
      <c r="Q4658" s="377" t="s">
        <v>31</v>
      </c>
      <c r="R4658" s="377" t="s">
        <v>31</v>
      </c>
      <c r="S4658" s="270"/>
      <c r="T4658" s="283"/>
      <c r="U4658" s="283"/>
      <c r="V4658" s="270"/>
      <c r="W4658" s="270" t="s">
        <v>21</v>
      </c>
    </row>
    <row r="4659" s="253" customFormat="true" ht="27" hidden="true" spans="1:23">
      <c r="A4659" s="270">
        <f>MAX(A$3:A4658)+1</f>
        <v>4374</v>
      </c>
      <c r="B4659" s="270">
        <v>331104016</v>
      </c>
      <c r="C4659" s="503" t="s">
        <v>12057</v>
      </c>
      <c r="D4659" s="410" t="s">
        <v>12058</v>
      </c>
      <c r="E4659" s="410" t="s">
        <v>12057</v>
      </c>
      <c r="F4659" s="270"/>
      <c r="G4659" s="270"/>
      <c r="H4659" s="283" t="s">
        <v>39</v>
      </c>
      <c r="I4659" s="283" t="s">
        <v>40</v>
      </c>
      <c r="J4659" s="500">
        <v>1650</v>
      </c>
      <c r="K4659" s="501">
        <v>1485</v>
      </c>
      <c r="L4659" s="501">
        <v>1336.5</v>
      </c>
      <c r="M4659" s="501">
        <v>1320</v>
      </c>
      <c r="N4659" s="501">
        <v>1188</v>
      </c>
      <c r="O4659" s="501">
        <v>1069.2</v>
      </c>
      <c r="P4659" s="377" t="s">
        <v>31</v>
      </c>
      <c r="Q4659" s="377" t="s">
        <v>31</v>
      </c>
      <c r="R4659" s="377" t="s">
        <v>31</v>
      </c>
      <c r="S4659" s="270"/>
      <c r="T4659" s="283"/>
      <c r="U4659" s="283"/>
      <c r="V4659" s="270"/>
      <c r="W4659" s="270" t="s">
        <v>21</v>
      </c>
    </row>
    <row r="4660" s="253" customFormat="true" ht="27" hidden="true" spans="1:23">
      <c r="A4660" s="270">
        <f>MAX(A$3:A4659)+1</f>
        <v>4375</v>
      </c>
      <c r="B4660" s="270">
        <v>331104017</v>
      </c>
      <c r="C4660" s="503" t="s">
        <v>12059</v>
      </c>
      <c r="D4660" s="410" t="s">
        <v>12060</v>
      </c>
      <c r="E4660" s="410" t="s">
        <v>12059</v>
      </c>
      <c r="F4660" s="270"/>
      <c r="G4660" s="270"/>
      <c r="H4660" s="283" t="s">
        <v>39</v>
      </c>
      <c r="I4660" s="283" t="s">
        <v>40</v>
      </c>
      <c r="J4660" s="500">
        <v>900</v>
      </c>
      <c r="K4660" s="501">
        <v>810</v>
      </c>
      <c r="L4660" s="501">
        <v>729</v>
      </c>
      <c r="M4660" s="501">
        <v>720</v>
      </c>
      <c r="N4660" s="501">
        <v>648</v>
      </c>
      <c r="O4660" s="501">
        <v>583.2</v>
      </c>
      <c r="P4660" s="377" t="s">
        <v>31</v>
      </c>
      <c r="Q4660" s="377" t="s">
        <v>31</v>
      </c>
      <c r="R4660" s="377" t="s">
        <v>31</v>
      </c>
      <c r="S4660" s="270"/>
      <c r="T4660" s="283"/>
      <c r="U4660" s="283"/>
      <c r="V4660" s="270"/>
      <c r="W4660" s="270" t="s">
        <v>21</v>
      </c>
    </row>
    <row r="4661" s="253" customFormat="true" ht="25.5" hidden="true" spans="1:23">
      <c r="A4661" s="270">
        <f>MAX(A$3:A4660)+1</f>
        <v>4376</v>
      </c>
      <c r="B4661" s="270">
        <v>331104018</v>
      </c>
      <c r="C4661" s="503" t="s">
        <v>12061</v>
      </c>
      <c r="D4661" s="410" t="s">
        <v>12062</v>
      </c>
      <c r="E4661" s="410" t="s">
        <v>12061</v>
      </c>
      <c r="F4661" s="270" t="s">
        <v>12063</v>
      </c>
      <c r="G4661" s="270"/>
      <c r="H4661" s="283" t="s">
        <v>39</v>
      </c>
      <c r="I4661" s="283" t="s">
        <v>40</v>
      </c>
      <c r="J4661" s="500">
        <v>900</v>
      </c>
      <c r="K4661" s="501">
        <v>810</v>
      </c>
      <c r="L4661" s="501">
        <v>729</v>
      </c>
      <c r="M4661" s="501">
        <v>720</v>
      </c>
      <c r="N4661" s="501">
        <v>648</v>
      </c>
      <c r="O4661" s="501">
        <v>583.2</v>
      </c>
      <c r="P4661" s="377" t="s">
        <v>31</v>
      </c>
      <c r="Q4661" s="377" t="s">
        <v>31</v>
      </c>
      <c r="R4661" s="377" t="s">
        <v>31</v>
      </c>
      <c r="S4661" s="270"/>
      <c r="T4661" s="283"/>
      <c r="U4661" s="283"/>
      <c r="V4661" s="270"/>
      <c r="W4661" s="270" t="s">
        <v>21</v>
      </c>
    </row>
    <row r="4662" s="253" customFormat="true" ht="27" hidden="true" spans="1:23">
      <c r="A4662" s="270">
        <f>MAX(A$3:A4661)+1</f>
        <v>4377</v>
      </c>
      <c r="B4662" s="270">
        <v>331104019</v>
      </c>
      <c r="C4662" s="503" t="s">
        <v>12064</v>
      </c>
      <c r="D4662" s="410" t="s">
        <v>12065</v>
      </c>
      <c r="E4662" s="410" t="s">
        <v>12064</v>
      </c>
      <c r="F4662" s="270"/>
      <c r="G4662" s="270"/>
      <c r="H4662" s="283" t="s">
        <v>39</v>
      </c>
      <c r="I4662" s="283" t="s">
        <v>40</v>
      </c>
      <c r="J4662" s="500">
        <v>900</v>
      </c>
      <c r="K4662" s="501">
        <v>810</v>
      </c>
      <c r="L4662" s="501">
        <v>729</v>
      </c>
      <c r="M4662" s="501">
        <v>720</v>
      </c>
      <c r="N4662" s="501">
        <v>648</v>
      </c>
      <c r="O4662" s="501">
        <v>583.2</v>
      </c>
      <c r="P4662" s="377" t="s">
        <v>31</v>
      </c>
      <c r="Q4662" s="377" t="s">
        <v>31</v>
      </c>
      <c r="R4662" s="377" t="s">
        <v>31</v>
      </c>
      <c r="S4662" s="270"/>
      <c r="T4662" s="283"/>
      <c r="U4662" s="283"/>
      <c r="V4662" s="270"/>
      <c r="W4662" s="270" t="s">
        <v>21</v>
      </c>
    </row>
    <row r="4663" s="253" customFormat="true" ht="27" hidden="true" spans="1:23">
      <c r="A4663" s="270">
        <f>MAX(A$3:A4662)+1</f>
        <v>4378</v>
      </c>
      <c r="B4663" s="270">
        <v>331104020</v>
      </c>
      <c r="C4663" s="503" t="s">
        <v>12066</v>
      </c>
      <c r="D4663" s="410" t="s">
        <v>12067</v>
      </c>
      <c r="E4663" s="410" t="s">
        <v>12066</v>
      </c>
      <c r="F4663" s="270"/>
      <c r="G4663" s="270"/>
      <c r="H4663" s="283" t="s">
        <v>39</v>
      </c>
      <c r="I4663" s="283" t="s">
        <v>40</v>
      </c>
      <c r="J4663" s="500">
        <v>900</v>
      </c>
      <c r="K4663" s="501">
        <v>810</v>
      </c>
      <c r="L4663" s="501">
        <v>729</v>
      </c>
      <c r="M4663" s="501">
        <v>720</v>
      </c>
      <c r="N4663" s="501">
        <v>648</v>
      </c>
      <c r="O4663" s="501">
        <v>583.2</v>
      </c>
      <c r="P4663" s="377" t="s">
        <v>31</v>
      </c>
      <c r="Q4663" s="377" t="s">
        <v>31</v>
      </c>
      <c r="R4663" s="377" t="s">
        <v>31</v>
      </c>
      <c r="S4663" s="270"/>
      <c r="T4663" s="283"/>
      <c r="U4663" s="283"/>
      <c r="V4663" s="270"/>
      <c r="W4663" s="270" t="s">
        <v>21</v>
      </c>
    </row>
    <row r="4664" s="253" customFormat="true" ht="27" hidden="true" spans="1:23">
      <c r="A4664" s="270">
        <f>MAX(A$3:A4663)+1</f>
        <v>4379</v>
      </c>
      <c r="B4664" s="270">
        <v>331104021</v>
      </c>
      <c r="C4664" s="503" t="s">
        <v>12068</v>
      </c>
      <c r="D4664" s="410" t="s">
        <v>12069</v>
      </c>
      <c r="E4664" s="410" t="s">
        <v>12068</v>
      </c>
      <c r="F4664" s="270"/>
      <c r="G4664" s="270"/>
      <c r="H4664" s="283" t="s">
        <v>39</v>
      </c>
      <c r="I4664" s="283" t="s">
        <v>40</v>
      </c>
      <c r="J4664" s="500">
        <v>900</v>
      </c>
      <c r="K4664" s="501">
        <v>810</v>
      </c>
      <c r="L4664" s="501">
        <v>729</v>
      </c>
      <c r="M4664" s="501">
        <v>720</v>
      </c>
      <c r="N4664" s="501">
        <v>648</v>
      </c>
      <c r="O4664" s="501">
        <v>583.2</v>
      </c>
      <c r="P4664" s="377" t="s">
        <v>31</v>
      </c>
      <c r="Q4664" s="377" t="s">
        <v>31</v>
      </c>
      <c r="R4664" s="377" t="s">
        <v>31</v>
      </c>
      <c r="S4664" s="270"/>
      <c r="T4664" s="283"/>
      <c r="U4664" s="283"/>
      <c r="V4664" s="270"/>
      <c r="W4664" s="270" t="s">
        <v>21</v>
      </c>
    </row>
    <row r="4665" s="253" customFormat="true" ht="27" hidden="true" spans="1:23">
      <c r="A4665" s="270">
        <f>MAX(A$3:A4664)+1</f>
        <v>4380</v>
      </c>
      <c r="B4665" s="270">
        <v>331104022</v>
      </c>
      <c r="C4665" s="503" t="s">
        <v>12070</v>
      </c>
      <c r="D4665" s="410" t="s">
        <v>12071</v>
      </c>
      <c r="E4665" s="410" t="s">
        <v>12070</v>
      </c>
      <c r="F4665" s="270"/>
      <c r="G4665" s="270" t="s">
        <v>12072</v>
      </c>
      <c r="H4665" s="283" t="s">
        <v>39</v>
      </c>
      <c r="I4665" s="283" t="s">
        <v>40</v>
      </c>
      <c r="J4665" s="500">
        <v>1200</v>
      </c>
      <c r="K4665" s="501">
        <v>1080</v>
      </c>
      <c r="L4665" s="501">
        <v>972</v>
      </c>
      <c r="M4665" s="501">
        <v>960</v>
      </c>
      <c r="N4665" s="501">
        <v>864</v>
      </c>
      <c r="O4665" s="501">
        <v>777.6</v>
      </c>
      <c r="P4665" s="377" t="s">
        <v>31</v>
      </c>
      <c r="Q4665" s="377" t="s">
        <v>31</v>
      </c>
      <c r="R4665" s="377" t="s">
        <v>31</v>
      </c>
      <c r="S4665" s="270"/>
      <c r="T4665" s="283"/>
      <c r="U4665" s="283"/>
      <c r="V4665" s="270"/>
      <c r="W4665" s="270" t="s">
        <v>21</v>
      </c>
    </row>
    <row r="4666" s="253" customFormat="true" ht="27" hidden="true" spans="1:23">
      <c r="A4666" s="270">
        <f>MAX(A$3:A4665)+1</f>
        <v>4381</v>
      </c>
      <c r="B4666" s="270">
        <v>331104023</v>
      </c>
      <c r="C4666" s="503" t="s">
        <v>12073</v>
      </c>
      <c r="D4666" s="410" t="s">
        <v>12074</v>
      </c>
      <c r="E4666" s="410" t="s">
        <v>12073</v>
      </c>
      <c r="F4666" s="270"/>
      <c r="G4666" s="270"/>
      <c r="H4666" s="283" t="s">
        <v>4442</v>
      </c>
      <c r="I4666" s="283" t="s">
        <v>40</v>
      </c>
      <c r="J4666" s="500">
        <v>1350</v>
      </c>
      <c r="K4666" s="501">
        <v>1215</v>
      </c>
      <c r="L4666" s="501">
        <v>1093.5</v>
      </c>
      <c r="M4666" s="501">
        <v>1080</v>
      </c>
      <c r="N4666" s="501">
        <v>972</v>
      </c>
      <c r="O4666" s="501">
        <v>874.8</v>
      </c>
      <c r="P4666" s="377" t="s">
        <v>31</v>
      </c>
      <c r="Q4666" s="377" t="s">
        <v>31</v>
      </c>
      <c r="R4666" s="377" t="s">
        <v>31</v>
      </c>
      <c r="S4666" s="272" t="s">
        <v>8517</v>
      </c>
      <c r="T4666" s="283"/>
      <c r="U4666" s="283"/>
      <c r="V4666" s="270"/>
      <c r="W4666" s="270" t="s">
        <v>21</v>
      </c>
    </row>
    <row r="4667" s="253" customFormat="true" ht="27" hidden="true" spans="1:23">
      <c r="A4667" s="270">
        <f>MAX(A$3:A4666)+1</f>
        <v>4382</v>
      </c>
      <c r="B4667" s="270">
        <v>331104024</v>
      </c>
      <c r="C4667" s="503" t="s">
        <v>12075</v>
      </c>
      <c r="D4667" s="410" t="s">
        <v>12076</v>
      </c>
      <c r="E4667" s="410" t="s">
        <v>12075</v>
      </c>
      <c r="F4667" s="270"/>
      <c r="G4667" s="270"/>
      <c r="H4667" s="283" t="s">
        <v>4442</v>
      </c>
      <c r="I4667" s="283" t="s">
        <v>40</v>
      </c>
      <c r="J4667" s="500">
        <v>1350</v>
      </c>
      <c r="K4667" s="501">
        <v>1215</v>
      </c>
      <c r="L4667" s="501">
        <v>1093.5</v>
      </c>
      <c r="M4667" s="501">
        <v>1080</v>
      </c>
      <c r="N4667" s="501">
        <v>972</v>
      </c>
      <c r="O4667" s="501">
        <v>874.8</v>
      </c>
      <c r="P4667" s="377" t="s">
        <v>31</v>
      </c>
      <c r="Q4667" s="377" t="s">
        <v>31</v>
      </c>
      <c r="R4667" s="377" t="s">
        <v>31</v>
      </c>
      <c r="S4667" s="272" t="s">
        <v>8517</v>
      </c>
      <c r="T4667" s="283"/>
      <c r="U4667" s="283"/>
      <c r="V4667" s="270"/>
      <c r="W4667" s="270" t="s">
        <v>21</v>
      </c>
    </row>
    <row r="4668" s="253" customFormat="true" ht="27" hidden="true" spans="1:23">
      <c r="A4668" s="270">
        <f>MAX(A$3:A4667)+1</f>
        <v>4383</v>
      </c>
      <c r="B4668" s="270">
        <v>331104025</v>
      </c>
      <c r="C4668" s="503" t="s">
        <v>12077</v>
      </c>
      <c r="D4668" s="410" t="s">
        <v>12078</v>
      </c>
      <c r="E4668" s="410" t="s">
        <v>12077</v>
      </c>
      <c r="F4668" s="270"/>
      <c r="G4668" s="270"/>
      <c r="H4668" s="283" t="s">
        <v>4442</v>
      </c>
      <c r="I4668" s="283" t="s">
        <v>40</v>
      </c>
      <c r="J4668" s="500">
        <v>900</v>
      </c>
      <c r="K4668" s="501">
        <v>810</v>
      </c>
      <c r="L4668" s="501">
        <v>729</v>
      </c>
      <c r="M4668" s="501">
        <v>720</v>
      </c>
      <c r="N4668" s="501">
        <v>648</v>
      </c>
      <c r="O4668" s="501">
        <v>583.2</v>
      </c>
      <c r="P4668" s="377" t="s">
        <v>31</v>
      </c>
      <c r="Q4668" s="377" t="s">
        <v>31</v>
      </c>
      <c r="R4668" s="377" t="s">
        <v>31</v>
      </c>
      <c r="S4668" s="272" t="s">
        <v>8517</v>
      </c>
      <c r="T4668" s="283"/>
      <c r="U4668" s="283"/>
      <c r="V4668" s="270"/>
      <c r="W4668" s="270" t="s">
        <v>21</v>
      </c>
    </row>
    <row r="4669" s="253" customFormat="true" ht="38.25" hidden="true" spans="1:23">
      <c r="A4669" s="270">
        <f>MAX(A$3:A4668)+1</f>
        <v>4384</v>
      </c>
      <c r="B4669" s="270">
        <v>331104026</v>
      </c>
      <c r="C4669" s="503" t="s">
        <v>12079</v>
      </c>
      <c r="D4669" s="410" t="s">
        <v>12080</v>
      </c>
      <c r="E4669" s="410" t="s">
        <v>12079</v>
      </c>
      <c r="F4669" s="270" t="s">
        <v>12081</v>
      </c>
      <c r="G4669" s="270"/>
      <c r="H4669" s="283" t="s">
        <v>4442</v>
      </c>
      <c r="I4669" s="283" t="s">
        <v>40</v>
      </c>
      <c r="J4669" s="493">
        <v>1816</v>
      </c>
      <c r="K4669" s="494">
        <v>1816</v>
      </c>
      <c r="L4669" s="494">
        <v>1816</v>
      </c>
      <c r="M4669" s="494">
        <v>1453</v>
      </c>
      <c r="N4669" s="494">
        <v>1453</v>
      </c>
      <c r="O4669" s="494">
        <v>1453</v>
      </c>
      <c r="P4669" s="377" t="s">
        <v>31</v>
      </c>
      <c r="Q4669" s="377" t="s">
        <v>31</v>
      </c>
      <c r="R4669" s="377" t="s">
        <v>31</v>
      </c>
      <c r="S4669" s="272" t="s">
        <v>8517</v>
      </c>
      <c r="T4669" s="377"/>
      <c r="U4669" s="377"/>
      <c r="V4669" s="270"/>
      <c r="W4669" s="270" t="s">
        <v>938</v>
      </c>
    </row>
    <row r="4670" s="253" customFormat="true" ht="51" hidden="true" spans="1:23">
      <c r="A4670" s="270">
        <f>MAX(A$3:A4669)+1</f>
        <v>4385</v>
      </c>
      <c r="B4670" s="270">
        <v>331104027</v>
      </c>
      <c r="C4670" s="503" t="s">
        <v>12082</v>
      </c>
      <c r="D4670" s="410" t="s">
        <v>12083</v>
      </c>
      <c r="E4670" s="410" t="s">
        <v>12082</v>
      </c>
      <c r="F4670" s="270" t="s">
        <v>12084</v>
      </c>
      <c r="G4670" s="270"/>
      <c r="H4670" s="283" t="s">
        <v>4442</v>
      </c>
      <c r="I4670" s="283" t="s">
        <v>40</v>
      </c>
      <c r="J4670" s="493">
        <v>2300</v>
      </c>
      <c r="K4670" s="494">
        <v>2300</v>
      </c>
      <c r="L4670" s="494">
        <v>2300</v>
      </c>
      <c r="M4670" s="494">
        <v>1840</v>
      </c>
      <c r="N4670" s="494">
        <v>1840</v>
      </c>
      <c r="O4670" s="494">
        <v>1840</v>
      </c>
      <c r="P4670" s="377" t="s">
        <v>31</v>
      </c>
      <c r="Q4670" s="377" t="s">
        <v>31</v>
      </c>
      <c r="R4670" s="377" t="s">
        <v>31</v>
      </c>
      <c r="S4670" s="272" t="s">
        <v>8517</v>
      </c>
      <c r="T4670" s="377"/>
      <c r="U4670" s="377"/>
      <c r="V4670" s="270"/>
      <c r="W4670" s="270" t="s">
        <v>938</v>
      </c>
    </row>
    <row r="4671" s="253" customFormat="true" ht="27" hidden="true" spans="1:23">
      <c r="A4671" s="270">
        <f>MAX(A$3:A4670)+1</f>
        <v>4386</v>
      </c>
      <c r="B4671" s="270">
        <v>331104028</v>
      </c>
      <c r="C4671" s="503" t="s">
        <v>12085</v>
      </c>
      <c r="D4671" s="410" t="s">
        <v>12086</v>
      </c>
      <c r="E4671" s="410" t="s">
        <v>12085</v>
      </c>
      <c r="F4671" s="270"/>
      <c r="G4671" s="270"/>
      <c r="H4671" s="283" t="s">
        <v>1113</v>
      </c>
      <c r="I4671" s="283" t="s">
        <v>40</v>
      </c>
      <c r="J4671" s="500">
        <v>1950</v>
      </c>
      <c r="K4671" s="501">
        <v>1755</v>
      </c>
      <c r="L4671" s="501">
        <v>1579.5</v>
      </c>
      <c r="M4671" s="501">
        <v>1560</v>
      </c>
      <c r="N4671" s="501">
        <v>1404</v>
      </c>
      <c r="O4671" s="501">
        <v>1263.6</v>
      </c>
      <c r="P4671" s="377" t="s">
        <v>31</v>
      </c>
      <c r="Q4671" s="377" t="s">
        <v>31</v>
      </c>
      <c r="R4671" s="377" t="s">
        <v>31</v>
      </c>
      <c r="S4671" s="272" t="s">
        <v>9754</v>
      </c>
      <c r="T4671" s="283"/>
      <c r="U4671" s="283"/>
      <c r="V4671" s="270"/>
      <c r="W4671" s="270" t="s">
        <v>21</v>
      </c>
    </row>
    <row r="4672" s="253" customFormat="true" ht="38.25" hidden="true" spans="1:23">
      <c r="A4672" s="270">
        <f>MAX(A$3:A4671)+1</f>
        <v>4387</v>
      </c>
      <c r="B4672" s="270" t="s">
        <v>12087</v>
      </c>
      <c r="C4672" s="393" t="s">
        <v>12088</v>
      </c>
      <c r="D4672" s="410" t="s">
        <v>12089</v>
      </c>
      <c r="E4672" s="410" t="s">
        <v>12090</v>
      </c>
      <c r="F4672" s="270"/>
      <c r="G4672" s="270"/>
      <c r="H4672" s="283" t="s">
        <v>1113</v>
      </c>
      <c r="I4672" s="283" t="s">
        <v>40</v>
      </c>
      <c r="J4672" s="490">
        <f t="shared" ref="J4672:O4672" si="41">1.5*500</f>
        <v>750</v>
      </c>
      <c r="K4672" s="490">
        <f t="shared" si="41"/>
        <v>750</v>
      </c>
      <c r="L4672" s="490">
        <f t="shared" si="41"/>
        <v>750</v>
      </c>
      <c r="M4672" s="490">
        <f t="shared" si="41"/>
        <v>750</v>
      </c>
      <c r="N4672" s="490">
        <f t="shared" si="41"/>
        <v>750</v>
      </c>
      <c r="O4672" s="490">
        <f t="shared" si="41"/>
        <v>750</v>
      </c>
      <c r="P4672" s="377" t="s">
        <v>31</v>
      </c>
      <c r="Q4672" s="377" t="s">
        <v>31</v>
      </c>
      <c r="R4672" s="377" t="s">
        <v>31</v>
      </c>
      <c r="S4672" s="272" t="s">
        <v>12091</v>
      </c>
      <c r="T4672" s="283"/>
      <c r="U4672" s="283"/>
      <c r="V4672" s="270"/>
      <c r="W4672" s="270" t="s">
        <v>21</v>
      </c>
    </row>
    <row r="4673" s="252" customFormat="true" ht="38.25" hidden="true" spans="1:23">
      <c r="A4673" s="270"/>
      <c r="B4673" s="270">
        <v>3312</v>
      </c>
      <c r="C4673" s="270" t="s">
        <v>12092</v>
      </c>
      <c r="D4673" s="410"/>
      <c r="E4673" s="410"/>
      <c r="F4673" s="270"/>
      <c r="G4673" s="270" t="s">
        <v>12093</v>
      </c>
      <c r="H4673" s="283"/>
      <c r="I4673" s="283"/>
      <c r="J4673" s="490"/>
      <c r="K4673" s="490"/>
      <c r="L4673" s="490"/>
      <c r="M4673" s="490"/>
      <c r="N4673" s="490"/>
      <c r="O4673" s="490"/>
      <c r="P4673" s="377"/>
      <c r="Q4673" s="377"/>
      <c r="R4673" s="377"/>
      <c r="S4673" s="270"/>
      <c r="T4673" s="283"/>
      <c r="U4673" s="283"/>
      <c r="V4673" s="270"/>
      <c r="W4673" s="270" t="s">
        <v>21</v>
      </c>
    </row>
    <row r="4674" s="252" customFormat="true" ht="25.5" hidden="true" spans="1:23">
      <c r="A4674" s="270"/>
      <c r="B4674" s="270">
        <v>331201</v>
      </c>
      <c r="C4674" s="270" t="s">
        <v>12094</v>
      </c>
      <c r="D4674" s="410"/>
      <c r="E4674" s="410"/>
      <c r="F4674" s="270"/>
      <c r="G4674" s="270"/>
      <c r="H4674" s="283"/>
      <c r="I4674" s="283"/>
      <c r="J4674" s="490"/>
      <c r="K4674" s="490"/>
      <c r="L4674" s="490"/>
      <c r="M4674" s="490"/>
      <c r="N4674" s="490"/>
      <c r="O4674" s="490"/>
      <c r="P4674" s="377"/>
      <c r="Q4674" s="377"/>
      <c r="R4674" s="377"/>
      <c r="S4674" s="270"/>
      <c r="T4674" s="283"/>
      <c r="U4674" s="283"/>
      <c r="V4674" s="270"/>
      <c r="W4674" s="270" t="s">
        <v>21</v>
      </c>
    </row>
    <row r="4675" s="253" customFormat="true" ht="25.5" hidden="true" spans="1:23">
      <c r="A4675" s="270">
        <f>MAX(A$3:A4674)+1</f>
        <v>4388</v>
      </c>
      <c r="B4675" s="270">
        <v>331201001</v>
      </c>
      <c r="C4675" s="270" t="s">
        <v>12095</v>
      </c>
      <c r="D4675" s="410" t="s">
        <v>12096</v>
      </c>
      <c r="E4675" s="410" t="s">
        <v>12095</v>
      </c>
      <c r="F4675" s="270" t="s">
        <v>12097</v>
      </c>
      <c r="G4675" s="270"/>
      <c r="H4675" s="283" t="s">
        <v>39</v>
      </c>
      <c r="I4675" s="283" t="s">
        <v>40</v>
      </c>
      <c r="J4675" s="490">
        <v>4827</v>
      </c>
      <c r="K4675" s="490">
        <v>4827</v>
      </c>
      <c r="L4675" s="490">
        <v>4827</v>
      </c>
      <c r="M4675" s="490">
        <v>3862</v>
      </c>
      <c r="N4675" s="490">
        <v>3862</v>
      </c>
      <c r="O4675" s="490">
        <v>3862</v>
      </c>
      <c r="P4675" s="377" t="s">
        <v>31</v>
      </c>
      <c r="Q4675" s="377" t="s">
        <v>31</v>
      </c>
      <c r="R4675" s="377" t="s">
        <v>31</v>
      </c>
      <c r="S4675" s="270"/>
      <c r="T4675" s="283"/>
      <c r="U4675" s="283"/>
      <c r="V4675" s="270"/>
      <c r="W4675" s="270" t="s">
        <v>21</v>
      </c>
    </row>
    <row r="4676" s="253" customFormat="true" ht="27" hidden="true" spans="1:23">
      <c r="A4676" s="270">
        <f>MAX(A$3:A4675)+1</f>
        <v>4389</v>
      </c>
      <c r="B4676" s="270">
        <v>331201002</v>
      </c>
      <c r="C4676" s="503" t="s">
        <v>12098</v>
      </c>
      <c r="D4676" s="410" t="s">
        <v>12099</v>
      </c>
      <c r="E4676" s="410" t="s">
        <v>12098</v>
      </c>
      <c r="F4676" s="270"/>
      <c r="G4676" s="270"/>
      <c r="H4676" s="283" t="s">
        <v>39</v>
      </c>
      <c r="I4676" s="283" t="s">
        <v>40</v>
      </c>
      <c r="J4676" s="500">
        <v>1650</v>
      </c>
      <c r="K4676" s="501">
        <v>1485</v>
      </c>
      <c r="L4676" s="501">
        <v>1336.5</v>
      </c>
      <c r="M4676" s="501">
        <v>1320</v>
      </c>
      <c r="N4676" s="501">
        <v>1188</v>
      </c>
      <c r="O4676" s="501">
        <v>1069.2</v>
      </c>
      <c r="P4676" s="377" t="s">
        <v>31</v>
      </c>
      <c r="Q4676" s="377" t="s">
        <v>31</v>
      </c>
      <c r="R4676" s="377" t="s">
        <v>31</v>
      </c>
      <c r="S4676" s="270"/>
      <c r="T4676" s="283"/>
      <c r="U4676" s="283"/>
      <c r="V4676" s="270"/>
      <c r="W4676" s="270" t="s">
        <v>21</v>
      </c>
    </row>
    <row r="4677" s="253" customFormat="true" ht="27" hidden="true" spans="1:23">
      <c r="A4677" s="270">
        <f>MAX(A$3:A4676)+1</f>
        <v>4390</v>
      </c>
      <c r="B4677" s="270">
        <v>331201003</v>
      </c>
      <c r="C4677" s="503" t="s">
        <v>12100</v>
      </c>
      <c r="D4677" s="410" t="s">
        <v>12101</v>
      </c>
      <c r="E4677" s="410" t="s">
        <v>12100</v>
      </c>
      <c r="F4677" s="270"/>
      <c r="G4677" s="270"/>
      <c r="H4677" s="283" t="s">
        <v>39</v>
      </c>
      <c r="I4677" s="283" t="s">
        <v>40</v>
      </c>
      <c r="J4677" s="500">
        <v>1800</v>
      </c>
      <c r="K4677" s="501">
        <v>1620</v>
      </c>
      <c r="L4677" s="501">
        <v>1458</v>
      </c>
      <c r="M4677" s="501">
        <v>1440</v>
      </c>
      <c r="N4677" s="501">
        <v>1296</v>
      </c>
      <c r="O4677" s="501">
        <v>1166.4</v>
      </c>
      <c r="P4677" s="377" t="s">
        <v>31</v>
      </c>
      <c r="Q4677" s="377" t="s">
        <v>31</v>
      </c>
      <c r="R4677" s="377" t="s">
        <v>31</v>
      </c>
      <c r="S4677" s="270"/>
      <c r="T4677" s="283"/>
      <c r="U4677" s="283"/>
      <c r="V4677" s="270"/>
      <c r="W4677" s="270" t="s">
        <v>21</v>
      </c>
    </row>
    <row r="4678" s="253" customFormat="true" ht="27" hidden="true" spans="1:23">
      <c r="A4678" s="270">
        <f>MAX(A$3:A4677)+1</f>
        <v>4391</v>
      </c>
      <c r="B4678" s="270">
        <v>331201004</v>
      </c>
      <c r="C4678" s="503" t="s">
        <v>12102</v>
      </c>
      <c r="D4678" s="410" t="s">
        <v>12103</v>
      </c>
      <c r="E4678" s="410" t="s">
        <v>12102</v>
      </c>
      <c r="F4678" s="270"/>
      <c r="G4678" s="270"/>
      <c r="H4678" s="283" t="s">
        <v>39</v>
      </c>
      <c r="I4678" s="283" t="s">
        <v>40</v>
      </c>
      <c r="J4678" s="500">
        <v>1650</v>
      </c>
      <c r="K4678" s="501">
        <v>1485</v>
      </c>
      <c r="L4678" s="501">
        <v>1336.5</v>
      </c>
      <c r="M4678" s="501">
        <v>1320</v>
      </c>
      <c r="N4678" s="501">
        <v>1188</v>
      </c>
      <c r="O4678" s="501">
        <v>1069.2</v>
      </c>
      <c r="P4678" s="377" t="s">
        <v>31</v>
      </c>
      <c r="Q4678" s="377" t="s">
        <v>31</v>
      </c>
      <c r="R4678" s="377" t="s">
        <v>31</v>
      </c>
      <c r="S4678" s="270"/>
      <c r="T4678" s="283"/>
      <c r="U4678" s="283"/>
      <c r="V4678" s="270"/>
      <c r="W4678" s="270" t="s">
        <v>21</v>
      </c>
    </row>
    <row r="4679" s="253" customFormat="true" ht="27" hidden="true" spans="1:23">
      <c r="A4679" s="270">
        <f>MAX(A$3:A4678)+1</f>
        <v>4392</v>
      </c>
      <c r="B4679" s="270">
        <v>331201005</v>
      </c>
      <c r="C4679" s="503" t="s">
        <v>12104</v>
      </c>
      <c r="D4679" s="410" t="s">
        <v>12105</v>
      </c>
      <c r="E4679" s="410" t="s">
        <v>12104</v>
      </c>
      <c r="F4679" s="270"/>
      <c r="G4679" s="270"/>
      <c r="H4679" s="283" t="s">
        <v>39</v>
      </c>
      <c r="I4679" s="283" t="s">
        <v>40</v>
      </c>
      <c r="J4679" s="500">
        <v>750</v>
      </c>
      <c r="K4679" s="501">
        <v>675</v>
      </c>
      <c r="L4679" s="501">
        <v>607.5</v>
      </c>
      <c r="M4679" s="501">
        <v>600</v>
      </c>
      <c r="N4679" s="501">
        <v>540</v>
      </c>
      <c r="O4679" s="501">
        <v>486</v>
      </c>
      <c r="P4679" s="377" t="s">
        <v>31</v>
      </c>
      <c r="Q4679" s="377" t="s">
        <v>31</v>
      </c>
      <c r="R4679" s="377" t="s">
        <v>31</v>
      </c>
      <c r="S4679" s="270"/>
      <c r="T4679" s="283"/>
      <c r="U4679" s="283"/>
      <c r="V4679" s="270"/>
      <c r="W4679" s="270" t="s">
        <v>21</v>
      </c>
    </row>
    <row r="4680" s="253" customFormat="true" ht="27" hidden="true" spans="1:23">
      <c r="A4680" s="270">
        <f>MAX(A$3:A4679)+1</f>
        <v>4393</v>
      </c>
      <c r="B4680" s="270">
        <v>331201006</v>
      </c>
      <c r="C4680" s="503" t="s">
        <v>12106</v>
      </c>
      <c r="D4680" s="410" t="s">
        <v>12107</v>
      </c>
      <c r="E4680" s="410" t="s">
        <v>12106</v>
      </c>
      <c r="F4680" s="270"/>
      <c r="G4680" s="270"/>
      <c r="H4680" s="283" t="s">
        <v>44</v>
      </c>
      <c r="I4680" s="283" t="s">
        <v>40</v>
      </c>
      <c r="J4680" s="493">
        <v>3605</v>
      </c>
      <c r="K4680" s="494">
        <v>3605</v>
      </c>
      <c r="L4680" s="494">
        <v>3605</v>
      </c>
      <c r="M4680" s="494">
        <v>2884</v>
      </c>
      <c r="N4680" s="494">
        <v>2884</v>
      </c>
      <c r="O4680" s="494">
        <v>2884</v>
      </c>
      <c r="P4680" s="377" t="s">
        <v>31</v>
      </c>
      <c r="Q4680" s="377" t="s">
        <v>31</v>
      </c>
      <c r="R4680" s="377" t="s">
        <v>31</v>
      </c>
      <c r="S4680" s="270"/>
      <c r="T4680" s="377"/>
      <c r="U4680" s="377"/>
      <c r="V4680" s="270"/>
      <c r="W4680" s="270" t="s">
        <v>938</v>
      </c>
    </row>
    <row r="4681" s="253" customFormat="true" ht="27" hidden="true" spans="1:23">
      <c r="A4681" s="270">
        <f>MAX(A$3:A4680)+1</f>
        <v>4394</v>
      </c>
      <c r="B4681" s="270">
        <v>331201007</v>
      </c>
      <c r="C4681" s="503" t="s">
        <v>12108</v>
      </c>
      <c r="D4681" s="410" t="s">
        <v>12109</v>
      </c>
      <c r="E4681" s="410" t="s">
        <v>12108</v>
      </c>
      <c r="F4681" s="270"/>
      <c r="G4681" s="270" t="s">
        <v>7521</v>
      </c>
      <c r="H4681" s="283" t="s">
        <v>39</v>
      </c>
      <c r="I4681" s="283" t="s">
        <v>40</v>
      </c>
      <c r="J4681" s="500">
        <v>375</v>
      </c>
      <c r="K4681" s="501">
        <v>337.5</v>
      </c>
      <c r="L4681" s="501">
        <v>303.75</v>
      </c>
      <c r="M4681" s="501">
        <v>300</v>
      </c>
      <c r="N4681" s="501">
        <v>270</v>
      </c>
      <c r="O4681" s="501">
        <v>243</v>
      </c>
      <c r="P4681" s="377" t="s">
        <v>31</v>
      </c>
      <c r="Q4681" s="377" t="s">
        <v>31</v>
      </c>
      <c r="R4681" s="377" t="s">
        <v>31</v>
      </c>
      <c r="S4681" s="270"/>
      <c r="T4681" s="283"/>
      <c r="U4681" s="283"/>
      <c r="V4681" s="270"/>
      <c r="W4681" s="270" t="s">
        <v>21</v>
      </c>
    </row>
    <row r="4682" s="253" customFormat="true" ht="27" hidden="true" spans="1:23">
      <c r="A4682" s="270">
        <f>MAX(A$3:A4681)+1</f>
        <v>4395</v>
      </c>
      <c r="B4682" s="270">
        <v>331201008</v>
      </c>
      <c r="C4682" s="503" t="s">
        <v>12110</v>
      </c>
      <c r="D4682" s="410" t="s">
        <v>12111</v>
      </c>
      <c r="E4682" s="410" t="s">
        <v>12110</v>
      </c>
      <c r="F4682" s="270"/>
      <c r="G4682" s="270"/>
      <c r="H4682" s="283" t="s">
        <v>44</v>
      </c>
      <c r="I4682" s="283" t="s">
        <v>40</v>
      </c>
      <c r="J4682" s="500">
        <v>900</v>
      </c>
      <c r="K4682" s="501">
        <v>810</v>
      </c>
      <c r="L4682" s="501">
        <v>729</v>
      </c>
      <c r="M4682" s="501">
        <v>720</v>
      </c>
      <c r="N4682" s="501">
        <v>648</v>
      </c>
      <c r="O4682" s="501">
        <v>583.2</v>
      </c>
      <c r="P4682" s="377" t="s">
        <v>31</v>
      </c>
      <c r="Q4682" s="377" t="s">
        <v>31</v>
      </c>
      <c r="R4682" s="377" t="s">
        <v>31</v>
      </c>
      <c r="S4682" s="270"/>
      <c r="T4682" s="283"/>
      <c r="U4682" s="283"/>
      <c r="V4682" s="270"/>
      <c r="W4682" s="270" t="s">
        <v>21</v>
      </c>
    </row>
    <row r="4683" s="253" customFormat="true" ht="27" hidden="true" spans="1:23">
      <c r="A4683" s="270">
        <f>MAX(A$3:A4682)+1</f>
        <v>4396</v>
      </c>
      <c r="B4683" s="270">
        <v>331201009</v>
      </c>
      <c r="C4683" s="503" t="s">
        <v>12112</v>
      </c>
      <c r="D4683" s="410" t="s">
        <v>12113</v>
      </c>
      <c r="E4683" s="410" t="s">
        <v>12112</v>
      </c>
      <c r="F4683" s="270"/>
      <c r="G4683" s="270"/>
      <c r="H4683" s="283" t="s">
        <v>39</v>
      </c>
      <c r="I4683" s="283" t="s">
        <v>40</v>
      </c>
      <c r="J4683" s="500">
        <v>1650</v>
      </c>
      <c r="K4683" s="501">
        <v>1485</v>
      </c>
      <c r="L4683" s="501">
        <v>1336.5</v>
      </c>
      <c r="M4683" s="501">
        <v>1320</v>
      </c>
      <c r="N4683" s="501">
        <v>1188</v>
      </c>
      <c r="O4683" s="501">
        <v>1069.2</v>
      </c>
      <c r="P4683" s="377" t="s">
        <v>31</v>
      </c>
      <c r="Q4683" s="377" t="s">
        <v>31</v>
      </c>
      <c r="R4683" s="377" t="s">
        <v>31</v>
      </c>
      <c r="S4683" s="270"/>
      <c r="T4683" s="283"/>
      <c r="U4683" s="283"/>
      <c r="V4683" s="270"/>
      <c r="W4683" s="270" t="s">
        <v>21</v>
      </c>
    </row>
    <row r="4684" s="253" customFormat="true" ht="27" hidden="true" spans="1:23">
      <c r="A4684" s="270">
        <f>MAX(A$3:A4683)+1</f>
        <v>4397</v>
      </c>
      <c r="B4684" s="270">
        <v>331201010</v>
      </c>
      <c r="C4684" s="503" t="s">
        <v>12114</v>
      </c>
      <c r="D4684" s="410" t="s">
        <v>7442</v>
      </c>
      <c r="E4684" s="410" t="s">
        <v>7441</v>
      </c>
      <c r="F4684" s="270"/>
      <c r="G4684" s="270"/>
      <c r="H4684" s="283" t="s">
        <v>29</v>
      </c>
      <c r="I4684" s="283" t="s">
        <v>40</v>
      </c>
      <c r="J4684" s="490">
        <v>1500</v>
      </c>
      <c r="K4684" s="490">
        <v>1500</v>
      </c>
      <c r="L4684" s="490">
        <v>1500</v>
      </c>
      <c r="M4684" s="490">
        <v>1200</v>
      </c>
      <c r="N4684" s="490">
        <v>1200</v>
      </c>
      <c r="O4684" s="490">
        <v>1200</v>
      </c>
      <c r="P4684" s="377" t="s">
        <v>31</v>
      </c>
      <c r="Q4684" s="377" t="s">
        <v>31</v>
      </c>
      <c r="R4684" s="377" t="s">
        <v>31</v>
      </c>
      <c r="S4684" s="270"/>
      <c r="T4684" s="283"/>
      <c r="U4684" s="283"/>
      <c r="V4684" s="270"/>
      <c r="W4684" s="270" t="s">
        <v>21</v>
      </c>
    </row>
    <row r="4685" s="253" customFormat="true" ht="27" hidden="true" spans="1:23">
      <c r="A4685" s="270">
        <f>MAX(A$3:A4684)+1</f>
        <v>4398</v>
      </c>
      <c r="B4685" s="270">
        <v>331201011</v>
      </c>
      <c r="C4685" s="503" t="s">
        <v>12115</v>
      </c>
      <c r="D4685" s="410" t="s">
        <v>12116</v>
      </c>
      <c r="E4685" s="410" t="s">
        <v>12117</v>
      </c>
      <c r="F4685" s="270"/>
      <c r="G4685" s="270"/>
      <c r="H4685" s="283" t="s">
        <v>29</v>
      </c>
      <c r="I4685" s="283" t="s">
        <v>40</v>
      </c>
      <c r="J4685" s="490">
        <v>1280</v>
      </c>
      <c r="K4685" s="490">
        <v>1280</v>
      </c>
      <c r="L4685" s="490">
        <v>1280</v>
      </c>
      <c r="M4685" s="490">
        <v>1024</v>
      </c>
      <c r="N4685" s="490">
        <v>1024</v>
      </c>
      <c r="O4685" s="490">
        <v>1024</v>
      </c>
      <c r="P4685" s="377" t="s">
        <v>31</v>
      </c>
      <c r="Q4685" s="377" t="s">
        <v>31</v>
      </c>
      <c r="R4685" s="377" t="s">
        <v>31</v>
      </c>
      <c r="S4685" s="270"/>
      <c r="T4685" s="283"/>
      <c r="U4685" s="283"/>
      <c r="V4685" s="270"/>
      <c r="W4685" s="270" t="s">
        <v>21</v>
      </c>
    </row>
    <row r="4686" s="253" customFormat="true" ht="25.5" hidden="true" spans="1:23">
      <c r="A4686" s="270">
        <f>MAX(A$3:A4685)+1</f>
        <v>4399</v>
      </c>
      <c r="B4686" s="270">
        <v>331201012</v>
      </c>
      <c r="C4686" s="503" t="s">
        <v>12118</v>
      </c>
      <c r="D4686" s="410" t="s">
        <v>12119</v>
      </c>
      <c r="E4686" s="410" t="s">
        <v>12118</v>
      </c>
      <c r="F4686" s="270"/>
      <c r="G4686" s="270"/>
      <c r="H4686" s="283" t="s">
        <v>29</v>
      </c>
      <c r="I4686" s="283" t="s">
        <v>40</v>
      </c>
      <c r="J4686" s="490">
        <v>552</v>
      </c>
      <c r="K4686" s="490">
        <v>552</v>
      </c>
      <c r="L4686" s="490">
        <v>552</v>
      </c>
      <c r="M4686" s="490">
        <v>442</v>
      </c>
      <c r="N4686" s="490">
        <v>442</v>
      </c>
      <c r="O4686" s="490">
        <v>442</v>
      </c>
      <c r="P4686" s="377" t="s">
        <v>31</v>
      </c>
      <c r="Q4686" s="377" t="s">
        <v>31</v>
      </c>
      <c r="R4686" s="377" t="s">
        <v>31</v>
      </c>
      <c r="S4686" s="270"/>
      <c r="T4686" s="283"/>
      <c r="U4686" s="283"/>
      <c r="V4686" s="270"/>
      <c r="W4686" s="270" t="s">
        <v>21</v>
      </c>
    </row>
    <row r="4687" s="253" customFormat="true" ht="38.25" hidden="true" spans="1:23">
      <c r="A4687" s="270">
        <f>MAX(A$3:A4686)+1</f>
        <v>4400</v>
      </c>
      <c r="B4687" s="270">
        <v>331201013</v>
      </c>
      <c r="C4687" s="270" t="s">
        <v>12120</v>
      </c>
      <c r="D4687" s="410" t="s">
        <v>12107</v>
      </c>
      <c r="E4687" s="410" t="s">
        <v>12106</v>
      </c>
      <c r="F4687" s="284" t="s">
        <v>12121</v>
      </c>
      <c r="G4687" s="284" t="s">
        <v>11178</v>
      </c>
      <c r="H4687" s="283" t="s">
        <v>44</v>
      </c>
      <c r="I4687" s="283" t="s">
        <v>40</v>
      </c>
      <c r="J4687" s="377">
        <v>4114</v>
      </c>
      <c r="K4687" s="377">
        <v>4114</v>
      </c>
      <c r="L4687" s="377">
        <v>4114</v>
      </c>
      <c r="M4687" s="377">
        <v>3291</v>
      </c>
      <c r="N4687" s="377">
        <v>3291</v>
      </c>
      <c r="O4687" s="377">
        <v>3291</v>
      </c>
      <c r="P4687" s="377" t="s">
        <v>31</v>
      </c>
      <c r="Q4687" s="377" t="s">
        <v>31</v>
      </c>
      <c r="R4687" s="377" t="s">
        <v>31</v>
      </c>
      <c r="S4687" s="284"/>
      <c r="T4687" s="283"/>
      <c r="U4687" s="283"/>
      <c r="V4687" s="270"/>
      <c r="W4687" s="270" t="s">
        <v>12122</v>
      </c>
    </row>
    <row r="4688" s="253" customFormat="true" ht="76.5" hidden="true" spans="1:23">
      <c r="A4688" s="270">
        <f>MAX(A$3:A4687)+1</f>
        <v>4401</v>
      </c>
      <c r="B4688" s="321">
        <v>331201015</v>
      </c>
      <c r="C4688" s="522" t="s">
        <v>12123</v>
      </c>
      <c r="D4688" s="336" t="s">
        <v>12124</v>
      </c>
      <c r="E4688" s="336" t="s">
        <v>12123</v>
      </c>
      <c r="F4688" s="324" t="s">
        <v>12125</v>
      </c>
      <c r="G4688" s="399"/>
      <c r="H4688" s="287" t="s">
        <v>29</v>
      </c>
      <c r="I4688" s="330" t="s">
        <v>40</v>
      </c>
      <c r="J4688" s="289" t="s">
        <v>70</v>
      </c>
      <c r="K4688" s="290"/>
      <c r="L4688" s="291"/>
      <c r="M4688" s="289" t="s">
        <v>70</v>
      </c>
      <c r="N4688" s="290"/>
      <c r="O4688" s="291"/>
      <c r="P4688" s="289" t="s">
        <v>70</v>
      </c>
      <c r="Q4688" s="290"/>
      <c r="R4688" s="291"/>
      <c r="S4688" s="513"/>
      <c r="T4688" s="283"/>
      <c r="U4688" s="283"/>
      <c r="V4688" s="270"/>
      <c r="W4688" s="270" t="s">
        <v>535</v>
      </c>
    </row>
    <row r="4689" s="252" customFormat="true" ht="25.5" hidden="true" spans="1:23">
      <c r="A4689" s="270"/>
      <c r="B4689" s="270">
        <v>331202</v>
      </c>
      <c r="C4689" s="270" t="s">
        <v>12126</v>
      </c>
      <c r="D4689" s="410"/>
      <c r="E4689" s="410"/>
      <c r="F4689" s="270"/>
      <c r="G4689" s="270"/>
      <c r="H4689" s="283"/>
      <c r="I4689" s="283"/>
      <c r="J4689" s="490"/>
      <c r="K4689" s="490"/>
      <c r="L4689" s="490"/>
      <c r="M4689" s="490"/>
      <c r="N4689" s="490"/>
      <c r="O4689" s="490"/>
      <c r="P4689" s="377"/>
      <c r="Q4689" s="377"/>
      <c r="R4689" s="377"/>
      <c r="S4689" s="270"/>
      <c r="T4689" s="283"/>
      <c r="U4689" s="283"/>
      <c r="V4689" s="270"/>
      <c r="W4689" s="270" t="s">
        <v>21</v>
      </c>
    </row>
    <row r="4690" s="253" customFormat="true" ht="27" hidden="true" spans="1:23">
      <c r="A4690" s="270">
        <f>MAX(A$3:A4689)+1</f>
        <v>4402</v>
      </c>
      <c r="B4690" s="270">
        <v>331202001</v>
      </c>
      <c r="C4690" s="503" t="s">
        <v>12127</v>
      </c>
      <c r="D4690" s="410" t="s">
        <v>12128</v>
      </c>
      <c r="E4690" s="410" t="s">
        <v>12127</v>
      </c>
      <c r="F4690" s="270"/>
      <c r="G4690" s="270"/>
      <c r="H4690" s="283" t="s">
        <v>39</v>
      </c>
      <c r="I4690" s="283" t="s">
        <v>40</v>
      </c>
      <c r="J4690" s="500">
        <v>450</v>
      </c>
      <c r="K4690" s="501">
        <v>405</v>
      </c>
      <c r="L4690" s="501">
        <v>364.5</v>
      </c>
      <c r="M4690" s="501">
        <v>360</v>
      </c>
      <c r="N4690" s="501">
        <v>324</v>
      </c>
      <c r="O4690" s="501">
        <v>291.6</v>
      </c>
      <c r="P4690" s="377" t="s">
        <v>31</v>
      </c>
      <c r="Q4690" s="377" t="s">
        <v>31</v>
      </c>
      <c r="R4690" s="377" t="s">
        <v>31</v>
      </c>
      <c r="S4690" s="270"/>
      <c r="T4690" s="283"/>
      <c r="U4690" s="283"/>
      <c r="V4690" s="270"/>
      <c r="W4690" s="270" t="s">
        <v>21</v>
      </c>
    </row>
    <row r="4691" s="253" customFormat="true" ht="27" hidden="true" spans="1:23">
      <c r="A4691" s="270">
        <f>MAX(A$3:A4690)+1</f>
        <v>4403</v>
      </c>
      <c r="B4691" s="270">
        <v>331202002</v>
      </c>
      <c r="C4691" s="503" t="s">
        <v>12129</v>
      </c>
      <c r="D4691" s="410" t="s">
        <v>12130</v>
      </c>
      <c r="E4691" s="410" t="s">
        <v>12129</v>
      </c>
      <c r="F4691" s="270" t="s">
        <v>12131</v>
      </c>
      <c r="G4691" s="270"/>
      <c r="H4691" s="283" t="s">
        <v>39</v>
      </c>
      <c r="I4691" s="283" t="s">
        <v>40</v>
      </c>
      <c r="J4691" s="500">
        <v>450</v>
      </c>
      <c r="K4691" s="501">
        <v>405</v>
      </c>
      <c r="L4691" s="501">
        <v>364.5</v>
      </c>
      <c r="M4691" s="501">
        <v>360</v>
      </c>
      <c r="N4691" s="501">
        <v>324</v>
      </c>
      <c r="O4691" s="501">
        <v>291.6</v>
      </c>
      <c r="P4691" s="377" t="s">
        <v>31</v>
      </c>
      <c r="Q4691" s="377" t="s">
        <v>31</v>
      </c>
      <c r="R4691" s="377" t="s">
        <v>31</v>
      </c>
      <c r="S4691" s="270"/>
      <c r="T4691" s="283"/>
      <c r="U4691" s="283"/>
      <c r="V4691" s="270"/>
      <c r="W4691" s="270" t="s">
        <v>21</v>
      </c>
    </row>
    <row r="4692" s="253" customFormat="true" ht="25.5" hidden="true" spans="1:23">
      <c r="A4692" s="270">
        <f>MAX(A$3:A4691)+1</f>
        <v>4404</v>
      </c>
      <c r="B4692" s="270">
        <v>331202003</v>
      </c>
      <c r="C4692" s="503" t="s">
        <v>12132</v>
      </c>
      <c r="D4692" s="410" t="s">
        <v>12133</v>
      </c>
      <c r="E4692" s="410" t="s">
        <v>12132</v>
      </c>
      <c r="F4692" s="270"/>
      <c r="G4692" s="270"/>
      <c r="H4692" s="283" t="s">
        <v>39</v>
      </c>
      <c r="I4692" s="283" t="s">
        <v>40</v>
      </c>
      <c r="J4692" s="500">
        <v>750</v>
      </c>
      <c r="K4692" s="501">
        <v>675</v>
      </c>
      <c r="L4692" s="501">
        <v>607.5</v>
      </c>
      <c r="M4692" s="501">
        <v>600</v>
      </c>
      <c r="N4692" s="501">
        <v>540</v>
      </c>
      <c r="O4692" s="501">
        <v>486</v>
      </c>
      <c r="P4692" s="377" t="s">
        <v>31</v>
      </c>
      <c r="Q4692" s="377" t="s">
        <v>31</v>
      </c>
      <c r="R4692" s="377" t="s">
        <v>31</v>
      </c>
      <c r="S4692" s="270"/>
      <c r="T4692" s="283"/>
      <c r="U4692" s="283"/>
      <c r="V4692" s="270"/>
      <c r="W4692" s="270" t="s">
        <v>21</v>
      </c>
    </row>
    <row r="4693" s="253" customFormat="true" ht="27" hidden="true" spans="1:23">
      <c r="A4693" s="270">
        <f>MAX(A$3:A4692)+1</f>
        <v>4405</v>
      </c>
      <c r="B4693" s="270">
        <v>331202004</v>
      </c>
      <c r="C4693" s="503" t="s">
        <v>12134</v>
      </c>
      <c r="D4693" s="410" t="s">
        <v>12135</v>
      </c>
      <c r="E4693" s="410" t="s">
        <v>12134</v>
      </c>
      <c r="F4693" s="270"/>
      <c r="G4693" s="270"/>
      <c r="H4693" s="283" t="s">
        <v>39</v>
      </c>
      <c r="I4693" s="283" t="s">
        <v>40</v>
      </c>
      <c r="J4693" s="500">
        <v>450</v>
      </c>
      <c r="K4693" s="501">
        <v>405</v>
      </c>
      <c r="L4693" s="501">
        <v>364.5</v>
      </c>
      <c r="M4693" s="501">
        <v>360</v>
      </c>
      <c r="N4693" s="501">
        <v>324</v>
      </c>
      <c r="O4693" s="501">
        <v>291.6</v>
      </c>
      <c r="P4693" s="377" t="s">
        <v>31</v>
      </c>
      <c r="Q4693" s="377" t="s">
        <v>31</v>
      </c>
      <c r="R4693" s="377" t="s">
        <v>31</v>
      </c>
      <c r="S4693" s="270"/>
      <c r="T4693" s="283"/>
      <c r="U4693" s="283"/>
      <c r="V4693" s="270"/>
      <c r="W4693" s="270" t="s">
        <v>21</v>
      </c>
    </row>
    <row r="4694" s="253" customFormat="true" ht="27" hidden="true" spans="1:23">
      <c r="A4694" s="270">
        <f>MAX(A$3:A4693)+1</f>
        <v>4406</v>
      </c>
      <c r="B4694" s="270">
        <v>331202005</v>
      </c>
      <c r="C4694" s="503" t="s">
        <v>12136</v>
      </c>
      <c r="D4694" s="410" t="s">
        <v>12137</v>
      </c>
      <c r="E4694" s="410" t="s">
        <v>12136</v>
      </c>
      <c r="F4694" s="270" t="s">
        <v>12138</v>
      </c>
      <c r="G4694" s="270"/>
      <c r="H4694" s="283" t="s">
        <v>4442</v>
      </c>
      <c r="I4694" s="283" t="s">
        <v>842</v>
      </c>
      <c r="J4694" s="493">
        <v>1179</v>
      </c>
      <c r="K4694" s="494">
        <v>1179</v>
      </c>
      <c r="L4694" s="494">
        <v>1179</v>
      </c>
      <c r="M4694" s="494">
        <v>943</v>
      </c>
      <c r="N4694" s="494">
        <v>943</v>
      </c>
      <c r="O4694" s="494">
        <v>943</v>
      </c>
      <c r="P4694" s="377" t="s">
        <v>31</v>
      </c>
      <c r="Q4694" s="377" t="s">
        <v>31</v>
      </c>
      <c r="R4694" s="377" t="s">
        <v>31</v>
      </c>
      <c r="S4694" s="272" t="s">
        <v>8517</v>
      </c>
      <c r="T4694" s="377"/>
      <c r="U4694" s="377"/>
      <c r="V4694" s="270"/>
      <c r="W4694" s="270" t="s">
        <v>938</v>
      </c>
    </row>
    <row r="4695" s="253" customFormat="true" ht="27" hidden="true" spans="1:23">
      <c r="A4695" s="270">
        <f>MAX(A$3:A4694)+1</f>
        <v>4407</v>
      </c>
      <c r="B4695" s="270">
        <v>331202006</v>
      </c>
      <c r="C4695" s="503" t="s">
        <v>12139</v>
      </c>
      <c r="D4695" s="410" t="s">
        <v>12140</v>
      </c>
      <c r="E4695" s="410" t="s">
        <v>12139</v>
      </c>
      <c r="F4695" s="270"/>
      <c r="G4695" s="270"/>
      <c r="H4695" s="283" t="s">
        <v>39</v>
      </c>
      <c r="I4695" s="283" t="s">
        <v>842</v>
      </c>
      <c r="J4695" s="500">
        <v>600</v>
      </c>
      <c r="K4695" s="501">
        <v>540</v>
      </c>
      <c r="L4695" s="501">
        <v>486</v>
      </c>
      <c r="M4695" s="501">
        <v>480</v>
      </c>
      <c r="N4695" s="501">
        <v>432</v>
      </c>
      <c r="O4695" s="501">
        <v>388.8</v>
      </c>
      <c r="P4695" s="377" t="s">
        <v>31</v>
      </c>
      <c r="Q4695" s="377" t="s">
        <v>31</v>
      </c>
      <c r="R4695" s="377" t="s">
        <v>31</v>
      </c>
      <c r="S4695" s="270"/>
      <c r="T4695" s="283"/>
      <c r="U4695" s="283"/>
      <c r="V4695" s="270"/>
      <c r="W4695" s="270" t="s">
        <v>21</v>
      </c>
    </row>
    <row r="4696" s="253" customFormat="true" ht="27" hidden="true" spans="1:23">
      <c r="A4696" s="270">
        <f>MAX(A$3:A4695)+1</f>
        <v>4408</v>
      </c>
      <c r="B4696" s="270">
        <v>331202007</v>
      </c>
      <c r="C4696" s="502" t="s">
        <v>12141</v>
      </c>
      <c r="D4696" s="410" t="s">
        <v>12142</v>
      </c>
      <c r="E4696" s="410" t="s">
        <v>12143</v>
      </c>
      <c r="F4696" s="270"/>
      <c r="G4696" s="270"/>
      <c r="H4696" s="283" t="s">
        <v>39</v>
      </c>
      <c r="I4696" s="283" t="s">
        <v>842</v>
      </c>
      <c r="J4696" s="500">
        <v>600</v>
      </c>
      <c r="K4696" s="501">
        <v>540</v>
      </c>
      <c r="L4696" s="501">
        <v>486</v>
      </c>
      <c r="M4696" s="501">
        <v>480</v>
      </c>
      <c r="N4696" s="501">
        <v>432</v>
      </c>
      <c r="O4696" s="501">
        <v>388.8</v>
      </c>
      <c r="P4696" s="377" t="s">
        <v>31</v>
      </c>
      <c r="Q4696" s="377" t="s">
        <v>31</v>
      </c>
      <c r="R4696" s="377" t="s">
        <v>31</v>
      </c>
      <c r="S4696" s="270"/>
      <c r="T4696" s="283"/>
      <c r="U4696" s="283"/>
      <c r="V4696" s="270"/>
      <c r="W4696" s="270" t="s">
        <v>21</v>
      </c>
    </row>
    <row r="4697" s="253" customFormat="true" ht="27" hidden="true" spans="1:23">
      <c r="A4697" s="270">
        <f>MAX(A$3:A4696)+1</f>
        <v>4409</v>
      </c>
      <c r="B4697" s="270">
        <v>331202008</v>
      </c>
      <c r="C4697" s="503" t="s">
        <v>12144</v>
      </c>
      <c r="D4697" s="410" t="s">
        <v>12145</v>
      </c>
      <c r="E4697" s="410" t="s">
        <v>12144</v>
      </c>
      <c r="F4697" s="270" t="s">
        <v>12146</v>
      </c>
      <c r="G4697" s="270"/>
      <c r="H4697" s="283" t="s">
        <v>39</v>
      </c>
      <c r="I4697" s="283" t="s">
        <v>842</v>
      </c>
      <c r="J4697" s="500">
        <v>600</v>
      </c>
      <c r="K4697" s="501">
        <v>540</v>
      </c>
      <c r="L4697" s="501">
        <v>486</v>
      </c>
      <c r="M4697" s="501">
        <v>480</v>
      </c>
      <c r="N4697" s="501">
        <v>432</v>
      </c>
      <c r="O4697" s="501">
        <v>388.8</v>
      </c>
      <c r="P4697" s="377" t="s">
        <v>31</v>
      </c>
      <c r="Q4697" s="377" t="s">
        <v>31</v>
      </c>
      <c r="R4697" s="377" t="s">
        <v>31</v>
      </c>
      <c r="S4697" s="270"/>
      <c r="T4697" s="283"/>
      <c r="U4697" s="283"/>
      <c r="V4697" s="270"/>
      <c r="W4697" s="270" t="s">
        <v>21</v>
      </c>
    </row>
    <row r="4698" s="253" customFormat="true" ht="27" hidden="true" spans="1:23">
      <c r="A4698" s="270">
        <f>MAX(A$3:A4697)+1</f>
        <v>4410</v>
      </c>
      <c r="B4698" s="270">
        <v>331202009</v>
      </c>
      <c r="C4698" s="503" t="s">
        <v>12147</v>
      </c>
      <c r="D4698" s="410" t="s">
        <v>12148</v>
      </c>
      <c r="E4698" s="410" t="s">
        <v>12147</v>
      </c>
      <c r="F4698" s="270"/>
      <c r="G4698" s="270"/>
      <c r="H4698" s="283" t="s">
        <v>39</v>
      </c>
      <c r="I4698" s="283" t="s">
        <v>40</v>
      </c>
      <c r="J4698" s="500">
        <v>600</v>
      </c>
      <c r="K4698" s="501">
        <v>540</v>
      </c>
      <c r="L4698" s="501">
        <v>486</v>
      </c>
      <c r="M4698" s="501">
        <v>480</v>
      </c>
      <c r="N4698" s="501">
        <v>432</v>
      </c>
      <c r="O4698" s="501">
        <v>388.8</v>
      </c>
      <c r="P4698" s="377" t="s">
        <v>31</v>
      </c>
      <c r="Q4698" s="377" t="s">
        <v>31</v>
      </c>
      <c r="R4698" s="377" t="s">
        <v>31</v>
      </c>
      <c r="S4698" s="270"/>
      <c r="T4698" s="283"/>
      <c r="U4698" s="283"/>
      <c r="V4698" s="270"/>
      <c r="W4698" s="270" t="s">
        <v>21</v>
      </c>
    </row>
    <row r="4699" s="253" customFormat="true" ht="25.5" hidden="true" spans="1:23">
      <c r="A4699" s="270">
        <f>MAX(A$3:A4698)+1</f>
        <v>4411</v>
      </c>
      <c r="B4699" s="270">
        <v>331202010</v>
      </c>
      <c r="C4699" s="503" t="s">
        <v>12149</v>
      </c>
      <c r="D4699" s="410" t="s">
        <v>12150</v>
      </c>
      <c r="E4699" s="410" t="s">
        <v>12149</v>
      </c>
      <c r="F4699" s="270" t="s">
        <v>12151</v>
      </c>
      <c r="G4699" s="270"/>
      <c r="H4699" s="283" t="s">
        <v>39</v>
      </c>
      <c r="I4699" s="283" t="s">
        <v>842</v>
      </c>
      <c r="J4699" s="493">
        <v>804</v>
      </c>
      <c r="K4699" s="494">
        <v>804</v>
      </c>
      <c r="L4699" s="494">
        <v>804</v>
      </c>
      <c r="M4699" s="494">
        <v>643</v>
      </c>
      <c r="N4699" s="494">
        <v>643</v>
      </c>
      <c r="O4699" s="494">
        <v>643</v>
      </c>
      <c r="P4699" s="377" t="s">
        <v>31</v>
      </c>
      <c r="Q4699" s="377" t="s">
        <v>31</v>
      </c>
      <c r="R4699" s="377" t="s">
        <v>31</v>
      </c>
      <c r="S4699" s="270"/>
      <c r="T4699" s="377"/>
      <c r="U4699" s="377"/>
      <c r="V4699" s="270"/>
      <c r="W4699" s="270" t="s">
        <v>938</v>
      </c>
    </row>
    <row r="4700" s="253" customFormat="true" ht="25.5" hidden="true" spans="1:23">
      <c r="A4700" s="270">
        <f>MAX(A$3:A4699)+1</f>
        <v>4412</v>
      </c>
      <c r="B4700" s="270">
        <v>331202011</v>
      </c>
      <c r="C4700" s="503" t="s">
        <v>12152</v>
      </c>
      <c r="D4700" s="410" t="s">
        <v>12153</v>
      </c>
      <c r="E4700" s="410" t="s">
        <v>12152</v>
      </c>
      <c r="F4700" s="270"/>
      <c r="G4700" s="270"/>
      <c r="H4700" s="283" t="s">
        <v>39</v>
      </c>
      <c r="I4700" s="283" t="s">
        <v>842</v>
      </c>
      <c r="J4700" s="500">
        <v>600</v>
      </c>
      <c r="K4700" s="501">
        <v>540</v>
      </c>
      <c r="L4700" s="501">
        <v>486</v>
      </c>
      <c r="M4700" s="501">
        <v>480</v>
      </c>
      <c r="N4700" s="501">
        <v>432</v>
      </c>
      <c r="O4700" s="501">
        <v>388.8</v>
      </c>
      <c r="P4700" s="377" t="s">
        <v>31</v>
      </c>
      <c r="Q4700" s="377" t="s">
        <v>31</v>
      </c>
      <c r="R4700" s="377" t="s">
        <v>31</v>
      </c>
      <c r="S4700" s="270"/>
      <c r="T4700" s="283"/>
      <c r="U4700" s="283"/>
      <c r="V4700" s="270"/>
      <c r="W4700" s="270" t="s">
        <v>21</v>
      </c>
    </row>
    <row r="4701" s="253" customFormat="true" ht="40.5" hidden="true" spans="1:23">
      <c r="A4701" s="270">
        <f>MAX(A$3:A4700)+1</f>
        <v>4413</v>
      </c>
      <c r="B4701" s="270">
        <v>331202012</v>
      </c>
      <c r="C4701" s="503" t="s">
        <v>12154</v>
      </c>
      <c r="D4701" s="410" t="s">
        <v>12155</v>
      </c>
      <c r="E4701" s="410" t="s">
        <v>12154</v>
      </c>
      <c r="F4701" s="270"/>
      <c r="G4701" s="270"/>
      <c r="H4701" s="283" t="s">
        <v>39</v>
      </c>
      <c r="I4701" s="283" t="s">
        <v>40</v>
      </c>
      <c r="J4701" s="493">
        <v>3900</v>
      </c>
      <c r="K4701" s="494">
        <v>3900</v>
      </c>
      <c r="L4701" s="494">
        <v>3900</v>
      </c>
      <c r="M4701" s="494">
        <v>3120</v>
      </c>
      <c r="N4701" s="494">
        <v>3120</v>
      </c>
      <c r="O4701" s="494">
        <v>3120</v>
      </c>
      <c r="P4701" s="377" t="s">
        <v>31</v>
      </c>
      <c r="Q4701" s="377" t="s">
        <v>31</v>
      </c>
      <c r="R4701" s="377" t="s">
        <v>31</v>
      </c>
      <c r="S4701" s="270"/>
      <c r="T4701" s="377"/>
      <c r="U4701" s="377"/>
      <c r="V4701" s="270"/>
      <c r="W4701" s="270" t="s">
        <v>938</v>
      </c>
    </row>
    <row r="4702" s="253" customFormat="true" ht="27" hidden="true" spans="1:23">
      <c r="A4702" s="270">
        <f>MAX(A$3:A4701)+1</f>
        <v>4414</v>
      </c>
      <c r="B4702" s="270">
        <v>331202013</v>
      </c>
      <c r="C4702" s="503" t="s">
        <v>12156</v>
      </c>
      <c r="D4702" s="410" t="s">
        <v>12157</v>
      </c>
      <c r="E4702" s="410" t="s">
        <v>12156</v>
      </c>
      <c r="F4702" s="270"/>
      <c r="G4702" s="270"/>
      <c r="H4702" s="283" t="s">
        <v>44</v>
      </c>
      <c r="I4702" s="283" t="s">
        <v>40</v>
      </c>
      <c r="J4702" s="500">
        <v>1500</v>
      </c>
      <c r="K4702" s="501">
        <v>1350</v>
      </c>
      <c r="L4702" s="501">
        <v>1215</v>
      </c>
      <c r="M4702" s="501">
        <v>1200</v>
      </c>
      <c r="N4702" s="501">
        <v>1080</v>
      </c>
      <c r="O4702" s="501">
        <v>972</v>
      </c>
      <c r="P4702" s="377" t="s">
        <v>31</v>
      </c>
      <c r="Q4702" s="377" t="s">
        <v>31</v>
      </c>
      <c r="R4702" s="377" t="s">
        <v>31</v>
      </c>
      <c r="S4702" s="270"/>
      <c r="T4702" s="283"/>
      <c r="U4702" s="283"/>
      <c r="V4702" s="270"/>
      <c r="W4702" s="270" t="s">
        <v>21</v>
      </c>
    </row>
    <row r="4703" s="253" customFormat="true" ht="27" hidden="true" spans="1:23">
      <c r="A4703" s="270">
        <f>MAX(A$3:A4702)+1</f>
        <v>4415</v>
      </c>
      <c r="B4703" s="270">
        <v>331202014</v>
      </c>
      <c r="C4703" s="503" t="s">
        <v>12158</v>
      </c>
      <c r="D4703" s="410" t="s">
        <v>12159</v>
      </c>
      <c r="E4703" s="410" t="s">
        <v>12158</v>
      </c>
      <c r="F4703" s="270" t="s">
        <v>12160</v>
      </c>
      <c r="G4703" s="270"/>
      <c r="H4703" s="283" t="s">
        <v>44</v>
      </c>
      <c r="I4703" s="283" t="s">
        <v>842</v>
      </c>
      <c r="J4703" s="500">
        <v>1950</v>
      </c>
      <c r="K4703" s="501">
        <v>1755</v>
      </c>
      <c r="L4703" s="501">
        <v>1579.5</v>
      </c>
      <c r="M4703" s="501">
        <v>1560</v>
      </c>
      <c r="N4703" s="501">
        <v>1404</v>
      </c>
      <c r="O4703" s="501">
        <v>1263.6</v>
      </c>
      <c r="P4703" s="377" t="s">
        <v>31</v>
      </c>
      <c r="Q4703" s="377" t="s">
        <v>31</v>
      </c>
      <c r="R4703" s="377" t="s">
        <v>31</v>
      </c>
      <c r="S4703" s="270"/>
      <c r="T4703" s="283"/>
      <c r="U4703" s="283"/>
      <c r="V4703" s="270"/>
      <c r="W4703" s="270" t="s">
        <v>21</v>
      </c>
    </row>
    <row r="4704" s="253" customFormat="true" ht="27" hidden="true" spans="1:23">
      <c r="A4704" s="270">
        <f>MAX(A$3:A4703)+1</f>
        <v>4416</v>
      </c>
      <c r="B4704" s="270">
        <v>331202015</v>
      </c>
      <c r="C4704" s="503" t="s">
        <v>12161</v>
      </c>
      <c r="D4704" s="410" t="s">
        <v>12162</v>
      </c>
      <c r="E4704" s="410" t="s">
        <v>12161</v>
      </c>
      <c r="F4704" s="270"/>
      <c r="G4704" s="270"/>
      <c r="H4704" s="283" t="s">
        <v>4442</v>
      </c>
      <c r="I4704" s="283" t="s">
        <v>40</v>
      </c>
      <c r="J4704" s="500">
        <v>1500</v>
      </c>
      <c r="K4704" s="501">
        <v>1350</v>
      </c>
      <c r="L4704" s="501">
        <v>1215</v>
      </c>
      <c r="M4704" s="501">
        <v>1200</v>
      </c>
      <c r="N4704" s="501">
        <v>1080</v>
      </c>
      <c r="O4704" s="501">
        <v>972</v>
      </c>
      <c r="P4704" s="377" t="s">
        <v>31</v>
      </c>
      <c r="Q4704" s="377" t="s">
        <v>31</v>
      </c>
      <c r="R4704" s="377" t="s">
        <v>31</v>
      </c>
      <c r="S4704" s="272" t="s">
        <v>8517</v>
      </c>
      <c r="T4704" s="283"/>
      <c r="U4704" s="283"/>
      <c r="V4704" s="270"/>
      <c r="W4704" s="270" t="s">
        <v>21</v>
      </c>
    </row>
    <row r="4705" s="252" customFormat="true" ht="25.5" hidden="true" spans="1:23">
      <c r="A4705" s="270"/>
      <c r="B4705" s="270">
        <v>331203</v>
      </c>
      <c r="C4705" s="270" t="s">
        <v>12163</v>
      </c>
      <c r="D4705" s="410"/>
      <c r="E4705" s="410"/>
      <c r="F4705" s="270"/>
      <c r="G4705" s="270"/>
      <c r="H4705" s="283"/>
      <c r="I4705" s="283"/>
      <c r="J4705" s="490"/>
      <c r="K4705" s="490"/>
      <c r="L4705" s="490"/>
      <c r="M4705" s="490"/>
      <c r="N4705" s="490"/>
      <c r="O4705" s="490"/>
      <c r="P4705" s="377"/>
      <c r="Q4705" s="377"/>
      <c r="R4705" s="377"/>
      <c r="S4705" s="270"/>
      <c r="T4705" s="283"/>
      <c r="U4705" s="283"/>
      <c r="V4705" s="270"/>
      <c r="W4705" s="270" t="s">
        <v>21</v>
      </c>
    </row>
    <row r="4706" s="253" customFormat="true" ht="25.5" hidden="true" spans="1:23">
      <c r="A4706" s="270">
        <f>MAX(A$3:A4705)+1</f>
        <v>4417</v>
      </c>
      <c r="B4706" s="270">
        <v>331203001</v>
      </c>
      <c r="C4706" s="503" t="s">
        <v>12164</v>
      </c>
      <c r="D4706" s="410" t="s">
        <v>12165</v>
      </c>
      <c r="E4706" s="410" t="s">
        <v>12164</v>
      </c>
      <c r="F4706" s="270" t="s">
        <v>12166</v>
      </c>
      <c r="G4706" s="270"/>
      <c r="H4706" s="283" t="s">
        <v>39</v>
      </c>
      <c r="I4706" s="283" t="s">
        <v>40</v>
      </c>
      <c r="J4706" s="500">
        <v>750</v>
      </c>
      <c r="K4706" s="501">
        <v>675</v>
      </c>
      <c r="L4706" s="501">
        <v>607.5</v>
      </c>
      <c r="M4706" s="501">
        <v>600</v>
      </c>
      <c r="N4706" s="501">
        <v>540</v>
      </c>
      <c r="O4706" s="501">
        <v>486</v>
      </c>
      <c r="P4706" s="377" t="s">
        <v>31</v>
      </c>
      <c r="Q4706" s="377" t="s">
        <v>31</v>
      </c>
      <c r="R4706" s="377" t="s">
        <v>31</v>
      </c>
      <c r="S4706" s="270"/>
      <c r="T4706" s="283"/>
      <c r="U4706" s="283"/>
      <c r="V4706" s="270"/>
      <c r="W4706" s="270" t="s">
        <v>21</v>
      </c>
    </row>
    <row r="4707" s="253" customFormat="true" ht="27" hidden="true" spans="1:23">
      <c r="A4707" s="270">
        <f>MAX(A$3:A4706)+1</f>
        <v>4418</v>
      </c>
      <c r="B4707" s="270">
        <v>331203002</v>
      </c>
      <c r="C4707" s="503" t="s">
        <v>12167</v>
      </c>
      <c r="D4707" s="410" t="s">
        <v>12168</v>
      </c>
      <c r="E4707" s="410" t="s">
        <v>12167</v>
      </c>
      <c r="F4707" s="270"/>
      <c r="G4707" s="270"/>
      <c r="H4707" s="283" t="s">
        <v>39</v>
      </c>
      <c r="I4707" s="283" t="s">
        <v>842</v>
      </c>
      <c r="J4707" s="500">
        <v>750</v>
      </c>
      <c r="K4707" s="501">
        <v>675</v>
      </c>
      <c r="L4707" s="501">
        <v>607.5</v>
      </c>
      <c r="M4707" s="501">
        <v>600</v>
      </c>
      <c r="N4707" s="501">
        <v>540</v>
      </c>
      <c r="O4707" s="501">
        <v>486</v>
      </c>
      <c r="P4707" s="377" t="s">
        <v>31</v>
      </c>
      <c r="Q4707" s="377" t="s">
        <v>31</v>
      </c>
      <c r="R4707" s="377" t="s">
        <v>31</v>
      </c>
      <c r="S4707" s="270"/>
      <c r="T4707" s="283"/>
      <c r="U4707" s="283"/>
      <c r="V4707" s="270"/>
      <c r="W4707" s="270" t="s">
        <v>21</v>
      </c>
    </row>
    <row r="4708" s="253" customFormat="true" ht="27" hidden="true" spans="1:23">
      <c r="A4708" s="270">
        <f>MAX(A$3:A4707)+1</f>
        <v>4419</v>
      </c>
      <c r="B4708" s="270">
        <v>331203003</v>
      </c>
      <c r="C4708" s="503" t="s">
        <v>12169</v>
      </c>
      <c r="D4708" s="410" t="s">
        <v>12170</v>
      </c>
      <c r="E4708" s="410" t="s">
        <v>12169</v>
      </c>
      <c r="F4708" s="270"/>
      <c r="G4708" s="270"/>
      <c r="H4708" s="283" t="s">
        <v>39</v>
      </c>
      <c r="I4708" s="283" t="s">
        <v>40</v>
      </c>
      <c r="J4708" s="500">
        <v>750</v>
      </c>
      <c r="K4708" s="501">
        <v>675</v>
      </c>
      <c r="L4708" s="501">
        <v>607.5</v>
      </c>
      <c r="M4708" s="501">
        <v>600</v>
      </c>
      <c r="N4708" s="501">
        <v>540</v>
      </c>
      <c r="O4708" s="501">
        <v>486</v>
      </c>
      <c r="P4708" s="377" t="s">
        <v>31</v>
      </c>
      <c r="Q4708" s="377" t="s">
        <v>31</v>
      </c>
      <c r="R4708" s="377" t="s">
        <v>31</v>
      </c>
      <c r="S4708" s="270"/>
      <c r="T4708" s="283"/>
      <c r="U4708" s="283"/>
      <c r="V4708" s="270"/>
      <c r="W4708" s="270" t="s">
        <v>21</v>
      </c>
    </row>
    <row r="4709" s="253" customFormat="true" ht="27" hidden="true" spans="1:23">
      <c r="A4709" s="270">
        <f>MAX(A$3:A4708)+1</f>
        <v>4420</v>
      </c>
      <c r="B4709" s="270">
        <v>331203004</v>
      </c>
      <c r="C4709" s="503" t="s">
        <v>12171</v>
      </c>
      <c r="D4709" s="410" t="s">
        <v>12172</v>
      </c>
      <c r="E4709" s="410" t="s">
        <v>12171</v>
      </c>
      <c r="F4709" s="270"/>
      <c r="G4709" s="270"/>
      <c r="H4709" s="283" t="s">
        <v>39</v>
      </c>
      <c r="I4709" s="283" t="s">
        <v>40</v>
      </c>
      <c r="J4709" s="500">
        <v>600</v>
      </c>
      <c r="K4709" s="501">
        <v>540</v>
      </c>
      <c r="L4709" s="501">
        <v>486</v>
      </c>
      <c r="M4709" s="501">
        <v>480</v>
      </c>
      <c r="N4709" s="501">
        <v>432</v>
      </c>
      <c r="O4709" s="501">
        <v>388.8</v>
      </c>
      <c r="P4709" s="377" t="s">
        <v>31</v>
      </c>
      <c r="Q4709" s="377" t="s">
        <v>31</v>
      </c>
      <c r="R4709" s="377" t="s">
        <v>31</v>
      </c>
      <c r="S4709" s="270"/>
      <c r="T4709" s="283"/>
      <c r="U4709" s="283"/>
      <c r="V4709" s="270"/>
      <c r="W4709" s="270" t="s">
        <v>21</v>
      </c>
    </row>
    <row r="4710" s="253" customFormat="true" ht="27" hidden="true" spans="1:23">
      <c r="A4710" s="270">
        <f>MAX(A$3:A4709)+1</f>
        <v>4421</v>
      </c>
      <c r="B4710" s="270">
        <v>331203005</v>
      </c>
      <c r="C4710" s="503" t="s">
        <v>12173</v>
      </c>
      <c r="D4710" s="410" t="s">
        <v>12174</v>
      </c>
      <c r="E4710" s="410" t="s">
        <v>12173</v>
      </c>
      <c r="F4710" s="270"/>
      <c r="G4710" s="270"/>
      <c r="H4710" s="283" t="s">
        <v>39</v>
      </c>
      <c r="I4710" s="283" t="s">
        <v>40</v>
      </c>
      <c r="J4710" s="500">
        <v>600</v>
      </c>
      <c r="K4710" s="501">
        <v>540</v>
      </c>
      <c r="L4710" s="501">
        <v>486</v>
      </c>
      <c r="M4710" s="501">
        <v>480</v>
      </c>
      <c r="N4710" s="501">
        <v>432</v>
      </c>
      <c r="O4710" s="501">
        <v>388.8</v>
      </c>
      <c r="P4710" s="377" t="s">
        <v>31</v>
      </c>
      <c r="Q4710" s="377" t="s">
        <v>31</v>
      </c>
      <c r="R4710" s="377" t="s">
        <v>31</v>
      </c>
      <c r="S4710" s="270"/>
      <c r="T4710" s="283"/>
      <c r="U4710" s="283"/>
      <c r="V4710" s="270"/>
      <c r="W4710" s="270" t="s">
        <v>21</v>
      </c>
    </row>
    <row r="4711" s="253" customFormat="true" ht="27" hidden="true" spans="1:23">
      <c r="A4711" s="270">
        <f>MAX(A$3:A4710)+1</f>
        <v>4422</v>
      </c>
      <c r="B4711" s="270">
        <v>331203006</v>
      </c>
      <c r="C4711" s="505" t="s">
        <v>12175</v>
      </c>
      <c r="D4711" s="410" t="s">
        <v>12176</v>
      </c>
      <c r="E4711" s="410" t="s">
        <v>12177</v>
      </c>
      <c r="F4711" s="336"/>
      <c r="G4711" s="336"/>
      <c r="H4711" s="283" t="s">
        <v>39</v>
      </c>
      <c r="I4711" s="377" t="s">
        <v>842</v>
      </c>
      <c r="J4711" s="490">
        <v>820</v>
      </c>
      <c r="K4711" s="490">
        <v>820</v>
      </c>
      <c r="L4711" s="490">
        <v>820</v>
      </c>
      <c r="M4711" s="490">
        <v>656</v>
      </c>
      <c r="N4711" s="490">
        <v>656</v>
      </c>
      <c r="O4711" s="490">
        <v>656</v>
      </c>
      <c r="P4711" s="377" t="s">
        <v>31</v>
      </c>
      <c r="Q4711" s="377" t="s">
        <v>31</v>
      </c>
      <c r="R4711" s="377" t="s">
        <v>31</v>
      </c>
      <c r="S4711" s="336"/>
      <c r="T4711" s="283"/>
      <c r="U4711" s="377"/>
      <c r="V4711" s="283"/>
      <c r="W4711" s="270" t="s">
        <v>1123</v>
      </c>
    </row>
    <row r="4712" s="253" customFormat="true" ht="25.5" hidden="true" spans="1:23">
      <c r="A4712" s="270">
        <f>MAX(A$3:A4711)+1</f>
        <v>4423</v>
      </c>
      <c r="B4712" s="270" t="s">
        <v>12178</v>
      </c>
      <c r="C4712" s="393" t="s">
        <v>12179</v>
      </c>
      <c r="D4712" s="410" t="s">
        <v>12180</v>
      </c>
      <c r="E4712" s="410" t="s">
        <v>12181</v>
      </c>
      <c r="F4712" s="270"/>
      <c r="G4712" s="270"/>
      <c r="H4712" s="283" t="s">
        <v>39</v>
      </c>
      <c r="I4712" s="283" t="s">
        <v>40</v>
      </c>
      <c r="J4712" s="490">
        <f t="shared" ref="J4712:O4712" si="42">1.5*100</f>
        <v>150</v>
      </c>
      <c r="K4712" s="490">
        <f t="shared" si="42"/>
        <v>150</v>
      </c>
      <c r="L4712" s="490">
        <f t="shared" si="42"/>
        <v>150</v>
      </c>
      <c r="M4712" s="490">
        <f t="shared" si="42"/>
        <v>150</v>
      </c>
      <c r="N4712" s="490">
        <f t="shared" si="42"/>
        <v>150</v>
      </c>
      <c r="O4712" s="490">
        <f t="shared" si="42"/>
        <v>150</v>
      </c>
      <c r="P4712" s="377" t="s">
        <v>31</v>
      </c>
      <c r="Q4712" s="377" t="s">
        <v>31</v>
      </c>
      <c r="R4712" s="377" t="s">
        <v>31</v>
      </c>
      <c r="S4712" s="430" t="s">
        <v>12179</v>
      </c>
      <c r="T4712" s="283"/>
      <c r="U4712" s="283"/>
      <c r="V4712" s="270"/>
      <c r="W4712" s="270" t="s">
        <v>21</v>
      </c>
    </row>
    <row r="4713" s="253" customFormat="true" ht="25.5" hidden="true" spans="1:23">
      <c r="A4713" s="270">
        <f>MAX(A$3:A4712)+1</f>
        <v>4424</v>
      </c>
      <c r="B4713" s="270">
        <v>331203007</v>
      </c>
      <c r="C4713" s="503" t="s">
        <v>12182</v>
      </c>
      <c r="D4713" s="410" t="s">
        <v>12183</v>
      </c>
      <c r="E4713" s="410" t="s">
        <v>12182</v>
      </c>
      <c r="F4713" s="270"/>
      <c r="G4713" s="270"/>
      <c r="H4713" s="283" t="s">
        <v>29</v>
      </c>
      <c r="I4713" s="283" t="s">
        <v>40</v>
      </c>
      <c r="J4713" s="500">
        <v>450</v>
      </c>
      <c r="K4713" s="501">
        <v>405</v>
      </c>
      <c r="L4713" s="501">
        <v>364.5</v>
      </c>
      <c r="M4713" s="501">
        <v>360</v>
      </c>
      <c r="N4713" s="501">
        <v>324</v>
      </c>
      <c r="O4713" s="501">
        <v>291.6</v>
      </c>
      <c r="P4713" s="377" t="s">
        <v>31</v>
      </c>
      <c r="Q4713" s="377" t="s">
        <v>31</v>
      </c>
      <c r="R4713" s="377" t="s">
        <v>31</v>
      </c>
      <c r="S4713" s="270"/>
      <c r="T4713" s="283"/>
      <c r="U4713" s="283"/>
      <c r="V4713" s="270"/>
      <c r="W4713" s="270" t="s">
        <v>21</v>
      </c>
    </row>
    <row r="4714" s="253" customFormat="true" ht="25.5" hidden="true" spans="1:23">
      <c r="A4714" s="270">
        <f>MAX(A$3:A4713)+1</f>
        <v>4425</v>
      </c>
      <c r="B4714" s="270">
        <v>331203008</v>
      </c>
      <c r="C4714" s="503" t="s">
        <v>12184</v>
      </c>
      <c r="D4714" s="410" t="s">
        <v>12185</v>
      </c>
      <c r="E4714" s="410" t="s">
        <v>12184</v>
      </c>
      <c r="F4714" s="270"/>
      <c r="G4714" s="270"/>
      <c r="H4714" s="283" t="s">
        <v>1113</v>
      </c>
      <c r="I4714" s="283" t="s">
        <v>40</v>
      </c>
      <c r="J4714" s="500">
        <v>450</v>
      </c>
      <c r="K4714" s="501">
        <v>405</v>
      </c>
      <c r="L4714" s="501">
        <v>364.5</v>
      </c>
      <c r="M4714" s="501">
        <v>360</v>
      </c>
      <c r="N4714" s="501">
        <v>324</v>
      </c>
      <c r="O4714" s="501">
        <v>291.6</v>
      </c>
      <c r="P4714" s="377" t="s">
        <v>31</v>
      </c>
      <c r="Q4714" s="377" t="s">
        <v>31</v>
      </c>
      <c r="R4714" s="377" t="s">
        <v>31</v>
      </c>
      <c r="S4714" s="272" t="s">
        <v>7652</v>
      </c>
      <c r="T4714" s="283"/>
      <c r="U4714" s="283"/>
      <c r="V4714" s="270"/>
      <c r="W4714" s="270" t="s">
        <v>21</v>
      </c>
    </row>
    <row r="4715" s="253" customFormat="true" ht="25.5" hidden="true" spans="1:23">
      <c r="A4715" s="270">
        <f>MAX(A$3:A4714)+1</f>
        <v>4426</v>
      </c>
      <c r="B4715" s="270">
        <v>331203009</v>
      </c>
      <c r="C4715" s="503" t="s">
        <v>12186</v>
      </c>
      <c r="D4715" s="410" t="s">
        <v>12187</v>
      </c>
      <c r="E4715" s="410" t="s">
        <v>12186</v>
      </c>
      <c r="F4715" s="270"/>
      <c r="G4715" s="270"/>
      <c r="H4715" s="283" t="s">
        <v>1113</v>
      </c>
      <c r="I4715" s="283" t="s">
        <v>40</v>
      </c>
      <c r="J4715" s="500">
        <v>450</v>
      </c>
      <c r="K4715" s="501">
        <v>405</v>
      </c>
      <c r="L4715" s="501">
        <v>364.5</v>
      </c>
      <c r="M4715" s="501">
        <v>360</v>
      </c>
      <c r="N4715" s="501">
        <v>324</v>
      </c>
      <c r="O4715" s="501">
        <v>291.6</v>
      </c>
      <c r="P4715" s="377" t="s">
        <v>31</v>
      </c>
      <c r="Q4715" s="377" t="s">
        <v>31</v>
      </c>
      <c r="R4715" s="377" t="s">
        <v>31</v>
      </c>
      <c r="S4715" s="272" t="s">
        <v>7652</v>
      </c>
      <c r="T4715" s="283"/>
      <c r="U4715" s="283"/>
      <c r="V4715" s="270"/>
      <c r="W4715" s="270" t="s">
        <v>21</v>
      </c>
    </row>
    <row r="4716" s="253" customFormat="true" ht="27" hidden="true" spans="1:23">
      <c r="A4716" s="270">
        <f>MAX(A$3:A4715)+1</f>
        <v>4427</v>
      </c>
      <c r="B4716" s="270">
        <v>331203010</v>
      </c>
      <c r="C4716" s="503" t="s">
        <v>12188</v>
      </c>
      <c r="D4716" s="410" t="s">
        <v>12189</v>
      </c>
      <c r="E4716" s="410" t="s">
        <v>12188</v>
      </c>
      <c r="F4716" s="270"/>
      <c r="G4716" s="270"/>
      <c r="H4716" s="283" t="s">
        <v>29</v>
      </c>
      <c r="I4716" s="283" t="s">
        <v>40</v>
      </c>
      <c r="J4716" s="500">
        <v>450</v>
      </c>
      <c r="K4716" s="501">
        <v>405</v>
      </c>
      <c r="L4716" s="501">
        <v>364.5</v>
      </c>
      <c r="M4716" s="501">
        <v>360</v>
      </c>
      <c r="N4716" s="501">
        <v>324</v>
      </c>
      <c r="O4716" s="501">
        <v>291.6</v>
      </c>
      <c r="P4716" s="377" t="s">
        <v>31</v>
      </c>
      <c r="Q4716" s="377" t="s">
        <v>31</v>
      </c>
      <c r="R4716" s="377" t="s">
        <v>31</v>
      </c>
      <c r="S4716" s="270"/>
      <c r="T4716" s="283"/>
      <c r="U4716" s="283"/>
      <c r="V4716" s="270"/>
      <c r="W4716" s="270" t="s">
        <v>21</v>
      </c>
    </row>
    <row r="4717" s="253" customFormat="true" ht="25.5" hidden="true" spans="1:23">
      <c r="A4717" s="270">
        <f>MAX(A$3:A4716)+1</f>
        <v>4428</v>
      </c>
      <c r="B4717" s="270">
        <v>331203011</v>
      </c>
      <c r="C4717" s="503" t="s">
        <v>12190</v>
      </c>
      <c r="D4717" s="410" t="s">
        <v>12191</v>
      </c>
      <c r="E4717" s="410" t="s">
        <v>12190</v>
      </c>
      <c r="F4717" s="270"/>
      <c r="G4717" s="270"/>
      <c r="H4717" s="283" t="s">
        <v>1113</v>
      </c>
      <c r="I4717" s="283" t="s">
        <v>842</v>
      </c>
      <c r="J4717" s="500">
        <v>750</v>
      </c>
      <c r="K4717" s="501">
        <v>675</v>
      </c>
      <c r="L4717" s="501">
        <v>607.5</v>
      </c>
      <c r="M4717" s="501">
        <v>600</v>
      </c>
      <c r="N4717" s="501">
        <v>540</v>
      </c>
      <c r="O4717" s="501">
        <v>486</v>
      </c>
      <c r="P4717" s="377" t="s">
        <v>31</v>
      </c>
      <c r="Q4717" s="377" t="s">
        <v>31</v>
      </c>
      <c r="R4717" s="377" t="s">
        <v>31</v>
      </c>
      <c r="S4717" s="272" t="s">
        <v>7652</v>
      </c>
      <c r="T4717" s="283"/>
      <c r="U4717" s="283"/>
      <c r="V4717" s="270"/>
      <c r="W4717" s="270" t="s">
        <v>21</v>
      </c>
    </row>
    <row r="4718" s="253" customFormat="true" ht="27" hidden="true" spans="1:23">
      <c r="A4718" s="270">
        <f>MAX(A$3:A4717)+1</f>
        <v>4429</v>
      </c>
      <c r="B4718" s="270">
        <v>331203012</v>
      </c>
      <c r="C4718" s="503" t="s">
        <v>12192</v>
      </c>
      <c r="D4718" s="410" t="s">
        <v>12193</v>
      </c>
      <c r="E4718" s="410" t="s">
        <v>12192</v>
      </c>
      <c r="F4718" s="270"/>
      <c r="G4718" s="270"/>
      <c r="H4718" s="283" t="s">
        <v>39</v>
      </c>
      <c r="I4718" s="283" t="s">
        <v>40</v>
      </c>
      <c r="J4718" s="500">
        <v>750</v>
      </c>
      <c r="K4718" s="501">
        <v>675</v>
      </c>
      <c r="L4718" s="501">
        <v>607.5</v>
      </c>
      <c r="M4718" s="501">
        <v>600</v>
      </c>
      <c r="N4718" s="501">
        <v>540</v>
      </c>
      <c r="O4718" s="501">
        <v>486</v>
      </c>
      <c r="P4718" s="377" t="s">
        <v>31</v>
      </c>
      <c r="Q4718" s="377" t="s">
        <v>31</v>
      </c>
      <c r="R4718" s="377" t="s">
        <v>31</v>
      </c>
      <c r="S4718" s="270"/>
      <c r="T4718" s="283"/>
      <c r="U4718" s="283"/>
      <c r="V4718" s="270"/>
      <c r="W4718" s="270" t="s">
        <v>21</v>
      </c>
    </row>
    <row r="4719" s="253" customFormat="true" ht="27" hidden="true" spans="1:23">
      <c r="A4719" s="270">
        <f>MAX(A$3:A4718)+1</f>
        <v>4430</v>
      </c>
      <c r="B4719" s="270">
        <v>331203013</v>
      </c>
      <c r="C4719" s="503" t="s">
        <v>12117</v>
      </c>
      <c r="D4719" s="410" t="s">
        <v>12116</v>
      </c>
      <c r="E4719" s="410" t="s">
        <v>12117</v>
      </c>
      <c r="F4719" s="270"/>
      <c r="G4719" s="270"/>
      <c r="H4719" s="283" t="s">
        <v>29</v>
      </c>
      <c r="I4719" s="283" t="s">
        <v>40</v>
      </c>
      <c r="J4719" s="500">
        <v>825</v>
      </c>
      <c r="K4719" s="501">
        <v>742.5</v>
      </c>
      <c r="L4719" s="501">
        <v>668.25</v>
      </c>
      <c r="M4719" s="501">
        <v>660</v>
      </c>
      <c r="N4719" s="501">
        <v>594</v>
      </c>
      <c r="O4719" s="501">
        <v>534.6</v>
      </c>
      <c r="P4719" s="377" t="s">
        <v>31</v>
      </c>
      <c r="Q4719" s="377" t="s">
        <v>31</v>
      </c>
      <c r="R4719" s="377" t="s">
        <v>31</v>
      </c>
      <c r="S4719" s="270"/>
      <c r="T4719" s="283"/>
      <c r="U4719" s="283"/>
      <c r="V4719" s="270"/>
      <c r="W4719" s="270" t="s">
        <v>21</v>
      </c>
    </row>
    <row r="4720" s="253" customFormat="true" ht="63.75" hidden="true" spans="1:23">
      <c r="A4720" s="270">
        <f>MAX(A$3:A4719)+1</f>
        <v>4431</v>
      </c>
      <c r="B4720" s="270">
        <v>331203014</v>
      </c>
      <c r="C4720" s="270" t="s">
        <v>12194</v>
      </c>
      <c r="D4720" s="410" t="s">
        <v>12195</v>
      </c>
      <c r="E4720" s="410" t="s">
        <v>12194</v>
      </c>
      <c r="F4720" s="270" t="s">
        <v>12196</v>
      </c>
      <c r="G4720" s="270"/>
      <c r="H4720" s="283" t="s">
        <v>29</v>
      </c>
      <c r="I4720" s="283" t="s">
        <v>9256</v>
      </c>
      <c r="J4720" s="490" t="s">
        <v>70</v>
      </c>
      <c r="K4720" s="490" t="s">
        <v>70</v>
      </c>
      <c r="L4720" s="490" t="s">
        <v>70</v>
      </c>
      <c r="M4720" s="490" t="s">
        <v>70</v>
      </c>
      <c r="N4720" s="490" t="s">
        <v>70</v>
      </c>
      <c r="O4720" s="490" t="s">
        <v>70</v>
      </c>
      <c r="P4720" s="490" t="s">
        <v>70</v>
      </c>
      <c r="Q4720" s="490" t="s">
        <v>70</v>
      </c>
      <c r="R4720" s="490" t="s">
        <v>70</v>
      </c>
      <c r="S4720" s="270"/>
      <c r="T4720" s="283"/>
      <c r="U4720" s="283"/>
      <c r="V4720" s="270"/>
      <c r="W4720" s="270" t="s">
        <v>7053</v>
      </c>
    </row>
    <row r="4721" s="252" customFormat="true" ht="25.5" hidden="true" spans="1:23">
      <c r="A4721" s="270"/>
      <c r="B4721" s="270">
        <v>331204</v>
      </c>
      <c r="C4721" s="270" t="s">
        <v>12197</v>
      </c>
      <c r="D4721" s="410"/>
      <c r="E4721" s="410"/>
      <c r="F4721" s="270"/>
      <c r="G4721" s="270"/>
      <c r="H4721" s="283"/>
      <c r="I4721" s="283"/>
      <c r="J4721" s="490"/>
      <c r="K4721" s="490"/>
      <c r="L4721" s="490"/>
      <c r="M4721" s="490"/>
      <c r="N4721" s="490"/>
      <c r="O4721" s="490"/>
      <c r="P4721" s="377"/>
      <c r="Q4721" s="377"/>
      <c r="R4721" s="377"/>
      <c r="S4721" s="270"/>
      <c r="T4721" s="283"/>
      <c r="U4721" s="283"/>
      <c r="V4721" s="270"/>
      <c r="W4721" s="270" t="s">
        <v>21</v>
      </c>
    </row>
    <row r="4722" s="253" customFormat="true" ht="27" hidden="true" spans="1:23">
      <c r="A4722" s="270">
        <f>MAX(A$3:A4721)+1</f>
        <v>4432</v>
      </c>
      <c r="B4722" s="270">
        <v>331204001</v>
      </c>
      <c r="C4722" s="503" t="s">
        <v>7525</v>
      </c>
      <c r="D4722" s="410" t="s">
        <v>7524</v>
      </c>
      <c r="E4722" s="410" t="s">
        <v>7525</v>
      </c>
      <c r="F4722" s="270"/>
      <c r="G4722" s="270"/>
      <c r="H4722" s="283" t="s">
        <v>39</v>
      </c>
      <c r="I4722" s="283" t="s">
        <v>40</v>
      </c>
      <c r="J4722" s="500">
        <v>300</v>
      </c>
      <c r="K4722" s="501">
        <v>270</v>
      </c>
      <c r="L4722" s="501">
        <v>243</v>
      </c>
      <c r="M4722" s="501">
        <v>240</v>
      </c>
      <c r="N4722" s="501">
        <v>216</v>
      </c>
      <c r="O4722" s="501">
        <v>194.4</v>
      </c>
      <c r="P4722" s="377" t="s">
        <v>31</v>
      </c>
      <c r="Q4722" s="377" t="s">
        <v>31</v>
      </c>
      <c r="R4722" s="377" t="s">
        <v>31</v>
      </c>
      <c r="S4722" s="270"/>
      <c r="T4722" s="283"/>
      <c r="U4722" s="283"/>
      <c r="V4722" s="270"/>
      <c r="W4722" s="270" t="s">
        <v>21</v>
      </c>
    </row>
    <row r="4723" s="253" customFormat="true" ht="25.5" hidden="true" spans="1:23">
      <c r="A4723" s="270">
        <f>MAX(A$3:A4722)+1</f>
        <v>4433</v>
      </c>
      <c r="B4723" s="270">
        <v>331204002</v>
      </c>
      <c r="C4723" s="503" t="s">
        <v>12198</v>
      </c>
      <c r="D4723" s="410" t="s">
        <v>12199</v>
      </c>
      <c r="E4723" s="410" t="s">
        <v>12198</v>
      </c>
      <c r="F4723" s="270" t="s">
        <v>12200</v>
      </c>
      <c r="G4723" s="270"/>
      <c r="H4723" s="283" t="s">
        <v>39</v>
      </c>
      <c r="I4723" s="283" t="s">
        <v>40</v>
      </c>
      <c r="J4723" s="493">
        <v>421</v>
      </c>
      <c r="K4723" s="494">
        <v>421</v>
      </c>
      <c r="L4723" s="494">
        <v>421</v>
      </c>
      <c r="M4723" s="494">
        <v>337</v>
      </c>
      <c r="N4723" s="494">
        <v>337</v>
      </c>
      <c r="O4723" s="494">
        <v>337</v>
      </c>
      <c r="P4723" s="377" t="s">
        <v>31</v>
      </c>
      <c r="Q4723" s="377" t="s">
        <v>31</v>
      </c>
      <c r="R4723" s="377" t="s">
        <v>31</v>
      </c>
      <c r="S4723" s="270"/>
      <c r="T4723" s="377"/>
      <c r="U4723" s="377"/>
      <c r="V4723" s="270"/>
      <c r="W4723" s="270" t="s">
        <v>938</v>
      </c>
    </row>
    <row r="4724" s="253" customFormat="true" ht="27" hidden="true" spans="1:23">
      <c r="A4724" s="270">
        <f>MAX(A$3:A4723)+1</f>
        <v>4434</v>
      </c>
      <c r="B4724" s="270">
        <v>331204003</v>
      </c>
      <c r="C4724" s="503" t="s">
        <v>12201</v>
      </c>
      <c r="D4724" s="410" t="s">
        <v>12202</v>
      </c>
      <c r="E4724" s="410" t="s">
        <v>12201</v>
      </c>
      <c r="F4724" s="270"/>
      <c r="G4724" s="270"/>
      <c r="H4724" s="283" t="s">
        <v>4442</v>
      </c>
      <c r="I4724" s="283" t="s">
        <v>40</v>
      </c>
      <c r="J4724" s="500">
        <v>780</v>
      </c>
      <c r="K4724" s="501">
        <v>702</v>
      </c>
      <c r="L4724" s="501">
        <v>631.8</v>
      </c>
      <c r="M4724" s="501">
        <v>624</v>
      </c>
      <c r="N4724" s="501">
        <v>561.6</v>
      </c>
      <c r="O4724" s="501">
        <v>505.44</v>
      </c>
      <c r="P4724" s="377" t="s">
        <v>31</v>
      </c>
      <c r="Q4724" s="377" t="s">
        <v>31</v>
      </c>
      <c r="R4724" s="377" t="s">
        <v>31</v>
      </c>
      <c r="S4724" s="272" t="s">
        <v>8517</v>
      </c>
      <c r="T4724" s="283"/>
      <c r="U4724" s="283"/>
      <c r="V4724" s="270"/>
      <c r="W4724" s="270" t="s">
        <v>21</v>
      </c>
    </row>
    <row r="4725" s="253" customFormat="true" ht="27" hidden="true" spans="1:23">
      <c r="A4725" s="270">
        <f>MAX(A$3:A4724)+1</f>
        <v>4435</v>
      </c>
      <c r="B4725" s="270">
        <v>331204004</v>
      </c>
      <c r="C4725" s="503" t="s">
        <v>12203</v>
      </c>
      <c r="D4725" s="410" t="s">
        <v>12204</v>
      </c>
      <c r="E4725" s="410" t="s">
        <v>12203</v>
      </c>
      <c r="F4725" s="270"/>
      <c r="G4725" s="270"/>
      <c r="H4725" s="283" t="s">
        <v>39</v>
      </c>
      <c r="I4725" s="283" t="s">
        <v>40</v>
      </c>
      <c r="J4725" s="500">
        <v>390</v>
      </c>
      <c r="K4725" s="501">
        <v>351</v>
      </c>
      <c r="L4725" s="501">
        <v>315.9</v>
      </c>
      <c r="M4725" s="501">
        <v>312</v>
      </c>
      <c r="N4725" s="501">
        <v>280.8</v>
      </c>
      <c r="O4725" s="501">
        <v>252.72</v>
      </c>
      <c r="P4725" s="377" t="s">
        <v>31</v>
      </c>
      <c r="Q4725" s="377" t="s">
        <v>31</v>
      </c>
      <c r="R4725" s="377" t="s">
        <v>31</v>
      </c>
      <c r="S4725" s="270"/>
      <c r="T4725" s="283"/>
      <c r="U4725" s="283"/>
      <c r="V4725" s="270"/>
      <c r="W4725" s="270" t="s">
        <v>21</v>
      </c>
    </row>
    <row r="4726" s="253" customFormat="true" ht="25.5" hidden="true" spans="1:23">
      <c r="A4726" s="270">
        <f>MAX(A$3:A4725)+1</f>
        <v>4436</v>
      </c>
      <c r="B4726" s="270">
        <v>331204005</v>
      </c>
      <c r="C4726" s="503" t="s">
        <v>12205</v>
      </c>
      <c r="D4726" s="410" t="s">
        <v>12206</v>
      </c>
      <c r="E4726" s="410" t="s">
        <v>12205</v>
      </c>
      <c r="F4726" s="270"/>
      <c r="G4726" s="270"/>
      <c r="H4726" s="283" t="s">
        <v>29</v>
      </c>
      <c r="I4726" s="283" t="s">
        <v>40</v>
      </c>
      <c r="J4726" s="500">
        <v>1950</v>
      </c>
      <c r="K4726" s="501">
        <v>1755</v>
      </c>
      <c r="L4726" s="501">
        <v>1579.5</v>
      </c>
      <c r="M4726" s="501">
        <v>1560</v>
      </c>
      <c r="N4726" s="501">
        <v>1404</v>
      </c>
      <c r="O4726" s="501">
        <v>1263.6</v>
      </c>
      <c r="P4726" s="377" t="s">
        <v>31</v>
      </c>
      <c r="Q4726" s="377" t="s">
        <v>31</v>
      </c>
      <c r="R4726" s="377" t="s">
        <v>31</v>
      </c>
      <c r="S4726" s="270"/>
      <c r="T4726" s="283"/>
      <c r="U4726" s="283"/>
      <c r="V4726" s="270"/>
      <c r="W4726" s="270" t="s">
        <v>21</v>
      </c>
    </row>
    <row r="4727" s="253" customFormat="true" ht="27" hidden="true" spans="1:23">
      <c r="A4727" s="270">
        <f>MAX(A$3:A4726)+1</f>
        <v>4437</v>
      </c>
      <c r="B4727" s="270">
        <v>331204006</v>
      </c>
      <c r="C4727" s="503" t="s">
        <v>12207</v>
      </c>
      <c r="D4727" s="410" t="s">
        <v>12208</v>
      </c>
      <c r="E4727" s="410" t="s">
        <v>12207</v>
      </c>
      <c r="F4727" s="270" t="s">
        <v>12209</v>
      </c>
      <c r="G4727" s="270"/>
      <c r="H4727" s="283" t="s">
        <v>39</v>
      </c>
      <c r="I4727" s="283" t="s">
        <v>40</v>
      </c>
      <c r="J4727" s="500">
        <v>675</v>
      </c>
      <c r="K4727" s="501">
        <v>607.5</v>
      </c>
      <c r="L4727" s="501">
        <v>546.75</v>
      </c>
      <c r="M4727" s="501">
        <v>540</v>
      </c>
      <c r="N4727" s="501">
        <v>486</v>
      </c>
      <c r="O4727" s="501">
        <v>437.4</v>
      </c>
      <c r="P4727" s="377" t="s">
        <v>31</v>
      </c>
      <c r="Q4727" s="377" t="s">
        <v>31</v>
      </c>
      <c r="R4727" s="377" t="s">
        <v>31</v>
      </c>
      <c r="S4727" s="270"/>
      <c r="T4727" s="283"/>
      <c r="U4727" s="283"/>
      <c r="V4727" s="270"/>
      <c r="W4727" s="270" t="s">
        <v>21</v>
      </c>
    </row>
    <row r="4728" s="253" customFormat="true" ht="27" hidden="true" spans="1:23">
      <c r="A4728" s="270">
        <f>MAX(A$3:A4727)+1</f>
        <v>4438</v>
      </c>
      <c r="B4728" s="270">
        <v>331204007</v>
      </c>
      <c r="C4728" s="503" t="s">
        <v>12210</v>
      </c>
      <c r="D4728" s="410" t="s">
        <v>12211</v>
      </c>
      <c r="E4728" s="410" t="s">
        <v>12210</v>
      </c>
      <c r="F4728" s="270" t="s">
        <v>12212</v>
      </c>
      <c r="G4728" s="270"/>
      <c r="H4728" s="283" t="s">
        <v>39</v>
      </c>
      <c r="I4728" s="283" t="s">
        <v>40</v>
      </c>
      <c r="J4728" s="500">
        <v>1050</v>
      </c>
      <c r="K4728" s="501">
        <v>945</v>
      </c>
      <c r="L4728" s="501">
        <v>850.5</v>
      </c>
      <c r="M4728" s="501">
        <v>840</v>
      </c>
      <c r="N4728" s="501">
        <v>756</v>
      </c>
      <c r="O4728" s="501">
        <v>680.4</v>
      </c>
      <c r="P4728" s="377" t="s">
        <v>31</v>
      </c>
      <c r="Q4728" s="377" t="s">
        <v>31</v>
      </c>
      <c r="R4728" s="377" t="s">
        <v>31</v>
      </c>
      <c r="S4728" s="270"/>
      <c r="T4728" s="283"/>
      <c r="U4728" s="283"/>
      <c r="V4728" s="270"/>
      <c r="W4728" s="270" t="s">
        <v>21</v>
      </c>
    </row>
    <row r="4729" s="253" customFormat="true" ht="25.5" hidden="true" spans="1:23">
      <c r="A4729" s="270">
        <f>MAX(A$3:A4728)+1</f>
        <v>4439</v>
      </c>
      <c r="B4729" s="270">
        <v>331204008</v>
      </c>
      <c r="C4729" s="503" t="s">
        <v>12213</v>
      </c>
      <c r="D4729" s="410" t="s">
        <v>12214</v>
      </c>
      <c r="E4729" s="410" t="s">
        <v>12213</v>
      </c>
      <c r="F4729" s="270" t="s">
        <v>12212</v>
      </c>
      <c r="G4729" s="270"/>
      <c r="H4729" s="283" t="s">
        <v>39</v>
      </c>
      <c r="I4729" s="283" t="s">
        <v>40</v>
      </c>
      <c r="J4729" s="500">
        <v>1350</v>
      </c>
      <c r="K4729" s="501">
        <v>1215</v>
      </c>
      <c r="L4729" s="501">
        <v>1093.5</v>
      </c>
      <c r="M4729" s="501">
        <v>1080</v>
      </c>
      <c r="N4729" s="501">
        <v>972</v>
      </c>
      <c r="O4729" s="501">
        <v>874.8</v>
      </c>
      <c r="P4729" s="377" t="s">
        <v>31</v>
      </c>
      <c r="Q4729" s="377" t="s">
        <v>31</v>
      </c>
      <c r="R4729" s="377" t="s">
        <v>31</v>
      </c>
      <c r="S4729" s="270"/>
      <c r="T4729" s="283"/>
      <c r="U4729" s="283"/>
      <c r="V4729" s="270"/>
      <c r="W4729" s="270" t="s">
        <v>21</v>
      </c>
    </row>
    <row r="4730" s="253" customFormat="true" ht="27" hidden="true" spans="1:23">
      <c r="A4730" s="270">
        <f>MAX(A$3:A4729)+1</f>
        <v>4440</v>
      </c>
      <c r="B4730" s="270">
        <v>331204009</v>
      </c>
      <c r="C4730" s="503" t="s">
        <v>12215</v>
      </c>
      <c r="D4730" s="410" t="s">
        <v>12216</v>
      </c>
      <c r="E4730" s="410" t="s">
        <v>12215</v>
      </c>
      <c r="F4730" s="270"/>
      <c r="G4730" s="270"/>
      <c r="H4730" s="283" t="s">
        <v>39</v>
      </c>
      <c r="I4730" s="283" t="s">
        <v>40</v>
      </c>
      <c r="J4730" s="500">
        <v>1350</v>
      </c>
      <c r="K4730" s="501">
        <v>1215</v>
      </c>
      <c r="L4730" s="501">
        <v>1093.5</v>
      </c>
      <c r="M4730" s="501">
        <v>1080</v>
      </c>
      <c r="N4730" s="501">
        <v>972</v>
      </c>
      <c r="O4730" s="501">
        <v>874.8</v>
      </c>
      <c r="P4730" s="377" t="s">
        <v>31</v>
      </c>
      <c r="Q4730" s="377" t="s">
        <v>31</v>
      </c>
      <c r="R4730" s="377" t="s">
        <v>31</v>
      </c>
      <c r="S4730" s="270"/>
      <c r="T4730" s="283"/>
      <c r="U4730" s="283"/>
      <c r="V4730" s="270"/>
      <c r="W4730" s="270" t="s">
        <v>21</v>
      </c>
    </row>
    <row r="4731" s="253" customFormat="true" ht="27" hidden="true" spans="1:23">
      <c r="A4731" s="270">
        <f>MAX(A$3:A4730)+1</f>
        <v>4441</v>
      </c>
      <c r="B4731" s="270" t="s">
        <v>12217</v>
      </c>
      <c r="C4731" s="393" t="s">
        <v>12218</v>
      </c>
      <c r="D4731" s="410" t="s">
        <v>12219</v>
      </c>
      <c r="E4731" s="410" t="s">
        <v>12220</v>
      </c>
      <c r="F4731" s="270"/>
      <c r="G4731" s="270"/>
      <c r="H4731" s="283" t="s">
        <v>39</v>
      </c>
      <c r="I4731" s="283" t="s">
        <v>40</v>
      </c>
      <c r="J4731" s="490">
        <v>300</v>
      </c>
      <c r="K4731" s="490">
        <v>300</v>
      </c>
      <c r="L4731" s="490">
        <v>300</v>
      </c>
      <c r="M4731" s="490">
        <v>300</v>
      </c>
      <c r="N4731" s="490">
        <v>300</v>
      </c>
      <c r="O4731" s="490">
        <v>300</v>
      </c>
      <c r="P4731" s="377" t="s">
        <v>31</v>
      </c>
      <c r="Q4731" s="377" t="s">
        <v>31</v>
      </c>
      <c r="R4731" s="377" t="s">
        <v>31</v>
      </c>
      <c r="S4731" s="430" t="s">
        <v>12218</v>
      </c>
      <c r="T4731" s="283"/>
      <c r="U4731" s="283"/>
      <c r="V4731" s="270"/>
      <c r="W4731" s="270" t="s">
        <v>21</v>
      </c>
    </row>
    <row r="4732" s="253" customFormat="true" ht="27" hidden="true" spans="1:23">
      <c r="A4732" s="270">
        <f>MAX(A$3:A4731)+1</f>
        <v>4442</v>
      </c>
      <c r="B4732" s="270">
        <v>331204010</v>
      </c>
      <c r="C4732" s="503" t="s">
        <v>12221</v>
      </c>
      <c r="D4732" s="410" t="s">
        <v>12222</v>
      </c>
      <c r="E4732" s="410" t="s">
        <v>12221</v>
      </c>
      <c r="F4732" s="270" t="s">
        <v>12223</v>
      </c>
      <c r="G4732" s="270" t="s">
        <v>8589</v>
      </c>
      <c r="H4732" s="283" t="s">
        <v>4442</v>
      </c>
      <c r="I4732" s="283" t="s">
        <v>40</v>
      </c>
      <c r="J4732" s="500">
        <v>1950</v>
      </c>
      <c r="K4732" s="501">
        <v>1755</v>
      </c>
      <c r="L4732" s="501">
        <v>1579.5</v>
      </c>
      <c r="M4732" s="501">
        <v>1560</v>
      </c>
      <c r="N4732" s="501">
        <v>1404</v>
      </c>
      <c r="O4732" s="501">
        <v>1263.6</v>
      </c>
      <c r="P4732" s="377" t="s">
        <v>31</v>
      </c>
      <c r="Q4732" s="377" t="s">
        <v>31</v>
      </c>
      <c r="R4732" s="377" t="s">
        <v>31</v>
      </c>
      <c r="S4732" s="272" t="s">
        <v>8517</v>
      </c>
      <c r="T4732" s="283"/>
      <c r="U4732" s="283"/>
      <c r="V4732" s="270"/>
      <c r="W4732" s="270" t="s">
        <v>21</v>
      </c>
    </row>
    <row r="4733" s="253" customFormat="true" ht="25.5" hidden="true" spans="1:23">
      <c r="A4733" s="270">
        <f>MAX(A$3:A4732)+1</f>
        <v>4443</v>
      </c>
      <c r="B4733" s="270">
        <v>331204011</v>
      </c>
      <c r="C4733" s="503" t="s">
        <v>12224</v>
      </c>
      <c r="D4733" s="410" t="s">
        <v>12225</v>
      </c>
      <c r="E4733" s="410" t="s">
        <v>12224</v>
      </c>
      <c r="F4733" s="270" t="s">
        <v>12226</v>
      </c>
      <c r="G4733" s="270" t="s">
        <v>8589</v>
      </c>
      <c r="H4733" s="283" t="s">
        <v>29</v>
      </c>
      <c r="I4733" s="283" t="s">
        <v>40</v>
      </c>
      <c r="J4733" s="493">
        <v>4431</v>
      </c>
      <c r="K4733" s="494">
        <v>4431</v>
      </c>
      <c r="L4733" s="494">
        <v>4431</v>
      </c>
      <c r="M4733" s="494">
        <v>3545</v>
      </c>
      <c r="N4733" s="494">
        <v>3545</v>
      </c>
      <c r="O4733" s="494">
        <v>3545</v>
      </c>
      <c r="P4733" s="377" t="s">
        <v>31</v>
      </c>
      <c r="Q4733" s="377" t="s">
        <v>31</v>
      </c>
      <c r="R4733" s="377" t="s">
        <v>31</v>
      </c>
      <c r="S4733" s="270"/>
      <c r="T4733" s="377"/>
      <c r="U4733" s="377"/>
      <c r="V4733" s="270"/>
      <c r="W4733" s="270" t="s">
        <v>938</v>
      </c>
    </row>
    <row r="4734" s="253" customFormat="true" ht="27" hidden="true" spans="1:23">
      <c r="A4734" s="270">
        <f>MAX(A$3:A4733)+1</f>
        <v>4444</v>
      </c>
      <c r="B4734" s="270">
        <v>331204012</v>
      </c>
      <c r="C4734" s="503" t="s">
        <v>12227</v>
      </c>
      <c r="D4734" s="410" t="s">
        <v>12228</v>
      </c>
      <c r="E4734" s="410" t="s">
        <v>12227</v>
      </c>
      <c r="F4734" s="270"/>
      <c r="G4734" s="270" t="s">
        <v>8589</v>
      </c>
      <c r="H4734" s="283" t="s">
        <v>29</v>
      </c>
      <c r="I4734" s="283" t="s">
        <v>40</v>
      </c>
      <c r="J4734" s="500">
        <v>1350</v>
      </c>
      <c r="K4734" s="501">
        <v>1215</v>
      </c>
      <c r="L4734" s="501">
        <v>1093.5</v>
      </c>
      <c r="M4734" s="501">
        <v>1080</v>
      </c>
      <c r="N4734" s="501">
        <v>972</v>
      </c>
      <c r="O4734" s="501">
        <v>874.8</v>
      </c>
      <c r="P4734" s="377" t="s">
        <v>31</v>
      </c>
      <c r="Q4734" s="377" t="s">
        <v>31</v>
      </c>
      <c r="R4734" s="377" t="s">
        <v>31</v>
      </c>
      <c r="S4734" s="270"/>
      <c r="T4734" s="283"/>
      <c r="U4734" s="283"/>
      <c r="V4734" s="270"/>
      <c r="W4734" s="270" t="s">
        <v>21</v>
      </c>
    </row>
    <row r="4735" s="253" customFormat="true" ht="27" hidden="true" spans="1:23">
      <c r="A4735" s="270">
        <f>MAX(A$3:A4734)+1</f>
        <v>4445</v>
      </c>
      <c r="B4735" s="270">
        <v>331204013</v>
      </c>
      <c r="C4735" s="503" t="s">
        <v>12229</v>
      </c>
      <c r="D4735" s="410" t="s">
        <v>12230</v>
      </c>
      <c r="E4735" s="410" t="s">
        <v>12229</v>
      </c>
      <c r="F4735" s="270" t="s">
        <v>12231</v>
      </c>
      <c r="G4735" s="270"/>
      <c r="H4735" s="283" t="s">
        <v>4442</v>
      </c>
      <c r="I4735" s="283" t="s">
        <v>40</v>
      </c>
      <c r="J4735" s="500">
        <v>1350</v>
      </c>
      <c r="K4735" s="501">
        <v>1215</v>
      </c>
      <c r="L4735" s="501">
        <v>1093.5</v>
      </c>
      <c r="M4735" s="501">
        <v>1080</v>
      </c>
      <c r="N4735" s="501">
        <v>972</v>
      </c>
      <c r="O4735" s="501">
        <v>874.8</v>
      </c>
      <c r="P4735" s="377" t="s">
        <v>31</v>
      </c>
      <c r="Q4735" s="377" t="s">
        <v>31</v>
      </c>
      <c r="R4735" s="377" t="s">
        <v>31</v>
      </c>
      <c r="S4735" s="272" t="s">
        <v>8517</v>
      </c>
      <c r="T4735" s="283"/>
      <c r="U4735" s="283"/>
      <c r="V4735" s="270"/>
      <c r="W4735" s="270" t="s">
        <v>21</v>
      </c>
    </row>
    <row r="4736" s="253" customFormat="true" ht="25.5" hidden="true" spans="1:23">
      <c r="A4736" s="270">
        <f>MAX(A$3:A4735)+1</f>
        <v>4446</v>
      </c>
      <c r="B4736" s="270">
        <v>331204014</v>
      </c>
      <c r="C4736" s="503" t="s">
        <v>12232</v>
      </c>
      <c r="D4736" s="410" t="s">
        <v>12233</v>
      </c>
      <c r="E4736" s="410" t="s">
        <v>12232</v>
      </c>
      <c r="F4736" s="270" t="s">
        <v>12234</v>
      </c>
      <c r="G4736" s="270" t="s">
        <v>8589</v>
      </c>
      <c r="H4736" s="283" t="s">
        <v>29</v>
      </c>
      <c r="I4736" s="283" t="s">
        <v>40</v>
      </c>
      <c r="J4736" s="500">
        <v>1350</v>
      </c>
      <c r="K4736" s="501">
        <v>1215</v>
      </c>
      <c r="L4736" s="501">
        <v>1093.5</v>
      </c>
      <c r="M4736" s="501">
        <v>1080</v>
      </c>
      <c r="N4736" s="501">
        <v>972</v>
      </c>
      <c r="O4736" s="501">
        <v>874.8</v>
      </c>
      <c r="P4736" s="377" t="s">
        <v>31</v>
      </c>
      <c r="Q4736" s="377" t="s">
        <v>31</v>
      </c>
      <c r="R4736" s="377" t="s">
        <v>31</v>
      </c>
      <c r="S4736" s="270"/>
      <c r="T4736" s="283"/>
      <c r="U4736" s="283"/>
      <c r="V4736" s="270"/>
      <c r="W4736" s="270" t="s">
        <v>21</v>
      </c>
    </row>
    <row r="4737" s="253" customFormat="true" ht="27" hidden="true" spans="1:23">
      <c r="A4737" s="270">
        <f>MAX(A$3:A4736)+1</f>
        <v>4447</v>
      </c>
      <c r="B4737" s="270">
        <v>331204015</v>
      </c>
      <c r="C4737" s="503" t="s">
        <v>12235</v>
      </c>
      <c r="D4737" s="410" t="s">
        <v>12236</v>
      </c>
      <c r="E4737" s="410" t="s">
        <v>12235</v>
      </c>
      <c r="F4737" s="270"/>
      <c r="G4737" s="270"/>
      <c r="H4737" s="283" t="s">
        <v>4442</v>
      </c>
      <c r="I4737" s="283" t="s">
        <v>40</v>
      </c>
      <c r="J4737" s="500">
        <v>1500</v>
      </c>
      <c r="K4737" s="501">
        <v>1350</v>
      </c>
      <c r="L4737" s="501">
        <v>1215</v>
      </c>
      <c r="M4737" s="501">
        <v>1200</v>
      </c>
      <c r="N4737" s="501">
        <v>1080</v>
      </c>
      <c r="O4737" s="501">
        <v>972</v>
      </c>
      <c r="P4737" s="377" t="s">
        <v>31</v>
      </c>
      <c r="Q4737" s="377" t="s">
        <v>31</v>
      </c>
      <c r="R4737" s="377" t="s">
        <v>31</v>
      </c>
      <c r="S4737" s="272" t="s">
        <v>8517</v>
      </c>
      <c r="T4737" s="283"/>
      <c r="U4737" s="283"/>
      <c r="V4737" s="270"/>
      <c r="W4737" s="270" t="s">
        <v>21</v>
      </c>
    </row>
    <row r="4738" s="253" customFormat="true" ht="40.5" hidden="true" spans="1:23">
      <c r="A4738" s="270">
        <f>MAX(A$3:A4737)+1</f>
        <v>4448</v>
      </c>
      <c r="B4738" s="270" t="s">
        <v>12237</v>
      </c>
      <c r="C4738" s="393" t="s">
        <v>12238</v>
      </c>
      <c r="D4738" s="410" t="s">
        <v>12236</v>
      </c>
      <c r="E4738" s="410" t="s">
        <v>12235</v>
      </c>
      <c r="F4738" s="270"/>
      <c r="G4738" s="270"/>
      <c r="H4738" s="283" t="s">
        <v>4442</v>
      </c>
      <c r="I4738" s="283" t="s">
        <v>40</v>
      </c>
      <c r="J4738" s="490">
        <v>300</v>
      </c>
      <c r="K4738" s="490">
        <v>300</v>
      </c>
      <c r="L4738" s="490">
        <v>300</v>
      </c>
      <c r="M4738" s="490">
        <v>300</v>
      </c>
      <c r="N4738" s="490">
        <v>300</v>
      </c>
      <c r="O4738" s="490">
        <v>300</v>
      </c>
      <c r="P4738" s="377" t="s">
        <v>31</v>
      </c>
      <c r="Q4738" s="377" t="s">
        <v>31</v>
      </c>
      <c r="R4738" s="377" t="s">
        <v>31</v>
      </c>
      <c r="S4738" s="272" t="s">
        <v>12239</v>
      </c>
      <c r="T4738" s="283"/>
      <c r="U4738" s="283"/>
      <c r="V4738" s="270"/>
      <c r="W4738" s="270" t="s">
        <v>21</v>
      </c>
    </row>
    <row r="4739" s="253" customFormat="true" ht="27" hidden="true" spans="1:23">
      <c r="A4739" s="270">
        <f>MAX(A$3:A4738)+1</f>
        <v>4449</v>
      </c>
      <c r="B4739" s="270">
        <v>331204016</v>
      </c>
      <c r="C4739" s="503" t="s">
        <v>12240</v>
      </c>
      <c r="D4739" s="410" t="s">
        <v>12241</v>
      </c>
      <c r="E4739" s="410" t="s">
        <v>12240</v>
      </c>
      <c r="F4739" s="270"/>
      <c r="G4739" s="270"/>
      <c r="H4739" s="283" t="s">
        <v>29</v>
      </c>
      <c r="I4739" s="283" t="s">
        <v>40</v>
      </c>
      <c r="J4739" s="500">
        <v>750</v>
      </c>
      <c r="K4739" s="501">
        <v>675</v>
      </c>
      <c r="L4739" s="501">
        <v>607.5</v>
      </c>
      <c r="M4739" s="501">
        <v>600</v>
      </c>
      <c r="N4739" s="501">
        <v>540</v>
      </c>
      <c r="O4739" s="501">
        <v>486</v>
      </c>
      <c r="P4739" s="377" t="s">
        <v>31</v>
      </c>
      <c r="Q4739" s="377" t="s">
        <v>31</v>
      </c>
      <c r="R4739" s="377" t="s">
        <v>31</v>
      </c>
      <c r="S4739" s="270"/>
      <c r="T4739" s="283"/>
      <c r="U4739" s="283"/>
      <c r="V4739" s="270"/>
      <c r="W4739" s="270" t="s">
        <v>21</v>
      </c>
    </row>
    <row r="4740" s="253" customFormat="true" ht="27" hidden="true" spans="1:23">
      <c r="A4740" s="270">
        <f>MAX(A$3:A4739)+1</f>
        <v>4450</v>
      </c>
      <c r="B4740" s="270">
        <v>331204017</v>
      </c>
      <c r="C4740" s="503" t="s">
        <v>12242</v>
      </c>
      <c r="D4740" s="410" t="s">
        <v>12243</v>
      </c>
      <c r="E4740" s="410" t="s">
        <v>12242</v>
      </c>
      <c r="F4740" s="270"/>
      <c r="G4740" s="270"/>
      <c r="H4740" s="283" t="s">
        <v>29</v>
      </c>
      <c r="I4740" s="283" t="s">
        <v>40</v>
      </c>
      <c r="J4740" s="500">
        <v>1500</v>
      </c>
      <c r="K4740" s="501">
        <v>1350</v>
      </c>
      <c r="L4740" s="501">
        <v>1215</v>
      </c>
      <c r="M4740" s="501">
        <v>1200</v>
      </c>
      <c r="N4740" s="501">
        <v>1080</v>
      </c>
      <c r="O4740" s="501">
        <v>972</v>
      </c>
      <c r="P4740" s="377" t="s">
        <v>31</v>
      </c>
      <c r="Q4740" s="377" t="s">
        <v>31</v>
      </c>
      <c r="R4740" s="377" t="s">
        <v>31</v>
      </c>
      <c r="S4740" s="270"/>
      <c r="T4740" s="283"/>
      <c r="U4740" s="283"/>
      <c r="V4740" s="270"/>
      <c r="W4740" s="270" t="s">
        <v>21</v>
      </c>
    </row>
    <row r="4741" s="253" customFormat="true" ht="27" hidden="true" spans="1:23">
      <c r="A4741" s="270">
        <f>MAX(A$3:A4740)+1</f>
        <v>4451</v>
      </c>
      <c r="B4741" s="270">
        <v>331204018</v>
      </c>
      <c r="C4741" s="503" t="s">
        <v>12244</v>
      </c>
      <c r="D4741" s="410" t="s">
        <v>12245</v>
      </c>
      <c r="E4741" s="410" t="s">
        <v>12244</v>
      </c>
      <c r="F4741" s="270"/>
      <c r="G4741" s="270"/>
      <c r="H4741" s="283" t="s">
        <v>29</v>
      </c>
      <c r="I4741" s="283" t="s">
        <v>40</v>
      </c>
      <c r="J4741" s="500">
        <v>750</v>
      </c>
      <c r="K4741" s="501">
        <v>675</v>
      </c>
      <c r="L4741" s="501">
        <v>607.5</v>
      </c>
      <c r="M4741" s="501">
        <v>600</v>
      </c>
      <c r="N4741" s="501">
        <v>540</v>
      </c>
      <c r="O4741" s="501">
        <v>486</v>
      </c>
      <c r="P4741" s="377" t="s">
        <v>31</v>
      </c>
      <c r="Q4741" s="377" t="s">
        <v>31</v>
      </c>
      <c r="R4741" s="377" t="s">
        <v>31</v>
      </c>
      <c r="S4741" s="270"/>
      <c r="T4741" s="283"/>
      <c r="U4741" s="283"/>
      <c r="V4741" s="270"/>
      <c r="W4741" s="270" t="s">
        <v>21</v>
      </c>
    </row>
    <row r="4742" s="253" customFormat="true" ht="27" hidden="true" spans="1:23">
      <c r="A4742" s="270">
        <f>MAX(A$3:A4741)+1</f>
        <v>4452</v>
      </c>
      <c r="B4742" s="270">
        <v>331204019</v>
      </c>
      <c r="C4742" s="503" t="s">
        <v>12246</v>
      </c>
      <c r="D4742" s="410" t="s">
        <v>12247</v>
      </c>
      <c r="E4742" s="410" t="s">
        <v>12246</v>
      </c>
      <c r="F4742" s="270" t="s">
        <v>12248</v>
      </c>
      <c r="G4742" s="270"/>
      <c r="H4742" s="283" t="s">
        <v>29</v>
      </c>
      <c r="I4742" s="283" t="s">
        <v>40</v>
      </c>
      <c r="J4742" s="500">
        <v>750</v>
      </c>
      <c r="K4742" s="501">
        <v>675</v>
      </c>
      <c r="L4742" s="501">
        <v>607.5</v>
      </c>
      <c r="M4742" s="501">
        <v>600</v>
      </c>
      <c r="N4742" s="501">
        <v>540</v>
      </c>
      <c r="O4742" s="501">
        <v>486</v>
      </c>
      <c r="P4742" s="377" t="s">
        <v>31</v>
      </c>
      <c r="Q4742" s="377" t="s">
        <v>31</v>
      </c>
      <c r="R4742" s="377" t="s">
        <v>31</v>
      </c>
      <c r="S4742" s="270"/>
      <c r="T4742" s="283"/>
      <c r="U4742" s="283"/>
      <c r="V4742" s="270"/>
      <c r="W4742" s="270" t="s">
        <v>21</v>
      </c>
    </row>
    <row r="4743" s="252" customFormat="true" ht="25.5" hidden="true" spans="1:23">
      <c r="A4743" s="270"/>
      <c r="B4743" s="270">
        <v>3313</v>
      </c>
      <c r="C4743" s="270" t="s">
        <v>12249</v>
      </c>
      <c r="D4743" s="410"/>
      <c r="E4743" s="410"/>
      <c r="F4743" s="270"/>
      <c r="G4743" s="270"/>
      <c r="H4743" s="283"/>
      <c r="I4743" s="283"/>
      <c r="J4743" s="490"/>
      <c r="K4743" s="490"/>
      <c r="L4743" s="490"/>
      <c r="M4743" s="490"/>
      <c r="N4743" s="490"/>
      <c r="O4743" s="490"/>
      <c r="P4743" s="377"/>
      <c r="Q4743" s="377"/>
      <c r="R4743" s="377"/>
      <c r="S4743" s="270"/>
      <c r="T4743" s="283"/>
      <c r="U4743" s="283"/>
      <c r="V4743" s="270"/>
      <c r="W4743" s="270" t="s">
        <v>21</v>
      </c>
    </row>
    <row r="4744" s="252" customFormat="true" ht="25.5" hidden="true" spans="1:23">
      <c r="A4744" s="270"/>
      <c r="B4744" s="270">
        <v>331301</v>
      </c>
      <c r="C4744" s="270" t="s">
        <v>12250</v>
      </c>
      <c r="D4744" s="410"/>
      <c r="E4744" s="410"/>
      <c r="F4744" s="270"/>
      <c r="G4744" s="270"/>
      <c r="H4744" s="283"/>
      <c r="I4744" s="283"/>
      <c r="J4744" s="490"/>
      <c r="K4744" s="490"/>
      <c r="L4744" s="490"/>
      <c r="M4744" s="490"/>
      <c r="N4744" s="490"/>
      <c r="O4744" s="490"/>
      <c r="P4744" s="377"/>
      <c r="Q4744" s="377"/>
      <c r="R4744" s="377"/>
      <c r="S4744" s="270"/>
      <c r="T4744" s="283"/>
      <c r="U4744" s="283"/>
      <c r="V4744" s="270"/>
      <c r="W4744" s="270" t="s">
        <v>21</v>
      </c>
    </row>
    <row r="4745" s="253" customFormat="true" ht="27" hidden="true" spans="1:23">
      <c r="A4745" s="270">
        <f>MAX(A$3:A4744)+1</f>
        <v>4453</v>
      </c>
      <c r="B4745" s="270">
        <v>331301001</v>
      </c>
      <c r="C4745" s="503" t="s">
        <v>12251</v>
      </c>
      <c r="D4745" s="410" t="s">
        <v>12252</v>
      </c>
      <c r="E4745" s="410" t="s">
        <v>12251</v>
      </c>
      <c r="F4745" s="474" t="s">
        <v>12253</v>
      </c>
      <c r="G4745" s="270"/>
      <c r="H4745" s="283" t="s">
        <v>39</v>
      </c>
      <c r="I4745" s="283" t="s">
        <v>842</v>
      </c>
      <c r="J4745" s="500">
        <v>600</v>
      </c>
      <c r="K4745" s="501">
        <v>540</v>
      </c>
      <c r="L4745" s="501">
        <v>486</v>
      </c>
      <c r="M4745" s="501">
        <v>480</v>
      </c>
      <c r="N4745" s="501">
        <v>432</v>
      </c>
      <c r="O4745" s="501">
        <v>388.8</v>
      </c>
      <c r="P4745" s="377" t="s">
        <v>31</v>
      </c>
      <c r="Q4745" s="377" t="s">
        <v>31</v>
      </c>
      <c r="R4745" s="377" t="s">
        <v>31</v>
      </c>
      <c r="S4745" s="270"/>
      <c r="T4745" s="283"/>
      <c r="U4745" s="283"/>
      <c r="V4745" s="270"/>
      <c r="W4745" s="270" t="s">
        <v>21</v>
      </c>
    </row>
    <row r="4746" s="253" customFormat="true" ht="27" hidden="true" spans="1:23">
      <c r="A4746" s="270">
        <f>MAX(A$3:A4745)+1</f>
        <v>4454</v>
      </c>
      <c r="B4746" s="270">
        <v>331301002</v>
      </c>
      <c r="C4746" s="503" t="s">
        <v>12254</v>
      </c>
      <c r="D4746" s="410" t="s">
        <v>12255</v>
      </c>
      <c r="E4746" s="410" t="s">
        <v>12256</v>
      </c>
      <c r="F4746" s="474" t="s">
        <v>12257</v>
      </c>
      <c r="G4746" s="270"/>
      <c r="H4746" s="283" t="s">
        <v>39</v>
      </c>
      <c r="I4746" s="283" t="s">
        <v>842</v>
      </c>
      <c r="J4746" s="490">
        <v>1790</v>
      </c>
      <c r="K4746" s="490">
        <v>1790</v>
      </c>
      <c r="L4746" s="490">
        <v>1790</v>
      </c>
      <c r="M4746" s="490">
        <v>1432</v>
      </c>
      <c r="N4746" s="490">
        <v>1432</v>
      </c>
      <c r="O4746" s="490">
        <v>1432</v>
      </c>
      <c r="P4746" s="377" t="s">
        <v>31</v>
      </c>
      <c r="Q4746" s="377" t="s">
        <v>31</v>
      </c>
      <c r="R4746" s="377" t="s">
        <v>31</v>
      </c>
      <c r="S4746" s="270"/>
      <c r="T4746" s="312"/>
      <c r="U4746" s="312"/>
      <c r="V4746" s="270"/>
      <c r="W4746" s="270" t="s">
        <v>21</v>
      </c>
    </row>
    <row r="4747" s="253" customFormat="true" ht="25.5" hidden="true" spans="1:23">
      <c r="A4747" s="270">
        <f>MAX(A$3:A4746)+1</f>
        <v>4455</v>
      </c>
      <c r="B4747" s="270">
        <v>331301003</v>
      </c>
      <c r="C4747" s="503" t="s">
        <v>12258</v>
      </c>
      <c r="D4747" s="410" t="s">
        <v>12259</v>
      </c>
      <c r="E4747" s="410" t="s">
        <v>12258</v>
      </c>
      <c r="F4747" s="474" t="s">
        <v>5687</v>
      </c>
      <c r="G4747" s="270"/>
      <c r="H4747" s="283" t="s">
        <v>39</v>
      </c>
      <c r="I4747" s="283" t="s">
        <v>842</v>
      </c>
      <c r="J4747" s="500">
        <v>750</v>
      </c>
      <c r="K4747" s="501">
        <v>675</v>
      </c>
      <c r="L4747" s="501">
        <v>607.5</v>
      </c>
      <c r="M4747" s="501">
        <v>600</v>
      </c>
      <c r="N4747" s="501">
        <v>540</v>
      </c>
      <c r="O4747" s="501">
        <v>486</v>
      </c>
      <c r="P4747" s="377" t="s">
        <v>31</v>
      </c>
      <c r="Q4747" s="377" t="s">
        <v>31</v>
      </c>
      <c r="R4747" s="377" t="s">
        <v>31</v>
      </c>
      <c r="S4747" s="270"/>
      <c r="T4747" s="283"/>
      <c r="U4747" s="283"/>
      <c r="V4747" s="270"/>
      <c r="W4747" s="270" t="s">
        <v>21</v>
      </c>
    </row>
    <row r="4748" s="253" customFormat="true" ht="27" hidden="true" spans="1:23">
      <c r="A4748" s="270">
        <f>MAX(A$3:A4747)+1</f>
        <v>4456</v>
      </c>
      <c r="B4748" s="270">
        <v>331301004</v>
      </c>
      <c r="C4748" s="503" t="s">
        <v>12260</v>
      </c>
      <c r="D4748" s="410" t="s">
        <v>12261</v>
      </c>
      <c r="E4748" s="410" t="s">
        <v>12260</v>
      </c>
      <c r="F4748" s="474" t="s">
        <v>12262</v>
      </c>
      <c r="G4748" s="270"/>
      <c r="H4748" s="283" t="s">
        <v>39</v>
      </c>
      <c r="I4748" s="283" t="s">
        <v>842</v>
      </c>
      <c r="J4748" s="500">
        <v>900</v>
      </c>
      <c r="K4748" s="501">
        <v>810</v>
      </c>
      <c r="L4748" s="501">
        <v>729</v>
      </c>
      <c r="M4748" s="501">
        <v>720</v>
      </c>
      <c r="N4748" s="501">
        <v>648</v>
      </c>
      <c r="O4748" s="501">
        <v>583.2</v>
      </c>
      <c r="P4748" s="377" t="s">
        <v>31</v>
      </c>
      <c r="Q4748" s="377" t="s">
        <v>31</v>
      </c>
      <c r="R4748" s="377" t="s">
        <v>31</v>
      </c>
      <c r="S4748" s="270"/>
      <c r="T4748" s="283"/>
      <c r="U4748" s="283"/>
      <c r="V4748" s="270"/>
      <c r="W4748" s="270" t="s">
        <v>21</v>
      </c>
    </row>
    <row r="4749" s="253" customFormat="true" ht="25.5" hidden="true" spans="1:23">
      <c r="A4749" s="270">
        <f>MAX(A$3:A4748)+1</f>
        <v>4457</v>
      </c>
      <c r="B4749" s="270">
        <v>331301005</v>
      </c>
      <c r="C4749" s="503" t="s">
        <v>12263</v>
      </c>
      <c r="D4749" s="410" t="s">
        <v>12264</v>
      </c>
      <c r="E4749" s="410" t="s">
        <v>12263</v>
      </c>
      <c r="F4749" s="474" t="s">
        <v>12265</v>
      </c>
      <c r="G4749" s="270"/>
      <c r="H4749" s="283" t="s">
        <v>39</v>
      </c>
      <c r="I4749" s="283" t="s">
        <v>842</v>
      </c>
      <c r="J4749" s="493">
        <v>1169</v>
      </c>
      <c r="K4749" s="494">
        <v>1169</v>
      </c>
      <c r="L4749" s="494">
        <v>1169</v>
      </c>
      <c r="M4749" s="494">
        <v>935</v>
      </c>
      <c r="N4749" s="494">
        <v>935</v>
      </c>
      <c r="O4749" s="494">
        <v>935</v>
      </c>
      <c r="P4749" s="377" t="s">
        <v>31</v>
      </c>
      <c r="Q4749" s="377" t="s">
        <v>31</v>
      </c>
      <c r="R4749" s="377" t="s">
        <v>31</v>
      </c>
      <c r="S4749" s="270"/>
      <c r="T4749" s="377"/>
      <c r="U4749" s="377"/>
      <c r="V4749" s="270"/>
      <c r="W4749" s="270" t="s">
        <v>938</v>
      </c>
    </row>
    <row r="4750" s="253" customFormat="true" ht="63.75" hidden="true" spans="1:23">
      <c r="A4750" s="270">
        <f>MAX(A$3:A4749)+1</f>
        <v>4458</v>
      </c>
      <c r="B4750" s="270">
        <v>331301006</v>
      </c>
      <c r="C4750" s="503" t="s">
        <v>12266</v>
      </c>
      <c r="D4750" s="410" t="s">
        <v>12267</v>
      </c>
      <c r="E4750" s="410" t="s">
        <v>12266</v>
      </c>
      <c r="F4750" s="474" t="s">
        <v>12268</v>
      </c>
      <c r="G4750" s="270"/>
      <c r="H4750" s="283" t="s">
        <v>39</v>
      </c>
      <c r="I4750" s="283" t="s">
        <v>40</v>
      </c>
      <c r="J4750" s="490">
        <v>6000</v>
      </c>
      <c r="K4750" s="490">
        <v>6000</v>
      </c>
      <c r="L4750" s="490">
        <v>6000</v>
      </c>
      <c r="M4750" s="490">
        <v>4800</v>
      </c>
      <c r="N4750" s="490">
        <v>4800</v>
      </c>
      <c r="O4750" s="490">
        <v>4800</v>
      </c>
      <c r="P4750" s="377" t="s">
        <v>31</v>
      </c>
      <c r="Q4750" s="377" t="s">
        <v>31</v>
      </c>
      <c r="R4750" s="377" t="s">
        <v>31</v>
      </c>
      <c r="S4750" s="270"/>
      <c r="T4750" s="312"/>
      <c r="U4750" s="312"/>
      <c r="V4750" s="270"/>
      <c r="W4750" s="270" t="s">
        <v>21</v>
      </c>
    </row>
    <row r="4751" s="253" customFormat="true" ht="27" hidden="true" spans="1:23">
      <c r="A4751" s="270">
        <f>MAX(A$3:A4750)+1</f>
        <v>4459</v>
      </c>
      <c r="B4751" s="270" t="s">
        <v>12269</v>
      </c>
      <c r="C4751" s="393" t="s">
        <v>12270</v>
      </c>
      <c r="D4751" s="410" t="s">
        <v>12271</v>
      </c>
      <c r="E4751" s="410" t="s">
        <v>12272</v>
      </c>
      <c r="F4751" s="474"/>
      <c r="G4751" s="270"/>
      <c r="H4751" s="283" t="s">
        <v>39</v>
      </c>
      <c r="I4751" s="283" t="s">
        <v>40</v>
      </c>
      <c r="J4751" s="490">
        <v>600</v>
      </c>
      <c r="K4751" s="490">
        <v>600</v>
      </c>
      <c r="L4751" s="490">
        <v>600</v>
      </c>
      <c r="M4751" s="490">
        <v>600</v>
      </c>
      <c r="N4751" s="490">
        <v>600</v>
      </c>
      <c r="O4751" s="490">
        <v>600</v>
      </c>
      <c r="P4751" s="377" t="s">
        <v>31</v>
      </c>
      <c r="Q4751" s="377" t="s">
        <v>31</v>
      </c>
      <c r="R4751" s="377" t="s">
        <v>31</v>
      </c>
      <c r="S4751" s="430" t="s">
        <v>12270</v>
      </c>
      <c r="T4751" s="283"/>
      <c r="U4751" s="283"/>
      <c r="V4751" s="270"/>
      <c r="W4751" s="270" t="s">
        <v>21</v>
      </c>
    </row>
    <row r="4752" s="253" customFormat="true" ht="25.5" hidden="true" spans="1:23">
      <c r="A4752" s="270">
        <f>MAX(A$3:A4751)+1</f>
        <v>4460</v>
      </c>
      <c r="B4752" s="270">
        <v>331301007</v>
      </c>
      <c r="C4752" s="503" t="s">
        <v>12273</v>
      </c>
      <c r="D4752" s="410" t="s">
        <v>12274</v>
      </c>
      <c r="E4752" s="410" t="s">
        <v>12273</v>
      </c>
      <c r="F4752" s="474" t="s">
        <v>5687</v>
      </c>
      <c r="G4752" s="270"/>
      <c r="H4752" s="283" t="s">
        <v>39</v>
      </c>
      <c r="I4752" s="283" t="s">
        <v>40</v>
      </c>
      <c r="J4752" s="500">
        <v>1350</v>
      </c>
      <c r="K4752" s="501">
        <v>1215</v>
      </c>
      <c r="L4752" s="501">
        <v>1093.5</v>
      </c>
      <c r="M4752" s="501">
        <v>1080</v>
      </c>
      <c r="N4752" s="501">
        <v>972</v>
      </c>
      <c r="O4752" s="501">
        <v>874.8</v>
      </c>
      <c r="P4752" s="377" t="s">
        <v>31</v>
      </c>
      <c r="Q4752" s="377" t="s">
        <v>31</v>
      </c>
      <c r="R4752" s="377" t="s">
        <v>31</v>
      </c>
      <c r="S4752" s="270"/>
      <c r="T4752" s="283"/>
      <c r="U4752" s="283"/>
      <c r="V4752" s="270"/>
      <c r="W4752" s="270" t="s">
        <v>21</v>
      </c>
    </row>
    <row r="4753" s="253" customFormat="true" ht="27" hidden="true" spans="1:23">
      <c r="A4753" s="270">
        <f>MAX(A$3:A4752)+1</f>
        <v>4461</v>
      </c>
      <c r="B4753" s="270">
        <v>331301008</v>
      </c>
      <c r="C4753" s="503" t="s">
        <v>12275</v>
      </c>
      <c r="D4753" s="410" t="s">
        <v>12276</v>
      </c>
      <c r="E4753" s="410" t="s">
        <v>12275</v>
      </c>
      <c r="F4753" s="270"/>
      <c r="G4753" s="270"/>
      <c r="H4753" s="283" t="s">
        <v>39</v>
      </c>
      <c r="I4753" s="283" t="s">
        <v>842</v>
      </c>
      <c r="J4753" s="493">
        <v>1513</v>
      </c>
      <c r="K4753" s="494">
        <v>1513</v>
      </c>
      <c r="L4753" s="494">
        <v>1513</v>
      </c>
      <c r="M4753" s="494">
        <v>1210</v>
      </c>
      <c r="N4753" s="494">
        <v>1210</v>
      </c>
      <c r="O4753" s="494">
        <v>1210</v>
      </c>
      <c r="P4753" s="377" t="s">
        <v>31</v>
      </c>
      <c r="Q4753" s="377" t="s">
        <v>31</v>
      </c>
      <c r="R4753" s="377" t="s">
        <v>31</v>
      </c>
      <c r="S4753" s="270"/>
      <c r="T4753" s="377"/>
      <c r="U4753" s="377"/>
      <c r="V4753" s="270"/>
      <c r="W4753" s="270" t="s">
        <v>938</v>
      </c>
    </row>
    <row r="4754" s="253" customFormat="true" ht="25.5" hidden="true" spans="1:23">
      <c r="A4754" s="270">
        <f>MAX(A$3:A4753)+1</f>
        <v>4462</v>
      </c>
      <c r="B4754" s="270">
        <v>331301009</v>
      </c>
      <c r="C4754" s="503" t="s">
        <v>12277</v>
      </c>
      <c r="D4754" s="410" t="s">
        <v>12278</v>
      </c>
      <c r="E4754" s="410" t="s">
        <v>12277</v>
      </c>
      <c r="F4754" s="270"/>
      <c r="G4754" s="270"/>
      <c r="H4754" s="283" t="s">
        <v>39</v>
      </c>
      <c r="I4754" s="283" t="s">
        <v>842</v>
      </c>
      <c r="J4754" s="500">
        <v>1050</v>
      </c>
      <c r="K4754" s="501">
        <v>945</v>
      </c>
      <c r="L4754" s="501">
        <v>850.5</v>
      </c>
      <c r="M4754" s="501">
        <v>840</v>
      </c>
      <c r="N4754" s="501">
        <v>756</v>
      </c>
      <c r="O4754" s="501">
        <v>680.4</v>
      </c>
      <c r="P4754" s="377" t="s">
        <v>31</v>
      </c>
      <c r="Q4754" s="377" t="s">
        <v>31</v>
      </c>
      <c r="R4754" s="377" t="s">
        <v>31</v>
      </c>
      <c r="S4754" s="270"/>
      <c r="T4754" s="283"/>
      <c r="U4754" s="283"/>
      <c r="V4754" s="270"/>
      <c r="W4754" s="270" t="s">
        <v>21</v>
      </c>
    </row>
    <row r="4755" s="253" customFormat="true" ht="25.5" hidden="true" spans="1:23">
      <c r="A4755" s="270">
        <f>MAX(A$3:A4754)+1</f>
        <v>4463</v>
      </c>
      <c r="B4755" s="270">
        <v>331301010</v>
      </c>
      <c r="C4755" s="503" t="s">
        <v>12279</v>
      </c>
      <c r="D4755" s="410" t="s">
        <v>12280</v>
      </c>
      <c r="E4755" s="410" t="s">
        <v>12279</v>
      </c>
      <c r="F4755" s="270"/>
      <c r="G4755" s="270" t="s">
        <v>7030</v>
      </c>
      <c r="H4755" s="283" t="s">
        <v>44</v>
      </c>
      <c r="I4755" s="283" t="s">
        <v>842</v>
      </c>
      <c r="J4755" s="500">
        <v>1950</v>
      </c>
      <c r="K4755" s="501">
        <v>1755</v>
      </c>
      <c r="L4755" s="501">
        <v>1579.5</v>
      </c>
      <c r="M4755" s="501">
        <v>1560</v>
      </c>
      <c r="N4755" s="501">
        <v>1404</v>
      </c>
      <c r="O4755" s="501">
        <v>1263.6</v>
      </c>
      <c r="P4755" s="377" t="s">
        <v>31</v>
      </c>
      <c r="Q4755" s="377" t="s">
        <v>31</v>
      </c>
      <c r="R4755" s="377" t="s">
        <v>31</v>
      </c>
      <c r="S4755" s="270"/>
      <c r="T4755" s="283"/>
      <c r="U4755" s="283"/>
      <c r="V4755" s="270"/>
      <c r="W4755" s="270" t="s">
        <v>21</v>
      </c>
    </row>
    <row r="4756" s="253" customFormat="true" ht="27" hidden="true" spans="1:23">
      <c r="A4756" s="270">
        <f>MAX(A$3:A4755)+1</f>
        <v>4464</v>
      </c>
      <c r="B4756" s="270">
        <v>331301012</v>
      </c>
      <c r="C4756" s="502" t="s">
        <v>12281</v>
      </c>
      <c r="D4756" s="410" t="s">
        <v>12282</v>
      </c>
      <c r="E4756" s="410" t="s">
        <v>12283</v>
      </c>
      <c r="F4756" s="270"/>
      <c r="G4756" s="270"/>
      <c r="H4756" s="283" t="s">
        <v>39</v>
      </c>
      <c r="I4756" s="283" t="s">
        <v>842</v>
      </c>
      <c r="J4756" s="490">
        <v>375</v>
      </c>
      <c r="K4756" s="490">
        <v>375</v>
      </c>
      <c r="L4756" s="490">
        <v>375</v>
      </c>
      <c r="M4756" s="490">
        <v>300</v>
      </c>
      <c r="N4756" s="490">
        <v>300</v>
      </c>
      <c r="O4756" s="490">
        <v>300</v>
      </c>
      <c r="P4756" s="377" t="s">
        <v>31</v>
      </c>
      <c r="Q4756" s="377" t="s">
        <v>31</v>
      </c>
      <c r="R4756" s="377" t="s">
        <v>31</v>
      </c>
      <c r="S4756" s="270"/>
      <c r="T4756" s="283"/>
      <c r="U4756" s="283"/>
      <c r="V4756" s="270"/>
      <c r="W4756" s="270" t="s">
        <v>21</v>
      </c>
    </row>
    <row r="4757" s="252" customFormat="true" ht="25.5" hidden="true" spans="1:23">
      <c r="A4757" s="270"/>
      <c r="B4757" s="270">
        <v>331302</v>
      </c>
      <c r="C4757" s="270" t="s">
        <v>12284</v>
      </c>
      <c r="D4757" s="410"/>
      <c r="E4757" s="410"/>
      <c r="F4757" s="270"/>
      <c r="G4757" s="270"/>
      <c r="H4757" s="283"/>
      <c r="I4757" s="283"/>
      <c r="J4757" s="490"/>
      <c r="K4757" s="490"/>
      <c r="L4757" s="490"/>
      <c r="M4757" s="490"/>
      <c r="N4757" s="490"/>
      <c r="O4757" s="490"/>
      <c r="P4757" s="377"/>
      <c r="Q4757" s="377"/>
      <c r="R4757" s="377"/>
      <c r="S4757" s="270"/>
      <c r="T4757" s="283"/>
      <c r="U4757" s="283"/>
      <c r="V4757" s="270"/>
      <c r="W4757" s="270" t="s">
        <v>21</v>
      </c>
    </row>
    <row r="4758" s="253" customFormat="true" ht="25.5" hidden="true" spans="1:23">
      <c r="A4758" s="270">
        <f>MAX(A$3:A4757)+1</f>
        <v>4465</v>
      </c>
      <c r="B4758" s="270">
        <v>331302001</v>
      </c>
      <c r="C4758" s="503" t="s">
        <v>12285</v>
      </c>
      <c r="D4758" s="410" t="s">
        <v>12286</v>
      </c>
      <c r="E4758" s="410" t="s">
        <v>12285</v>
      </c>
      <c r="F4758" s="270" t="s">
        <v>12287</v>
      </c>
      <c r="G4758" s="270" t="s">
        <v>10735</v>
      </c>
      <c r="H4758" s="283" t="s">
        <v>1113</v>
      </c>
      <c r="I4758" s="283" t="s">
        <v>40</v>
      </c>
      <c r="J4758" s="500">
        <v>240</v>
      </c>
      <c r="K4758" s="501">
        <v>216</v>
      </c>
      <c r="L4758" s="501">
        <v>194.4</v>
      </c>
      <c r="M4758" s="501">
        <v>192</v>
      </c>
      <c r="N4758" s="501">
        <v>172.8</v>
      </c>
      <c r="O4758" s="501">
        <v>155.52</v>
      </c>
      <c r="P4758" s="377" t="s">
        <v>31</v>
      </c>
      <c r="Q4758" s="377" t="s">
        <v>31</v>
      </c>
      <c r="R4758" s="377" t="s">
        <v>31</v>
      </c>
      <c r="S4758" s="272" t="s">
        <v>7652</v>
      </c>
      <c r="T4758" s="283"/>
      <c r="U4758" s="283"/>
      <c r="V4758" s="270"/>
      <c r="W4758" s="270" t="s">
        <v>21</v>
      </c>
    </row>
    <row r="4759" s="253" customFormat="true" ht="27" hidden="true" spans="1:23">
      <c r="A4759" s="270">
        <f>MAX(A$3:A4758)+1</f>
        <v>4466</v>
      </c>
      <c r="B4759" s="270">
        <v>331302002</v>
      </c>
      <c r="C4759" s="503" t="s">
        <v>12288</v>
      </c>
      <c r="D4759" s="410" t="s">
        <v>12289</v>
      </c>
      <c r="E4759" s="410" t="s">
        <v>12288</v>
      </c>
      <c r="F4759" s="270"/>
      <c r="G4759" s="270"/>
      <c r="H4759" s="283" t="s">
        <v>1113</v>
      </c>
      <c r="I4759" s="283" t="s">
        <v>40</v>
      </c>
      <c r="J4759" s="500">
        <v>1500</v>
      </c>
      <c r="K4759" s="501">
        <v>1350</v>
      </c>
      <c r="L4759" s="501">
        <v>1215</v>
      </c>
      <c r="M4759" s="501">
        <v>1200</v>
      </c>
      <c r="N4759" s="501">
        <v>1080</v>
      </c>
      <c r="O4759" s="501">
        <v>972</v>
      </c>
      <c r="P4759" s="377" t="s">
        <v>31</v>
      </c>
      <c r="Q4759" s="377" t="s">
        <v>31</v>
      </c>
      <c r="R4759" s="377" t="s">
        <v>31</v>
      </c>
      <c r="S4759" s="272" t="s">
        <v>7652</v>
      </c>
      <c r="T4759" s="283"/>
      <c r="U4759" s="283"/>
      <c r="V4759" s="270"/>
      <c r="W4759" s="270" t="s">
        <v>21</v>
      </c>
    </row>
    <row r="4760" s="253" customFormat="true" ht="27" hidden="true" spans="1:23">
      <c r="A4760" s="270">
        <f>MAX(A$3:A4759)+1</f>
        <v>4467</v>
      </c>
      <c r="B4760" s="270">
        <v>331302003</v>
      </c>
      <c r="C4760" s="503" t="s">
        <v>12290</v>
      </c>
      <c r="D4760" s="410" t="s">
        <v>12291</v>
      </c>
      <c r="E4760" s="410" t="s">
        <v>12290</v>
      </c>
      <c r="F4760" s="270" t="s">
        <v>12292</v>
      </c>
      <c r="G4760" s="270"/>
      <c r="H4760" s="283" t="s">
        <v>1113</v>
      </c>
      <c r="I4760" s="283" t="s">
        <v>40</v>
      </c>
      <c r="J4760" s="500">
        <v>1050</v>
      </c>
      <c r="K4760" s="501">
        <v>945</v>
      </c>
      <c r="L4760" s="501">
        <v>850.5</v>
      </c>
      <c r="M4760" s="501">
        <v>840</v>
      </c>
      <c r="N4760" s="501">
        <v>756</v>
      </c>
      <c r="O4760" s="501">
        <v>680.4</v>
      </c>
      <c r="P4760" s="377" t="s">
        <v>31</v>
      </c>
      <c r="Q4760" s="377" t="s">
        <v>31</v>
      </c>
      <c r="R4760" s="377" t="s">
        <v>31</v>
      </c>
      <c r="S4760" s="272" t="s">
        <v>7652</v>
      </c>
      <c r="T4760" s="283"/>
      <c r="U4760" s="283"/>
      <c r="V4760" s="270"/>
      <c r="W4760" s="270" t="s">
        <v>21</v>
      </c>
    </row>
    <row r="4761" s="253" customFormat="true" ht="63.75" hidden="true" spans="1:23">
      <c r="A4761" s="270">
        <f>MAX(A$3:A4760)+1</f>
        <v>4468</v>
      </c>
      <c r="B4761" s="270">
        <v>331302004</v>
      </c>
      <c r="C4761" s="503" t="s">
        <v>7763</v>
      </c>
      <c r="D4761" s="410" t="s">
        <v>7762</v>
      </c>
      <c r="E4761" s="410" t="s">
        <v>7763</v>
      </c>
      <c r="F4761" s="474" t="s">
        <v>12293</v>
      </c>
      <c r="G4761" s="270"/>
      <c r="H4761" s="283" t="s">
        <v>39</v>
      </c>
      <c r="I4761" s="283" t="s">
        <v>40</v>
      </c>
      <c r="J4761" s="493">
        <v>1213</v>
      </c>
      <c r="K4761" s="494">
        <v>1213</v>
      </c>
      <c r="L4761" s="494">
        <v>1213</v>
      </c>
      <c r="M4761" s="494">
        <v>970</v>
      </c>
      <c r="N4761" s="494">
        <v>970</v>
      </c>
      <c r="O4761" s="494">
        <v>970</v>
      </c>
      <c r="P4761" s="377" t="s">
        <v>31</v>
      </c>
      <c r="Q4761" s="377" t="s">
        <v>31</v>
      </c>
      <c r="R4761" s="377" t="s">
        <v>31</v>
      </c>
      <c r="S4761" s="270"/>
      <c r="T4761" s="377"/>
      <c r="U4761" s="377"/>
      <c r="V4761" s="270"/>
      <c r="W4761" s="270" t="s">
        <v>938</v>
      </c>
    </row>
    <row r="4762" s="253" customFormat="true" ht="25.5" hidden="true" spans="1:23">
      <c r="A4762" s="270">
        <f>MAX(A$3:A4761)+1</f>
        <v>4469</v>
      </c>
      <c r="B4762" s="270">
        <v>331302005</v>
      </c>
      <c r="C4762" s="503" t="s">
        <v>12294</v>
      </c>
      <c r="D4762" s="410" t="s">
        <v>12295</v>
      </c>
      <c r="E4762" s="410" t="s">
        <v>12294</v>
      </c>
      <c r="F4762" s="270"/>
      <c r="G4762" s="270" t="s">
        <v>7030</v>
      </c>
      <c r="H4762" s="283" t="s">
        <v>44</v>
      </c>
      <c r="I4762" s="283" t="s">
        <v>40</v>
      </c>
      <c r="J4762" s="500">
        <v>1350</v>
      </c>
      <c r="K4762" s="501">
        <v>1215</v>
      </c>
      <c r="L4762" s="501">
        <v>1093.5</v>
      </c>
      <c r="M4762" s="501">
        <v>1080</v>
      </c>
      <c r="N4762" s="501">
        <v>972</v>
      </c>
      <c r="O4762" s="501">
        <v>874.8</v>
      </c>
      <c r="P4762" s="377" t="s">
        <v>31</v>
      </c>
      <c r="Q4762" s="377" t="s">
        <v>31</v>
      </c>
      <c r="R4762" s="377" t="s">
        <v>31</v>
      </c>
      <c r="S4762" s="270"/>
      <c r="T4762" s="283"/>
      <c r="U4762" s="283"/>
      <c r="V4762" s="270"/>
      <c r="W4762" s="270" t="s">
        <v>21</v>
      </c>
    </row>
    <row r="4763" s="253" customFormat="true" ht="27" hidden="true" spans="1:23">
      <c r="A4763" s="270">
        <f>MAX(A$3:A4762)+1</f>
        <v>4470</v>
      </c>
      <c r="B4763" s="270">
        <v>331302006</v>
      </c>
      <c r="C4763" s="503" t="s">
        <v>12296</v>
      </c>
      <c r="D4763" s="410" t="s">
        <v>12297</v>
      </c>
      <c r="E4763" s="410" t="s">
        <v>12296</v>
      </c>
      <c r="F4763" s="270"/>
      <c r="G4763" s="270"/>
      <c r="H4763" s="283" t="s">
        <v>29</v>
      </c>
      <c r="I4763" s="283" t="s">
        <v>40</v>
      </c>
      <c r="J4763" s="493">
        <v>1040</v>
      </c>
      <c r="K4763" s="494">
        <v>1040</v>
      </c>
      <c r="L4763" s="494">
        <v>1040</v>
      </c>
      <c r="M4763" s="494">
        <v>832</v>
      </c>
      <c r="N4763" s="494">
        <v>832</v>
      </c>
      <c r="O4763" s="494">
        <v>832</v>
      </c>
      <c r="P4763" s="377" t="s">
        <v>31</v>
      </c>
      <c r="Q4763" s="377" t="s">
        <v>31</v>
      </c>
      <c r="R4763" s="377" t="s">
        <v>31</v>
      </c>
      <c r="S4763" s="270"/>
      <c r="T4763" s="377"/>
      <c r="U4763" s="377"/>
      <c r="V4763" s="270"/>
      <c r="W4763" s="270" t="s">
        <v>938</v>
      </c>
    </row>
    <row r="4764" s="253" customFormat="true" ht="27" hidden="true" spans="1:23">
      <c r="A4764" s="270">
        <f>MAX(A$3:A4763)+1</f>
        <v>4471</v>
      </c>
      <c r="B4764" s="270">
        <v>331302007</v>
      </c>
      <c r="C4764" s="503" t="s">
        <v>12298</v>
      </c>
      <c r="D4764" s="410" t="s">
        <v>12299</v>
      </c>
      <c r="E4764" s="410" t="s">
        <v>12298</v>
      </c>
      <c r="F4764" s="270"/>
      <c r="G4764" s="270"/>
      <c r="H4764" s="283" t="s">
        <v>29</v>
      </c>
      <c r="I4764" s="283" t="s">
        <v>40</v>
      </c>
      <c r="J4764" s="500">
        <v>750</v>
      </c>
      <c r="K4764" s="501">
        <v>675</v>
      </c>
      <c r="L4764" s="501">
        <v>607.5</v>
      </c>
      <c r="M4764" s="501">
        <v>600</v>
      </c>
      <c r="N4764" s="501">
        <v>540</v>
      </c>
      <c r="O4764" s="501">
        <v>486</v>
      </c>
      <c r="P4764" s="377" t="s">
        <v>31</v>
      </c>
      <c r="Q4764" s="377" t="s">
        <v>31</v>
      </c>
      <c r="R4764" s="377" t="s">
        <v>31</v>
      </c>
      <c r="S4764" s="270"/>
      <c r="T4764" s="283"/>
      <c r="U4764" s="283"/>
      <c r="V4764" s="270"/>
      <c r="W4764" s="270" t="s">
        <v>21</v>
      </c>
    </row>
    <row r="4765" s="253" customFormat="true" ht="27" hidden="true" spans="1:23">
      <c r="A4765" s="270">
        <f>MAX(A$3:A4764)+1</f>
        <v>4472</v>
      </c>
      <c r="B4765" s="270">
        <v>331302008</v>
      </c>
      <c r="C4765" s="503" t="s">
        <v>12300</v>
      </c>
      <c r="D4765" s="410" t="s">
        <v>12301</v>
      </c>
      <c r="E4765" s="410" t="s">
        <v>12300</v>
      </c>
      <c r="F4765" s="270"/>
      <c r="G4765" s="270"/>
      <c r="H4765" s="283" t="s">
        <v>29</v>
      </c>
      <c r="I4765" s="283" t="s">
        <v>40</v>
      </c>
      <c r="J4765" s="493">
        <v>1782</v>
      </c>
      <c r="K4765" s="494">
        <v>1782</v>
      </c>
      <c r="L4765" s="494">
        <v>1782</v>
      </c>
      <c r="M4765" s="494">
        <v>1426</v>
      </c>
      <c r="N4765" s="494">
        <v>1426</v>
      </c>
      <c r="O4765" s="494">
        <v>1426</v>
      </c>
      <c r="P4765" s="377" t="s">
        <v>31</v>
      </c>
      <c r="Q4765" s="377" t="s">
        <v>31</v>
      </c>
      <c r="R4765" s="377" t="s">
        <v>31</v>
      </c>
      <c r="S4765" s="270"/>
      <c r="T4765" s="377"/>
      <c r="U4765" s="377"/>
      <c r="V4765" s="270"/>
      <c r="W4765" s="270" t="s">
        <v>938</v>
      </c>
    </row>
    <row r="4766" s="253" customFormat="true" ht="27" hidden="true" spans="1:23">
      <c r="A4766" s="270">
        <f>MAX(A$3:A4765)+1</f>
        <v>4473</v>
      </c>
      <c r="B4766" s="270">
        <v>331302009</v>
      </c>
      <c r="C4766" s="503" t="s">
        <v>12302</v>
      </c>
      <c r="D4766" s="410" t="s">
        <v>12303</v>
      </c>
      <c r="E4766" s="410" t="s">
        <v>12302</v>
      </c>
      <c r="F4766" s="270"/>
      <c r="G4766" s="270"/>
      <c r="H4766" s="283" t="s">
        <v>29</v>
      </c>
      <c r="I4766" s="283" t="s">
        <v>40</v>
      </c>
      <c r="J4766" s="500">
        <v>1050</v>
      </c>
      <c r="K4766" s="501">
        <v>945</v>
      </c>
      <c r="L4766" s="501">
        <v>850.5</v>
      </c>
      <c r="M4766" s="501">
        <v>840</v>
      </c>
      <c r="N4766" s="501">
        <v>756</v>
      </c>
      <c r="O4766" s="501">
        <v>680.4</v>
      </c>
      <c r="P4766" s="377" t="s">
        <v>31</v>
      </c>
      <c r="Q4766" s="377" t="s">
        <v>31</v>
      </c>
      <c r="R4766" s="377" t="s">
        <v>31</v>
      </c>
      <c r="S4766" s="270"/>
      <c r="T4766" s="283"/>
      <c r="U4766" s="283"/>
      <c r="V4766" s="270"/>
      <c r="W4766" s="270" t="s">
        <v>21</v>
      </c>
    </row>
    <row r="4767" s="253" customFormat="true" ht="27" hidden="true" spans="1:23">
      <c r="A4767" s="270">
        <f>MAX(A$3:A4766)+1</f>
        <v>4474</v>
      </c>
      <c r="B4767" s="270">
        <v>331302010</v>
      </c>
      <c r="C4767" s="503" t="s">
        <v>12304</v>
      </c>
      <c r="D4767" s="410" t="s">
        <v>12305</v>
      </c>
      <c r="E4767" s="410" t="s">
        <v>12304</v>
      </c>
      <c r="F4767" s="270" t="s">
        <v>12306</v>
      </c>
      <c r="G4767" s="270"/>
      <c r="H4767" s="283" t="s">
        <v>44</v>
      </c>
      <c r="I4767" s="283" t="s">
        <v>40</v>
      </c>
      <c r="J4767" s="500">
        <v>1350</v>
      </c>
      <c r="K4767" s="501">
        <v>1215</v>
      </c>
      <c r="L4767" s="501">
        <v>1093.5</v>
      </c>
      <c r="M4767" s="501">
        <v>1080</v>
      </c>
      <c r="N4767" s="501">
        <v>972</v>
      </c>
      <c r="O4767" s="501">
        <v>874.8</v>
      </c>
      <c r="P4767" s="377" t="s">
        <v>31</v>
      </c>
      <c r="Q4767" s="377" t="s">
        <v>31</v>
      </c>
      <c r="R4767" s="377" t="s">
        <v>31</v>
      </c>
      <c r="S4767" s="270"/>
      <c r="T4767" s="283"/>
      <c r="U4767" s="283"/>
      <c r="V4767" s="270"/>
      <c r="W4767" s="270" t="s">
        <v>21</v>
      </c>
    </row>
    <row r="4768" s="252" customFormat="true" ht="25.5" hidden="true" spans="1:23">
      <c r="A4768" s="270"/>
      <c r="B4768" s="270">
        <v>331303</v>
      </c>
      <c r="C4768" s="270" t="s">
        <v>12307</v>
      </c>
      <c r="D4768" s="410"/>
      <c r="E4768" s="410"/>
      <c r="F4768" s="270"/>
      <c r="G4768" s="270"/>
      <c r="H4768" s="285"/>
      <c r="I4768" s="283"/>
      <c r="J4768" s="490"/>
      <c r="K4768" s="490"/>
      <c r="L4768" s="490"/>
      <c r="M4768" s="490"/>
      <c r="N4768" s="490"/>
      <c r="O4768" s="490"/>
      <c r="P4768" s="377"/>
      <c r="Q4768" s="377"/>
      <c r="R4768" s="377"/>
      <c r="S4768" s="270"/>
      <c r="T4768" s="283"/>
      <c r="U4768" s="283"/>
      <c r="V4768" s="270"/>
      <c r="W4768" s="270" t="s">
        <v>21</v>
      </c>
    </row>
    <row r="4769" s="253" customFormat="true" ht="38.25" hidden="true" spans="1:23">
      <c r="A4769" s="270">
        <f>MAX(A$3:A4768)+1</f>
        <v>4475</v>
      </c>
      <c r="B4769" s="270">
        <v>331303001</v>
      </c>
      <c r="C4769" s="503" t="s">
        <v>12308</v>
      </c>
      <c r="D4769" s="410" t="s">
        <v>12309</v>
      </c>
      <c r="E4769" s="410" t="s">
        <v>12308</v>
      </c>
      <c r="F4769" s="511" t="s">
        <v>12310</v>
      </c>
      <c r="G4769" s="270"/>
      <c r="H4769" s="283" t="s">
        <v>39</v>
      </c>
      <c r="I4769" s="283" t="s">
        <v>40</v>
      </c>
      <c r="J4769" s="493">
        <v>280</v>
      </c>
      <c r="K4769" s="494">
        <v>280</v>
      </c>
      <c r="L4769" s="494">
        <v>280</v>
      </c>
      <c r="M4769" s="494">
        <v>224</v>
      </c>
      <c r="N4769" s="494">
        <v>224</v>
      </c>
      <c r="O4769" s="494">
        <v>224</v>
      </c>
      <c r="P4769" s="377" t="s">
        <v>31</v>
      </c>
      <c r="Q4769" s="377" t="s">
        <v>31</v>
      </c>
      <c r="R4769" s="377" t="s">
        <v>31</v>
      </c>
      <c r="S4769" s="270"/>
      <c r="T4769" s="377"/>
      <c r="U4769" s="377"/>
      <c r="V4769" s="270"/>
      <c r="W4769" s="270" t="s">
        <v>938</v>
      </c>
    </row>
    <row r="4770" s="253" customFormat="true" ht="27" hidden="true" spans="1:23">
      <c r="A4770" s="270">
        <f>MAX(A$3:A4769)+1</f>
        <v>4476</v>
      </c>
      <c r="B4770" s="270">
        <v>331303002</v>
      </c>
      <c r="C4770" s="503" t="s">
        <v>12311</v>
      </c>
      <c r="D4770" s="410" t="s">
        <v>12312</v>
      </c>
      <c r="E4770" s="410" t="s">
        <v>12311</v>
      </c>
      <c r="F4770" s="270" t="s">
        <v>12313</v>
      </c>
      <c r="G4770" s="270"/>
      <c r="H4770" s="283" t="s">
        <v>39</v>
      </c>
      <c r="I4770" s="283" t="s">
        <v>40</v>
      </c>
      <c r="J4770" s="500">
        <v>1200</v>
      </c>
      <c r="K4770" s="501">
        <v>1080</v>
      </c>
      <c r="L4770" s="501">
        <v>972</v>
      </c>
      <c r="M4770" s="501">
        <v>960</v>
      </c>
      <c r="N4770" s="501">
        <v>864</v>
      </c>
      <c r="O4770" s="501">
        <v>777.6</v>
      </c>
      <c r="P4770" s="377" t="s">
        <v>31</v>
      </c>
      <c r="Q4770" s="377" t="s">
        <v>31</v>
      </c>
      <c r="R4770" s="377" t="s">
        <v>31</v>
      </c>
      <c r="S4770" s="270"/>
      <c r="T4770" s="283"/>
      <c r="U4770" s="283"/>
      <c r="V4770" s="270"/>
      <c r="W4770" s="270" t="s">
        <v>21</v>
      </c>
    </row>
    <row r="4771" s="253" customFormat="true" ht="27" hidden="true" spans="1:23">
      <c r="A4771" s="270">
        <f>MAX(A$3:A4770)+1</f>
        <v>4477</v>
      </c>
      <c r="B4771" s="270">
        <v>331303003</v>
      </c>
      <c r="C4771" s="503" t="s">
        <v>12314</v>
      </c>
      <c r="D4771" s="410" t="s">
        <v>12315</v>
      </c>
      <c r="E4771" s="410" t="s">
        <v>12314</v>
      </c>
      <c r="F4771" s="270" t="s">
        <v>12316</v>
      </c>
      <c r="G4771" s="270"/>
      <c r="H4771" s="283" t="s">
        <v>39</v>
      </c>
      <c r="I4771" s="283" t="s">
        <v>40</v>
      </c>
      <c r="J4771" s="500">
        <v>1500</v>
      </c>
      <c r="K4771" s="501">
        <v>1350</v>
      </c>
      <c r="L4771" s="501">
        <v>1215</v>
      </c>
      <c r="M4771" s="501">
        <v>1200</v>
      </c>
      <c r="N4771" s="501">
        <v>1080</v>
      </c>
      <c r="O4771" s="501">
        <v>972</v>
      </c>
      <c r="P4771" s="377" t="s">
        <v>31</v>
      </c>
      <c r="Q4771" s="377" t="s">
        <v>31</v>
      </c>
      <c r="R4771" s="377" t="s">
        <v>31</v>
      </c>
      <c r="S4771" s="270"/>
      <c r="T4771" s="283"/>
      <c r="U4771" s="283"/>
      <c r="V4771" s="270"/>
      <c r="W4771" s="270" t="s">
        <v>21</v>
      </c>
    </row>
    <row r="4772" s="253" customFormat="true" ht="27" hidden="true" spans="1:23">
      <c r="A4772" s="270">
        <f>MAX(A$3:A4771)+1</f>
        <v>4478</v>
      </c>
      <c r="B4772" s="270">
        <v>331303004</v>
      </c>
      <c r="C4772" s="503" t="s">
        <v>12317</v>
      </c>
      <c r="D4772" s="410" t="s">
        <v>12318</v>
      </c>
      <c r="E4772" s="410" t="s">
        <v>12317</v>
      </c>
      <c r="F4772" s="474"/>
      <c r="G4772" s="270"/>
      <c r="H4772" s="283" t="s">
        <v>39</v>
      </c>
      <c r="I4772" s="283" t="s">
        <v>40</v>
      </c>
      <c r="J4772" s="493">
        <v>1298</v>
      </c>
      <c r="K4772" s="494">
        <v>1298</v>
      </c>
      <c r="L4772" s="494">
        <v>1298</v>
      </c>
      <c r="M4772" s="494">
        <v>1038</v>
      </c>
      <c r="N4772" s="494">
        <v>1038</v>
      </c>
      <c r="O4772" s="494">
        <v>1038</v>
      </c>
      <c r="P4772" s="377" t="s">
        <v>31</v>
      </c>
      <c r="Q4772" s="377" t="s">
        <v>31</v>
      </c>
      <c r="R4772" s="377" t="s">
        <v>31</v>
      </c>
      <c r="S4772" s="270"/>
      <c r="T4772" s="377"/>
      <c r="U4772" s="377"/>
      <c r="V4772" s="270"/>
      <c r="W4772" s="270" t="s">
        <v>938</v>
      </c>
    </row>
    <row r="4773" s="253" customFormat="true" ht="27" hidden="true" spans="1:23">
      <c r="A4773" s="270">
        <f>MAX(A$3:A4772)+1</f>
        <v>4479</v>
      </c>
      <c r="B4773" s="270">
        <v>331303005</v>
      </c>
      <c r="C4773" s="503" t="s">
        <v>12319</v>
      </c>
      <c r="D4773" s="410" t="s">
        <v>12320</v>
      </c>
      <c r="E4773" s="410" t="s">
        <v>12319</v>
      </c>
      <c r="F4773" s="270"/>
      <c r="G4773" s="270"/>
      <c r="H4773" s="283" t="s">
        <v>39</v>
      </c>
      <c r="I4773" s="283" t="s">
        <v>40</v>
      </c>
      <c r="J4773" s="500">
        <v>750</v>
      </c>
      <c r="K4773" s="501">
        <v>675</v>
      </c>
      <c r="L4773" s="501">
        <v>607.5</v>
      </c>
      <c r="M4773" s="501">
        <v>600</v>
      </c>
      <c r="N4773" s="501">
        <v>540</v>
      </c>
      <c r="O4773" s="501">
        <v>486</v>
      </c>
      <c r="P4773" s="377" t="s">
        <v>31</v>
      </c>
      <c r="Q4773" s="377" t="s">
        <v>31</v>
      </c>
      <c r="R4773" s="377" t="s">
        <v>31</v>
      </c>
      <c r="S4773" s="270"/>
      <c r="T4773" s="283"/>
      <c r="U4773" s="283"/>
      <c r="V4773" s="270"/>
      <c r="W4773" s="270" t="s">
        <v>21</v>
      </c>
    </row>
    <row r="4774" s="253" customFormat="true" ht="27" hidden="true" spans="1:23">
      <c r="A4774" s="270">
        <f>MAX(A$3:A4773)+1</f>
        <v>4480</v>
      </c>
      <c r="B4774" s="270" t="s">
        <v>12321</v>
      </c>
      <c r="C4774" s="393" t="s">
        <v>12322</v>
      </c>
      <c r="D4774" s="410" t="s">
        <v>12323</v>
      </c>
      <c r="E4774" s="410" t="s">
        <v>12324</v>
      </c>
      <c r="F4774" s="270"/>
      <c r="G4774" s="270"/>
      <c r="H4774" s="283" t="s">
        <v>44</v>
      </c>
      <c r="I4774" s="283" t="s">
        <v>40</v>
      </c>
      <c r="J4774" s="490">
        <f t="shared" ref="J4774:O4774" si="43">1.5*50</f>
        <v>75</v>
      </c>
      <c r="K4774" s="490">
        <f t="shared" si="43"/>
        <v>75</v>
      </c>
      <c r="L4774" s="490">
        <f t="shared" si="43"/>
        <v>75</v>
      </c>
      <c r="M4774" s="490">
        <f t="shared" si="43"/>
        <v>75</v>
      </c>
      <c r="N4774" s="490">
        <f t="shared" si="43"/>
        <v>75</v>
      </c>
      <c r="O4774" s="490">
        <f t="shared" si="43"/>
        <v>75</v>
      </c>
      <c r="P4774" s="377" t="s">
        <v>31</v>
      </c>
      <c r="Q4774" s="377" t="s">
        <v>31</v>
      </c>
      <c r="R4774" s="377" t="s">
        <v>31</v>
      </c>
      <c r="S4774" s="430" t="s">
        <v>12322</v>
      </c>
      <c r="T4774" s="283"/>
      <c r="U4774" s="283"/>
      <c r="V4774" s="270"/>
      <c r="W4774" s="270" t="s">
        <v>21</v>
      </c>
    </row>
    <row r="4775" s="253" customFormat="true" ht="27" hidden="true" spans="1:23">
      <c r="A4775" s="270">
        <f>MAX(A$3:A4774)+1</f>
        <v>4481</v>
      </c>
      <c r="B4775" s="270">
        <v>331303006</v>
      </c>
      <c r="C4775" s="503" t="s">
        <v>12325</v>
      </c>
      <c r="D4775" s="410" t="s">
        <v>12326</v>
      </c>
      <c r="E4775" s="410" t="s">
        <v>12325</v>
      </c>
      <c r="F4775" s="270"/>
      <c r="G4775" s="270"/>
      <c r="H4775" s="283" t="s">
        <v>29</v>
      </c>
      <c r="I4775" s="283" t="s">
        <v>40</v>
      </c>
      <c r="J4775" s="500">
        <v>600</v>
      </c>
      <c r="K4775" s="501">
        <v>540</v>
      </c>
      <c r="L4775" s="501">
        <v>486</v>
      </c>
      <c r="M4775" s="501">
        <v>480</v>
      </c>
      <c r="N4775" s="501">
        <v>432</v>
      </c>
      <c r="O4775" s="501">
        <v>388.8</v>
      </c>
      <c r="P4775" s="377" t="s">
        <v>31</v>
      </c>
      <c r="Q4775" s="377" t="s">
        <v>31</v>
      </c>
      <c r="R4775" s="377" t="s">
        <v>31</v>
      </c>
      <c r="S4775" s="270"/>
      <c r="T4775" s="283"/>
      <c r="U4775" s="283"/>
      <c r="V4775" s="270"/>
      <c r="W4775" s="270" t="s">
        <v>21</v>
      </c>
    </row>
    <row r="4776" s="253" customFormat="true" ht="38.25" hidden="true" spans="1:23">
      <c r="A4776" s="270">
        <f>MAX(A$3:A4775)+1</f>
        <v>4482</v>
      </c>
      <c r="B4776" s="270">
        <v>331303008</v>
      </c>
      <c r="C4776" s="503" t="s">
        <v>12327</v>
      </c>
      <c r="D4776" s="410" t="s">
        <v>12328</v>
      </c>
      <c r="E4776" s="410" t="s">
        <v>12327</v>
      </c>
      <c r="F4776" s="270" t="s">
        <v>12329</v>
      </c>
      <c r="G4776" s="270"/>
      <c r="H4776" s="283" t="s">
        <v>39</v>
      </c>
      <c r="I4776" s="283" t="s">
        <v>40</v>
      </c>
      <c r="J4776" s="500">
        <v>1500</v>
      </c>
      <c r="K4776" s="501">
        <v>1350</v>
      </c>
      <c r="L4776" s="501">
        <v>1215</v>
      </c>
      <c r="M4776" s="501">
        <v>1200</v>
      </c>
      <c r="N4776" s="501">
        <v>1080</v>
      </c>
      <c r="O4776" s="501">
        <v>972</v>
      </c>
      <c r="P4776" s="377" t="s">
        <v>31</v>
      </c>
      <c r="Q4776" s="377" t="s">
        <v>31</v>
      </c>
      <c r="R4776" s="377" t="s">
        <v>31</v>
      </c>
      <c r="S4776" s="270"/>
      <c r="T4776" s="283"/>
      <c r="U4776" s="283"/>
      <c r="V4776" s="270"/>
      <c r="W4776" s="270" t="s">
        <v>21</v>
      </c>
    </row>
    <row r="4777" s="253" customFormat="true" ht="38.25" hidden="true" spans="1:23">
      <c r="A4777" s="270">
        <f>MAX(A$3:A4776)+1</f>
        <v>4483</v>
      </c>
      <c r="B4777" s="270" t="s">
        <v>12330</v>
      </c>
      <c r="C4777" s="341" t="s">
        <v>12331</v>
      </c>
      <c r="D4777" s="410" t="s">
        <v>12332</v>
      </c>
      <c r="E4777" s="410" t="s">
        <v>12333</v>
      </c>
      <c r="F4777" s="270" t="s">
        <v>12334</v>
      </c>
      <c r="G4777" s="270" t="s">
        <v>12335</v>
      </c>
      <c r="H4777" s="283" t="s">
        <v>44</v>
      </c>
      <c r="I4777" s="283" t="s">
        <v>3288</v>
      </c>
      <c r="J4777" s="490" t="s">
        <v>31</v>
      </c>
      <c r="K4777" s="490" t="s">
        <v>31</v>
      </c>
      <c r="L4777" s="490" t="s">
        <v>31</v>
      </c>
      <c r="M4777" s="490" t="s">
        <v>31</v>
      </c>
      <c r="N4777" s="490" t="s">
        <v>31</v>
      </c>
      <c r="O4777" s="490" t="s">
        <v>31</v>
      </c>
      <c r="P4777" s="377" t="s">
        <v>31</v>
      </c>
      <c r="Q4777" s="377" t="s">
        <v>31</v>
      </c>
      <c r="R4777" s="377" t="s">
        <v>31</v>
      </c>
      <c r="S4777" s="270"/>
      <c r="T4777" s="283"/>
      <c r="U4777" s="283"/>
      <c r="V4777" s="270"/>
      <c r="W4777" s="270" t="s">
        <v>21</v>
      </c>
    </row>
    <row r="4778" s="253" customFormat="true" ht="38.25" hidden="true" spans="1:23">
      <c r="A4778" s="270">
        <f>MAX(A$3:A4777)+1</f>
        <v>4484</v>
      </c>
      <c r="B4778" s="270" t="s">
        <v>12336</v>
      </c>
      <c r="C4778" s="341" t="s">
        <v>12337</v>
      </c>
      <c r="D4778" s="410" t="s">
        <v>12332</v>
      </c>
      <c r="E4778" s="410" t="s">
        <v>12333</v>
      </c>
      <c r="F4778" s="270" t="s">
        <v>12338</v>
      </c>
      <c r="G4778" s="270" t="s">
        <v>12339</v>
      </c>
      <c r="H4778" s="283" t="s">
        <v>44</v>
      </c>
      <c r="I4778" s="283" t="s">
        <v>3288</v>
      </c>
      <c r="J4778" s="490" t="s">
        <v>31</v>
      </c>
      <c r="K4778" s="490" t="s">
        <v>31</v>
      </c>
      <c r="L4778" s="490" t="s">
        <v>31</v>
      </c>
      <c r="M4778" s="490" t="s">
        <v>31</v>
      </c>
      <c r="N4778" s="490" t="s">
        <v>31</v>
      </c>
      <c r="O4778" s="490" t="s">
        <v>31</v>
      </c>
      <c r="P4778" s="377" t="s">
        <v>31</v>
      </c>
      <c r="Q4778" s="377" t="s">
        <v>31</v>
      </c>
      <c r="R4778" s="377" t="s">
        <v>31</v>
      </c>
      <c r="S4778" s="270"/>
      <c r="T4778" s="283"/>
      <c r="U4778" s="283"/>
      <c r="V4778" s="283"/>
      <c r="W4778" s="270" t="s">
        <v>120</v>
      </c>
    </row>
    <row r="4779" s="253" customFormat="true" ht="25.5" hidden="true" spans="1:23">
      <c r="A4779" s="270">
        <f>MAX(A$3:A4778)+1</f>
        <v>4485</v>
      </c>
      <c r="B4779" s="270">
        <v>331303009</v>
      </c>
      <c r="C4779" s="503" t="s">
        <v>12340</v>
      </c>
      <c r="D4779" s="410" t="s">
        <v>12341</v>
      </c>
      <c r="E4779" s="410" t="s">
        <v>12340</v>
      </c>
      <c r="F4779" s="270"/>
      <c r="G4779" s="270"/>
      <c r="H4779" s="283" t="s">
        <v>39</v>
      </c>
      <c r="I4779" s="283" t="s">
        <v>40</v>
      </c>
      <c r="J4779" s="500">
        <v>900</v>
      </c>
      <c r="K4779" s="501">
        <v>810</v>
      </c>
      <c r="L4779" s="501">
        <v>729</v>
      </c>
      <c r="M4779" s="501">
        <v>720</v>
      </c>
      <c r="N4779" s="501">
        <v>648</v>
      </c>
      <c r="O4779" s="501">
        <v>583.2</v>
      </c>
      <c r="P4779" s="377" t="s">
        <v>31</v>
      </c>
      <c r="Q4779" s="377" t="s">
        <v>31</v>
      </c>
      <c r="R4779" s="377" t="s">
        <v>31</v>
      </c>
      <c r="S4779" s="270"/>
      <c r="T4779" s="283"/>
      <c r="U4779" s="283"/>
      <c r="V4779" s="270"/>
      <c r="W4779" s="270" t="s">
        <v>21</v>
      </c>
    </row>
    <row r="4780" s="253" customFormat="true" ht="25.5" hidden="true" spans="1:23">
      <c r="A4780" s="270">
        <f>MAX(A$3:A4779)+1</f>
        <v>4486</v>
      </c>
      <c r="B4780" s="270">
        <v>331303010</v>
      </c>
      <c r="C4780" s="503" t="s">
        <v>12342</v>
      </c>
      <c r="D4780" s="410" t="s">
        <v>12343</v>
      </c>
      <c r="E4780" s="410" t="s">
        <v>12342</v>
      </c>
      <c r="F4780" s="270"/>
      <c r="G4780" s="270"/>
      <c r="H4780" s="283" t="s">
        <v>39</v>
      </c>
      <c r="I4780" s="283" t="s">
        <v>40</v>
      </c>
      <c r="J4780" s="500">
        <v>1050</v>
      </c>
      <c r="K4780" s="501">
        <v>945</v>
      </c>
      <c r="L4780" s="501">
        <v>850.5</v>
      </c>
      <c r="M4780" s="501">
        <v>840</v>
      </c>
      <c r="N4780" s="501">
        <v>756</v>
      </c>
      <c r="O4780" s="501">
        <v>680.4</v>
      </c>
      <c r="P4780" s="377" t="s">
        <v>31</v>
      </c>
      <c r="Q4780" s="377" t="s">
        <v>31</v>
      </c>
      <c r="R4780" s="377" t="s">
        <v>31</v>
      </c>
      <c r="S4780" s="270"/>
      <c r="T4780" s="283"/>
      <c r="U4780" s="283"/>
      <c r="V4780" s="270"/>
      <c r="W4780" s="270" t="s">
        <v>21</v>
      </c>
    </row>
    <row r="4781" s="253" customFormat="true" ht="27" hidden="true" spans="1:23">
      <c r="A4781" s="270">
        <f>MAX(A$3:A4780)+1</f>
        <v>4487</v>
      </c>
      <c r="B4781" s="270">
        <v>331303011</v>
      </c>
      <c r="C4781" s="503" t="s">
        <v>12344</v>
      </c>
      <c r="D4781" s="410" t="s">
        <v>12345</v>
      </c>
      <c r="E4781" s="410" t="s">
        <v>12344</v>
      </c>
      <c r="F4781" s="270"/>
      <c r="G4781" s="270"/>
      <c r="H4781" s="283" t="s">
        <v>39</v>
      </c>
      <c r="I4781" s="283" t="s">
        <v>40</v>
      </c>
      <c r="J4781" s="490">
        <v>2190</v>
      </c>
      <c r="K4781" s="490">
        <v>2190</v>
      </c>
      <c r="L4781" s="490">
        <v>2190</v>
      </c>
      <c r="M4781" s="490">
        <v>1752</v>
      </c>
      <c r="N4781" s="490">
        <v>1752</v>
      </c>
      <c r="O4781" s="490">
        <v>1752</v>
      </c>
      <c r="P4781" s="377" t="s">
        <v>31</v>
      </c>
      <c r="Q4781" s="377" t="s">
        <v>31</v>
      </c>
      <c r="R4781" s="377" t="s">
        <v>31</v>
      </c>
      <c r="S4781" s="270"/>
      <c r="T4781" s="312"/>
      <c r="U4781" s="312"/>
      <c r="V4781" s="270"/>
      <c r="W4781" s="270" t="s">
        <v>21</v>
      </c>
    </row>
    <row r="4782" s="253" customFormat="true" ht="38.25" hidden="true" spans="1:23">
      <c r="A4782" s="270">
        <f>MAX(A$3:A4781)+1</f>
        <v>4488</v>
      </c>
      <c r="B4782" s="270" t="s">
        <v>12346</v>
      </c>
      <c r="C4782" s="393" t="s">
        <v>12347</v>
      </c>
      <c r="D4782" s="410" t="s">
        <v>12348</v>
      </c>
      <c r="E4782" s="410" t="s">
        <v>12349</v>
      </c>
      <c r="F4782" s="270"/>
      <c r="G4782" s="270"/>
      <c r="H4782" s="283" t="s">
        <v>44</v>
      </c>
      <c r="I4782" s="283" t="s">
        <v>40</v>
      </c>
      <c r="J4782" s="490">
        <v>300</v>
      </c>
      <c r="K4782" s="490">
        <v>300</v>
      </c>
      <c r="L4782" s="490">
        <v>300</v>
      </c>
      <c r="M4782" s="490">
        <v>300</v>
      </c>
      <c r="N4782" s="490">
        <v>300</v>
      </c>
      <c r="O4782" s="490">
        <v>300</v>
      </c>
      <c r="P4782" s="377" t="s">
        <v>31</v>
      </c>
      <c r="Q4782" s="377" t="s">
        <v>31</v>
      </c>
      <c r="R4782" s="377" t="s">
        <v>31</v>
      </c>
      <c r="S4782" s="430" t="s">
        <v>12347</v>
      </c>
      <c r="T4782" s="283"/>
      <c r="U4782" s="283"/>
      <c r="V4782" s="270"/>
      <c r="W4782" s="270" t="s">
        <v>21</v>
      </c>
    </row>
    <row r="4783" s="253" customFormat="true" ht="40.5" hidden="true" spans="1:23">
      <c r="A4783" s="270">
        <f>MAX(A$3:A4782)+1</f>
        <v>4489</v>
      </c>
      <c r="B4783" s="270" t="s">
        <v>12350</v>
      </c>
      <c r="C4783" s="502" t="s">
        <v>12351</v>
      </c>
      <c r="D4783" s="410" t="s">
        <v>12345</v>
      </c>
      <c r="E4783" s="410" t="s">
        <v>12344</v>
      </c>
      <c r="F4783" s="270"/>
      <c r="G4783" s="270"/>
      <c r="H4783" s="283" t="s">
        <v>44</v>
      </c>
      <c r="I4783" s="283" t="s">
        <v>40</v>
      </c>
      <c r="J4783" s="490">
        <v>300</v>
      </c>
      <c r="K4783" s="490">
        <v>300</v>
      </c>
      <c r="L4783" s="490">
        <v>300</v>
      </c>
      <c r="M4783" s="490">
        <v>240</v>
      </c>
      <c r="N4783" s="490">
        <v>240</v>
      </c>
      <c r="O4783" s="490">
        <v>240</v>
      </c>
      <c r="P4783" s="377" t="s">
        <v>31</v>
      </c>
      <c r="Q4783" s="377" t="s">
        <v>31</v>
      </c>
      <c r="R4783" s="377" t="s">
        <v>31</v>
      </c>
      <c r="S4783" s="270"/>
      <c r="T4783" s="283"/>
      <c r="U4783" s="283"/>
      <c r="V4783" s="270"/>
      <c r="W4783" s="270" t="s">
        <v>21</v>
      </c>
    </row>
    <row r="4784" s="253" customFormat="true" ht="27" hidden="true" spans="1:23">
      <c r="A4784" s="270">
        <f>MAX(A$3:A4783)+1</f>
        <v>4490</v>
      </c>
      <c r="B4784" s="270" t="s">
        <v>12352</v>
      </c>
      <c r="C4784" s="502" t="s">
        <v>12353</v>
      </c>
      <c r="D4784" s="410" t="s">
        <v>12345</v>
      </c>
      <c r="E4784" s="410" t="s">
        <v>12344</v>
      </c>
      <c r="F4784" s="270"/>
      <c r="G4784" s="270"/>
      <c r="H4784" s="283" t="s">
        <v>44</v>
      </c>
      <c r="I4784" s="283" t="s">
        <v>1772</v>
      </c>
      <c r="J4784" s="490">
        <v>150</v>
      </c>
      <c r="K4784" s="490">
        <v>150</v>
      </c>
      <c r="L4784" s="490">
        <v>150</v>
      </c>
      <c r="M4784" s="490">
        <v>150</v>
      </c>
      <c r="N4784" s="490">
        <v>150</v>
      </c>
      <c r="O4784" s="490">
        <v>150</v>
      </c>
      <c r="P4784" s="377" t="s">
        <v>31</v>
      </c>
      <c r="Q4784" s="377" t="s">
        <v>31</v>
      </c>
      <c r="R4784" s="377" t="s">
        <v>31</v>
      </c>
      <c r="S4784" s="502" t="s">
        <v>12354</v>
      </c>
      <c r="T4784" s="283"/>
      <c r="U4784" s="283"/>
      <c r="V4784" s="270"/>
      <c r="W4784" s="270" t="s">
        <v>21</v>
      </c>
    </row>
    <row r="4785" s="253" customFormat="true" ht="25.5" hidden="true" spans="1:23">
      <c r="A4785" s="270">
        <f>MAX(A$3:A4784)+1</f>
        <v>4491</v>
      </c>
      <c r="B4785" s="270">
        <v>331303012</v>
      </c>
      <c r="C4785" s="270" t="s">
        <v>12355</v>
      </c>
      <c r="D4785" s="410" t="s">
        <v>12356</v>
      </c>
      <c r="E4785" s="410" t="s">
        <v>12355</v>
      </c>
      <c r="F4785" s="270"/>
      <c r="G4785" s="270"/>
      <c r="H4785" s="283" t="s">
        <v>39</v>
      </c>
      <c r="I4785" s="283" t="s">
        <v>40</v>
      </c>
      <c r="J4785" s="500">
        <v>1200</v>
      </c>
      <c r="K4785" s="501">
        <v>1080</v>
      </c>
      <c r="L4785" s="501">
        <v>972</v>
      </c>
      <c r="M4785" s="501">
        <v>960</v>
      </c>
      <c r="N4785" s="501">
        <v>864</v>
      </c>
      <c r="O4785" s="501">
        <v>777.6</v>
      </c>
      <c r="P4785" s="377" t="s">
        <v>31</v>
      </c>
      <c r="Q4785" s="377" t="s">
        <v>31</v>
      </c>
      <c r="R4785" s="377" t="s">
        <v>31</v>
      </c>
      <c r="S4785" s="270"/>
      <c r="T4785" s="283"/>
      <c r="U4785" s="283"/>
      <c r="V4785" s="270"/>
      <c r="W4785" s="270" t="s">
        <v>21</v>
      </c>
    </row>
    <row r="4786" s="253" customFormat="true" ht="25.5" hidden="true" spans="1:23">
      <c r="A4786" s="270">
        <f>MAX(A$3:A4785)+1</f>
        <v>4492</v>
      </c>
      <c r="B4786" s="270">
        <v>331303013</v>
      </c>
      <c r="C4786" s="270" t="s">
        <v>12357</v>
      </c>
      <c r="D4786" s="410" t="s">
        <v>12358</v>
      </c>
      <c r="E4786" s="410" t="s">
        <v>12357</v>
      </c>
      <c r="F4786" s="270"/>
      <c r="G4786" s="270"/>
      <c r="H4786" s="283" t="s">
        <v>39</v>
      </c>
      <c r="I4786" s="283" t="s">
        <v>40</v>
      </c>
      <c r="J4786" s="490">
        <v>2800</v>
      </c>
      <c r="K4786" s="490">
        <v>2800</v>
      </c>
      <c r="L4786" s="490">
        <v>2800</v>
      </c>
      <c r="M4786" s="490">
        <v>2240</v>
      </c>
      <c r="N4786" s="490">
        <v>2240</v>
      </c>
      <c r="O4786" s="490">
        <v>2240</v>
      </c>
      <c r="P4786" s="377" t="s">
        <v>31</v>
      </c>
      <c r="Q4786" s="377" t="s">
        <v>31</v>
      </c>
      <c r="R4786" s="377" t="s">
        <v>31</v>
      </c>
      <c r="S4786" s="270"/>
      <c r="T4786" s="312"/>
      <c r="U4786" s="312"/>
      <c r="V4786" s="270"/>
      <c r="W4786" s="270" t="s">
        <v>21</v>
      </c>
    </row>
    <row r="4787" s="253" customFormat="true" ht="25.5" hidden="true" spans="1:23">
      <c r="A4787" s="270">
        <f>MAX(A$3:A4786)+1</f>
        <v>4493</v>
      </c>
      <c r="B4787" s="270">
        <v>331303014</v>
      </c>
      <c r="C4787" s="270" t="s">
        <v>12359</v>
      </c>
      <c r="D4787" s="410" t="s">
        <v>12360</v>
      </c>
      <c r="E4787" s="410" t="s">
        <v>12359</v>
      </c>
      <c r="F4787" s="270"/>
      <c r="G4787" s="270"/>
      <c r="H4787" s="283" t="s">
        <v>39</v>
      </c>
      <c r="I4787" s="283" t="s">
        <v>40</v>
      </c>
      <c r="J4787" s="490">
        <v>2420</v>
      </c>
      <c r="K4787" s="490">
        <v>2420</v>
      </c>
      <c r="L4787" s="490">
        <v>2420</v>
      </c>
      <c r="M4787" s="490">
        <v>1936</v>
      </c>
      <c r="N4787" s="490">
        <v>1936</v>
      </c>
      <c r="O4787" s="490">
        <v>1936</v>
      </c>
      <c r="P4787" s="377" t="s">
        <v>31</v>
      </c>
      <c r="Q4787" s="377" t="s">
        <v>31</v>
      </c>
      <c r="R4787" s="377" t="s">
        <v>31</v>
      </c>
      <c r="S4787" s="270"/>
      <c r="T4787" s="312"/>
      <c r="U4787" s="312"/>
      <c r="V4787" s="270"/>
      <c r="W4787" s="270" t="s">
        <v>21</v>
      </c>
    </row>
    <row r="4788" s="253" customFormat="true" ht="25.5" hidden="true" spans="1:23">
      <c r="A4788" s="270">
        <f>MAX(A$3:A4787)+1</f>
        <v>4494</v>
      </c>
      <c r="B4788" s="270">
        <v>331303015</v>
      </c>
      <c r="C4788" s="270" t="s">
        <v>12361</v>
      </c>
      <c r="D4788" s="410" t="s">
        <v>12362</v>
      </c>
      <c r="E4788" s="410" t="s">
        <v>12361</v>
      </c>
      <c r="F4788" s="270"/>
      <c r="G4788" s="270"/>
      <c r="H4788" s="283" t="s">
        <v>39</v>
      </c>
      <c r="I4788" s="283" t="s">
        <v>40</v>
      </c>
      <c r="J4788" s="490">
        <v>2900</v>
      </c>
      <c r="K4788" s="490">
        <v>2900</v>
      </c>
      <c r="L4788" s="490">
        <v>2900</v>
      </c>
      <c r="M4788" s="490">
        <v>2320</v>
      </c>
      <c r="N4788" s="490">
        <v>2320</v>
      </c>
      <c r="O4788" s="490">
        <v>2320</v>
      </c>
      <c r="P4788" s="377" t="s">
        <v>31</v>
      </c>
      <c r="Q4788" s="377" t="s">
        <v>31</v>
      </c>
      <c r="R4788" s="377" t="s">
        <v>31</v>
      </c>
      <c r="S4788" s="270"/>
      <c r="T4788" s="312"/>
      <c r="U4788" s="312"/>
      <c r="V4788" s="270"/>
      <c r="W4788" s="270" t="s">
        <v>21</v>
      </c>
    </row>
    <row r="4789" s="253" customFormat="true" ht="25.5" hidden="true" spans="1:23">
      <c r="A4789" s="270">
        <f>MAX(A$3:A4788)+1</f>
        <v>4495</v>
      </c>
      <c r="B4789" s="270">
        <v>331303016</v>
      </c>
      <c r="C4789" s="270" t="s">
        <v>12363</v>
      </c>
      <c r="D4789" s="410" t="s">
        <v>12364</v>
      </c>
      <c r="E4789" s="410" t="s">
        <v>12363</v>
      </c>
      <c r="F4789" s="270" t="s">
        <v>12365</v>
      </c>
      <c r="G4789" s="270"/>
      <c r="H4789" s="283" t="s">
        <v>39</v>
      </c>
      <c r="I4789" s="283" t="s">
        <v>40</v>
      </c>
      <c r="J4789" s="500">
        <v>1950</v>
      </c>
      <c r="K4789" s="501">
        <v>1755</v>
      </c>
      <c r="L4789" s="501">
        <v>1579.5</v>
      </c>
      <c r="M4789" s="501">
        <v>1560</v>
      </c>
      <c r="N4789" s="501">
        <v>1404</v>
      </c>
      <c r="O4789" s="501">
        <v>1263.6</v>
      </c>
      <c r="P4789" s="377" t="s">
        <v>31</v>
      </c>
      <c r="Q4789" s="377" t="s">
        <v>31</v>
      </c>
      <c r="R4789" s="377" t="s">
        <v>31</v>
      </c>
      <c r="S4789" s="270"/>
      <c r="T4789" s="283"/>
      <c r="U4789" s="283"/>
      <c r="V4789" s="270"/>
      <c r="W4789" s="270" t="s">
        <v>21</v>
      </c>
    </row>
    <row r="4790" s="253" customFormat="true" ht="38.25" hidden="true" spans="1:23">
      <c r="A4790" s="270">
        <f>MAX(A$3:A4789)+1</f>
        <v>4496</v>
      </c>
      <c r="B4790" s="270">
        <v>331303017</v>
      </c>
      <c r="C4790" s="270" t="s">
        <v>12366</v>
      </c>
      <c r="D4790" s="410" t="s">
        <v>12367</v>
      </c>
      <c r="E4790" s="410" t="s">
        <v>12366</v>
      </c>
      <c r="F4790" s="270" t="s">
        <v>12368</v>
      </c>
      <c r="G4790" s="270"/>
      <c r="H4790" s="283" t="s">
        <v>39</v>
      </c>
      <c r="I4790" s="283" t="s">
        <v>40</v>
      </c>
      <c r="J4790" s="490">
        <v>5200</v>
      </c>
      <c r="K4790" s="490">
        <v>5200</v>
      </c>
      <c r="L4790" s="490">
        <v>5200</v>
      </c>
      <c r="M4790" s="490">
        <v>4160</v>
      </c>
      <c r="N4790" s="490">
        <v>4160</v>
      </c>
      <c r="O4790" s="490">
        <v>4160</v>
      </c>
      <c r="P4790" s="377" t="s">
        <v>31</v>
      </c>
      <c r="Q4790" s="377" t="s">
        <v>31</v>
      </c>
      <c r="R4790" s="377" t="s">
        <v>31</v>
      </c>
      <c r="S4790" s="270"/>
      <c r="T4790" s="312"/>
      <c r="U4790" s="312"/>
      <c r="V4790" s="270"/>
      <c r="W4790" s="270" t="s">
        <v>21</v>
      </c>
    </row>
    <row r="4791" s="253" customFormat="true" ht="25.5" hidden="true" spans="1:23">
      <c r="A4791" s="270">
        <f>MAX(A$3:A4790)+1</f>
        <v>4497</v>
      </c>
      <c r="B4791" s="270">
        <v>331303018</v>
      </c>
      <c r="C4791" s="270" t="s">
        <v>12369</v>
      </c>
      <c r="D4791" s="410" t="s">
        <v>12370</v>
      </c>
      <c r="E4791" s="410" t="s">
        <v>12369</v>
      </c>
      <c r="F4791" s="270"/>
      <c r="G4791" s="270"/>
      <c r="H4791" s="283" t="s">
        <v>39</v>
      </c>
      <c r="I4791" s="283" t="s">
        <v>40</v>
      </c>
      <c r="J4791" s="490">
        <v>2560</v>
      </c>
      <c r="K4791" s="490">
        <v>2560</v>
      </c>
      <c r="L4791" s="490">
        <v>2560</v>
      </c>
      <c r="M4791" s="490">
        <v>2048</v>
      </c>
      <c r="N4791" s="490">
        <v>2048</v>
      </c>
      <c r="O4791" s="490">
        <v>2048</v>
      </c>
      <c r="P4791" s="377" t="s">
        <v>31</v>
      </c>
      <c r="Q4791" s="377" t="s">
        <v>31</v>
      </c>
      <c r="R4791" s="377" t="s">
        <v>31</v>
      </c>
      <c r="S4791" s="270"/>
      <c r="T4791" s="312"/>
      <c r="U4791" s="312"/>
      <c r="V4791" s="270"/>
      <c r="W4791" s="270" t="s">
        <v>21</v>
      </c>
    </row>
    <row r="4792" s="253" customFormat="true" ht="51" hidden="true" spans="1:23">
      <c r="A4792" s="270">
        <f>MAX(A$3:A4791)+1</f>
        <v>4498</v>
      </c>
      <c r="B4792" s="270">
        <v>331303019</v>
      </c>
      <c r="C4792" s="270" t="s">
        <v>12371</v>
      </c>
      <c r="D4792" s="410" t="s">
        <v>12372</v>
      </c>
      <c r="E4792" s="410" t="s">
        <v>12371</v>
      </c>
      <c r="F4792" s="270" t="s">
        <v>12373</v>
      </c>
      <c r="G4792" s="270"/>
      <c r="H4792" s="283" t="s">
        <v>29</v>
      </c>
      <c r="I4792" s="283" t="s">
        <v>40</v>
      </c>
      <c r="J4792" s="500">
        <v>1200</v>
      </c>
      <c r="K4792" s="501">
        <v>1080</v>
      </c>
      <c r="L4792" s="501">
        <v>972</v>
      </c>
      <c r="M4792" s="501">
        <v>960</v>
      </c>
      <c r="N4792" s="501">
        <v>864</v>
      </c>
      <c r="O4792" s="501">
        <v>777.6</v>
      </c>
      <c r="P4792" s="377" t="s">
        <v>31</v>
      </c>
      <c r="Q4792" s="377" t="s">
        <v>31</v>
      </c>
      <c r="R4792" s="377" t="s">
        <v>31</v>
      </c>
      <c r="S4792" s="270"/>
      <c r="T4792" s="283"/>
      <c r="U4792" s="283"/>
      <c r="V4792" s="270"/>
      <c r="W4792" s="270" t="s">
        <v>21</v>
      </c>
    </row>
    <row r="4793" s="253" customFormat="true" ht="25.5" hidden="true" spans="1:23">
      <c r="A4793" s="270">
        <f>MAX(A$3:A4792)+1</f>
        <v>4499</v>
      </c>
      <c r="B4793" s="270">
        <v>331303020</v>
      </c>
      <c r="C4793" s="270" t="s">
        <v>12374</v>
      </c>
      <c r="D4793" s="410" t="s">
        <v>12375</v>
      </c>
      <c r="E4793" s="410" t="s">
        <v>12374</v>
      </c>
      <c r="F4793" s="270"/>
      <c r="G4793" s="270"/>
      <c r="H4793" s="283" t="s">
        <v>29</v>
      </c>
      <c r="I4793" s="283" t="s">
        <v>40</v>
      </c>
      <c r="J4793" s="500">
        <v>750</v>
      </c>
      <c r="K4793" s="501">
        <v>675</v>
      </c>
      <c r="L4793" s="501">
        <v>607.5</v>
      </c>
      <c r="M4793" s="501">
        <v>600</v>
      </c>
      <c r="N4793" s="501">
        <v>540</v>
      </c>
      <c r="O4793" s="501">
        <v>486</v>
      </c>
      <c r="P4793" s="377" t="s">
        <v>31</v>
      </c>
      <c r="Q4793" s="377" t="s">
        <v>31</v>
      </c>
      <c r="R4793" s="377" t="s">
        <v>31</v>
      </c>
      <c r="S4793" s="270"/>
      <c r="T4793" s="283"/>
      <c r="U4793" s="283"/>
      <c r="V4793" s="270"/>
      <c r="W4793" s="270" t="s">
        <v>21</v>
      </c>
    </row>
    <row r="4794" s="253" customFormat="true" ht="25.5" hidden="true" spans="1:23">
      <c r="A4794" s="270">
        <f>MAX(A$3:A4793)+1</f>
        <v>4500</v>
      </c>
      <c r="B4794" s="270">
        <v>331303021</v>
      </c>
      <c r="C4794" s="270" t="s">
        <v>12376</v>
      </c>
      <c r="D4794" s="410" t="s">
        <v>12377</v>
      </c>
      <c r="E4794" s="410" t="s">
        <v>12376</v>
      </c>
      <c r="F4794" s="270"/>
      <c r="G4794" s="270"/>
      <c r="H4794" s="283" t="s">
        <v>29</v>
      </c>
      <c r="I4794" s="283" t="s">
        <v>40</v>
      </c>
      <c r="J4794" s="500">
        <v>1350</v>
      </c>
      <c r="K4794" s="501">
        <v>1215</v>
      </c>
      <c r="L4794" s="501">
        <v>1093.5</v>
      </c>
      <c r="M4794" s="501">
        <v>1080</v>
      </c>
      <c r="N4794" s="501">
        <v>972</v>
      </c>
      <c r="O4794" s="501">
        <v>874.8</v>
      </c>
      <c r="P4794" s="377" t="s">
        <v>31</v>
      </c>
      <c r="Q4794" s="377" t="s">
        <v>31</v>
      </c>
      <c r="R4794" s="377" t="s">
        <v>31</v>
      </c>
      <c r="S4794" s="270"/>
      <c r="T4794" s="283"/>
      <c r="U4794" s="283"/>
      <c r="V4794" s="270"/>
      <c r="W4794" s="270" t="s">
        <v>21</v>
      </c>
    </row>
    <row r="4795" s="253" customFormat="true" ht="25.5" hidden="true" spans="1:23">
      <c r="A4795" s="270">
        <f>MAX(A$3:A4794)+1</f>
        <v>4501</v>
      </c>
      <c r="B4795" s="270">
        <v>331303022</v>
      </c>
      <c r="C4795" s="270" t="s">
        <v>12378</v>
      </c>
      <c r="D4795" s="410" t="s">
        <v>12379</v>
      </c>
      <c r="E4795" s="410" t="s">
        <v>12378</v>
      </c>
      <c r="F4795" s="270"/>
      <c r="G4795" s="270"/>
      <c r="H4795" s="283" t="s">
        <v>39</v>
      </c>
      <c r="I4795" s="283" t="s">
        <v>40</v>
      </c>
      <c r="J4795" s="500">
        <v>375</v>
      </c>
      <c r="K4795" s="501">
        <v>337.5</v>
      </c>
      <c r="L4795" s="501">
        <v>303.75</v>
      </c>
      <c r="M4795" s="501">
        <v>300</v>
      </c>
      <c r="N4795" s="501">
        <v>270</v>
      </c>
      <c r="O4795" s="501">
        <v>243</v>
      </c>
      <c r="P4795" s="377" t="s">
        <v>31</v>
      </c>
      <c r="Q4795" s="377" t="s">
        <v>31</v>
      </c>
      <c r="R4795" s="377" t="s">
        <v>31</v>
      </c>
      <c r="S4795" s="270"/>
      <c r="T4795" s="283"/>
      <c r="U4795" s="283"/>
      <c r="V4795" s="270"/>
      <c r="W4795" s="270" t="s">
        <v>21</v>
      </c>
    </row>
    <row r="4796" s="253" customFormat="true" ht="25.5" hidden="true" spans="1:23">
      <c r="A4796" s="270">
        <f>MAX(A$3:A4795)+1</f>
        <v>4502</v>
      </c>
      <c r="B4796" s="270">
        <v>331303023</v>
      </c>
      <c r="C4796" s="270" t="s">
        <v>12380</v>
      </c>
      <c r="D4796" s="410" t="s">
        <v>12381</v>
      </c>
      <c r="E4796" s="410" t="s">
        <v>12380</v>
      </c>
      <c r="F4796" s="270"/>
      <c r="G4796" s="270"/>
      <c r="H4796" s="283" t="s">
        <v>39</v>
      </c>
      <c r="I4796" s="283" t="s">
        <v>40</v>
      </c>
      <c r="J4796" s="493">
        <v>1350</v>
      </c>
      <c r="K4796" s="494">
        <v>1350</v>
      </c>
      <c r="L4796" s="494">
        <v>1350</v>
      </c>
      <c r="M4796" s="494">
        <v>1080</v>
      </c>
      <c r="N4796" s="494">
        <v>1080</v>
      </c>
      <c r="O4796" s="494">
        <v>1080</v>
      </c>
      <c r="P4796" s="377" t="s">
        <v>31</v>
      </c>
      <c r="Q4796" s="377" t="s">
        <v>31</v>
      </c>
      <c r="R4796" s="377" t="s">
        <v>31</v>
      </c>
      <c r="S4796" s="270"/>
      <c r="T4796" s="377"/>
      <c r="U4796" s="377"/>
      <c r="V4796" s="270"/>
      <c r="W4796" s="270" t="s">
        <v>938</v>
      </c>
    </row>
    <row r="4797" s="253" customFormat="true" ht="25.5" hidden="true" spans="1:23">
      <c r="A4797" s="270">
        <f>MAX(A$3:A4796)+1</f>
        <v>4503</v>
      </c>
      <c r="B4797" s="270">
        <v>331303024</v>
      </c>
      <c r="C4797" s="270" t="s">
        <v>7622</v>
      </c>
      <c r="D4797" s="550" t="s">
        <v>12382</v>
      </c>
      <c r="E4797" s="410" t="s">
        <v>7622</v>
      </c>
      <c r="F4797" s="270" t="s">
        <v>7624</v>
      </c>
      <c r="G4797" s="270"/>
      <c r="H4797" s="283" t="s">
        <v>29</v>
      </c>
      <c r="I4797" s="283" t="s">
        <v>40</v>
      </c>
      <c r="J4797" s="500">
        <v>600</v>
      </c>
      <c r="K4797" s="501">
        <v>540</v>
      </c>
      <c r="L4797" s="501">
        <v>486</v>
      </c>
      <c r="M4797" s="501">
        <v>480</v>
      </c>
      <c r="N4797" s="501">
        <v>432</v>
      </c>
      <c r="O4797" s="501">
        <v>388.8</v>
      </c>
      <c r="P4797" s="377" t="s">
        <v>31</v>
      </c>
      <c r="Q4797" s="377" t="s">
        <v>31</v>
      </c>
      <c r="R4797" s="377" t="s">
        <v>31</v>
      </c>
      <c r="S4797" s="270"/>
      <c r="T4797" s="283"/>
      <c r="U4797" s="283"/>
      <c r="V4797" s="270"/>
      <c r="W4797" s="270" t="s">
        <v>21</v>
      </c>
    </row>
    <row r="4798" s="253" customFormat="true" ht="25.5" hidden="true" spans="1:23">
      <c r="A4798" s="270">
        <f>MAX(A$3:A4797)+1</f>
        <v>4504</v>
      </c>
      <c r="B4798" s="270">
        <v>331303025</v>
      </c>
      <c r="C4798" s="270" t="s">
        <v>12383</v>
      </c>
      <c r="D4798" s="410" t="s">
        <v>12384</v>
      </c>
      <c r="E4798" s="410" t="s">
        <v>12383</v>
      </c>
      <c r="F4798" s="270"/>
      <c r="G4798" s="270"/>
      <c r="H4798" s="283" t="s">
        <v>39</v>
      </c>
      <c r="I4798" s="283" t="s">
        <v>40</v>
      </c>
      <c r="J4798" s="490">
        <v>2650</v>
      </c>
      <c r="K4798" s="490">
        <v>2650</v>
      </c>
      <c r="L4798" s="490">
        <v>2650</v>
      </c>
      <c r="M4798" s="490">
        <v>2120</v>
      </c>
      <c r="N4798" s="490">
        <v>2120</v>
      </c>
      <c r="O4798" s="490">
        <v>2120</v>
      </c>
      <c r="P4798" s="377" t="s">
        <v>31</v>
      </c>
      <c r="Q4798" s="377" t="s">
        <v>31</v>
      </c>
      <c r="R4798" s="377" t="s">
        <v>31</v>
      </c>
      <c r="S4798" s="270"/>
      <c r="T4798" s="312"/>
      <c r="U4798" s="312"/>
      <c r="V4798" s="270"/>
      <c r="W4798" s="270" t="s">
        <v>21</v>
      </c>
    </row>
    <row r="4799" s="253" customFormat="true" ht="25.5" hidden="true" spans="1:23">
      <c r="A4799" s="270">
        <f>MAX(A$3:A4798)+1</f>
        <v>4505</v>
      </c>
      <c r="B4799" s="270">
        <v>331303026</v>
      </c>
      <c r="C4799" s="270" t="s">
        <v>12385</v>
      </c>
      <c r="D4799" s="410" t="s">
        <v>12386</v>
      </c>
      <c r="E4799" s="410" t="s">
        <v>12385</v>
      </c>
      <c r="F4799" s="270"/>
      <c r="G4799" s="270"/>
      <c r="H4799" s="283" t="s">
        <v>39</v>
      </c>
      <c r="I4799" s="283" t="s">
        <v>40</v>
      </c>
      <c r="J4799" s="500">
        <v>1350</v>
      </c>
      <c r="K4799" s="501">
        <v>1215</v>
      </c>
      <c r="L4799" s="501">
        <v>1093.5</v>
      </c>
      <c r="M4799" s="501">
        <v>1080</v>
      </c>
      <c r="N4799" s="501">
        <v>972</v>
      </c>
      <c r="O4799" s="501">
        <v>874.8</v>
      </c>
      <c r="P4799" s="377" t="s">
        <v>31</v>
      </c>
      <c r="Q4799" s="377" t="s">
        <v>31</v>
      </c>
      <c r="R4799" s="377" t="s">
        <v>31</v>
      </c>
      <c r="S4799" s="270"/>
      <c r="T4799" s="283"/>
      <c r="U4799" s="283"/>
      <c r="V4799" s="270"/>
      <c r="W4799" s="270" t="s">
        <v>21</v>
      </c>
    </row>
    <row r="4800" s="253" customFormat="true" ht="25.5" hidden="true" spans="1:23">
      <c r="A4800" s="270">
        <f>MAX(A$3:A4799)+1</f>
        <v>4506</v>
      </c>
      <c r="B4800" s="270">
        <v>331303027</v>
      </c>
      <c r="C4800" s="270" t="s">
        <v>12387</v>
      </c>
      <c r="D4800" s="410" t="s">
        <v>12388</v>
      </c>
      <c r="E4800" s="410" t="s">
        <v>12387</v>
      </c>
      <c r="F4800" s="270" t="s">
        <v>12389</v>
      </c>
      <c r="G4800" s="270" t="s">
        <v>12390</v>
      </c>
      <c r="H4800" s="283" t="s">
        <v>44</v>
      </c>
      <c r="I4800" s="283" t="s">
        <v>40</v>
      </c>
      <c r="J4800" s="500">
        <v>1350</v>
      </c>
      <c r="K4800" s="501">
        <v>1215</v>
      </c>
      <c r="L4800" s="501">
        <v>1093.5</v>
      </c>
      <c r="M4800" s="501">
        <v>1080</v>
      </c>
      <c r="N4800" s="501">
        <v>972</v>
      </c>
      <c r="O4800" s="501">
        <v>874.8</v>
      </c>
      <c r="P4800" s="377" t="s">
        <v>31</v>
      </c>
      <c r="Q4800" s="377" t="s">
        <v>31</v>
      </c>
      <c r="R4800" s="377" t="s">
        <v>31</v>
      </c>
      <c r="S4800" s="270"/>
      <c r="T4800" s="283"/>
      <c r="U4800" s="283"/>
      <c r="V4800" s="270"/>
      <c r="W4800" s="270" t="s">
        <v>21</v>
      </c>
    </row>
    <row r="4801" s="253" customFormat="true" ht="38.25" hidden="true" spans="1:23">
      <c r="A4801" s="270">
        <f>MAX(A$3:A4800)+1</f>
        <v>4507</v>
      </c>
      <c r="B4801" s="270">
        <v>331303028</v>
      </c>
      <c r="C4801" s="270" t="s">
        <v>12283</v>
      </c>
      <c r="D4801" s="410" t="s">
        <v>12282</v>
      </c>
      <c r="E4801" s="410" t="s">
        <v>12283</v>
      </c>
      <c r="F4801" s="270" t="s">
        <v>12391</v>
      </c>
      <c r="G4801" s="270"/>
      <c r="H4801" s="283" t="s">
        <v>39</v>
      </c>
      <c r="I4801" s="283" t="s">
        <v>40</v>
      </c>
      <c r="J4801" s="490">
        <v>5100</v>
      </c>
      <c r="K4801" s="490">
        <v>5100</v>
      </c>
      <c r="L4801" s="490">
        <v>5100</v>
      </c>
      <c r="M4801" s="490">
        <v>4080</v>
      </c>
      <c r="N4801" s="490">
        <v>4080</v>
      </c>
      <c r="O4801" s="490">
        <v>4080</v>
      </c>
      <c r="P4801" s="377" t="s">
        <v>31</v>
      </c>
      <c r="Q4801" s="377" t="s">
        <v>31</v>
      </c>
      <c r="R4801" s="377" t="s">
        <v>31</v>
      </c>
      <c r="S4801" s="272" t="s">
        <v>12392</v>
      </c>
      <c r="T4801" s="312"/>
      <c r="U4801" s="312"/>
      <c r="V4801" s="270"/>
      <c r="W4801" s="270" t="s">
        <v>21</v>
      </c>
    </row>
    <row r="4802" s="253" customFormat="true" ht="25.5" hidden="true" spans="1:23">
      <c r="A4802" s="270">
        <f>MAX(A$3:A4801)+1</f>
        <v>4508</v>
      </c>
      <c r="B4802" s="270">
        <v>331303029</v>
      </c>
      <c r="C4802" s="270" t="s">
        <v>12393</v>
      </c>
      <c r="D4802" s="410" t="s">
        <v>12394</v>
      </c>
      <c r="E4802" s="410" t="s">
        <v>12393</v>
      </c>
      <c r="F4802" s="270"/>
      <c r="G4802" s="270" t="s">
        <v>7124</v>
      </c>
      <c r="H4802" s="283" t="s">
        <v>39</v>
      </c>
      <c r="I4802" s="283" t="s">
        <v>40</v>
      </c>
      <c r="J4802" s="490">
        <v>1350</v>
      </c>
      <c r="K4802" s="490">
        <v>1350</v>
      </c>
      <c r="L4802" s="490">
        <v>1350</v>
      </c>
      <c r="M4802" s="490">
        <v>1080</v>
      </c>
      <c r="N4802" s="490">
        <v>1080</v>
      </c>
      <c r="O4802" s="490">
        <v>1080</v>
      </c>
      <c r="P4802" s="377" t="s">
        <v>31</v>
      </c>
      <c r="Q4802" s="377" t="s">
        <v>31</v>
      </c>
      <c r="R4802" s="377" t="s">
        <v>31</v>
      </c>
      <c r="S4802" s="270"/>
      <c r="T4802" s="283"/>
      <c r="U4802" s="283"/>
      <c r="V4802" s="270"/>
      <c r="W4802" s="270" t="s">
        <v>21</v>
      </c>
    </row>
    <row r="4803" s="253" customFormat="true" ht="25.5" hidden="true" spans="1:23">
      <c r="A4803" s="270">
        <f>MAX(A$3:A4802)+1</f>
        <v>4509</v>
      </c>
      <c r="B4803" s="270">
        <v>331303031</v>
      </c>
      <c r="C4803" s="270" t="s">
        <v>12395</v>
      </c>
      <c r="D4803" s="410" t="s">
        <v>12396</v>
      </c>
      <c r="E4803" s="410" t="s">
        <v>12395</v>
      </c>
      <c r="F4803" s="270"/>
      <c r="G4803" s="270"/>
      <c r="H4803" s="283" t="s">
        <v>44</v>
      </c>
      <c r="I4803" s="283" t="s">
        <v>40</v>
      </c>
      <c r="J4803" s="377">
        <v>2886</v>
      </c>
      <c r="K4803" s="377">
        <v>2886</v>
      </c>
      <c r="L4803" s="377">
        <v>2886</v>
      </c>
      <c r="M4803" s="377">
        <v>2309</v>
      </c>
      <c r="N4803" s="377">
        <v>2309</v>
      </c>
      <c r="O4803" s="377">
        <v>2309</v>
      </c>
      <c r="P4803" s="377" t="s">
        <v>31</v>
      </c>
      <c r="Q4803" s="377" t="s">
        <v>31</v>
      </c>
      <c r="R4803" s="377" t="s">
        <v>31</v>
      </c>
      <c r="S4803" s="270"/>
      <c r="T4803" s="377"/>
      <c r="U4803" s="377"/>
      <c r="V4803" s="270"/>
      <c r="W4803" s="270" t="s">
        <v>938</v>
      </c>
    </row>
    <row r="4804" s="253" customFormat="true" ht="76.5" hidden="true" spans="1:23">
      <c r="A4804" s="270">
        <f>MAX(A$3:A4803)+1</f>
        <v>4510</v>
      </c>
      <c r="B4804" s="270">
        <v>331303032</v>
      </c>
      <c r="C4804" s="271" t="s">
        <v>12397</v>
      </c>
      <c r="D4804" s="336" t="s">
        <v>12398</v>
      </c>
      <c r="E4804" s="336" t="s">
        <v>12399</v>
      </c>
      <c r="F4804" s="270" t="s">
        <v>12400</v>
      </c>
      <c r="G4804" s="270" t="s">
        <v>12401</v>
      </c>
      <c r="H4804" s="287" t="s">
        <v>29</v>
      </c>
      <c r="I4804" s="377" t="s">
        <v>1772</v>
      </c>
      <c r="J4804" s="289" t="s">
        <v>70</v>
      </c>
      <c r="K4804" s="290"/>
      <c r="L4804" s="291"/>
      <c r="M4804" s="289" t="s">
        <v>70</v>
      </c>
      <c r="N4804" s="290"/>
      <c r="O4804" s="291"/>
      <c r="P4804" s="289" t="s">
        <v>70</v>
      </c>
      <c r="Q4804" s="290"/>
      <c r="R4804" s="291"/>
      <c r="S4804" s="271"/>
      <c r="T4804" s="283"/>
      <c r="U4804" s="283"/>
      <c r="V4804" s="270"/>
      <c r="W4804" s="270" t="s">
        <v>535</v>
      </c>
    </row>
    <row r="4805" s="252" customFormat="true" ht="25.5" hidden="true" spans="1:23">
      <c r="A4805" s="270"/>
      <c r="B4805" s="270">
        <v>331304</v>
      </c>
      <c r="C4805" s="270" t="s">
        <v>12402</v>
      </c>
      <c r="D4805" s="410"/>
      <c r="E4805" s="410"/>
      <c r="F4805" s="270"/>
      <c r="G4805" s="270"/>
      <c r="H4805" s="283"/>
      <c r="I4805" s="283"/>
      <c r="J4805" s="490"/>
      <c r="K4805" s="490"/>
      <c r="L4805" s="490"/>
      <c r="M4805" s="490"/>
      <c r="N4805" s="490"/>
      <c r="O4805" s="490"/>
      <c r="P4805" s="377"/>
      <c r="Q4805" s="377"/>
      <c r="R4805" s="377"/>
      <c r="S4805" s="270"/>
      <c r="T4805" s="283"/>
      <c r="U4805" s="283"/>
      <c r="V4805" s="270"/>
      <c r="W4805" s="270" t="s">
        <v>21</v>
      </c>
    </row>
    <row r="4806" s="253" customFormat="true" ht="27" hidden="true" spans="1:23">
      <c r="A4806" s="270">
        <f>MAX(A$3:A4805)+1</f>
        <v>4511</v>
      </c>
      <c r="B4806" s="270">
        <v>331304001</v>
      </c>
      <c r="C4806" s="503" t="s">
        <v>12403</v>
      </c>
      <c r="D4806" s="410" t="s">
        <v>12404</v>
      </c>
      <c r="E4806" s="410" t="s">
        <v>12403</v>
      </c>
      <c r="F4806" s="270"/>
      <c r="G4806" s="270"/>
      <c r="H4806" s="283" t="s">
        <v>39</v>
      </c>
      <c r="I4806" s="283" t="s">
        <v>40</v>
      </c>
      <c r="J4806" s="500">
        <v>225</v>
      </c>
      <c r="K4806" s="501">
        <v>202.5</v>
      </c>
      <c r="L4806" s="501">
        <v>182.25</v>
      </c>
      <c r="M4806" s="501">
        <v>180</v>
      </c>
      <c r="N4806" s="501">
        <v>162</v>
      </c>
      <c r="O4806" s="501">
        <v>145.8</v>
      </c>
      <c r="P4806" s="377" t="s">
        <v>31</v>
      </c>
      <c r="Q4806" s="377" t="s">
        <v>31</v>
      </c>
      <c r="R4806" s="377" t="s">
        <v>31</v>
      </c>
      <c r="S4806" s="270"/>
      <c r="T4806" s="283"/>
      <c r="U4806" s="283"/>
      <c r="V4806" s="270"/>
      <c r="W4806" s="270" t="s">
        <v>21</v>
      </c>
    </row>
    <row r="4807" s="253" customFormat="true" ht="27" hidden="true" spans="1:23">
      <c r="A4807" s="270">
        <f>MAX(A$3:A4806)+1</f>
        <v>4512</v>
      </c>
      <c r="B4807" s="270">
        <v>331304002</v>
      </c>
      <c r="C4807" s="503" t="s">
        <v>12405</v>
      </c>
      <c r="D4807" s="410" t="s">
        <v>12406</v>
      </c>
      <c r="E4807" s="410" t="s">
        <v>12405</v>
      </c>
      <c r="F4807" s="270"/>
      <c r="G4807" s="270"/>
      <c r="H4807" s="283" t="s">
        <v>39</v>
      </c>
      <c r="I4807" s="283" t="s">
        <v>40</v>
      </c>
      <c r="J4807" s="500">
        <v>450</v>
      </c>
      <c r="K4807" s="501">
        <v>405</v>
      </c>
      <c r="L4807" s="501">
        <v>364.5</v>
      </c>
      <c r="M4807" s="501">
        <v>360</v>
      </c>
      <c r="N4807" s="501">
        <v>324</v>
      </c>
      <c r="O4807" s="501">
        <v>291.6</v>
      </c>
      <c r="P4807" s="377" t="s">
        <v>31</v>
      </c>
      <c r="Q4807" s="377" t="s">
        <v>31</v>
      </c>
      <c r="R4807" s="377" t="s">
        <v>31</v>
      </c>
      <c r="S4807" s="270"/>
      <c r="T4807" s="283"/>
      <c r="U4807" s="283"/>
      <c r="V4807" s="270"/>
      <c r="W4807" s="270" t="s">
        <v>21</v>
      </c>
    </row>
    <row r="4808" s="253" customFormat="true" ht="25.5" hidden="true" spans="1:23">
      <c r="A4808" s="270">
        <f>MAX(A$3:A4807)+1</f>
        <v>4513</v>
      </c>
      <c r="B4808" s="270">
        <v>331304003</v>
      </c>
      <c r="C4808" s="503" t="s">
        <v>12407</v>
      </c>
      <c r="D4808" s="410" t="s">
        <v>12408</v>
      </c>
      <c r="E4808" s="410" t="s">
        <v>12407</v>
      </c>
      <c r="F4808" s="270"/>
      <c r="G4808" s="270" t="s">
        <v>12409</v>
      </c>
      <c r="H4808" s="283" t="s">
        <v>39</v>
      </c>
      <c r="I4808" s="283" t="s">
        <v>40</v>
      </c>
      <c r="J4808" s="500">
        <v>300</v>
      </c>
      <c r="K4808" s="501">
        <v>270</v>
      </c>
      <c r="L4808" s="501">
        <v>243</v>
      </c>
      <c r="M4808" s="501">
        <v>240</v>
      </c>
      <c r="N4808" s="501">
        <v>216</v>
      </c>
      <c r="O4808" s="501">
        <v>194.4</v>
      </c>
      <c r="P4808" s="377" t="s">
        <v>31</v>
      </c>
      <c r="Q4808" s="377" t="s">
        <v>31</v>
      </c>
      <c r="R4808" s="377" t="s">
        <v>31</v>
      </c>
      <c r="S4808" s="270"/>
      <c r="T4808" s="283"/>
      <c r="U4808" s="283"/>
      <c r="V4808" s="270"/>
      <c r="W4808" s="270" t="s">
        <v>21</v>
      </c>
    </row>
    <row r="4809" s="253" customFormat="true" ht="27" hidden="true" spans="1:23">
      <c r="A4809" s="270">
        <f>MAX(A$3:A4808)+1</f>
        <v>4514</v>
      </c>
      <c r="B4809" s="270">
        <v>331304004</v>
      </c>
      <c r="C4809" s="503" t="s">
        <v>12410</v>
      </c>
      <c r="D4809" s="410" t="s">
        <v>12411</v>
      </c>
      <c r="E4809" s="410" t="s">
        <v>12410</v>
      </c>
      <c r="F4809" s="270"/>
      <c r="G4809" s="270" t="s">
        <v>12409</v>
      </c>
      <c r="H4809" s="283" t="s">
        <v>39</v>
      </c>
      <c r="I4809" s="283" t="s">
        <v>40</v>
      </c>
      <c r="J4809" s="500">
        <v>525</v>
      </c>
      <c r="K4809" s="501">
        <v>472.5</v>
      </c>
      <c r="L4809" s="501">
        <v>425.25</v>
      </c>
      <c r="M4809" s="501">
        <v>420</v>
      </c>
      <c r="N4809" s="501">
        <v>378</v>
      </c>
      <c r="O4809" s="501">
        <v>340.2</v>
      </c>
      <c r="P4809" s="377" t="s">
        <v>31</v>
      </c>
      <c r="Q4809" s="377" t="s">
        <v>31</v>
      </c>
      <c r="R4809" s="377" t="s">
        <v>31</v>
      </c>
      <c r="S4809" s="270"/>
      <c r="T4809" s="283"/>
      <c r="U4809" s="283"/>
      <c r="V4809" s="270"/>
      <c r="W4809" s="270" t="s">
        <v>21</v>
      </c>
    </row>
    <row r="4810" s="253" customFormat="true" ht="27" hidden="true" spans="1:23">
      <c r="A4810" s="270">
        <f>MAX(A$3:A4809)+1</f>
        <v>4515</v>
      </c>
      <c r="B4810" s="270">
        <v>331304005</v>
      </c>
      <c r="C4810" s="503" t="s">
        <v>12412</v>
      </c>
      <c r="D4810" s="410" t="s">
        <v>12413</v>
      </c>
      <c r="E4810" s="410" t="s">
        <v>12412</v>
      </c>
      <c r="F4810" s="270"/>
      <c r="G4810" s="270"/>
      <c r="H4810" s="283" t="s">
        <v>29</v>
      </c>
      <c r="I4810" s="283" t="s">
        <v>40</v>
      </c>
      <c r="J4810" s="500">
        <v>525</v>
      </c>
      <c r="K4810" s="501">
        <v>472.5</v>
      </c>
      <c r="L4810" s="501">
        <v>425.25</v>
      </c>
      <c r="M4810" s="501">
        <v>420</v>
      </c>
      <c r="N4810" s="501">
        <v>378</v>
      </c>
      <c r="O4810" s="501">
        <v>340.2</v>
      </c>
      <c r="P4810" s="377" t="s">
        <v>31</v>
      </c>
      <c r="Q4810" s="377" t="s">
        <v>31</v>
      </c>
      <c r="R4810" s="377" t="s">
        <v>31</v>
      </c>
      <c r="S4810" s="270"/>
      <c r="T4810" s="283"/>
      <c r="U4810" s="283"/>
      <c r="V4810" s="270"/>
      <c r="W4810" s="270" t="s">
        <v>21</v>
      </c>
    </row>
    <row r="4811" s="253" customFormat="true" ht="27" hidden="true" spans="1:23">
      <c r="A4811" s="270">
        <f>MAX(A$3:A4810)+1</f>
        <v>4516</v>
      </c>
      <c r="B4811" s="270">
        <v>331304006</v>
      </c>
      <c r="C4811" s="503" t="s">
        <v>12414</v>
      </c>
      <c r="D4811" s="410" t="s">
        <v>12415</v>
      </c>
      <c r="E4811" s="410" t="s">
        <v>12414</v>
      </c>
      <c r="F4811" s="270" t="s">
        <v>8582</v>
      </c>
      <c r="G4811" s="270" t="s">
        <v>12409</v>
      </c>
      <c r="H4811" s="283" t="s">
        <v>4442</v>
      </c>
      <c r="I4811" s="283" t="s">
        <v>40</v>
      </c>
      <c r="J4811" s="500">
        <v>1050</v>
      </c>
      <c r="K4811" s="501">
        <v>945</v>
      </c>
      <c r="L4811" s="501">
        <v>850.5</v>
      </c>
      <c r="M4811" s="501">
        <v>840</v>
      </c>
      <c r="N4811" s="501">
        <v>756</v>
      </c>
      <c r="O4811" s="501">
        <v>680.4</v>
      </c>
      <c r="P4811" s="377" t="s">
        <v>31</v>
      </c>
      <c r="Q4811" s="377" t="s">
        <v>31</v>
      </c>
      <c r="R4811" s="377" t="s">
        <v>31</v>
      </c>
      <c r="S4811" s="272" t="s">
        <v>8517</v>
      </c>
      <c r="T4811" s="283"/>
      <c r="U4811" s="283"/>
      <c r="V4811" s="270"/>
      <c r="W4811" s="270" t="s">
        <v>21</v>
      </c>
    </row>
    <row r="4812" s="253" customFormat="true" ht="38.25" hidden="true" spans="1:23">
      <c r="A4812" s="270">
        <f>MAX(A$3:A4811)+1</f>
        <v>4517</v>
      </c>
      <c r="B4812" s="270">
        <v>331304007</v>
      </c>
      <c r="C4812" s="503" t="s">
        <v>7687</v>
      </c>
      <c r="D4812" s="410" t="s">
        <v>7686</v>
      </c>
      <c r="E4812" s="410" t="s">
        <v>7687</v>
      </c>
      <c r="F4812" s="474" t="s">
        <v>12416</v>
      </c>
      <c r="G4812" s="270"/>
      <c r="H4812" s="283" t="s">
        <v>39</v>
      </c>
      <c r="I4812" s="283" t="s">
        <v>40</v>
      </c>
      <c r="J4812" s="493">
        <v>910</v>
      </c>
      <c r="K4812" s="494">
        <v>910</v>
      </c>
      <c r="L4812" s="494">
        <v>910</v>
      </c>
      <c r="M4812" s="494">
        <v>728</v>
      </c>
      <c r="N4812" s="494">
        <v>728</v>
      </c>
      <c r="O4812" s="494">
        <v>728</v>
      </c>
      <c r="P4812" s="377" t="s">
        <v>31</v>
      </c>
      <c r="Q4812" s="377" t="s">
        <v>31</v>
      </c>
      <c r="R4812" s="377" t="s">
        <v>31</v>
      </c>
      <c r="S4812" s="270"/>
      <c r="T4812" s="377"/>
      <c r="U4812" s="377"/>
      <c r="V4812" s="270"/>
      <c r="W4812" s="270" t="s">
        <v>938</v>
      </c>
    </row>
    <row r="4813" s="253" customFormat="true" ht="38.25" hidden="true" spans="1:23">
      <c r="A4813" s="270">
        <f>MAX(A$3:A4812)+1</f>
        <v>4518</v>
      </c>
      <c r="B4813" s="270">
        <v>331304008</v>
      </c>
      <c r="C4813" s="503" t="s">
        <v>12417</v>
      </c>
      <c r="D4813" s="410" t="s">
        <v>12418</v>
      </c>
      <c r="E4813" s="410" t="s">
        <v>12417</v>
      </c>
      <c r="F4813" s="474" t="s">
        <v>12419</v>
      </c>
      <c r="G4813" s="270"/>
      <c r="H4813" s="283" t="s">
        <v>4442</v>
      </c>
      <c r="I4813" s="283" t="s">
        <v>40</v>
      </c>
      <c r="J4813" s="500">
        <v>1750</v>
      </c>
      <c r="K4813" s="501">
        <v>1575</v>
      </c>
      <c r="L4813" s="501">
        <v>1417.5</v>
      </c>
      <c r="M4813" s="501">
        <v>1400</v>
      </c>
      <c r="N4813" s="501">
        <v>1260</v>
      </c>
      <c r="O4813" s="501">
        <v>1134</v>
      </c>
      <c r="P4813" s="377" t="s">
        <v>31</v>
      </c>
      <c r="Q4813" s="377" t="s">
        <v>31</v>
      </c>
      <c r="R4813" s="377" t="s">
        <v>31</v>
      </c>
      <c r="S4813" s="272" t="s">
        <v>8517</v>
      </c>
      <c r="T4813" s="283"/>
      <c r="U4813" s="283"/>
      <c r="V4813" s="270"/>
      <c r="W4813" s="270" t="s">
        <v>21</v>
      </c>
    </row>
    <row r="4814" s="253" customFormat="true" ht="27" hidden="true" spans="1:23">
      <c r="A4814" s="270">
        <f>MAX(A$3:A4813)+1</f>
        <v>4519</v>
      </c>
      <c r="B4814" s="270">
        <v>331304009</v>
      </c>
      <c r="C4814" s="503" t="s">
        <v>12420</v>
      </c>
      <c r="D4814" s="410" t="s">
        <v>12421</v>
      </c>
      <c r="E4814" s="410" t="s">
        <v>12420</v>
      </c>
      <c r="F4814" s="270"/>
      <c r="G4814" s="270"/>
      <c r="H4814" s="283" t="s">
        <v>39</v>
      </c>
      <c r="I4814" s="283" t="s">
        <v>40</v>
      </c>
      <c r="J4814" s="500">
        <v>1500</v>
      </c>
      <c r="K4814" s="501">
        <v>1350</v>
      </c>
      <c r="L4814" s="501">
        <v>1215</v>
      </c>
      <c r="M4814" s="501">
        <v>1200</v>
      </c>
      <c r="N4814" s="501">
        <v>1080</v>
      </c>
      <c r="O4814" s="501">
        <v>972</v>
      </c>
      <c r="P4814" s="377" t="s">
        <v>31</v>
      </c>
      <c r="Q4814" s="377" t="s">
        <v>31</v>
      </c>
      <c r="R4814" s="377" t="s">
        <v>31</v>
      </c>
      <c r="S4814" s="270"/>
      <c r="T4814" s="283"/>
      <c r="U4814" s="283"/>
      <c r="V4814" s="270"/>
      <c r="W4814" s="270" t="s">
        <v>21</v>
      </c>
    </row>
    <row r="4815" s="253" customFormat="true" ht="27" hidden="true" spans="1:23">
      <c r="A4815" s="270">
        <f>MAX(A$3:A4814)+1</f>
        <v>4520</v>
      </c>
      <c r="B4815" s="270">
        <v>331304010</v>
      </c>
      <c r="C4815" s="503" t="s">
        <v>12422</v>
      </c>
      <c r="D4815" s="410" t="s">
        <v>12423</v>
      </c>
      <c r="E4815" s="410" t="s">
        <v>12422</v>
      </c>
      <c r="F4815" s="270"/>
      <c r="G4815" s="270"/>
      <c r="H4815" s="283" t="s">
        <v>39</v>
      </c>
      <c r="I4815" s="283" t="s">
        <v>40</v>
      </c>
      <c r="J4815" s="493">
        <v>695</v>
      </c>
      <c r="K4815" s="494">
        <v>695</v>
      </c>
      <c r="L4815" s="494">
        <v>695</v>
      </c>
      <c r="M4815" s="494">
        <v>556</v>
      </c>
      <c r="N4815" s="494">
        <v>556</v>
      </c>
      <c r="O4815" s="494">
        <v>556</v>
      </c>
      <c r="P4815" s="377" t="s">
        <v>31</v>
      </c>
      <c r="Q4815" s="377" t="s">
        <v>31</v>
      </c>
      <c r="R4815" s="377" t="s">
        <v>31</v>
      </c>
      <c r="S4815" s="270"/>
      <c r="T4815" s="377"/>
      <c r="U4815" s="377"/>
      <c r="V4815" s="270"/>
      <c r="W4815" s="270" t="s">
        <v>938</v>
      </c>
    </row>
    <row r="4816" s="253" customFormat="true" ht="27" hidden="true" spans="1:23">
      <c r="A4816" s="270">
        <f>MAX(A$3:A4815)+1</f>
        <v>4521</v>
      </c>
      <c r="B4816" s="270">
        <v>331304011</v>
      </c>
      <c r="C4816" s="503" t="s">
        <v>12424</v>
      </c>
      <c r="D4816" s="410" t="s">
        <v>12425</v>
      </c>
      <c r="E4816" s="410" t="s">
        <v>12424</v>
      </c>
      <c r="F4816" s="270"/>
      <c r="G4816" s="270"/>
      <c r="H4816" s="283" t="s">
        <v>39</v>
      </c>
      <c r="I4816" s="283" t="s">
        <v>40</v>
      </c>
      <c r="J4816" s="493">
        <v>1350</v>
      </c>
      <c r="K4816" s="494">
        <v>1350</v>
      </c>
      <c r="L4816" s="494">
        <v>1350</v>
      </c>
      <c r="M4816" s="494">
        <v>1080</v>
      </c>
      <c r="N4816" s="494">
        <v>1080</v>
      </c>
      <c r="O4816" s="494">
        <v>1080</v>
      </c>
      <c r="P4816" s="377" t="s">
        <v>31</v>
      </c>
      <c r="Q4816" s="377" t="s">
        <v>31</v>
      </c>
      <c r="R4816" s="377" t="s">
        <v>31</v>
      </c>
      <c r="S4816" s="270"/>
      <c r="T4816" s="377"/>
      <c r="U4816" s="377"/>
      <c r="V4816" s="270"/>
      <c r="W4816" s="270" t="s">
        <v>938</v>
      </c>
    </row>
    <row r="4817" s="253" customFormat="true" ht="27" hidden="true" spans="1:23">
      <c r="A4817" s="270">
        <f>MAX(A$3:A4816)+1</f>
        <v>4522</v>
      </c>
      <c r="B4817" s="270">
        <v>331304012</v>
      </c>
      <c r="C4817" s="503" t="s">
        <v>12426</v>
      </c>
      <c r="D4817" s="410" t="s">
        <v>12427</v>
      </c>
      <c r="E4817" s="410" t="s">
        <v>12426</v>
      </c>
      <c r="F4817" s="270"/>
      <c r="G4817" s="270"/>
      <c r="H4817" s="283" t="s">
        <v>4442</v>
      </c>
      <c r="I4817" s="283" t="s">
        <v>40</v>
      </c>
      <c r="J4817" s="500">
        <v>900</v>
      </c>
      <c r="K4817" s="501">
        <v>810</v>
      </c>
      <c r="L4817" s="501">
        <v>729</v>
      </c>
      <c r="M4817" s="501">
        <v>720</v>
      </c>
      <c r="N4817" s="501">
        <v>648</v>
      </c>
      <c r="O4817" s="501">
        <v>583.2</v>
      </c>
      <c r="P4817" s="377" t="s">
        <v>31</v>
      </c>
      <c r="Q4817" s="377" t="s">
        <v>31</v>
      </c>
      <c r="R4817" s="377" t="s">
        <v>31</v>
      </c>
      <c r="S4817" s="272" t="s">
        <v>8517</v>
      </c>
      <c r="T4817" s="283"/>
      <c r="U4817" s="283"/>
      <c r="V4817" s="270"/>
      <c r="W4817" s="270" t="s">
        <v>21</v>
      </c>
    </row>
    <row r="4818" s="253" customFormat="true" ht="27" hidden="true" spans="1:23">
      <c r="A4818" s="270">
        <f>MAX(A$3:A4817)+1</f>
        <v>4523</v>
      </c>
      <c r="B4818" s="270">
        <v>331304013</v>
      </c>
      <c r="C4818" s="503" t="s">
        <v>12428</v>
      </c>
      <c r="D4818" s="410" t="s">
        <v>12429</v>
      </c>
      <c r="E4818" s="410" t="s">
        <v>12428</v>
      </c>
      <c r="F4818" s="270" t="s">
        <v>12430</v>
      </c>
      <c r="G4818" s="270"/>
      <c r="H4818" s="283" t="s">
        <v>39</v>
      </c>
      <c r="I4818" s="283" t="s">
        <v>40</v>
      </c>
      <c r="J4818" s="500">
        <v>750</v>
      </c>
      <c r="K4818" s="501">
        <v>675</v>
      </c>
      <c r="L4818" s="501">
        <v>607.5</v>
      </c>
      <c r="M4818" s="501">
        <v>600</v>
      </c>
      <c r="N4818" s="501">
        <v>540</v>
      </c>
      <c r="O4818" s="501">
        <v>486</v>
      </c>
      <c r="P4818" s="377" t="s">
        <v>31</v>
      </c>
      <c r="Q4818" s="377" t="s">
        <v>31</v>
      </c>
      <c r="R4818" s="377" t="s">
        <v>31</v>
      </c>
      <c r="S4818" s="270"/>
      <c r="T4818" s="283"/>
      <c r="U4818" s="283"/>
      <c r="V4818" s="270"/>
      <c r="W4818" s="270" t="s">
        <v>21</v>
      </c>
    </row>
    <row r="4819" s="253" customFormat="true" ht="25.5" hidden="true" spans="1:23">
      <c r="A4819" s="270">
        <f>MAX(A$3:A4818)+1</f>
        <v>4524</v>
      </c>
      <c r="B4819" s="270">
        <v>331304014</v>
      </c>
      <c r="C4819" s="503" t="s">
        <v>12431</v>
      </c>
      <c r="D4819" s="410" t="s">
        <v>12432</v>
      </c>
      <c r="E4819" s="410" t="s">
        <v>12431</v>
      </c>
      <c r="F4819" s="270"/>
      <c r="G4819" s="270"/>
      <c r="H4819" s="283" t="s">
        <v>29</v>
      </c>
      <c r="I4819" s="283" t="s">
        <v>40</v>
      </c>
      <c r="J4819" s="493">
        <v>1280</v>
      </c>
      <c r="K4819" s="494">
        <v>1280</v>
      </c>
      <c r="L4819" s="494">
        <v>1280</v>
      </c>
      <c r="M4819" s="494">
        <v>1024</v>
      </c>
      <c r="N4819" s="494">
        <v>1024</v>
      </c>
      <c r="O4819" s="494">
        <v>1024</v>
      </c>
      <c r="P4819" s="377" t="s">
        <v>31</v>
      </c>
      <c r="Q4819" s="377" t="s">
        <v>31</v>
      </c>
      <c r="R4819" s="377" t="s">
        <v>31</v>
      </c>
      <c r="S4819" s="270"/>
      <c r="T4819" s="377"/>
      <c r="U4819" s="377"/>
      <c r="V4819" s="270"/>
      <c r="W4819" s="270" t="s">
        <v>938</v>
      </c>
    </row>
    <row r="4820" s="253" customFormat="true" ht="25.5" hidden="true" spans="1:23">
      <c r="A4820" s="270">
        <f>MAX(A$3:A4819)+1</f>
        <v>4525</v>
      </c>
      <c r="B4820" s="270">
        <v>331304015</v>
      </c>
      <c r="C4820" s="502" t="s">
        <v>12433</v>
      </c>
      <c r="D4820" s="410" t="s">
        <v>12434</v>
      </c>
      <c r="E4820" s="410" t="s">
        <v>12435</v>
      </c>
      <c r="F4820" s="270"/>
      <c r="G4820" s="270"/>
      <c r="H4820" s="283" t="s">
        <v>39</v>
      </c>
      <c r="I4820" s="283" t="s">
        <v>40</v>
      </c>
      <c r="J4820" s="490">
        <v>1200</v>
      </c>
      <c r="K4820" s="490">
        <v>1200</v>
      </c>
      <c r="L4820" s="490">
        <v>1200</v>
      </c>
      <c r="M4820" s="490">
        <v>960</v>
      </c>
      <c r="N4820" s="490">
        <v>960</v>
      </c>
      <c r="O4820" s="490">
        <v>960</v>
      </c>
      <c r="P4820" s="377" t="s">
        <v>31</v>
      </c>
      <c r="Q4820" s="377" t="s">
        <v>31</v>
      </c>
      <c r="R4820" s="377" t="s">
        <v>31</v>
      </c>
      <c r="S4820" s="270"/>
      <c r="T4820" s="283"/>
      <c r="U4820" s="283"/>
      <c r="V4820" s="270"/>
      <c r="W4820" s="270" t="s">
        <v>21</v>
      </c>
    </row>
    <row r="4821" s="253" customFormat="true" ht="25.5" hidden="true" spans="1:23">
      <c r="A4821" s="270">
        <f>MAX(A$3:A4820)+1</f>
        <v>4526</v>
      </c>
      <c r="B4821" s="270">
        <v>331304016</v>
      </c>
      <c r="C4821" s="341" t="s">
        <v>12436</v>
      </c>
      <c r="D4821" s="410" t="s">
        <v>7596</v>
      </c>
      <c r="E4821" s="410" t="s">
        <v>7595</v>
      </c>
      <c r="F4821" s="270" t="s">
        <v>12437</v>
      </c>
      <c r="G4821" s="270"/>
      <c r="H4821" s="283" t="s">
        <v>39</v>
      </c>
      <c r="I4821" s="283" t="s">
        <v>40</v>
      </c>
      <c r="J4821" s="490">
        <v>525</v>
      </c>
      <c r="K4821" s="490">
        <v>525</v>
      </c>
      <c r="L4821" s="490">
        <v>525</v>
      </c>
      <c r="M4821" s="490">
        <v>420</v>
      </c>
      <c r="N4821" s="490">
        <v>420</v>
      </c>
      <c r="O4821" s="490">
        <v>420</v>
      </c>
      <c r="P4821" s="377" t="s">
        <v>31</v>
      </c>
      <c r="Q4821" s="377" t="s">
        <v>31</v>
      </c>
      <c r="R4821" s="377" t="s">
        <v>31</v>
      </c>
      <c r="S4821" s="270"/>
      <c r="T4821" s="283"/>
      <c r="U4821" s="283"/>
      <c r="V4821" s="270"/>
      <c r="W4821" s="270" t="s">
        <v>21</v>
      </c>
    </row>
    <row r="4822" s="252" customFormat="true" ht="25.5" hidden="true" spans="1:23">
      <c r="A4822" s="270"/>
      <c r="B4822" s="270">
        <v>331305</v>
      </c>
      <c r="C4822" s="270" t="s">
        <v>12438</v>
      </c>
      <c r="D4822" s="410"/>
      <c r="E4822" s="410"/>
      <c r="F4822" s="270"/>
      <c r="G4822" s="270"/>
      <c r="H4822" s="283"/>
      <c r="I4822" s="283"/>
      <c r="J4822" s="490"/>
      <c r="K4822" s="490"/>
      <c r="L4822" s="490"/>
      <c r="M4822" s="490"/>
      <c r="N4822" s="490"/>
      <c r="O4822" s="490"/>
      <c r="P4822" s="377"/>
      <c r="Q4822" s="377"/>
      <c r="R4822" s="377"/>
      <c r="S4822" s="270"/>
      <c r="T4822" s="283"/>
      <c r="U4822" s="283"/>
      <c r="V4822" s="270"/>
      <c r="W4822" s="270" t="s">
        <v>21</v>
      </c>
    </row>
    <row r="4823" s="253" customFormat="true" ht="27" hidden="true" spans="1:23">
      <c r="A4823" s="270">
        <f>MAX(A$3:A4822)+1</f>
        <v>4527</v>
      </c>
      <c r="B4823" s="270">
        <v>331305001</v>
      </c>
      <c r="C4823" s="503" t="s">
        <v>7690</v>
      </c>
      <c r="D4823" s="410" t="s">
        <v>7689</v>
      </c>
      <c r="E4823" s="410" t="s">
        <v>7690</v>
      </c>
      <c r="F4823" s="270"/>
      <c r="G4823" s="270"/>
      <c r="H4823" s="283" t="s">
        <v>39</v>
      </c>
      <c r="I4823" s="283" t="s">
        <v>40</v>
      </c>
      <c r="J4823" s="500">
        <v>450</v>
      </c>
      <c r="K4823" s="501">
        <v>405</v>
      </c>
      <c r="L4823" s="501">
        <v>364.5</v>
      </c>
      <c r="M4823" s="501">
        <v>360</v>
      </c>
      <c r="N4823" s="501">
        <v>324</v>
      </c>
      <c r="O4823" s="501">
        <v>291.6</v>
      </c>
      <c r="P4823" s="377" t="s">
        <v>31</v>
      </c>
      <c r="Q4823" s="377" t="s">
        <v>31</v>
      </c>
      <c r="R4823" s="377" t="s">
        <v>31</v>
      </c>
      <c r="S4823" s="270"/>
      <c r="T4823" s="283"/>
      <c r="U4823" s="283"/>
      <c r="V4823" s="270"/>
      <c r="W4823" s="270" t="s">
        <v>21</v>
      </c>
    </row>
    <row r="4824" s="253" customFormat="true" ht="27" hidden="true" spans="1:23">
      <c r="A4824" s="270">
        <f>MAX(A$3:A4823)+1</f>
        <v>4528</v>
      </c>
      <c r="B4824" s="270">
        <v>331305002</v>
      </c>
      <c r="C4824" s="503" t="s">
        <v>12439</v>
      </c>
      <c r="D4824" s="410" t="s">
        <v>12440</v>
      </c>
      <c r="E4824" s="410" t="s">
        <v>12439</v>
      </c>
      <c r="F4824" s="270"/>
      <c r="G4824" s="270"/>
      <c r="H4824" s="283" t="s">
        <v>39</v>
      </c>
      <c r="I4824" s="283" t="s">
        <v>40</v>
      </c>
      <c r="J4824" s="500">
        <v>525</v>
      </c>
      <c r="K4824" s="501">
        <v>472.5</v>
      </c>
      <c r="L4824" s="501">
        <v>425.25</v>
      </c>
      <c r="M4824" s="501">
        <v>420</v>
      </c>
      <c r="N4824" s="501">
        <v>378</v>
      </c>
      <c r="O4824" s="501">
        <v>340.2</v>
      </c>
      <c r="P4824" s="377" t="s">
        <v>31</v>
      </c>
      <c r="Q4824" s="377" t="s">
        <v>31</v>
      </c>
      <c r="R4824" s="377" t="s">
        <v>31</v>
      </c>
      <c r="S4824" s="270"/>
      <c r="T4824" s="283"/>
      <c r="U4824" s="283"/>
      <c r="V4824" s="270"/>
      <c r="W4824" s="270" t="s">
        <v>21</v>
      </c>
    </row>
    <row r="4825" s="253" customFormat="true" ht="27" hidden="true" spans="1:23">
      <c r="A4825" s="270">
        <f>MAX(A$3:A4824)+1</f>
        <v>4529</v>
      </c>
      <c r="B4825" s="270">
        <v>331305003</v>
      </c>
      <c r="C4825" s="503" t="s">
        <v>12441</v>
      </c>
      <c r="D4825" s="410" t="s">
        <v>12442</v>
      </c>
      <c r="E4825" s="410" t="s">
        <v>12441</v>
      </c>
      <c r="F4825" s="474" t="s">
        <v>12443</v>
      </c>
      <c r="G4825" s="270"/>
      <c r="H4825" s="283" t="s">
        <v>39</v>
      </c>
      <c r="I4825" s="283" t="s">
        <v>40</v>
      </c>
      <c r="J4825" s="500">
        <v>1050</v>
      </c>
      <c r="K4825" s="501">
        <v>945</v>
      </c>
      <c r="L4825" s="501">
        <v>850.5</v>
      </c>
      <c r="M4825" s="501">
        <v>840</v>
      </c>
      <c r="N4825" s="501">
        <v>756</v>
      </c>
      <c r="O4825" s="501">
        <v>680.4</v>
      </c>
      <c r="P4825" s="377" t="s">
        <v>31</v>
      </c>
      <c r="Q4825" s="377" t="s">
        <v>31</v>
      </c>
      <c r="R4825" s="377" t="s">
        <v>31</v>
      </c>
      <c r="S4825" s="270"/>
      <c r="T4825" s="283"/>
      <c r="U4825" s="283"/>
      <c r="V4825" s="270"/>
      <c r="W4825" s="270" t="s">
        <v>21</v>
      </c>
    </row>
    <row r="4826" s="253" customFormat="true" ht="27" hidden="true" spans="1:23">
      <c r="A4826" s="270">
        <f>MAX(A$3:A4825)+1</f>
        <v>4530</v>
      </c>
      <c r="B4826" s="270">
        <v>331305004</v>
      </c>
      <c r="C4826" s="503" t="s">
        <v>12444</v>
      </c>
      <c r="D4826" s="410" t="s">
        <v>12445</v>
      </c>
      <c r="E4826" s="410" t="s">
        <v>12444</v>
      </c>
      <c r="F4826" s="474" t="s">
        <v>12446</v>
      </c>
      <c r="G4826" s="270"/>
      <c r="H4826" s="283" t="s">
        <v>39</v>
      </c>
      <c r="I4826" s="283" t="s">
        <v>40</v>
      </c>
      <c r="J4826" s="500">
        <v>390</v>
      </c>
      <c r="K4826" s="501">
        <v>351</v>
      </c>
      <c r="L4826" s="501">
        <v>315.9</v>
      </c>
      <c r="M4826" s="501">
        <v>312</v>
      </c>
      <c r="N4826" s="501">
        <v>280.8</v>
      </c>
      <c r="O4826" s="501">
        <v>252.72</v>
      </c>
      <c r="P4826" s="377" t="s">
        <v>31</v>
      </c>
      <c r="Q4826" s="377" t="s">
        <v>31</v>
      </c>
      <c r="R4826" s="377" t="s">
        <v>31</v>
      </c>
      <c r="S4826" s="270"/>
      <c r="T4826" s="283"/>
      <c r="U4826" s="283"/>
      <c r="V4826" s="270"/>
      <c r="W4826" s="270" t="s">
        <v>21</v>
      </c>
    </row>
    <row r="4827" s="253" customFormat="true" ht="38.25" hidden="true" spans="1:23">
      <c r="A4827" s="270">
        <f>MAX(A$3:A4826)+1</f>
        <v>4531</v>
      </c>
      <c r="B4827" s="270">
        <v>331305005</v>
      </c>
      <c r="C4827" s="503" t="s">
        <v>12447</v>
      </c>
      <c r="D4827" s="410" t="s">
        <v>12448</v>
      </c>
      <c r="E4827" s="410" t="s">
        <v>12447</v>
      </c>
      <c r="F4827" s="474" t="s">
        <v>12449</v>
      </c>
      <c r="G4827" s="270"/>
      <c r="H4827" s="283" t="s">
        <v>39</v>
      </c>
      <c r="I4827" s="283" t="s">
        <v>40</v>
      </c>
      <c r="J4827" s="500">
        <v>450</v>
      </c>
      <c r="K4827" s="501">
        <v>405</v>
      </c>
      <c r="L4827" s="501">
        <v>364.5</v>
      </c>
      <c r="M4827" s="501">
        <v>360</v>
      </c>
      <c r="N4827" s="501">
        <v>324</v>
      </c>
      <c r="O4827" s="501">
        <v>291.6</v>
      </c>
      <c r="P4827" s="377" t="s">
        <v>31</v>
      </c>
      <c r="Q4827" s="377" t="s">
        <v>31</v>
      </c>
      <c r="R4827" s="377" t="s">
        <v>31</v>
      </c>
      <c r="S4827" s="270"/>
      <c r="T4827" s="283"/>
      <c r="U4827" s="283"/>
      <c r="V4827" s="270"/>
      <c r="W4827" s="270" t="s">
        <v>21</v>
      </c>
    </row>
    <row r="4828" s="253" customFormat="true" ht="27" hidden="true" spans="1:23">
      <c r="A4828" s="270">
        <f>MAX(A$3:A4827)+1</f>
        <v>4532</v>
      </c>
      <c r="B4828" s="270">
        <v>331305006</v>
      </c>
      <c r="C4828" s="503" t="s">
        <v>12450</v>
      </c>
      <c r="D4828" s="410" t="s">
        <v>12451</v>
      </c>
      <c r="E4828" s="410" t="s">
        <v>12450</v>
      </c>
      <c r="F4828" s="474"/>
      <c r="G4828" s="270"/>
      <c r="H4828" s="283" t="s">
        <v>4442</v>
      </c>
      <c r="I4828" s="283" t="s">
        <v>40</v>
      </c>
      <c r="J4828" s="500">
        <v>750</v>
      </c>
      <c r="K4828" s="501">
        <v>675</v>
      </c>
      <c r="L4828" s="501">
        <v>607.5</v>
      </c>
      <c r="M4828" s="501">
        <v>600</v>
      </c>
      <c r="N4828" s="501">
        <v>540</v>
      </c>
      <c r="O4828" s="501">
        <v>486</v>
      </c>
      <c r="P4828" s="377" t="s">
        <v>31</v>
      </c>
      <c r="Q4828" s="377" t="s">
        <v>31</v>
      </c>
      <c r="R4828" s="377" t="s">
        <v>31</v>
      </c>
      <c r="S4828" s="272" t="s">
        <v>8517</v>
      </c>
      <c r="T4828" s="283"/>
      <c r="U4828" s="283"/>
      <c r="V4828" s="270"/>
      <c r="W4828" s="270" t="s">
        <v>21</v>
      </c>
    </row>
    <row r="4829" s="253" customFormat="true" ht="27" hidden="true" spans="1:23">
      <c r="A4829" s="270">
        <f>MAX(A$3:A4828)+1</f>
        <v>4533</v>
      </c>
      <c r="B4829" s="270">
        <v>331305007</v>
      </c>
      <c r="C4829" s="503" t="s">
        <v>12452</v>
      </c>
      <c r="D4829" s="410" t="s">
        <v>12453</v>
      </c>
      <c r="E4829" s="410" t="s">
        <v>12452</v>
      </c>
      <c r="F4829" s="474"/>
      <c r="G4829" s="270"/>
      <c r="H4829" s="283" t="s">
        <v>4442</v>
      </c>
      <c r="I4829" s="283" t="s">
        <v>40</v>
      </c>
      <c r="J4829" s="500">
        <v>675</v>
      </c>
      <c r="K4829" s="501">
        <v>607.5</v>
      </c>
      <c r="L4829" s="501">
        <v>546.75</v>
      </c>
      <c r="M4829" s="501">
        <v>540</v>
      </c>
      <c r="N4829" s="501">
        <v>486</v>
      </c>
      <c r="O4829" s="501">
        <v>437.4</v>
      </c>
      <c r="P4829" s="377" t="s">
        <v>31</v>
      </c>
      <c r="Q4829" s="377" t="s">
        <v>31</v>
      </c>
      <c r="R4829" s="377" t="s">
        <v>31</v>
      </c>
      <c r="S4829" s="272" t="s">
        <v>8517</v>
      </c>
      <c r="T4829" s="283"/>
      <c r="U4829" s="283"/>
      <c r="V4829" s="270"/>
      <c r="W4829" s="270" t="s">
        <v>21</v>
      </c>
    </row>
    <row r="4830" s="253" customFormat="true" ht="27" hidden="true" spans="1:23">
      <c r="A4830" s="270">
        <f>MAX(A$3:A4829)+1</f>
        <v>4534</v>
      </c>
      <c r="B4830" s="270">
        <v>331305008</v>
      </c>
      <c r="C4830" s="503" t="s">
        <v>12454</v>
      </c>
      <c r="D4830" s="410" t="s">
        <v>12455</v>
      </c>
      <c r="E4830" s="410" t="s">
        <v>12454</v>
      </c>
      <c r="F4830" s="474"/>
      <c r="G4830" s="270"/>
      <c r="H4830" s="283" t="s">
        <v>39</v>
      </c>
      <c r="I4830" s="283" t="s">
        <v>40</v>
      </c>
      <c r="J4830" s="500">
        <v>1050</v>
      </c>
      <c r="K4830" s="501">
        <v>945</v>
      </c>
      <c r="L4830" s="501">
        <v>850.5</v>
      </c>
      <c r="M4830" s="501">
        <v>840</v>
      </c>
      <c r="N4830" s="501">
        <v>756</v>
      </c>
      <c r="O4830" s="501">
        <v>680.4</v>
      </c>
      <c r="P4830" s="377" t="s">
        <v>31</v>
      </c>
      <c r="Q4830" s="377" t="s">
        <v>31</v>
      </c>
      <c r="R4830" s="377" t="s">
        <v>31</v>
      </c>
      <c r="S4830" s="270"/>
      <c r="T4830" s="283"/>
      <c r="U4830" s="283"/>
      <c r="V4830" s="270"/>
      <c r="W4830" s="270" t="s">
        <v>21</v>
      </c>
    </row>
    <row r="4831" s="253" customFormat="true" ht="27" hidden="true" spans="1:23">
      <c r="A4831" s="270">
        <f>MAX(A$3:A4830)+1</f>
        <v>4535</v>
      </c>
      <c r="B4831" s="270">
        <v>331305009</v>
      </c>
      <c r="C4831" s="503" t="s">
        <v>12456</v>
      </c>
      <c r="D4831" s="410" t="s">
        <v>12457</v>
      </c>
      <c r="E4831" s="410" t="s">
        <v>12456</v>
      </c>
      <c r="F4831" s="474"/>
      <c r="G4831" s="270"/>
      <c r="H4831" s="283" t="s">
        <v>39</v>
      </c>
      <c r="I4831" s="283" t="s">
        <v>40</v>
      </c>
      <c r="J4831" s="500">
        <v>1050</v>
      </c>
      <c r="K4831" s="501">
        <v>945</v>
      </c>
      <c r="L4831" s="501">
        <v>850.5</v>
      </c>
      <c r="M4831" s="501">
        <v>840</v>
      </c>
      <c r="N4831" s="501">
        <v>756</v>
      </c>
      <c r="O4831" s="501">
        <v>680.4</v>
      </c>
      <c r="P4831" s="377" t="s">
        <v>31</v>
      </c>
      <c r="Q4831" s="377" t="s">
        <v>31</v>
      </c>
      <c r="R4831" s="377" t="s">
        <v>31</v>
      </c>
      <c r="S4831" s="270"/>
      <c r="T4831" s="283"/>
      <c r="U4831" s="283"/>
      <c r="V4831" s="270"/>
      <c r="W4831" s="270" t="s">
        <v>21</v>
      </c>
    </row>
    <row r="4832" s="253" customFormat="true" ht="51" hidden="true" spans="1:23">
      <c r="A4832" s="270">
        <f>MAX(A$3:A4831)+1</f>
        <v>4536</v>
      </c>
      <c r="B4832" s="270">
        <v>331305010</v>
      </c>
      <c r="C4832" s="503" t="s">
        <v>12458</v>
      </c>
      <c r="D4832" s="410" t="s">
        <v>12459</v>
      </c>
      <c r="E4832" s="410" t="s">
        <v>12458</v>
      </c>
      <c r="F4832" s="474" t="s">
        <v>12460</v>
      </c>
      <c r="G4832" s="270"/>
      <c r="H4832" s="283" t="s">
        <v>39</v>
      </c>
      <c r="I4832" s="283" t="s">
        <v>40</v>
      </c>
      <c r="J4832" s="493">
        <v>4453</v>
      </c>
      <c r="K4832" s="494">
        <v>4453</v>
      </c>
      <c r="L4832" s="494">
        <v>4453</v>
      </c>
      <c r="M4832" s="494">
        <v>3562</v>
      </c>
      <c r="N4832" s="494">
        <v>3562</v>
      </c>
      <c r="O4832" s="494">
        <v>3562</v>
      </c>
      <c r="P4832" s="377" t="s">
        <v>31</v>
      </c>
      <c r="Q4832" s="377" t="s">
        <v>31</v>
      </c>
      <c r="R4832" s="377" t="s">
        <v>31</v>
      </c>
      <c r="S4832" s="270"/>
      <c r="T4832" s="377"/>
      <c r="U4832" s="377"/>
      <c r="V4832" s="270"/>
      <c r="W4832" s="270" t="s">
        <v>938</v>
      </c>
    </row>
    <row r="4833" s="253" customFormat="true" ht="25.5" hidden="true" spans="1:23">
      <c r="A4833" s="270">
        <f>MAX(A$3:A4832)+1</f>
        <v>4537</v>
      </c>
      <c r="B4833" s="270">
        <v>331305011</v>
      </c>
      <c r="C4833" s="503" t="s">
        <v>12461</v>
      </c>
      <c r="D4833" s="410" t="s">
        <v>12462</v>
      </c>
      <c r="E4833" s="410" t="s">
        <v>12461</v>
      </c>
      <c r="F4833" s="474" t="s">
        <v>12463</v>
      </c>
      <c r="G4833" s="270"/>
      <c r="H4833" s="283" t="s">
        <v>29</v>
      </c>
      <c r="I4833" s="283" t="s">
        <v>40</v>
      </c>
      <c r="J4833" s="500">
        <v>1800</v>
      </c>
      <c r="K4833" s="501">
        <v>1620</v>
      </c>
      <c r="L4833" s="501">
        <v>1458</v>
      </c>
      <c r="M4833" s="501">
        <v>1440</v>
      </c>
      <c r="N4833" s="501">
        <v>1296</v>
      </c>
      <c r="O4833" s="501">
        <v>1166.4</v>
      </c>
      <c r="P4833" s="377" t="s">
        <v>31</v>
      </c>
      <c r="Q4833" s="377" t="s">
        <v>31</v>
      </c>
      <c r="R4833" s="377" t="s">
        <v>31</v>
      </c>
      <c r="S4833" s="270"/>
      <c r="T4833" s="283"/>
      <c r="U4833" s="283"/>
      <c r="V4833" s="270"/>
      <c r="W4833" s="270" t="s">
        <v>21</v>
      </c>
    </row>
    <row r="4834" s="253" customFormat="true" ht="27" hidden="true" spans="1:23">
      <c r="A4834" s="270">
        <f>MAX(A$3:A4833)+1</f>
        <v>4538</v>
      </c>
      <c r="B4834" s="270">
        <v>331305012</v>
      </c>
      <c r="C4834" s="503" t="s">
        <v>12464</v>
      </c>
      <c r="D4834" s="410" t="s">
        <v>12465</v>
      </c>
      <c r="E4834" s="410" t="s">
        <v>12464</v>
      </c>
      <c r="F4834" s="474" t="s">
        <v>12466</v>
      </c>
      <c r="G4834" s="270"/>
      <c r="H4834" s="283" t="s">
        <v>39</v>
      </c>
      <c r="I4834" s="283" t="s">
        <v>40</v>
      </c>
      <c r="J4834" s="500">
        <v>300</v>
      </c>
      <c r="K4834" s="501">
        <v>270</v>
      </c>
      <c r="L4834" s="501">
        <v>243</v>
      </c>
      <c r="M4834" s="501">
        <v>240</v>
      </c>
      <c r="N4834" s="501">
        <v>216</v>
      </c>
      <c r="O4834" s="501">
        <v>194.4</v>
      </c>
      <c r="P4834" s="377" t="s">
        <v>31</v>
      </c>
      <c r="Q4834" s="377" t="s">
        <v>31</v>
      </c>
      <c r="R4834" s="377" t="s">
        <v>31</v>
      </c>
      <c r="S4834" s="270"/>
      <c r="T4834" s="283"/>
      <c r="U4834" s="283"/>
      <c r="V4834" s="270"/>
      <c r="W4834" s="270" t="s">
        <v>21</v>
      </c>
    </row>
    <row r="4835" s="253" customFormat="true" ht="27" hidden="true" spans="1:23">
      <c r="A4835" s="270">
        <f>MAX(A$3:A4834)+1</f>
        <v>4539</v>
      </c>
      <c r="B4835" s="270">
        <v>331305013</v>
      </c>
      <c r="C4835" s="503" t="s">
        <v>12467</v>
      </c>
      <c r="D4835" s="410" t="s">
        <v>12468</v>
      </c>
      <c r="E4835" s="410" t="s">
        <v>12467</v>
      </c>
      <c r="F4835" s="474"/>
      <c r="G4835" s="270"/>
      <c r="H4835" s="283" t="s">
        <v>39</v>
      </c>
      <c r="I4835" s="283" t="s">
        <v>40</v>
      </c>
      <c r="J4835" s="500">
        <v>300</v>
      </c>
      <c r="K4835" s="501">
        <v>270</v>
      </c>
      <c r="L4835" s="501">
        <v>243</v>
      </c>
      <c r="M4835" s="501">
        <v>240</v>
      </c>
      <c r="N4835" s="501">
        <v>216</v>
      </c>
      <c r="O4835" s="501">
        <v>194.4</v>
      </c>
      <c r="P4835" s="377" t="s">
        <v>31</v>
      </c>
      <c r="Q4835" s="377" t="s">
        <v>31</v>
      </c>
      <c r="R4835" s="377" t="s">
        <v>31</v>
      </c>
      <c r="S4835" s="270"/>
      <c r="T4835" s="283"/>
      <c r="U4835" s="283"/>
      <c r="V4835" s="270"/>
      <c r="W4835" s="270" t="s">
        <v>21</v>
      </c>
    </row>
    <row r="4836" s="253" customFormat="true" ht="25.5" hidden="true" spans="1:23">
      <c r="A4836" s="270">
        <f>MAX(A$3:A4835)+1</f>
        <v>4540</v>
      </c>
      <c r="B4836" s="270">
        <v>331305014</v>
      </c>
      <c r="C4836" s="503" t="s">
        <v>12469</v>
      </c>
      <c r="D4836" s="410" t="s">
        <v>12470</v>
      </c>
      <c r="E4836" s="410" t="s">
        <v>12469</v>
      </c>
      <c r="F4836" s="474"/>
      <c r="G4836" s="270"/>
      <c r="H4836" s="283" t="s">
        <v>4442</v>
      </c>
      <c r="I4836" s="283" t="s">
        <v>40</v>
      </c>
      <c r="J4836" s="500">
        <v>270</v>
      </c>
      <c r="K4836" s="501">
        <v>243</v>
      </c>
      <c r="L4836" s="501">
        <v>218.7</v>
      </c>
      <c r="M4836" s="501">
        <v>216</v>
      </c>
      <c r="N4836" s="501">
        <v>194.4</v>
      </c>
      <c r="O4836" s="501">
        <v>174.96</v>
      </c>
      <c r="P4836" s="377" t="s">
        <v>31</v>
      </c>
      <c r="Q4836" s="377" t="s">
        <v>31</v>
      </c>
      <c r="R4836" s="377" t="s">
        <v>31</v>
      </c>
      <c r="S4836" s="272" t="s">
        <v>8517</v>
      </c>
      <c r="T4836" s="283"/>
      <c r="U4836" s="283"/>
      <c r="V4836" s="270"/>
      <c r="W4836" s="270" t="s">
        <v>21</v>
      </c>
    </row>
    <row r="4837" s="253" customFormat="true" ht="25.5" hidden="true" spans="1:23">
      <c r="A4837" s="270">
        <f>MAX(A$3:A4836)+1</f>
        <v>4541</v>
      </c>
      <c r="B4837" s="270">
        <v>331305015</v>
      </c>
      <c r="C4837" s="503" t="s">
        <v>12471</v>
      </c>
      <c r="D4837" s="410" t="s">
        <v>12472</v>
      </c>
      <c r="E4837" s="410" t="s">
        <v>12471</v>
      </c>
      <c r="F4837" s="474" t="s">
        <v>12473</v>
      </c>
      <c r="G4837" s="270"/>
      <c r="H4837" s="283" t="s">
        <v>29</v>
      </c>
      <c r="I4837" s="283" t="s">
        <v>40</v>
      </c>
      <c r="J4837" s="500">
        <v>600</v>
      </c>
      <c r="K4837" s="501">
        <v>540</v>
      </c>
      <c r="L4837" s="501">
        <v>486</v>
      </c>
      <c r="M4837" s="501">
        <v>480</v>
      </c>
      <c r="N4837" s="501">
        <v>432</v>
      </c>
      <c r="O4837" s="501">
        <v>388.8</v>
      </c>
      <c r="P4837" s="377" t="s">
        <v>31</v>
      </c>
      <c r="Q4837" s="377" t="s">
        <v>31</v>
      </c>
      <c r="R4837" s="377" t="s">
        <v>31</v>
      </c>
      <c r="S4837" s="270"/>
      <c r="T4837" s="283"/>
      <c r="U4837" s="283"/>
      <c r="V4837" s="270"/>
      <c r="W4837" s="270" t="s">
        <v>21</v>
      </c>
    </row>
    <row r="4838" s="253" customFormat="true" ht="27" hidden="true" spans="1:23">
      <c r="A4838" s="270">
        <f>MAX(A$3:A4837)+1</f>
        <v>4542</v>
      </c>
      <c r="B4838" s="270">
        <v>331305016</v>
      </c>
      <c r="C4838" s="503" t="s">
        <v>12474</v>
      </c>
      <c r="D4838" s="410" t="s">
        <v>12475</v>
      </c>
      <c r="E4838" s="410" t="s">
        <v>12474</v>
      </c>
      <c r="F4838" s="474"/>
      <c r="G4838" s="270"/>
      <c r="H4838" s="283" t="s">
        <v>29</v>
      </c>
      <c r="I4838" s="283" t="s">
        <v>40</v>
      </c>
      <c r="J4838" s="500">
        <v>2630</v>
      </c>
      <c r="K4838" s="501">
        <v>2367</v>
      </c>
      <c r="L4838" s="501">
        <v>2130.3</v>
      </c>
      <c r="M4838" s="501">
        <v>2104</v>
      </c>
      <c r="N4838" s="501">
        <v>1893.6</v>
      </c>
      <c r="O4838" s="501">
        <v>1704.24</v>
      </c>
      <c r="P4838" s="377" t="s">
        <v>31</v>
      </c>
      <c r="Q4838" s="377" t="s">
        <v>31</v>
      </c>
      <c r="R4838" s="377" t="s">
        <v>31</v>
      </c>
      <c r="S4838" s="270"/>
      <c r="T4838" s="283"/>
      <c r="U4838" s="283"/>
      <c r="V4838" s="270"/>
      <c r="W4838" s="270" t="s">
        <v>21</v>
      </c>
    </row>
    <row r="4839" s="253" customFormat="true" ht="63.75" hidden="true" spans="1:23">
      <c r="A4839" s="270">
        <f>MAX(A$3:A4838)+1</f>
        <v>4543</v>
      </c>
      <c r="B4839" s="270">
        <v>331305017</v>
      </c>
      <c r="C4839" s="503" t="s">
        <v>12476</v>
      </c>
      <c r="D4839" s="410" t="s">
        <v>12477</v>
      </c>
      <c r="E4839" s="410" t="s">
        <v>12476</v>
      </c>
      <c r="F4839" s="474" t="s">
        <v>12478</v>
      </c>
      <c r="G4839" s="270"/>
      <c r="H4839" s="283" t="s">
        <v>29</v>
      </c>
      <c r="I4839" s="283" t="s">
        <v>40</v>
      </c>
      <c r="J4839" s="490" t="s">
        <v>70</v>
      </c>
      <c r="K4839" s="490" t="s">
        <v>70</v>
      </c>
      <c r="L4839" s="490" t="s">
        <v>70</v>
      </c>
      <c r="M4839" s="490" t="s">
        <v>70</v>
      </c>
      <c r="N4839" s="490" t="s">
        <v>70</v>
      </c>
      <c r="O4839" s="490" t="s">
        <v>70</v>
      </c>
      <c r="P4839" s="377" t="s">
        <v>70</v>
      </c>
      <c r="Q4839" s="377" t="s">
        <v>70</v>
      </c>
      <c r="R4839" s="377" t="s">
        <v>70</v>
      </c>
      <c r="S4839" s="270" t="s">
        <v>5353</v>
      </c>
      <c r="T4839" s="283"/>
      <c r="U4839" s="283"/>
      <c r="V4839" s="270"/>
      <c r="W4839" s="270" t="s">
        <v>21</v>
      </c>
    </row>
    <row r="4840" s="253" customFormat="true" ht="27" hidden="true" spans="1:23">
      <c r="A4840" s="270">
        <f>MAX(A$3:A4839)+1</f>
        <v>4544</v>
      </c>
      <c r="B4840" s="270">
        <v>331305018</v>
      </c>
      <c r="C4840" s="503" t="s">
        <v>12479</v>
      </c>
      <c r="D4840" s="410" t="s">
        <v>12480</v>
      </c>
      <c r="E4840" s="410" t="s">
        <v>12479</v>
      </c>
      <c r="F4840" s="270"/>
      <c r="G4840" s="270"/>
      <c r="H4840" s="283" t="s">
        <v>29</v>
      </c>
      <c r="I4840" s="283" t="s">
        <v>842</v>
      </c>
      <c r="J4840" s="490">
        <v>1010</v>
      </c>
      <c r="K4840" s="490">
        <v>1010</v>
      </c>
      <c r="L4840" s="490">
        <v>1010</v>
      </c>
      <c r="M4840" s="490">
        <v>808</v>
      </c>
      <c r="N4840" s="490">
        <v>808</v>
      </c>
      <c r="O4840" s="490">
        <v>808</v>
      </c>
      <c r="P4840" s="377" t="s">
        <v>31</v>
      </c>
      <c r="Q4840" s="377" t="s">
        <v>31</v>
      </c>
      <c r="R4840" s="377" t="s">
        <v>31</v>
      </c>
      <c r="S4840" s="270"/>
      <c r="T4840" s="283"/>
      <c r="U4840" s="283"/>
      <c r="V4840" s="270"/>
      <c r="W4840" s="270" t="s">
        <v>21</v>
      </c>
    </row>
    <row r="4841" s="253" customFormat="true" ht="63.75" hidden="true" spans="1:23">
      <c r="A4841" s="270">
        <f>MAX(A$3:A4840)+1</f>
        <v>4545</v>
      </c>
      <c r="B4841" s="270">
        <v>331305019</v>
      </c>
      <c r="C4841" s="341" t="s">
        <v>12481</v>
      </c>
      <c r="D4841" s="410" t="s">
        <v>11520</v>
      </c>
      <c r="E4841" s="410" t="s">
        <v>11519</v>
      </c>
      <c r="F4841" s="270"/>
      <c r="G4841" s="270"/>
      <c r="H4841" s="283" t="s">
        <v>29</v>
      </c>
      <c r="I4841" s="283" t="s">
        <v>40</v>
      </c>
      <c r="J4841" s="490" t="s">
        <v>70</v>
      </c>
      <c r="K4841" s="490" t="s">
        <v>70</v>
      </c>
      <c r="L4841" s="490" t="s">
        <v>70</v>
      </c>
      <c r="M4841" s="490" t="s">
        <v>70</v>
      </c>
      <c r="N4841" s="490" t="s">
        <v>70</v>
      </c>
      <c r="O4841" s="490" t="s">
        <v>70</v>
      </c>
      <c r="P4841" s="377" t="s">
        <v>70</v>
      </c>
      <c r="Q4841" s="377" t="s">
        <v>70</v>
      </c>
      <c r="R4841" s="377" t="s">
        <v>70</v>
      </c>
      <c r="S4841" s="270"/>
      <c r="T4841" s="283"/>
      <c r="U4841" s="283"/>
      <c r="V4841" s="270"/>
      <c r="W4841" s="270" t="s">
        <v>21</v>
      </c>
    </row>
    <row r="4842" s="252" customFormat="true" ht="25.5" hidden="true" spans="1:23">
      <c r="A4842" s="270"/>
      <c r="B4842" s="270">
        <v>331306</v>
      </c>
      <c r="C4842" s="270" t="s">
        <v>12482</v>
      </c>
      <c r="D4842" s="410"/>
      <c r="E4842" s="410"/>
      <c r="F4842" s="270"/>
      <c r="G4842" s="270"/>
      <c r="H4842" s="283"/>
      <c r="I4842" s="283"/>
      <c r="J4842" s="490"/>
      <c r="K4842" s="490"/>
      <c r="L4842" s="490"/>
      <c r="M4842" s="490"/>
      <c r="N4842" s="490"/>
      <c r="O4842" s="490"/>
      <c r="P4842" s="377"/>
      <c r="Q4842" s="377"/>
      <c r="R4842" s="377"/>
      <c r="S4842" s="270"/>
      <c r="T4842" s="283"/>
      <c r="U4842" s="283"/>
      <c r="V4842" s="270"/>
      <c r="W4842" s="270" t="s">
        <v>21</v>
      </c>
    </row>
    <row r="4843" s="253" customFormat="true" ht="27" hidden="true" spans="1:23">
      <c r="A4843" s="270">
        <f>MAX(A$3:A4842)+1</f>
        <v>4546</v>
      </c>
      <c r="B4843" s="270">
        <v>331306002</v>
      </c>
      <c r="C4843" s="503" t="s">
        <v>12483</v>
      </c>
      <c r="D4843" s="410" t="s">
        <v>12484</v>
      </c>
      <c r="E4843" s="410" t="s">
        <v>12483</v>
      </c>
      <c r="F4843" s="270"/>
      <c r="G4843" s="270"/>
      <c r="H4843" s="283" t="s">
        <v>44</v>
      </c>
      <c r="I4843" s="283" t="s">
        <v>40</v>
      </c>
      <c r="J4843" s="500">
        <v>1800</v>
      </c>
      <c r="K4843" s="501">
        <v>1620</v>
      </c>
      <c r="L4843" s="501">
        <v>1458</v>
      </c>
      <c r="M4843" s="501">
        <v>1440</v>
      </c>
      <c r="N4843" s="501">
        <v>1296</v>
      </c>
      <c r="O4843" s="501">
        <v>1166.4</v>
      </c>
      <c r="P4843" s="377" t="s">
        <v>31</v>
      </c>
      <c r="Q4843" s="377" t="s">
        <v>31</v>
      </c>
      <c r="R4843" s="377" t="s">
        <v>31</v>
      </c>
      <c r="S4843" s="270"/>
      <c r="T4843" s="283"/>
      <c r="U4843" s="283"/>
      <c r="V4843" s="270"/>
      <c r="W4843" s="270" t="s">
        <v>21</v>
      </c>
    </row>
    <row r="4844" s="253" customFormat="true" ht="27" hidden="true" spans="1:23">
      <c r="A4844" s="270">
        <f>MAX(A$3:A4843)+1</f>
        <v>4547</v>
      </c>
      <c r="B4844" s="270" t="s">
        <v>12485</v>
      </c>
      <c r="C4844" s="502" t="s">
        <v>12486</v>
      </c>
      <c r="D4844" s="410" t="s">
        <v>12484</v>
      </c>
      <c r="E4844" s="410" t="s">
        <v>12483</v>
      </c>
      <c r="F4844" s="270"/>
      <c r="G4844" s="270"/>
      <c r="H4844" s="283" t="s">
        <v>44</v>
      </c>
      <c r="I4844" s="283" t="s">
        <v>40</v>
      </c>
      <c r="J4844" s="377">
        <v>1457</v>
      </c>
      <c r="K4844" s="377">
        <v>1457</v>
      </c>
      <c r="L4844" s="377">
        <v>1457</v>
      </c>
      <c r="M4844" s="377">
        <v>1166</v>
      </c>
      <c r="N4844" s="377">
        <v>1166</v>
      </c>
      <c r="O4844" s="377">
        <v>1166</v>
      </c>
      <c r="P4844" s="377" t="s">
        <v>31</v>
      </c>
      <c r="Q4844" s="377" t="s">
        <v>31</v>
      </c>
      <c r="R4844" s="377" t="s">
        <v>31</v>
      </c>
      <c r="T4844" s="404"/>
      <c r="U4844" s="404"/>
      <c r="V4844" s="270"/>
      <c r="W4844" s="270" t="s">
        <v>938</v>
      </c>
    </row>
    <row r="4845" s="253" customFormat="true" ht="38.25" hidden="true" spans="1:23">
      <c r="A4845" s="270">
        <f>MAX(A$3:A4844)+1</f>
        <v>4548</v>
      </c>
      <c r="B4845" s="270">
        <v>331306003</v>
      </c>
      <c r="C4845" s="503" t="s">
        <v>12487</v>
      </c>
      <c r="D4845" s="410" t="s">
        <v>12488</v>
      </c>
      <c r="E4845" s="410" t="s">
        <v>12487</v>
      </c>
      <c r="F4845" s="474" t="s">
        <v>12489</v>
      </c>
      <c r="G4845" s="270"/>
      <c r="H4845" s="283" t="s">
        <v>44</v>
      </c>
      <c r="I4845" s="283" t="s">
        <v>40</v>
      </c>
      <c r="J4845" s="500">
        <v>900</v>
      </c>
      <c r="K4845" s="501">
        <v>810</v>
      </c>
      <c r="L4845" s="501">
        <v>729</v>
      </c>
      <c r="M4845" s="501">
        <v>720</v>
      </c>
      <c r="N4845" s="501">
        <v>648</v>
      </c>
      <c r="O4845" s="501">
        <v>583.2</v>
      </c>
      <c r="P4845" s="377" t="s">
        <v>31</v>
      </c>
      <c r="Q4845" s="377" t="s">
        <v>31</v>
      </c>
      <c r="R4845" s="377" t="s">
        <v>31</v>
      </c>
      <c r="S4845" s="430" t="s">
        <v>12490</v>
      </c>
      <c r="T4845" s="283"/>
      <c r="U4845" s="283"/>
      <c r="V4845" s="270"/>
      <c r="W4845" s="270" t="s">
        <v>21</v>
      </c>
    </row>
    <row r="4846" s="253" customFormat="true" ht="27" hidden="true" spans="1:23">
      <c r="A4846" s="270">
        <f>MAX(A$3:A4845)+1</f>
        <v>4549</v>
      </c>
      <c r="B4846" s="270">
        <v>331306004</v>
      </c>
      <c r="C4846" s="503" t="s">
        <v>12491</v>
      </c>
      <c r="D4846" s="410" t="s">
        <v>12492</v>
      </c>
      <c r="E4846" s="410" t="s">
        <v>12491</v>
      </c>
      <c r="F4846" s="474" t="s">
        <v>12493</v>
      </c>
      <c r="G4846" s="270"/>
      <c r="H4846" s="283" t="s">
        <v>1113</v>
      </c>
      <c r="I4846" s="283" t="s">
        <v>40</v>
      </c>
      <c r="J4846" s="500">
        <v>450</v>
      </c>
      <c r="K4846" s="501">
        <v>405</v>
      </c>
      <c r="L4846" s="501">
        <v>364.5</v>
      </c>
      <c r="M4846" s="501">
        <v>360</v>
      </c>
      <c r="N4846" s="501">
        <v>324</v>
      </c>
      <c r="O4846" s="501">
        <v>291.6</v>
      </c>
      <c r="P4846" s="377" t="s">
        <v>31</v>
      </c>
      <c r="Q4846" s="377" t="s">
        <v>31</v>
      </c>
      <c r="R4846" s="377" t="s">
        <v>31</v>
      </c>
      <c r="S4846" s="272" t="s">
        <v>7652</v>
      </c>
      <c r="T4846" s="283"/>
      <c r="U4846" s="283"/>
      <c r="V4846" s="270"/>
      <c r="W4846" s="270" t="s">
        <v>21</v>
      </c>
    </row>
    <row r="4847" s="253" customFormat="true" ht="27" hidden="true" spans="1:23">
      <c r="A4847" s="270">
        <f>MAX(A$3:A4846)+1</f>
        <v>4550</v>
      </c>
      <c r="B4847" s="270">
        <v>331306005</v>
      </c>
      <c r="C4847" s="503" t="s">
        <v>12494</v>
      </c>
      <c r="D4847" s="410" t="s">
        <v>12495</v>
      </c>
      <c r="E4847" s="410" t="s">
        <v>12494</v>
      </c>
      <c r="F4847" s="474"/>
      <c r="G4847" s="270"/>
      <c r="H4847" s="283" t="s">
        <v>29</v>
      </c>
      <c r="I4847" s="283" t="s">
        <v>40</v>
      </c>
      <c r="J4847" s="500">
        <v>1200</v>
      </c>
      <c r="K4847" s="501">
        <v>1080</v>
      </c>
      <c r="L4847" s="501">
        <v>972</v>
      </c>
      <c r="M4847" s="501">
        <v>960</v>
      </c>
      <c r="N4847" s="501">
        <v>864</v>
      </c>
      <c r="O4847" s="501">
        <v>777.6</v>
      </c>
      <c r="P4847" s="377" t="s">
        <v>31</v>
      </c>
      <c r="Q4847" s="377" t="s">
        <v>31</v>
      </c>
      <c r="R4847" s="377" t="s">
        <v>31</v>
      </c>
      <c r="S4847" s="270"/>
      <c r="T4847" s="283"/>
      <c r="U4847" s="283"/>
      <c r="V4847" s="270"/>
      <c r="W4847" s="270" t="s">
        <v>21</v>
      </c>
    </row>
    <row r="4848" s="253" customFormat="true" ht="38.25" hidden="true" spans="1:23">
      <c r="A4848" s="270">
        <f>MAX(A$3:A4847)+1</f>
        <v>4551</v>
      </c>
      <c r="B4848" s="270">
        <v>331306006</v>
      </c>
      <c r="C4848" s="503" t="s">
        <v>12496</v>
      </c>
      <c r="D4848" s="410" t="s">
        <v>12497</v>
      </c>
      <c r="E4848" s="410" t="s">
        <v>12498</v>
      </c>
      <c r="F4848" s="474"/>
      <c r="G4848" s="270"/>
      <c r="H4848" s="283" t="s">
        <v>44</v>
      </c>
      <c r="I4848" s="283" t="s">
        <v>40</v>
      </c>
      <c r="J4848" s="490">
        <v>1850</v>
      </c>
      <c r="K4848" s="490">
        <v>1850</v>
      </c>
      <c r="L4848" s="490">
        <v>1850</v>
      </c>
      <c r="M4848" s="490">
        <v>1480</v>
      </c>
      <c r="N4848" s="490">
        <v>1480</v>
      </c>
      <c r="O4848" s="490">
        <v>1480</v>
      </c>
      <c r="P4848" s="377" t="s">
        <v>31</v>
      </c>
      <c r="Q4848" s="377" t="s">
        <v>31</v>
      </c>
      <c r="R4848" s="377" t="s">
        <v>31</v>
      </c>
      <c r="S4848" s="270"/>
      <c r="T4848" s="312"/>
      <c r="U4848" s="312"/>
      <c r="V4848" s="270"/>
      <c r="W4848" s="270" t="s">
        <v>21</v>
      </c>
    </row>
    <row r="4849" s="253" customFormat="true" ht="27" hidden="true" spans="1:23">
      <c r="A4849" s="270">
        <f>MAX(A$3:A4848)+1</f>
        <v>4552</v>
      </c>
      <c r="B4849" s="270">
        <v>331306007</v>
      </c>
      <c r="C4849" s="503" t="s">
        <v>12499</v>
      </c>
      <c r="D4849" s="410" t="s">
        <v>12500</v>
      </c>
      <c r="E4849" s="410" t="s">
        <v>12499</v>
      </c>
      <c r="F4849" s="474" t="s">
        <v>12493</v>
      </c>
      <c r="G4849" s="270"/>
      <c r="H4849" s="283" t="s">
        <v>44</v>
      </c>
      <c r="I4849" s="283" t="s">
        <v>40</v>
      </c>
      <c r="J4849" s="500">
        <v>1580</v>
      </c>
      <c r="K4849" s="501">
        <v>1422</v>
      </c>
      <c r="L4849" s="501">
        <v>1279.8</v>
      </c>
      <c r="M4849" s="501">
        <v>1264</v>
      </c>
      <c r="N4849" s="501">
        <v>1137.6</v>
      </c>
      <c r="O4849" s="501">
        <v>1023.84</v>
      </c>
      <c r="P4849" s="377" t="s">
        <v>31</v>
      </c>
      <c r="Q4849" s="377" t="s">
        <v>31</v>
      </c>
      <c r="R4849" s="377" t="s">
        <v>31</v>
      </c>
      <c r="S4849" s="270"/>
      <c r="T4849" s="283"/>
      <c r="U4849" s="283"/>
      <c r="V4849" s="270"/>
      <c r="W4849" s="270" t="s">
        <v>21</v>
      </c>
    </row>
    <row r="4850" s="253" customFormat="true" ht="38.25" hidden="true" spans="1:23">
      <c r="A4850" s="270">
        <f>MAX(A$3:A4849)+1</f>
        <v>4553</v>
      </c>
      <c r="B4850" s="270">
        <v>331306008</v>
      </c>
      <c r="C4850" s="503" t="s">
        <v>12501</v>
      </c>
      <c r="D4850" s="410" t="s">
        <v>12502</v>
      </c>
      <c r="E4850" s="410" t="s">
        <v>12501</v>
      </c>
      <c r="F4850" s="270" t="s">
        <v>12503</v>
      </c>
      <c r="G4850" s="270"/>
      <c r="H4850" s="283" t="s">
        <v>44</v>
      </c>
      <c r="I4850" s="283" t="s">
        <v>40</v>
      </c>
      <c r="J4850" s="490">
        <v>2370</v>
      </c>
      <c r="K4850" s="490">
        <v>2370</v>
      </c>
      <c r="L4850" s="490">
        <v>2370</v>
      </c>
      <c r="M4850" s="490">
        <v>1896</v>
      </c>
      <c r="N4850" s="490">
        <v>1896</v>
      </c>
      <c r="O4850" s="490">
        <v>1896</v>
      </c>
      <c r="P4850" s="377" t="s">
        <v>31</v>
      </c>
      <c r="Q4850" s="377" t="s">
        <v>31</v>
      </c>
      <c r="R4850" s="377" t="s">
        <v>31</v>
      </c>
      <c r="S4850" s="270"/>
      <c r="T4850" s="283"/>
      <c r="U4850" s="283"/>
      <c r="V4850" s="270"/>
      <c r="W4850" s="270" t="s">
        <v>21</v>
      </c>
    </row>
    <row r="4851" s="253" customFormat="true" ht="27" hidden="true" spans="1:23">
      <c r="A4851" s="270">
        <f>MAX(A$3:A4850)+1</f>
        <v>4554</v>
      </c>
      <c r="B4851" s="270">
        <v>331306009</v>
      </c>
      <c r="C4851" s="503" t="s">
        <v>12504</v>
      </c>
      <c r="D4851" s="410" t="s">
        <v>12505</v>
      </c>
      <c r="E4851" s="410" t="s">
        <v>12504</v>
      </c>
      <c r="F4851" s="474" t="s">
        <v>12493</v>
      </c>
      <c r="G4851" s="270"/>
      <c r="H4851" s="283" t="s">
        <v>44</v>
      </c>
      <c r="I4851" s="283" t="s">
        <v>40</v>
      </c>
      <c r="J4851" s="500">
        <v>1950</v>
      </c>
      <c r="K4851" s="501">
        <v>1755</v>
      </c>
      <c r="L4851" s="501">
        <v>1579.5</v>
      </c>
      <c r="M4851" s="501">
        <v>1560</v>
      </c>
      <c r="N4851" s="501">
        <v>1404</v>
      </c>
      <c r="O4851" s="501">
        <v>1263.6</v>
      </c>
      <c r="P4851" s="377" t="s">
        <v>31</v>
      </c>
      <c r="Q4851" s="377" t="s">
        <v>31</v>
      </c>
      <c r="R4851" s="377" t="s">
        <v>31</v>
      </c>
      <c r="S4851" s="270"/>
      <c r="T4851" s="283"/>
      <c r="U4851" s="283"/>
      <c r="V4851" s="270"/>
      <c r="W4851" s="270" t="s">
        <v>21</v>
      </c>
    </row>
    <row r="4852" s="253" customFormat="true" ht="63.75" hidden="true" spans="1:23">
      <c r="A4852" s="270">
        <f>MAX(A$3:A4851)+1</f>
        <v>4555</v>
      </c>
      <c r="B4852" s="270">
        <v>331306010</v>
      </c>
      <c r="C4852" s="519" t="s">
        <v>12506</v>
      </c>
      <c r="D4852" s="336" t="s">
        <v>12507</v>
      </c>
      <c r="E4852" s="336" t="s">
        <v>12506</v>
      </c>
      <c r="F4852" s="504" t="s">
        <v>12508</v>
      </c>
      <c r="G4852" s="270"/>
      <c r="H4852" s="287" t="s">
        <v>29</v>
      </c>
      <c r="I4852" s="377" t="s">
        <v>40</v>
      </c>
      <c r="J4852" s="289" t="s">
        <v>70</v>
      </c>
      <c r="K4852" s="290"/>
      <c r="L4852" s="291"/>
      <c r="M4852" s="289" t="s">
        <v>70</v>
      </c>
      <c r="N4852" s="290"/>
      <c r="O4852" s="291"/>
      <c r="P4852" s="289" t="s">
        <v>70</v>
      </c>
      <c r="Q4852" s="290"/>
      <c r="R4852" s="291"/>
      <c r="S4852" s="271"/>
      <c r="T4852" s="283"/>
      <c r="U4852" s="283"/>
      <c r="V4852" s="270"/>
      <c r="W4852" s="270" t="s">
        <v>535</v>
      </c>
    </row>
    <row r="4853" s="252" customFormat="true" ht="25.5" hidden="true" spans="1:23">
      <c r="A4853" s="270"/>
      <c r="B4853" s="270">
        <v>3314</v>
      </c>
      <c r="C4853" s="270" t="s">
        <v>12509</v>
      </c>
      <c r="D4853" s="410"/>
      <c r="E4853" s="410"/>
      <c r="F4853" s="270"/>
      <c r="G4853" s="270" t="s">
        <v>12510</v>
      </c>
      <c r="H4853" s="283"/>
      <c r="I4853" s="283"/>
      <c r="J4853" s="490"/>
      <c r="K4853" s="490"/>
      <c r="L4853" s="490"/>
      <c r="M4853" s="490"/>
      <c r="N4853" s="490"/>
      <c r="O4853" s="490"/>
      <c r="P4853" s="377"/>
      <c r="Q4853" s="377"/>
      <c r="R4853" s="377"/>
      <c r="S4853" s="270"/>
      <c r="T4853" s="283"/>
      <c r="U4853" s="283"/>
      <c r="V4853" s="270"/>
      <c r="W4853" s="270" t="s">
        <v>21</v>
      </c>
    </row>
    <row r="4854" s="252" customFormat="true" ht="38.25" hidden="true" spans="1:23">
      <c r="A4854" s="270"/>
      <c r="B4854" s="270">
        <v>3315</v>
      </c>
      <c r="C4854" s="336" t="s">
        <v>12511</v>
      </c>
      <c r="D4854" s="410"/>
      <c r="E4854" s="410"/>
      <c r="F4854" s="336" t="s">
        <v>12512</v>
      </c>
      <c r="G4854" s="336" t="s">
        <v>12513</v>
      </c>
      <c r="H4854" s="283"/>
      <c r="I4854" s="377"/>
      <c r="J4854" s="490"/>
      <c r="K4854" s="490"/>
      <c r="L4854" s="490"/>
      <c r="M4854" s="490"/>
      <c r="N4854" s="490"/>
      <c r="O4854" s="490"/>
      <c r="P4854" s="377"/>
      <c r="Q4854" s="377"/>
      <c r="R4854" s="377"/>
      <c r="S4854" s="336" t="s">
        <v>12514</v>
      </c>
      <c r="T4854" s="283"/>
      <c r="U4854" s="377"/>
      <c r="V4854" s="283"/>
      <c r="W4854" s="270" t="s">
        <v>1123</v>
      </c>
    </row>
    <row r="4855" s="253" customFormat="true" ht="25.5" hidden="true" spans="1:23">
      <c r="A4855" s="270">
        <f>MAX(A$3:A4854)+1</f>
        <v>4556</v>
      </c>
      <c r="B4855" s="270" t="s">
        <v>12515</v>
      </c>
      <c r="C4855" s="270" t="s">
        <v>12516</v>
      </c>
      <c r="D4855" s="410" t="s">
        <v>4797</v>
      </c>
      <c r="E4855" s="410" t="s">
        <v>4798</v>
      </c>
      <c r="F4855" s="270" t="s">
        <v>12517</v>
      </c>
      <c r="G4855" s="270" t="s">
        <v>12518</v>
      </c>
      <c r="H4855" s="283" t="s">
        <v>29</v>
      </c>
      <c r="I4855" s="283" t="s">
        <v>40</v>
      </c>
      <c r="J4855" s="490">
        <v>665</v>
      </c>
      <c r="K4855" s="490">
        <v>665</v>
      </c>
      <c r="L4855" s="490">
        <v>665</v>
      </c>
      <c r="M4855" s="490">
        <v>665</v>
      </c>
      <c r="N4855" s="490">
        <v>665</v>
      </c>
      <c r="O4855" s="490">
        <v>665</v>
      </c>
      <c r="P4855" s="377" t="s">
        <v>31</v>
      </c>
      <c r="Q4855" s="377" t="s">
        <v>31</v>
      </c>
      <c r="R4855" s="377" t="s">
        <v>31</v>
      </c>
      <c r="S4855" s="270"/>
      <c r="T4855" s="283"/>
      <c r="U4855" s="283"/>
      <c r="V4855" s="270"/>
      <c r="W4855" s="270" t="s">
        <v>21</v>
      </c>
    </row>
    <row r="4856" s="253" customFormat="true" ht="25.5" hidden="true" spans="1:23">
      <c r="A4856" s="270">
        <f>MAX(A$3:A4855)+1</f>
        <v>4557</v>
      </c>
      <c r="B4856" s="270" t="s">
        <v>12519</v>
      </c>
      <c r="C4856" s="270" t="s">
        <v>12520</v>
      </c>
      <c r="D4856" s="410" t="s">
        <v>4797</v>
      </c>
      <c r="E4856" s="410" t="s">
        <v>4798</v>
      </c>
      <c r="F4856" s="325"/>
      <c r="G4856" s="270"/>
      <c r="H4856" s="283" t="s">
        <v>44</v>
      </c>
      <c r="I4856" s="283" t="s">
        <v>40</v>
      </c>
      <c r="J4856" s="289">
        <v>200</v>
      </c>
      <c r="K4856" s="290"/>
      <c r="L4856" s="291"/>
      <c r="M4856" s="289">
        <v>200</v>
      </c>
      <c r="N4856" s="290"/>
      <c r="O4856" s="291"/>
      <c r="P4856" s="298" t="s">
        <v>31</v>
      </c>
      <c r="Q4856" s="305"/>
      <c r="R4856" s="306"/>
      <c r="S4856" s="270"/>
      <c r="T4856" s="283"/>
      <c r="U4856" s="283"/>
      <c r="V4856" s="270"/>
      <c r="W4856" s="270" t="s">
        <v>310</v>
      </c>
    </row>
    <row r="4857" s="253" customFormat="true" ht="63.75" hidden="true" spans="1:23">
      <c r="A4857" s="270">
        <f>MAX(A$3:A4856)+1</f>
        <v>4558</v>
      </c>
      <c r="B4857" s="270" t="s">
        <v>12521</v>
      </c>
      <c r="C4857" s="336" t="s">
        <v>12522</v>
      </c>
      <c r="D4857" s="410" t="s">
        <v>4797</v>
      </c>
      <c r="E4857" s="410" t="s">
        <v>4798</v>
      </c>
      <c r="F4857" s="336"/>
      <c r="G4857" s="336"/>
      <c r="H4857" s="287" t="s">
        <v>29</v>
      </c>
      <c r="I4857" s="377" t="s">
        <v>188</v>
      </c>
      <c r="J4857" s="490" t="s">
        <v>70</v>
      </c>
      <c r="K4857" s="490" t="s">
        <v>70</v>
      </c>
      <c r="L4857" s="490" t="s">
        <v>70</v>
      </c>
      <c r="M4857" s="490" t="s">
        <v>70</v>
      </c>
      <c r="N4857" s="490" t="s">
        <v>70</v>
      </c>
      <c r="O4857" s="490" t="s">
        <v>70</v>
      </c>
      <c r="P4857" s="377" t="s">
        <v>70</v>
      </c>
      <c r="Q4857" s="377" t="s">
        <v>70</v>
      </c>
      <c r="R4857" s="377" t="s">
        <v>70</v>
      </c>
      <c r="S4857" s="523" t="s">
        <v>12523</v>
      </c>
      <c r="T4857" s="283"/>
      <c r="U4857" s="283"/>
      <c r="V4857" s="283"/>
      <c r="W4857" s="270" t="s">
        <v>1123</v>
      </c>
    </row>
    <row r="4858" s="252" customFormat="true" ht="25.5" hidden="true" spans="1:23">
      <c r="A4858" s="270"/>
      <c r="B4858" s="270">
        <v>331501</v>
      </c>
      <c r="C4858" s="270" t="s">
        <v>12524</v>
      </c>
      <c r="D4858" s="410"/>
      <c r="E4858" s="410"/>
      <c r="F4858" s="270"/>
      <c r="G4858" s="270"/>
      <c r="H4858" s="283"/>
      <c r="I4858" s="283"/>
      <c r="J4858" s="490"/>
      <c r="K4858" s="490"/>
      <c r="L4858" s="490"/>
      <c r="M4858" s="490"/>
      <c r="N4858" s="490"/>
      <c r="O4858" s="490"/>
      <c r="P4858" s="377"/>
      <c r="Q4858" s="377"/>
      <c r="R4858" s="377"/>
      <c r="S4858" s="270"/>
      <c r="T4858" s="283"/>
      <c r="U4858" s="283"/>
      <c r="V4858" s="270"/>
      <c r="W4858" s="270" t="s">
        <v>21</v>
      </c>
    </row>
    <row r="4859" s="253" customFormat="true" ht="27" hidden="true" spans="1:23">
      <c r="A4859" s="270">
        <f>MAX(A$3:A4858)+1</f>
        <v>4559</v>
      </c>
      <c r="B4859" s="270">
        <v>331501001</v>
      </c>
      <c r="C4859" s="503" t="s">
        <v>12525</v>
      </c>
      <c r="D4859" s="410" t="s">
        <v>12526</v>
      </c>
      <c r="E4859" s="410" t="s">
        <v>12525</v>
      </c>
      <c r="F4859" s="270" t="s">
        <v>12527</v>
      </c>
      <c r="G4859" s="270"/>
      <c r="H4859" s="283" t="s">
        <v>39</v>
      </c>
      <c r="I4859" s="283" t="s">
        <v>40</v>
      </c>
      <c r="J4859" s="493">
        <v>5400</v>
      </c>
      <c r="K4859" s="494">
        <v>5400</v>
      </c>
      <c r="L4859" s="494">
        <v>5400</v>
      </c>
      <c r="M4859" s="494">
        <v>4320</v>
      </c>
      <c r="N4859" s="494">
        <v>4320</v>
      </c>
      <c r="O4859" s="494">
        <v>4320</v>
      </c>
      <c r="P4859" s="377" t="s">
        <v>31</v>
      </c>
      <c r="Q4859" s="377" t="s">
        <v>31</v>
      </c>
      <c r="R4859" s="377" t="s">
        <v>31</v>
      </c>
      <c r="S4859" s="270"/>
      <c r="T4859" s="377"/>
      <c r="U4859" s="377"/>
      <c r="V4859" s="270"/>
      <c r="W4859" s="270" t="s">
        <v>938</v>
      </c>
    </row>
    <row r="4860" s="253" customFormat="true" ht="40.5" hidden="true" spans="1:23">
      <c r="A4860" s="270">
        <f>MAX(A$3:A4859)+1</f>
        <v>4560</v>
      </c>
      <c r="B4860" s="270">
        <v>331501002</v>
      </c>
      <c r="C4860" s="503" t="s">
        <v>12528</v>
      </c>
      <c r="D4860" s="410" t="s">
        <v>12529</v>
      </c>
      <c r="E4860" s="410" t="s">
        <v>12528</v>
      </c>
      <c r="F4860" s="270" t="s">
        <v>12527</v>
      </c>
      <c r="G4860" s="270"/>
      <c r="H4860" s="283" t="s">
        <v>39</v>
      </c>
      <c r="I4860" s="283" t="s">
        <v>40</v>
      </c>
      <c r="J4860" s="493">
        <v>5400</v>
      </c>
      <c r="K4860" s="494">
        <v>5400</v>
      </c>
      <c r="L4860" s="494">
        <v>5400</v>
      </c>
      <c r="M4860" s="494">
        <v>4320</v>
      </c>
      <c r="N4860" s="494">
        <v>4320</v>
      </c>
      <c r="O4860" s="494">
        <v>4320</v>
      </c>
      <c r="P4860" s="377" t="s">
        <v>31</v>
      </c>
      <c r="Q4860" s="377" t="s">
        <v>31</v>
      </c>
      <c r="R4860" s="377" t="s">
        <v>31</v>
      </c>
      <c r="S4860" s="270"/>
      <c r="T4860" s="377"/>
      <c r="U4860" s="377"/>
      <c r="V4860" s="270"/>
      <c r="W4860" s="270" t="s">
        <v>938</v>
      </c>
    </row>
    <row r="4861" s="253" customFormat="true" ht="40.5" hidden="true" spans="1:23">
      <c r="A4861" s="270">
        <f>MAX(A$3:A4860)+1</f>
        <v>4561</v>
      </c>
      <c r="B4861" s="270">
        <v>331501003</v>
      </c>
      <c r="C4861" s="503" t="s">
        <v>12530</v>
      </c>
      <c r="D4861" s="410" t="s">
        <v>12531</v>
      </c>
      <c r="E4861" s="410" t="s">
        <v>12530</v>
      </c>
      <c r="F4861" s="270" t="s">
        <v>12527</v>
      </c>
      <c r="G4861" s="270"/>
      <c r="H4861" s="283" t="s">
        <v>39</v>
      </c>
      <c r="I4861" s="283" t="s">
        <v>40</v>
      </c>
      <c r="J4861" s="500">
        <v>3500</v>
      </c>
      <c r="K4861" s="501">
        <v>3150</v>
      </c>
      <c r="L4861" s="501">
        <v>2835</v>
      </c>
      <c r="M4861" s="501">
        <v>2800</v>
      </c>
      <c r="N4861" s="501">
        <v>2520</v>
      </c>
      <c r="O4861" s="501">
        <v>2268</v>
      </c>
      <c r="P4861" s="377" t="s">
        <v>31</v>
      </c>
      <c r="Q4861" s="377" t="s">
        <v>31</v>
      </c>
      <c r="R4861" s="377" t="s">
        <v>31</v>
      </c>
      <c r="S4861" s="270"/>
      <c r="T4861" s="283"/>
      <c r="U4861" s="283"/>
      <c r="V4861" s="270"/>
      <c r="W4861" s="270" t="s">
        <v>21</v>
      </c>
    </row>
    <row r="4862" s="253" customFormat="true" ht="27" hidden="true" spans="1:23">
      <c r="A4862" s="270">
        <f>MAX(A$3:A4861)+1</f>
        <v>4562</v>
      </c>
      <c r="B4862" s="270">
        <v>331501004</v>
      </c>
      <c r="C4862" s="503" t="s">
        <v>12532</v>
      </c>
      <c r="D4862" s="410" t="s">
        <v>12533</v>
      </c>
      <c r="E4862" s="410" t="s">
        <v>12532</v>
      </c>
      <c r="F4862" s="270" t="s">
        <v>12527</v>
      </c>
      <c r="G4862" s="270" t="s">
        <v>12534</v>
      </c>
      <c r="H4862" s="283" t="s">
        <v>39</v>
      </c>
      <c r="I4862" s="283" t="s">
        <v>40</v>
      </c>
      <c r="J4862" s="500">
        <v>3500</v>
      </c>
      <c r="K4862" s="501">
        <v>3150</v>
      </c>
      <c r="L4862" s="501">
        <v>2835</v>
      </c>
      <c r="M4862" s="501">
        <v>2800</v>
      </c>
      <c r="N4862" s="501">
        <v>2520</v>
      </c>
      <c r="O4862" s="501">
        <v>2268</v>
      </c>
      <c r="P4862" s="377" t="s">
        <v>31</v>
      </c>
      <c r="Q4862" s="377" t="s">
        <v>31</v>
      </c>
      <c r="R4862" s="377" t="s">
        <v>31</v>
      </c>
      <c r="S4862" s="270"/>
      <c r="T4862" s="283"/>
      <c r="U4862" s="283"/>
      <c r="V4862" s="270"/>
      <c r="W4862" s="270" t="s">
        <v>21</v>
      </c>
    </row>
    <row r="4863" s="253" customFormat="true" ht="27" hidden="true" spans="1:23">
      <c r="A4863" s="270">
        <f>MAX(A$3:A4862)+1</f>
        <v>4563</v>
      </c>
      <c r="B4863" s="270">
        <v>331501005</v>
      </c>
      <c r="C4863" s="503" t="s">
        <v>12535</v>
      </c>
      <c r="D4863" s="410" t="s">
        <v>12536</v>
      </c>
      <c r="E4863" s="410" t="s">
        <v>12535</v>
      </c>
      <c r="F4863" s="270" t="s">
        <v>12527</v>
      </c>
      <c r="G4863" s="270"/>
      <c r="H4863" s="283" t="s">
        <v>39</v>
      </c>
      <c r="I4863" s="283" t="s">
        <v>40</v>
      </c>
      <c r="J4863" s="500">
        <v>3000</v>
      </c>
      <c r="K4863" s="501">
        <v>2700</v>
      </c>
      <c r="L4863" s="501">
        <v>2430</v>
      </c>
      <c r="M4863" s="501">
        <v>2400</v>
      </c>
      <c r="N4863" s="501">
        <v>2160</v>
      </c>
      <c r="O4863" s="501">
        <v>1944</v>
      </c>
      <c r="P4863" s="377" t="s">
        <v>31</v>
      </c>
      <c r="Q4863" s="377" t="s">
        <v>31</v>
      </c>
      <c r="R4863" s="377" t="s">
        <v>31</v>
      </c>
      <c r="S4863" s="270"/>
      <c r="T4863" s="283"/>
      <c r="U4863" s="283"/>
      <c r="V4863" s="270"/>
      <c r="W4863" s="270" t="s">
        <v>21</v>
      </c>
    </row>
    <row r="4864" s="253" customFormat="true" ht="27" hidden="true" spans="1:23">
      <c r="A4864" s="270">
        <f>MAX(A$3:A4863)+1</f>
        <v>4564</v>
      </c>
      <c r="B4864" s="270">
        <v>331501006</v>
      </c>
      <c r="C4864" s="503" t="s">
        <v>12537</v>
      </c>
      <c r="D4864" s="410" t="s">
        <v>12538</v>
      </c>
      <c r="E4864" s="410" t="s">
        <v>12537</v>
      </c>
      <c r="F4864" s="270" t="s">
        <v>12527</v>
      </c>
      <c r="G4864" s="270"/>
      <c r="H4864" s="283" t="s">
        <v>39</v>
      </c>
      <c r="I4864" s="283" t="s">
        <v>40</v>
      </c>
      <c r="J4864" s="493">
        <v>5700</v>
      </c>
      <c r="K4864" s="494">
        <v>5700</v>
      </c>
      <c r="L4864" s="494">
        <v>5700</v>
      </c>
      <c r="M4864" s="494">
        <v>4560</v>
      </c>
      <c r="N4864" s="494">
        <v>4560</v>
      </c>
      <c r="O4864" s="494">
        <v>4560</v>
      </c>
      <c r="P4864" s="377" t="s">
        <v>31</v>
      </c>
      <c r="Q4864" s="377" t="s">
        <v>31</v>
      </c>
      <c r="R4864" s="377" t="s">
        <v>31</v>
      </c>
      <c r="S4864" s="270"/>
      <c r="T4864" s="377"/>
      <c r="U4864" s="377"/>
      <c r="V4864" s="270"/>
      <c r="W4864" s="270" t="s">
        <v>938</v>
      </c>
    </row>
    <row r="4865" s="253" customFormat="true" ht="40.5" hidden="true" spans="1:23">
      <c r="A4865" s="270">
        <f>MAX(A$3:A4864)+1</f>
        <v>4565</v>
      </c>
      <c r="B4865" s="270">
        <v>331501007</v>
      </c>
      <c r="C4865" s="503" t="s">
        <v>12539</v>
      </c>
      <c r="D4865" s="410" t="s">
        <v>12540</v>
      </c>
      <c r="E4865" s="410" t="s">
        <v>12539</v>
      </c>
      <c r="F4865" s="270" t="s">
        <v>12527</v>
      </c>
      <c r="G4865" s="270"/>
      <c r="H4865" s="283" t="s">
        <v>39</v>
      </c>
      <c r="I4865" s="283" t="s">
        <v>40</v>
      </c>
      <c r="J4865" s="500">
        <v>3000</v>
      </c>
      <c r="K4865" s="501">
        <v>2700</v>
      </c>
      <c r="L4865" s="501">
        <v>2430</v>
      </c>
      <c r="M4865" s="501">
        <v>2400</v>
      </c>
      <c r="N4865" s="501">
        <v>2160</v>
      </c>
      <c r="O4865" s="501">
        <v>1944</v>
      </c>
      <c r="P4865" s="377" t="s">
        <v>31</v>
      </c>
      <c r="Q4865" s="377" t="s">
        <v>31</v>
      </c>
      <c r="R4865" s="377" t="s">
        <v>31</v>
      </c>
      <c r="S4865" s="270"/>
      <c r="T4865" s="283"/>
      <c r="U4865" s="283"/>
      <c r="V4865" s="270"/>
      <c r="W4865" s="270" t="s">
        <v>21</v>
      </c>
    </row>
    <row r="4866" s="253" customFormat="true" ht="54" hidden="true" spans="1:23">
      <c r="A4866" s="270">
        <f>MAX(A$3:A4865)+1</f>
        <v>4566</v>
      </c>
      <c r="B4866" s="270">
        <v>331501008</v>
      </c>
      <c r="C4866" s="503" t="s">
        <v>12541</v>
      </c>
      <c r="D4866" s="410" t="s">
        <v>12542</v>
      </c>
      <c r="E4866" s="410" t="s">
        <v>12541</v>
      </c>
      <c r="F4866" s="270" t="s">
        <v>12527</v>
      </c>
      <c r="G4866" s="270"/>
      <c r="H4866" s="283" t="s">
        <v>39</v>
      </c>
      <c r="I4866" s="283" t="s">
        <v>40</v>
      </c>
      <c r="J4866" s="500">
        <v>3000</v>
      </c>
      <c r="K4866" s="501">
        <v>2700</v>
      </c>
      <c r="L4866" s="501">
        <v>2430</v>
      </c>
      <c r="M4866" s="501">
        <v>2400</v>
      </c>
      <c r="N4866" s="501">
        <v>2160</v>
      </c>
      <c r="O4866" s="501">
        <v>1944</v>
      </c>
      <c r="P4866" s="377" t="s">
        <v>31</v>
      </c>
      <c r="Q4866" s="377" t="s">
        <v>31</v>
      </c>
      <c r="R4866" s="377" t="s">
        <v>31</v>
      </c>
      <c r="S4866" s="270"/>
      <c r="T4866" s="283"/>
      <c r="U4866" s="283"/>
      <c r="V4866" s="270"/>
      <c r="W4866" s="270" t="s">
        <v>21</v>
      </c>
    </row>
    <row r="4867" s="253" customFormat="true" ht="40.5" hidden="true" spans="1:23">
      <c r="A4867" s="270">
        <f>MAX(A$3:A4866)+1</f>
        <v>4567</v>
      </c>
      <c r="B4867" s="270">
        <v>331501009</v>
      </c>
      <c r="C4867" s="503" t="s">
        <v>12543</v>
      </c>
      <c r="D4867" s="410" t="s">
        <v>12544</v>
      </c>
      <c r="E4867" s="410" t="s">
        <v>12543</v>
      </c>
      <c r="F4867" s="270" t="s">
        <v>12527</v>
      </c>
      <c r="G4867" s="270"/>
      <c r="H4867" s="283" t="s">
        <v>39</v>
      </c>
      <c r="I4867" s="283" t="s">
        <v>40</v>
      </c>
      <c r="J4867" s="500">
        <v>3000</v>
      </c>
      <c r="K4867" s="501">
        <v>2700</v>
      </c>
      <c r="L4867" s="501">
        <v>2430</v>
      </c>
      <c r="M4867" s="501">
        <v>2400</v>
      </c>
      <c r="N4867" s="501">
        <v>2160</v>
      </c>
      <c r="O4867" s="501">
        <v>1944</v>
      </c>
      <c r="P4867" s="377" t="s">
        <v>31</v>
      </c>
      <c r="Q4867" s="377" t="s">
        <v>31</v>
      </c>
      <c r="R4867" s="377" t="s">
        <v>31</v>
      </c>
      <c r="S4867" s="270"/>
      <c r="T4867" s="283"/>
      <c r="U4867" s="283"/>
      <c r="V4867" s="270"/>
      <c r="W4867" s="270" t="s">
        <v>21</v>
      </c>
    </row>
    <row r="4868" s="253" customFormat="true" ht="27" hidden="true" spans="1:23">
      <c r="A4868" s="270">
        <f>MAX(A$3:A4867)+1</f>
        <v>4568</v>
      </c>
      <c r="B4868" s="270">
        <v>331501010</v>
      </c>
      <c r="C4868" s="503" t="s">
        <v>12545</v>
      </c>
      <c r="D4868" s="410" t="s">
        <v>12546</v>
      </c>
      <c r="E4868" s="410" t="s">
        <v>12545</v>
      </c>
      <c r="F4868" s="270" t="s">
        <v>12527</v>
      </c>
      <c r="G4868" s="270"/>
      <c r="H4868" s="283" t="s">
        <v>39</v>
      </c>
      <c r="I4868" s="283" t="s">
        <v>40</v>
      </c>
      <c r="J4868" s="500">
        <v>3000</v>
      </c>
      <c r="K4868" s="501">
        <v>2700</v>
      </c>
      <c r="L4868" s="501">
        <v>2430</v>
      </c>
      <c r="M4868" s="501">
        <v>2400</v>
      </c>
      <c r="N4868" s="501">
        <v>2160</v>
      </c>
      <c r="O4868" s="501">
        <v>1944</v>
      </c>
      <c r="P4868" s="377" t="s">
        <v>31</v>
      </c>
      <c r="Q4868" s="377" t="s">
        <v>31</v>
      </c>
      <c r="R4868" s="377" t="s">
        <v>31</v>
      </c>
      <c r="S4868" s="270"/>
      <c r="T4868" s="283"/>
      <c r="U4868" s="283"/>
      <c r="V4868" s="270"/>
      <c r="W4868" s="270" t="s">
        <v>21</v>
      </c>
    </row>
    <row r="4869" s="253" customFormat="true" ht="27" hidden="true" spans="1:23">
      <c r="A4869" s="270">
        <f>MAX(A$3:A4868)+1</f>
        <v>4569</v>
      </c>
      <c r="B4869" s="270">
        <v>331501011</v>
      </c>
      <c r="C4869" s="503" t="s">
        <v>12547</v>
      </c>
      <c r="D4869" s="410" t="s">
        <v>12548</v>
      </c>
      <c r="E4869" s="410" t="s">
        <v>12547</v>
      </c>
      <c r="F4869" s="270"/>
      <c r="G4869" s="270"/>
      <c r="H4869" s="283" t="s">
        <v>39</v>
      </c>
      <c r="I4869" s="283" t="s">
        <v>40</v>
      </c>
      <c r="J4869" s="500">
        <v>3000</v>
      </c>
      <c r="K4869" s="501">
        <v>2700</v>
      </c>
      <c r="L4869" s="501">
        <v>2430</v>
      </c>
      <c r="M4869" s="501">
        <v>2400</v>
      </c>
      <c r="N4869" s="501">
        <v>2160</v>
      </c>
      <c r="O4869" s="501">
        <v>1944</v>
      </c>
      <c r="P4869" s="377" t="s">
        <v>31</v>
      </c>
      <c r="Q4869" s="377" t="s">
        <v>31</v>
      </c>
      <c r="R4869" s="377" t="s">
        <v>31</v>
      </c>
      <c r="S4869" s="270"/>
      <c r="T4869" s="283"/>
      <c r="U4869" s="283"/>
      <c r="V4869" s="270"/>
      <c r="W4869" s="270" t="s">
        <v>21</v>
      </c>
    </row>
    <row r="4870" s="253" customFormat="true" ht="27" hidden="true" spans="1:23">
      <c r="A4870" s="270">
        <f>MAX(A$3:A4869)+1</f>
        <v>4570</v>
      </c>
      <c r="B4870" s="270">
        <v>331501012</v>
      </c>
      <c r="C4870" s="503" t="s">
        <v>12549</v>
      </c>
      <c r="D4870" s="410" t="s">
        <v>12550</v>
      </c>
      <c r="E4870" s="410" t="s">
        <v>12549</v>
      </c>
      <c r="F4870" s="270"/>
      <c r="G4870" s="270"/>
      <c r="H4870" s="283" t="s">
        <v>39</v>
      </c>
      <c r="I4870" s="283" t="s">
        <v>40</v>
      </c>
      <c r="J4870" s="493">
        <v>4900</v>
      </c>
      <c r="K4870" s="494">
        <v>4900</v>
      </c>
      <c r="L4870" s="494">
        <v>4900</v>
      </c>
      <c r="M4870" s="494">
        <v>3920</v>
      </c>
      <c r="N4870" s="494">
        <v>3920</v>
      </c>
      <c r="O4870" s="494">
        <v>3920</v>
      </c>
      <c r="P4870" s="377" t="s">
        <v>31</v>
      </c>
      <c r="Q4870" s="377" t="s">
        <v>31</v>
      </c>
      <c r="R4870" s="377" t="s">
        <v>31</v>
      </c>
      <c r="S4870" s="270"/>
      <c r="T4870" s="377"/>
      <c r="U4870" s="377"/>
      <c r="V4870" s="270"/>
      <c r="W4870" s="270" t="s">
        <v>938</v>
      </c>
    </row>
    <row r="4871" s="253" customFormat="true" ht="40.5" hidden="true" spans="1:23">
      <c r="A4871" s="270">
        <f>MAX(A$3:A4870)+1</f>
        <v>4571</v>
      </c>
      <c r="B4871" s="270">
        <v>331501013</v>
      </c>
      <c r="C4871" s="503" t="s">
        <v>12551</v>
      </c>
      <c r="D4871" s="410" t="s">
        <v>12552</v>
      </c>
      <c r="E4871" s="410" t="s">
        <v>12551</v>
      </c>
      <c r="F4871" s="270"/>
      <c r="G4871" s="270"/>
      <c r="H4871" s="283" t="s">
        <v>39</v>
      </c>
      <c r="I4871" s="283" t="s">
        <v>40</v>
      </c>
      <c r="J4871" s="493">
        <v>8000</v>
      </c>
      <c r="K4871" s="494">
        <v>8000</v>
      </c>
      <c r="L4871" s="494">
        <v>8000</v>
      </c>
      <c r="M4871" s="494">
        <v>6400</v>
      </c>
      <c r="N4871" s="494">
        <v>6400</v>
      </c>
      <c r="O4871" s="494">
        <v>6400</v>
      </c>
      <c r="P4871" s="377" t="s">
        <v>31</v>
      </c>
      <c r="Q4871" s="377" t="s">
        <v>31</v>
      </c>
      <c r="R4871" s="377" t="s">
        <v>31</v>
      </c>
      <c r="S4871" s="270"/>
      <c r="T4871" s="377"/>
      <c r="U4871" s="377"/>
      <c r="V4871" s="270"/>
      <c r="W4871" s="270" t="s">
        <v>938</v>
      </c>
    </row>
    <row r="4872" s="253" customFormat="true" ht="27" hidden="true" spans="1:23">
      <c r="A4872" s="270">
        <f>MAX(A$3:A4871)+1</f>
        <v>4572</v>
      </c>
      <c r="B4872" s="270">
        <v>331501014</v>
      </c>
      <c r="C4872" s="503" t="s">
        <v>11828</v>
      </c>
      <c r="D4872" s="410" t="s">
        <v>11827</v>
      </c>
      <c r="E4872" s="410" t="s">
        <v>11828</v>
      </c>
      <c r="F4872" s="270"/>
      <c r="G4872" s="270"/>
      <c r="H4872" s="283" t="s">
        <v>39</v>
      </c>
      <c r="I4872" s="283" t="s">
        <v>40</v>
      </c>
      <c r="J4872" s="500">
        <v>3000</v>
      </c>
      <c r="K4872" s="501">
        <v>2700</v>
      </c>
      <c r="L4872" s="501">
        <v>2430</v>
      </c>
      <c r="M4872" s="501">
        <v>2400</v>
      </c>
      <c r="N4872" s="501">
        <v>2160</v>
      </c>
      <c r="O4872" s="501">
        <v>1944</v>
      </c>
      <c r="P4872" s="377" t="s">
        <v>31</v>
      </c>
      <c r="Q4872" s="377" t="s">
        <v>31</v>
      </c>
      <c r="R4872" s="377" t="s">
        <v>31</v>
      </c>
      <c r="S4872" s="270"/>
      <c r="T4872" s="283"/>
      <c r="U4872" s="283"/>
      <c r="V4872" s="270"/>
      <c r="W4872" s="270" t="s">
        <v>21</v>
      </c>
    </row>
    <row r="4873" s="253" customFormat="true" ht="25.5" hidden="true" spans="1:23">
      <c r="A4873" s="270">
        <f>MAX(A$3:A4872)+1</f>
        <v>4573</v>
      </c>
      <c r="B4873" s="270">
        <v>331501015</v>
      </c>
      <c r="C4873" s="503" t="s">
        <v>12553</v>
      </c>
      <c r="D4873" s="410" t="s">
        <v>12554</v>
      </c>
      <c r="E4873" s="410" t="s">
        <v>12553</v>
      </c>
      <c r="F4873" s="270"/>
      <c r="G4873" s="270"/>
      <c r="H4873" s="283" t="s">
        <v>39</v>
      </c>
      <c r="I4873" s="283" t="s">
        <v>40</v>
      </c>
      <c r="J4873" s="493">
        <v>5250</v>
      </c>
      <c r="K4873" s="494">
        <v>5250</v>
      </c>
      <c r="L4873" s="494">
        <v>5250</v>
      </c>
      <c r="M4873" s="494">
        <v>4200</v>
      </c>
      <c r="N4873" s="494">
        <v>4200</v>
      </c>
      <c r="O4873" s="494">
        <v>4200</v>
      </c>
      <c r="P4873" s="377" t="s">
        <v>31</v>
      </c>
      <c r="Q4873" s="377" t="s">
        <v>31</v>
      </c>
      <c r="R4873" s="377" t="s">
        <v>31</v>
      </c>
      <c r="S4873" s="270"/>
      <c r="T4873" s="377"/>
      <c r="U4873" s="377"/>
      <c r="V4873" s="270"/>
      <c r="W4873" s="270" t="s">
        <v>938</v>
      </c>
    </row>
    <row r="4874" s="253" customFormat="true" ht="40.5" hidden="true" spans="1:23">
      <c r="A4874" s="270">
        <f>MAX(A$3:A4873)+1</f>
        <v>4574</v>
      </c>
      <c r="B4874" s="270">
        <v>331501016</v>
      </c>
      <c r="C4874" s="503" t="s">
        <v>12555</v>
      </c>
      <c r="D4874" s="410" t="s">
        <v>12556</v>
      </c>
      <c r="E4874" s="410" t="s">
        <v>12555</v>
      </c>
      <c r="F4874" s="270" t="s">
        <v>12557</v>
      </c>
      <c r="G4874" s="270" t="s">
        <v>12558</v>
      </c>
      <c r="H4874" s="283" t="s">
        <v>39</v>
      </c>
      <c r="I4874" s="283" t="s">
        <v>40</v>
      </c>
      <c r="J4874" s="493">
        <v>6915</v>
      </c>
      <c r="K4874" s="494">
        <v>6915</v>
      </c>
      <c r="L4874" s="494">
        <v>6915</v>
      </c>
      <c r="M4874" s="494">
        <v>5532</v>
      </c>
      <c r="N4874" s="494">
        <v>5532</v>
      </c>
      <c r="O4874" s="494">
        <v>5532</v>
      </c>
      <c r="P4874" s="377" t="s">
        <v>31</v>
      </c>
      <c r="Q4874" s="377" t="s">
        <v>31</v>
      </c>
      <c r="R4874" s="377" t="s">
        <v>31</v>
      </c>
      <c r="S4874" s="270"/>
      <c r="T4874" s="377"/>
      <c r="U4874" s="377"/>
      <c r="V4874" s="270"/>
      <c r="W4874" s="270" t="s">
        <v>938</v>
      </c>
    </row>
    <row r="4875" s="253" customFormat="true" ht="27" hidden="true" spans="1:23">
      <c r="A4875" s="270">
        <f>MAX(A$3:A4874)+1</f>
        <v>4575</v>
      </c>
      <c r="B4875" s="270">
        <v>331501017</v>
      </c>
      <c r="C4875" s="503" t="s">
        <v>12559</v>
      </c>
      <c r="D4875" s="410" t="s">
        <v>12560</v>
      </c>
      <c r="E4875" s="410" t="s">
        <v>12559</v>
      </c>
      <c r="F4875" s="270"/>
      <c r="G4875" s="270"/>
      <c r="H4875" s="283" t="s">
        <v>39</v>
      </c>
      <c r="I4875" s="283" t="s">
        <v>40</v>
      </c>
      <c r="J4875" s="500">
        <v>1050</v>
      </c>
      <c r="K4875" s="501">
        <v>945</v>
      </c>
      <c r="L4875" s="501">
        <v>850.5</v>
      </c>
      <c r="M4875" s="501">
        <v>840</v>
      </c>
      <c r="N4875" s="501">
        <v>756</v>
      </c>
      <c r="O4875" s="501">
        <v>680.4</v>
      </c>
      <c r="P4875" s="377" t="s">
        <v>31</v>
      </c>
      <c r="Q4875" s="377" t="s">
        <v>31</v>
      </c>
      <c r="R4875" s="377" t="s">
        <v>31</v>
      </c>
      <c r="S4875" s="270"/>
      <c r="T4875" s="283"/>
      <c r="U4875" s="283"/>
      <c r="V4875" s="270"/>
      <c r="W4875" s="270" t="s">
        <v>21</v>
      </c>
    </row>
    <row r="4876" s="253" customFormat="true" ht="27" hidden="true" spans="1:23">
      <c r="A4876" s="270">
        <f>MAX(A$3:A4875)+1</f>
        <v>4576</v>
      </c>
      <c r="B4876" s="270">
        <v>331501018</v>
      </c>
      <c r="C4876" s="503" t="s">
        <v>12561</v>
      </c>
      <c r="D4876" s="410" t="s">
        <v>12562</v>
      </c>
      <c r="E4876" s="410" t="s">
        <v>12561</v>
      </c>
      <c r="F4876" s="270"/>
      <c r="G4876" s="270"/>
      <c r="H4876" s="283" t="s">
        <v>39</v>
      </c>
      <c r="I4876" s="283" t="s">
        <v>40</v>
      </c>
      <c r="J4876" s="500">
        <v>1050</v>
      </c>
      <c r="K4876" s="501">
        <v>945</v>
      </c>
      <c r="L4876" s="501">
        <v>850.5</v>
      </c>
      <c r="M4876" s="501">
        <v>840</v>
      </c>
      <c r="N4876" s="501">
        <v>756</v>
      </c>
      <c r="O4876" s="501">
        <v>680.4</v>
      </c>
      <c r="P4876" s="377" t="s">
        <v>31</v>
      </c>
      <c r="Q4876" s="377" t="s">
        <v>31</v>
      </c>
      <c r="R4876" s="377" t="s">
        <v>31</v>
      </c>
      <c r="S4876" s="270"/>
      <c r="T4876" s="283"/>
      <c r="U4876" s="283"/>
      <c r="V4876" s="270"/>
      <c r="W4876" s="270" t="s">
        <v>21</v>
      </c>
    </row>
    <row r="4877" s="253" customFormat="true" ht="27" hidden="true" spans="1:23">
      <c r="A4877" s="270">
        <f>MAX(A$3:A4876)+1</f>
        <v>4577</v>
      </c>
      <c r="B4877" s="270">
        <v>331501019</v>
      </c>
      <c r="C4877" s="503" t="s">
        <v>12563</v>
      </c>
      <c r="D4877" s="410" t="s">
        <v>12564</v>
      </c>
      <c r="E4877" s="410" t="s">
        <v>12563</v>
      </c>
      <c r="F4877" s="270"/>
      <c r="G4877" s="270"/>
      <c r="H4877" s="283" t="s">
        <v>39</v>
      </c>
      <c r="I4877" s="283" t="s">
        <v>40</v>
      </c>
      <c r="J4877" s="500">
        <v>2710</v>
      </c>
      <c r="K4877" s="501">
        <v>2439</v>
      </c>
      <c r="L4877" s="501">
        <v>2195.1</v>
      </c>
      <c r="M4877" s="501">
        <v>2168</v>
      </c>
      <c r="N4877" s="501">
        <v>1951.2</v>
      </c>
      <c r="O4877" s="501">
        <v>1756.08</v>
      </c>
      <c r="P4877" s="377" t="s">
        <v>31</v>
      </c>
      <c r="Q4877" s="377" t="s">
        <v>31</v>
      </c>
      <c r="R4877" s="377" t="s">
        <v>31</v>
      </c>
      <c r="S4877" s="270"/>
      <c r="T4877" s="283"/>
      <c r="U4877" s="283"/>
      <c r="V4877" s="270"/>
      <c r="W4877" s="270" t="s">
        <v>21</v>
      </c>
    </row>
    <row r="4878" s="253" customFormat="true" ht="25.5" hidden="true" spans="1:23">
      <c r="A4878" s="270">
        <f>MAX(A$3:A4877)+1</f>
        <v>4578</v>
      </c>
      <c r="B4878" s="270">
        <v>331501020</v>
      </c>
      <c r="C4878" s="270" t="s">
        <v>12565</v>
      </c>
      <c r="D4878" s="410" t="s">
        <v>12566</v>
      </c>
      <c r="E4878" s="410" t="s">
        <v>12565</v>
      </c>
      <c r="F4878" s="270"/>
      <c r="G4878" s="270"/>
      <c r="H4878" s="283" t="s">
        <v>39</v>
      </c>
      <c r="I4878" s="283" t="s">
        <v>12567</v>
      </c>
      <c r="J4878" s="490">
        <v>3450</v>
      </c>
      <c r="K4878" s="490">
        <v>3450</v>
      </c>
      <c r="L4878" s="490">
        <v>3450</v>
      </c>
      <c r="M4878" s="490">
        <v>2760</v>
      </c>
      <c r="N4878" s="490">
        <v>2760</v>
      </c>
      <c r="O4878" s="490">
        <v>2760</v>
      </c>
      <c r="P4878" s="377" t="s">
        <v>31</v>
      </c>
      <c r="Q4878" s="377" t="s">
        <v>31</v>
      </c>
      <c r="R4878" s="377" t="s">
        <v>31</v>
      </c>
      <c r="S4878" s="270"/>
      <c r="T4878" s="283"/>
      <c r="U4878" s="283"/>
      <c r="V4878" s="270"/>
      <c r="W4878" s="270" t="s">
        <v>21</v>
      </c>
    </row>
    <row r="4879" s="253" customFormat="true" ht="25.5" hidden="true" spans="1:23">
      <c r="A4879" s="270">
        <f>MAX(A$3:A4878)+1</f>
        <v>4579</v>
      </c>
      <c r="B4879" s="270">
        <v>331501021</v>
      </c>
      <c r="C4879" s="270" t="s">
        <v>12568</v>
      </c>
      <c r="D4879" s="410" t="s">
        <v>12569</v>
      </c>
      <c r="E4879" s="410" t="s">
        <v>12568</v>
      </c>
      <c r="F4879" s="270"/>
      <c r="G4879" s="270"/>
      <c r="H4879" s="283" t="s">
        <v>39</v>
      </c>
      <c r="I4879" s="283" t="s">
        <v>12570</v>
      </c>
      <c r="J4879" s="490">
        <v>4563</v>
      </c>
      <c r="K4879" s="490">
        <v>4563</v>
      </c>
      <c r="L4879" s="490">
        <v>4563</v>
      </c>
      <c r="M4879" s="490">
        <v>3650</v>
      </c>
      <c r="N4879" s="490">
        <v>3650</v>
      </c>
      <c r="O4879" s="490">
        <v>3650</v>
      </c>
      <c r="P4879" s="377" t="s">
        <v>31</v>
      </c>
      <c r="Q4879" s="377" t="s">
        <v>31</v>
      </c>
      <c r="R4879" s="377" t="s">
        <v>31</v>
      </c>
      <c r="S4879" s="270"/>
      <c r="T4879" s="283"/>
      <c r="U4879" s="283"/>
      <c r="V4879" s="270"/>
      <c r="W4879" s="270" t="s">
        <v>21</v>
      </c>
    </row>
    <row r="4880" s="253" customFormat="true" ht="27" hidden="true" spans="1:23">
      <c r="A4880" s="270">
        <f>MAX(A$3:A4879)+1</f>
        <v>4580</v>
      </c>
      <c r="B4880" s="270">
        <v>331501022</v>
      </c>
      <c r="C4880" s="503" t="s">
        <v>12571</v>
      </c>
      <c r="D4880" s="410" t="s">
        <v>12572</v>
      </c>
      <c r="E4880" s="410" t="s">
        <v>12571</v>
      </c>
      <c r="F4880" s="270" t="s">
        <v>12527</v>
      </c>
      <c r="G4880" s="270"/>
      <c r="H4880" s="283" t="s">
        <v>39</v>
      </c>
      <c r="I4880" s="283" t="s">
        <v>12570</v>
      </c>
      <c r="J4880" s="493">
        <v>3910</v>
      </c>
      <c r="K4880" s="494">
        <v>3910</v>
      </c>
      <c r="L4880" s="494">
        <v>3910</v>
      </c>
      <c r="M4880" s="494">
        <v>3128</v>
      </c>
      <c r="N4880" s="494">
        <v>3128</v>
      </c>
      <c r="O4880" s="494">
        <v>3128</v>
      </c>
      <c r="P4880" s="377" t="s">
        <v>31</v>
      </c>
      <c r="Q4880" s="377" t="s">
        <v>31</v>
      </c>
      <c r="R4880" s="377" t="s">
        <v>31</v>
      </c>
      <c r="S4880" s="270"/>
      <c r="T4880" s="377"/>
      <c r="U4880" s="377"/>
      <c r="V4880" s="270"/>
      <c r="W4880" s="270" t="s">
        <v>938</v>
      </c>
    </row>
    <row r="4881" s="253" customFormat="true" ht="40.5" hidden="true" spans="1:23">
      <c r="A4881" s="270">
        <f>MAX(A$3:A4880)+1</f>
        <v>4581</v>
      </c>
      <c r="B4881" s="270">
        <v>331501023</v>
      </c>
      <c r="C4881" s="503" t="s">
        <v>12573</v>
      </c>
      <c r="D4881" s="410" t="s">
        <v>12574</v>
      </c>
      <c r="E4881" s="410" t="s">
        <v>12573</v>
      </c>
      <c r="F4881" s="270"/>
      <c r="G4881" s="270"/>
      <c r="H4881" s="283" t="s">
        <v>39</v>
      </c>
      <c r="I4881" s="283" t="s">
        <v>40</v>
      </c>
      <c r="J4881" s="493">
        <v>4000</v>
      </c>
      <c r="K4881" s="494">
        <v>4000</v>
      </c>
      <c r="L4881" s="494">
        <v>4000</v>
      </c>
      <c r="M4881" s="494">
        <v>3200</v>
      </c>
      <c r="N4881" s="494">
        <v>3200</v>
      </c>
      <c r="O4881" s="494">
        <v>3200</v>
      </c>
      <c r="P4881" s="377" t="s">
        <v>31</v>
      </c>
      <c r="Q4881" s="377" t="s">
        <v>31</v>
      </c>
      <c r="R4881" s="377" t="s">
        <v>31</v>
      </c>
      <c r="S4881" s="270"/>
      <c r="T4881" s="377"/>
      <c r="U4881" s="377"/>
      <c r="V4881" s="270"/>
      <c r="W4881" s="270" t="s">
        <v>938</v>
      </c>
    </row>
    <row r="4882" s="253" customFormat="true" ht="27" hidden="true" spans="1:23">
      <c r="A4882" s="270">
        <f>MAX(A$3:A4881)+1</f>
        <v>4582</v>
      </c>
      <c r="B4882" s="270">
        <v>331501024</v>
      </c>
      <c r="C4882" s="503" t="s">
        <v>12575</v>
      </c>
      <c r="D4882" s="410" t="s">
        <v>12576</v>
      </c>
      <c r="E4882" s="410" t="s">
        <v>12575</v>
      </c>
      <c r="F4882" s="270" t="s">
        <v>12577</v>
      </c>
      <c r="G4882" s="270"/>
      <c r="H4882" s="283" t="s">
        <v>39</v>
      </c>
      <c r="I4882" s="283" t="s">
        <v>40</v>
      </c>
      <c r="J4882" s="493">
        <v>3757</v>
      </c>
      <c r="K4882" s="494">
        <v>3757</v>
      </c>
      <c r="L4882" s="494">
        <v>3757</v>
      </c>
      <c r="M4882" s="494">
        <v>3006</v>
      </c>
      <c r="N4882" s="494">
        <v>3006</v>
      </c>
      <c r="O4882" s="494">
        <v>3006</v>
      </c>
      <c r="P4882" s="377" t="s">
        <v>31</v>
      </c>
      <c r="Q4882" s="377" t="s">
        <v>31</v>
      </c>
      <c r="R4882" s="377" t="s">
        <v>31</v>
      </c>
      <c r="S4882" s="270"/>
      <c r="T4882" s="377"/>
      <c r="U4882" s="377"/>
      <c r="V4882" s="270"/>
      <c r="W4882" s="270" t="s">
        <v>938</v>
      </c>
    </row>
    <row r="4883" s="253" customFormat="true" ht="40.5" hidden="true" spans="1:23">
      <c r="A4883" s="270">
        <f>MAX(A$3:A4882)+1</f>
        <v>4583</v>
      </c>
      <c r="B4883" s="270">
        <v>331501025</v>
      </c>
      <c r="C4883" s="503" t="s">
        <v>12578</v>
      </c>
      <c r="D4883" s="410" t="s">
        <v>12579</v>
      </c>
      <c r="E4883" s="410" t="s">
        <v>12578</v>
      </c>
      <c r="F4883" s="270" t="s">
        <v>12580</v>
      </c>
      <c r="G4883" s="270"/>
      <c r="H4883" s="283" t="s">
        <v>39</v>
      </c>
      <c r="I4883" s="283" t="s">
        <v>40</v>
      </c>
      <c r="J4883" s="493">
        <v>4566</v>
      </c>
      <c r="K4883" s="494">
        <v>4566</v>
      </c>
      <c r="L4883" s="494">
        <v>4566</v>
      </c>
      <c r="M4883" s="494">
        <v>3653</v>
      </c>
      <c r="N4883" s="494">
        <v>3653</v>
      </c>
      <c r="O4883" s="494">
        <v>3653</v>
      </c>
      <c r="P4883" s="377" t="s">
        <v>31</v>
      </c>
      <c r="Q4883" s="377" t="s">
        <v>31</v>
      </c>
      <c r="R4883" s="377" t="s">
        <v>31</v>
      </c>
      <c r="S4883" s="270"/>
      <c r="T4883" s="377"/>
      <c r="U4883" s="377"/>
      <c r="V4883" s="270"/>
      <c r="W4883" s="270" t="s">
        <v>938</v>
      </c>
    </row>
    <row r="4884" s="253" customFormat="true" ht="40.5" hidden="true" spans="1:23">
      <c r="A4884" s="270">
        <f>MAX(A$3:A4883)+1</f>
        <v>4584</v>
      </c>
      <c r="B4884" s="270">
        <v>331501026</v>
      </c>
      <c r="C4884" s="503" t="s">
        <v>12581</v>
      </c>
      <c r="D4884" s="410" t="s">
        <v>12582</v>
      </c>
      <c r="E4884" s="410" t="s">
        <v>12581</v>
      </c>
      <c r="F4884" s="270" t="s">
        <v>12583</v>
      </c>
      <c r="G4884" s="270"/>
      <c r="H4884" s="283" t="s">
        <v>39</v>
      </c>
      <c r="I4884" s="283" t="s">
        <v>40</v>
      </c>
      <c r="J4884" s="493">
        <v>3933</v>
      </c>
      <c r="K4884" s="494">
        <v>3933</v>
      </c>
      <c r="L4884" s="494">
        <v>3933</v>
      </c>
      <c r="M4884" s="494">
        <v>3146</v>
      </c>
      <c r="N4884" s="494">
        <v>3146</v>
      </c>
      <c r="O4884" s="494">
        <v>3146</v>
      </c>
      <c r="P4884" s="377" t="s">
        <v>31</v>
      </c>
      <c r="Q4884" s="377" t="s">
        <v>31</v>
      </c>
      <c r="R4884" s="377" t="s">
        <v>31</v>
      </c>
      <c r="S4884" s="270"/>
      <c r="T4884" s="377"/>
      <c r="U4884" s="377"/>
      <c r="V4884" s="270"/>
      <c r="W4884" s="270" t="s">
        <v>938</v>
      </c>
    </row>
    <row r="4885" s="253" customFormat="true" ht="51" hidden="true" spans="1:23">
      <c r="A4885" s="270">
        <f>MAX(A$3:A4884)+1</f>
        <v>4585</v>
      </c>
      <c r="B4885" s="270" t="s">
        <v>12584</v>
      </c>
      <c r="C4885" s="393" t="s">
        <v>12585</v>
      </c>
      <c r="D4885" s="410" t="s">
        <v>12586</v>
      </c>
      <c r="E4885" s="410" t="s">
        <v>12587</v>
      </c>
      <c r="F4885" s="270"/>
      <c r="G4885" s="270"/>
      <c r="H4885" s="283" t="s">
        <v>39</v>
      </c>
      <c r="I4885" s="283" t="s">
        <v>40</v>
      </c>
      <c r="J4885" s="490">
        <v>450</v>
      </c>
      <c r="K4885" s="490">
        <v>450</v>
      </c>
      <c r="L4885" s="490">
        <v>450</v>
      </c>
      <c r="M4885" s="490">
        <v>450</v>
      </c>
      <c r="N4885" s="490">
        <v>450</v>
      </c>
      <c r="O4885" s="490">
        <v>450</v>
      </c>
      <c r="P4885" s="377" t="s">
        <v>31</v>
      </c>
      <c r="Q4885" s="377" t="s">
        <v>31</v>
      </c>
      <c r="R4885" s="377" t="s">
        <v>31</v>
      </c>
      <c r="S4885" s="393" t="s">
        <v>12585</v>
      </c>
      <c r="T4885" s="283"/>
      <c r="U4885" s="283"/>
      <c r="V4885" s="270"/>
      <c r="W4885" s="270" t="s">
        <v>21</v>
      </c>
    </row>
    <row r="4886" s="253" customFormat="true" ht="25.5" hidden="true" spans="1:23">
      <c r="A4886" s="270">
        <f>MAX(A$3:A4885)+1</f>
        <v>4586</v>
      </c>
      <c r="B4886" s="270">
        <v>331501027</v>
      </c>
      <c r="C4886" s="270" t="s">
        <v>12588</v>
      </c>
      <c r="D4886" s="410" t="s">
        <v>12589</v>
      </c>
      <c r="E4886" s="410" t="s">
        <v>12588</v>
      </c>
      <c r="F4886" s="270" t="s">
        <v>12590</v>
      </c>
      <c r="G4886" s="270"/>
      <c r="H4886" s="283" t="s">
        <v>39</v>
      </c>
      <c r="I4886" s="283" t="s">
        <v>40</v>
      </c>
      <c r="J4886" s="490">
        <v>3573</v>
      </c>
      <c r="K4886" s="490">
        <v>3573</v>
      </c>
      <c r="L4886" s="490">
        <v>3573</v>
      </c>
      <c r="M4886" s="490">
        <v>2858</v>
      </c>
      <c r="N4886" s="490">
        <v>2858</v>
      </c>
      <c r="O4886" s="490">
        <v>2858</v>
      </c>
      <c r="P4886" s="377" t="s">
        <v>31</v>
      </c>
      <c r="Q4886" s="377" t="s">
        <v>31</v>
      </c>
      <c r="R4886" s="377" t="s">
        <v>31</v>
      </c>
      <c r="S4886" s="270"/>
      <c r="T4886" s="283"/>
      <c r="U4886" s="283"/>
      <c r="V4886" s="270"/>
      <c r="W4886" s="270" t="s">
        <v>21</v>
      </c>
    </row>
    <row r="4887" s="253" customFormat="true" ht="38.25" hidden="true" spans="1:23">
      <c r="A4887" s="270">
        <f>MAX(A$3:A4886)+1</f>
        <v>4587</v>
      </c>
      <c r="B4887" s="270">
        <v>331501028</v>
      </c>
      <c r="C4887" s="270" t="s">
        <v>12591</v>
      </c>
      <c r="D4887" s="410" t="s">
        <v>12592</v>
      </c>
      <c r="E4887" s="410" t="s">
        <v>12591</v>
      </c>
      <c r="F4887" s="270"/>
      <c r="G4887" s="270"/>
      <c r="H4887" s="283" t="s">
        <v>39</v>
      </c>
      <c r="I4887" s="283" t="s">
        <v>12570</v>
      </c>
      <c r="J4887" s="490">
        <v>4014</v>
      </c>
      <c r="K4887" s="490">
        <v>4014</v>
      </c>
      <c r="L4887" s="490">
        <v>4014</v>
      </c>
      <c r="M4887" s="490">
        <v>3211</v>
      </c>
      <c r="N4887" s="490">
        <v>3211</v>
      </c>
      <c r="O4887" s="490">
        <v>3211</v>
      </c>
      <c r="P4887" s="377" t="s">
        <v>31</v>
      </c>
      <c r="Q4887" s="377" t="s">
        <v>31</v>
      </c>
      <c r="R4887" s="377" t="s">
        <v>31</v>
      </c>
      <c r="S4887" s="270"/>
      <c r="T4887" s="283"/>
      <c r="U4887" s="283"/>
      <c r="V4887" s="270"/>
      <c r="W4887" s="270" t="s">
        <v>21</v>
      </c>
    </row>
    <row r="4888" s="253" customFormat="true" ht="25.5" hidden="true" spans="1:23">
      <c r="A4888" s="270">
        <f>MAX(A$3:A4887)+1</f>
        <v>4588</v>
      </c>
      <c r="B4888" s="270">
        <v>331501029</v>
      </c>
      <c r="C4888" s="270" t="s">
        <v>12593</v>
      </c>
      <c r="D4888" s="410" t="s">
        <v>12594</v>
      </c>
      <c r="E4888" s="410" t="s">
        <v>12593</v>
      </c>
      <c r="F4888" s="270" t="s">
        <v>12595</v>
      </c>
      <c r="G4888" s="270"/>
      <c r="H4888" s="283" t="s">
        <v>39</v>
      </c>
      <c r="I4888" s="283" t="s">
        <v>12570</v>
      </c>
      <c r="J4888" s="493">
        <v>4350</v>
      </c>
      <c r="K4888" s="494">
        <v>4350</v>
      </c>
      <c r="L4888" s="494">
        <v>4350</v>
      </c>
      <c r="M4888" s="494">
        <v>3480</v>
      </c>
      <c r="N4888" s="494">
        <v>3480</v>
      </c>
      <c r="O4888" s="494">
        <v>3480</v>
      </c>
      <c r="P4888" s="377" t="s">
        <v>31</v>
      </c>
      <c r="Q4888" s="377" t="s">
        <v>31</v>
      </c>
      <c r="R4888" s="377" t="s">
        <v>31</v>
      </c>
      <c r="S4888" s="270"/>
      <c r="T4888" s="377"/>
      <c r="U4888" s="377"/>
      <c r="V4888" s="270"/>
      <c r="W4888" s="270" t="s">
        <v>938</v>
      </c>
    </row>
    <row r="4889" s="253" customFormat="true" ht="27" hidden="true" spans="1:23">
      <c r="A4889" s="270">
        <f>MAX(A$3:A4888)+1</f>
        <v>4589</v>
      </c>
      <c r="B4889" s="270" t="s">
        <v>12596</v>
      </c>
      <c r="C4889" s="270" t="s">
        <v>12597</v>
      </c>
      <c r="D4889" s="410" t="s">
        <v>12594</v>
      </c>
      <c r="E4889" s="410" t="s">
        <v>12593</v>
      </c>
      <c r="F4889" s="270"/>
      <c r="G4889" s="270"/>
      <c r="H4889" s="283" t="s">
        <v>39</v>
      </c>
      <c r="I4889" s="283" t="s">
        <v>40</v>
      </c>
      <c r="J4889" s="490">
        <v>300</v>
      </c>
      <c r="K4889" s="490">
        <v>300</v>
      </c>
      <c r="L4889" s="490">
        <v>300</v>
      </c>
      <c r="M4889" s="490">
        <v>300</v>
      </c>
      <c r="N4889" s="490">
        <v>300</v>
      </c>
      <c r="O4889" s="490">
        <v>300</v>
      </c>
      <c r="P4889" s="377" t="s">
        <v>31</v>
      </c>
      <c r="Q4889" s="377" t="s">
        <v>31</v>
      </c>
      <c r="R4889" s="377" t="s">
        <v>31</v>
      </c>
      <c r="S4889" s="393" t="s">
        <v>12597</v>
      </c>
      <c r="T4889" s="283"/>
      <c r="U4889" s="283"/>
      <c r="V4889" s="270"/>
      <c r="W4889" s="270" t="s">
        <v>21</v>
      </c>
    </row>
    <row r="4890" s="253" customFormat="true" ht="51" hidden="true" spans="1:23">
      <c r="A4890" s="270">
        <f>MAX(A$3:A4889)+1</f>
        <v>4590</v>
      </c>
      <c r="B4890" s="270">
        <v>331501030</v>
      </c>
      <c r="C4890" s="503" t="s">
        <v>12598</v>
      </c>
      <c r="D4890" s="410" t="s">
        <v>12599</v>
      </c>
      <c r="E4890" s="410" t="s">
        <v>12598</v>
      </c>
      <c r="F4890" s="474" t="s">
        <v>12600</v>
      </c>
      <c r="G4890" s="270"/>
      <c r="H4890" s="283" t="s">
        <v>39</v>
      </c>
      <c r="I4890" s="283" t="s">
        <v>40</v>
      </c>
      <c r="J4890" s="500">
        <v>2630</v>
      </c>
      <c r="K4890" s="501">
        <v>2367</v>
      </c>
      <c r="L4890" s="501">
        <v>2130.3</v>
      </c>
      <c r="M4890" s="501">
        <v>2104</v>
      </c>
      <c r="N4890" s="501">
        <v>1893.6</v>
      </c>
      <c r="O4890" s="501">
        <v>1704.24</v>
      </c>
      <c r="P4890" s="377" t="s">
        <v>31</v>
      </c>
      <c r="Q4890" s="377" t="s">
        <v>31</v>
      </c>
      <c r="R4890" s="377" t="s">
        <v>31</v>
      </c>
      <c r="S4890" s="270"/>
      <c r="T4890" s="283"/>
      <c r="U4890" s="283"/>
      <c r="V4890" s="270"/>
      <c r="W4890" s="270" t="s">
        <v>21</v>
      </c>
    </row>
    <row r="4891" s="253" customFormat="true" ht="38.25" hidden="true" spans="1:23">
      <c r="A4891" s="270">
        <f>MAX(A$3:A4890)+1</f>
        <v>4591</v>
      </c>
      <c r="B4891" s="270">
        <v>331501031</v>
      </c>
      <c r="C4891" s="503" t="s">
        <v>12601</v>
      </c>
      <c r="D4891" s="410" t="s">
        <v>12602</v>
      </c>
      <c r="E4891" s="410" t="s">
        <v>12601</v>
      </c>
      <c r="F4891" s="474" t="s">
        <v>12603</v>
      </c>
      <c r="G4891" s="270"/>
      <c r="H4891" s="283" t="s">
        <v>39</v>
      </c>
      <c r="I4891" s="283" t="s">
        <v>40</v>
      </c>
      <c r="J4891" s="500">
        <v>1950</v>
      </c>
      <c r="K4891" s="501">
        <v>1755</v>
      </c>
      <c r="L4891" s="501">
        <v>1579.5</v>
      </c>
      <c r="M4891" s="501">
        <v>1560</v>
      </c>
      <c r="N4891" s="501">
        <v>1404</v>
      </c>
      <c r="O4891" s="501">
        <v>1263.6</v>
      </c>
      <c r="P4891" s="377" t="s">
        <v>31</v>
      </c>
      <c r="Q4891" s="377" t="s">
        <v>31</v>
      </c>
      <c r="R4891" s="377" t="s">
        <v>31</v>
      </c>
      <c r="S4891" s="270"/>
      <c r="T4891" s="283"/>
      <c r="U4891" s="283"/>
      <c r="V4891" s="270"/>
      <c r="W4891" s="270" t="s">
        <v>21</v>
      </c>
    </row>
    <row r="4892" s="253" customFormat="true" ht="40.5" hidden="true" spans="1:23">
      <c r="A4892" s="270">
        <f>MAX(A$3:A4891)+1</f>
        <v>4592</v>
      </c>
      <c r="B4892" s="270">
        <v>331501032</v>
      </c>
      <c r="C4892" s="503" t="s">
        <v>12604</v>
      </c>
      <c r="D4892" s="410" t="s">
        <v>12605</v>
      </c>
      <c r="E4892" s="410" t="s">
        <v>12604</v>
      </c>
      <c r="F4892" s="474" t="s">
        <v>12606</v>
      </c>
      <c r="G4892" s="270"/>
      <c r="H4892" s="283" t="s">
        <v>39</v>
      </c>
      <c r="I4892" s="283" t="s">
        <v>12570</v>
      </c>
      <c r="J4892" s="490">
        <v>3496</v>
      </c>
      <c r="K4892" s="490">
        <v>3496</v>
      </c>
      <c r="L4892" s="490">
        <v>3496</v>
      </c>
      <c r="M4892" s="490">
        <v>2797</v>
      </c>
      <c r="N4892" s="490">
        <v>2797</v>
      </c>
      <c r="O4892" s="490">
        <v>2797</v>
      </c>
      <c r="P4892" s="377" t="s">
        <v>31</v>
      </c>
      <c r="Q4892" s="377" t="s">
        <v>31</v>
      </c>
      <c r="R4892" s="377" t="s">
        <v>31</v>
      </c>
      <c r="S4892" s="270"/>
      <c r="T4892" s="283"/>
      <c r="U4892" s="283"/>
      <c r="V4892" s="270"/>
      <c r="W4892" s="270" t="s">
        <v>21</v>
      </c>
    </row>
    <row r="4893" s="253" customFormat="true" ht="54" hidden="true" spans="1:23">
      <c r="A4893" s="270">
        <f>MAX(A$3:A4892)+1</f>
        <v>4593</v>
      </c>
      <c r="B4893" s="270" t="s">
        <v>12607</v>
      </c>
      <c r="C4893" s="393" t="s">
        <v>12608</v>
      </c>
      <c r="D4893" s="410" t="s">
        <v>12609</v>
      </c>
      <c r="E4893" s="410" t="s">
        <v>12610</v>
      </c>
      <c r="F4893" s="270"/>
      <c r="G4893" s="270"/>
      <c r="H4893" s="283" t="s">
        <v>39</v>
      </c>
      <c r="I4893" s="283" t="s">
        <v>40</v>
      </c>
      <c r="J4893" s="490">
        <v>300</v>
      </c>
      <c r="K4893" s="490">
        <v>300</v>
      </c>
      <c r="L4893" s="490">
        <v>300</v>
      </c>
      <c r="M4893" s="490">
        <v>300</v>
      </c>
      <c r="N4893" s="490">
        <v>300</v>
      </c>
      <c r="O4893" s="490">
        <v>300</v>
      </c>
      <c r="P4893" s="377" t="s">
        <v>31</v>
      </c>
      <c r="Q4893" s="377" t="s">
        <v>31</v>
      </c>
      <c r="R4893" s="377" t="s">
        <v>31</v>
      </c>
      <c r="S4893" s="393" t="s">
        <v>12608</v>
      </c>
      <c r="T4893" s="283"/>
      <c r="U4893" s="283"/>
      <c r="V4893" s="270"/>
      <c r="W4893" s="270" t="s">
        <v>21</v>
      </c>
    </row>
    <row r="4894" s="253" customFormat="true" ht="40.5" hidden="true" spans="1:23">
      <c r="A4894" s="270">
        <f>MAX(A$3:A4893)+1</f>
        <v>4594</v>
      </c>
      <c r="B4894" s="270">
        <v>331501033</v>
      </c>
      <c r="C4894" s="503" t="s">
        <v>12611</v>
      </c>
      <c r="D4894" s="410" t="s">
        <v>12612</v>
      </c>
      <c r="E4894" s="410" t="s">
        <v>12611</v>
      </c>
      <c r="F4894" s="270"/>
      <c r="G4894" s="270"/>
      <c r="H4894" s="283" t="s">
        <v>39</v>
      </c>
      <c r="I4894" s="283" t="s">
        <v>12567</v>
      </c>
      <c r="J4894" s="500">
        <v>2250</v>
      </c>
      <c r="K4894" s="501">
        <v>2025</v>
      </c>
      <c r="L4894" s="501">
        <v>1822.5</v>
      </c>
      <c r="M4894" s="501">
        <v>1800</v>
      </c>
      <c r="N4894" s="501">
        <v>1620</v>
      </c>
      <c r="O4894" s="501">
        <v>1458</v>
      </c>
      <c r="P4894" s="377" t="s">
        <v>31</v>
      </c>
      <c r="Q4894" s="377" t="s">
        <v>31</v>
      </c>
      <c r="R4894" s="377" t="s">
        <v>31</v>
      </c>
      <c r="S4894" s="270"/>
      <c r="T4894" s="283"/>
      <c r="U4894" s="283"/>
      <c r="V4894" s="270"/>
      <c r="W4894" s="270" t="s">
        <v>21</v>
      </c>
    </row>
    <row r="4895" s="253" customFormat="true" ht="27" hidden="true" spans="1:23">
      <c r="A4895" s="270">
        <f>MAX(A$3:A4894)+1</f>
        <v>4595</v>
      </c>
      <c r="B4895" s="270">
        <v>331501034</v>
      </c>
      <c r="C4895" s="503" t="s">
        <v>12613</v>
      </c>
      <c r="D4895" s="410" t="s">
        <v>12614</v>
      </c>
      <c r="E4895" s="410" t="s">
        <v>12613</v>
      </c>
      <c r="F4895" s="270" t="s">
        <v>12615</v>
      </c>
      <c r="G4895" s="270"/>
      <c r="H4895" s="283" t="s">
        <v>39</v>
      </c>
      <c r="I4895" s="283" t="s">
        <v>40</v>
      </c>
      <c r="J4895" s="500">
        <v>1950</v>
      </c>
      <c r="K4895" s="501">
        <v>1755</v>
      </c>
      <c r="L4895" s="501">
        <v>1579.5</v>
      </c>
      <c r="M4895" s="501">
        <v>1560</v>
      </c>
      <c r="N4895" s="501">
        <v>1404</v>
      </c>
      <c r="O4895" s="501">
        <v>1263.6</v>
      </c>
      <c r="P4895" s="377" t="s">
        <v>31</v>
      </c>
      <c r="Q4895" s="377" t="s">
        <v>31</v>
      </c>
      <c r="R4895" s="377" t="s">
        <v>31</v>
      </c>
      <c r="S4895" s="270"/>
      <c r="T4895" s="283"/>
      <c r="U4895" s="283"/>
      <c r="V4895" s="270"/>
      <c r="W4895" s="270" t="s">
        <v>21</v>
      </c>
    </row>
    <row r="4896" s="253" customFormat="true" ht="27" hidden="true" spans="1:23">
      <c r="A4896" s="270">
        <f>MAX(A$3:A4895)+1</f>
        <v>4596</v>
      </c>
      <c r="B4896" s="270">
        <v>331501035</v>
      </c>
      <c r="C4896" s="503" t="s">
        <v>12616</v>
      </c>
      <c r="D4896" s="410" t="s">
        <v>12617</v>
      </c>
      <c r="E4896" s="410" t="s">
        <v>12616</v>
      </c>
      <c r="F4896" s="270"/>
      <c r="G4896" s="270"/>
      <c r="H4896" s="283" t="s">
        <v>39</v>
      </c>
      <c r="I4896" s="283" t="s">
        <v>40</v>
      </c>
      <c r="J4896" s="493">
        <v>2272</v>
      </c>
      <c r="K4896" s="494">
        <v>2272</v>
      </c>
      <c r="L4896" s="494">
        <v>2272</v>
      </c>
      <c r="M4896" s="494">
        <v>1818</v>
      </c>
      <c r="N4896" s="494">
        <v>1818</v>
      </c>
      <c r="O4896" s="494">
        <v>1818</v>
      </c>
      <c r="P4896" s="377" t="s">
        <v>31</v>
      </c>
      <c r="Q4896" s="377" t="s">
        <v>31</v>
      </c>
      <c r="R4896" s="377" t="s">
        <v>31</v>
      </c>
      <c r="S4896" s="270"/>
      <c r="T4896" s="377"/>
      <c r="U4896" s="377"/>
      <c r="V4896" s="270"/>
      <c r="W4896" s="270" t="s">
        <v>938</v>
      </c>
    </row>
    <row r="4897" s="253" customFormat="true" ht="27" hidden="true" spans="1:23">
      <c r="A4897" s="270">
        <f>MAX(A$3:A4896)+1</f>
        <v>4597</v>
      </c>
      <c r="B4897" s="270">
        <v>331501036</v>
      </c>
      <c r="C4897" s="503" t="s">
        <v>12618</v>
      </c>
      <c r="D4897" s="410" t="s">
        <v>12619</v>
      </c>
      <c r="E4897" s="410" t="s">
        <v>12618</v>
      </c>
      <c r="F4897" s="270" t="s">
        <v>12620</v>
      </c>
      <c r="G4897" s="270"/>
      <c r="H4897" s="283" t="s">
        <v>39</v>
      </c>
      <c r="I4897" s="283" t="s">
        <v>12621</v>
      </c>
      <c r="J4897" s="377">
        <v>4455</v>
      </c>
      <c r="K4897" s="377">
        <v>4455</v>
      </c>
      <c r="L4897" s="377">
        <v>4455</v>
      </c>
      <c r="M4897" s="377">
        <v>3564</v>
      </c>
      <c r="N4897" s="377">
        <v>3564</v>
      </c>
      <c r="O4897" s="377">
        <v>3564</v>
      </c>
      <c r="P4897" s="377" t="s">
        <v>31</v>
      </c>
      <c r="Q4897" s="377" t="s">
        <v>31</v>
      </c>
      <c r="R4897" s="377" t="s">
        <v>31</v>
      </c>
      <c r="S4897" s="270"/>
      <c r="T4897" s="377"/>
      <c r="U4897" s="377"/>
      <c r="V4897" s="270"/>
      <c r="W4897" s="270" t="s">
        <v>938</v>
      </c>
    </row>
    <row r="4898" s="253" customFormat="true" ht="27" hidden="true" spans="1:23">
      <c r="A4898" s="270">
        <f>MAX(A$3:A4897)+1</f>
        <v>4598</v>
      </c>
      <c r="B4898" s="270" t="s">
        <v>12622</v>
      </c>
      <c r="C4898" s="393" t="s">
        <v>12623</v>
      </c>
      <c r="D4898" s="410" t="s">
        <v>12624</v>
      </c>
      <c r="E4898" s="410" t="s">
        <v>12623</v>
      </c>
      <c r="F4898" s="270"/>
      <c r="G4898" s="270"/>
      <c r="H4898" s="283" t="s">
        <v>39</v>
      </c>
      <c r="I4898" s="283" t="s">
        <v>40</v>
      </c>
      <c r="J4898" s="490">
        <v>300</v>
      </c>
      <c r="K4898" s="490">
        <v>300</v>
      </c>
      <c r="L4898" s="490">
        <v>300</v>
      </c>
      <c r="M4898" s="490">
        <v>300</v>
      </c>
      <c r="N4898" s="490">
        <v>300</v>
      </c>
      <c r="O4898" s="490">
        <v>300</v>
      </c>
      <c r="P4898" s="377" t="s">
        <v>31</v>
      </c>
      <c r="Q4898" s="377" t="s">
        <v>31</v>
      </c>
      <c r="R4898" s="377" t="s">
        <v>31</v>
      </c>
      <c r="S4898" s="430" t="s">
        <v>12623</v>
      </c>
      <c r="T4898" s="283"/>
      <c r="U4898" s="283"/>
      <c r="V4898" s="270"/>
      <c r="W4898" s="270" t="s">
        <v>21</v>
      </c>
    </row>
    <row r="4899" s="253" customFormat="true" ht="25.5" hidden="true" spans="1:23">
      <c r="A4899" s="270">
        <f>MAX(A$3:A4898)+1</f>
        <v>4599</v>
      </c>
      <c r="B4899" s="270">
        <v>331501037</v>
      </c>
      <c r="C4899" s="270" t="s">
        <v>12625</v>
      </c>
      <c r="D4899" s="410" t="s">
        <v>12626</v>
      </c>
      <c r="E4899" s="410" t="s">
        <v>12625</v>
      </c>
      <c r="F4899" s="270" t="s">
        <v>12627</v>
      </c>
      <c r="G4899" s="270"/>
      <c r="H4899" s="283" t="s">
        <v>39</v>
      </c>
      <c r="I4899" s="283" t="s">
        <v>12621</v>
      </c>
      <c r="J4899" s="493">
        <v>2691</v>
      </c>
      <c r="K4899" s="494">
        <v>2691</v>
      </c>
      <c r="L4899" s="494">
        <v>2691</v>
      </c>
      <c r="M4899" s="494">
        <v>2153</v>
      </c>
      <c r="N4899" s="494">
        <v>2153</v>
      </c>
      <c r="O4899" s="494">
        <v>2153</v>
      </c>
      <c r="P4899" s="377" t="s">
        <v>31</v>
      </c>
      <c r="Q4899" s="377" t="s">
        <v>31</v>
      </c>
      <c r="R4899" s="377" t="s">
        <v>31</v>
      </c>
      <c r="S4899" s="270"/>
      <c r="T4899" s="377"/>
      <c r="U4899" s="377"/>
      <c r="V4899" s="270"/>
      <c r="W4899" s="270" t="s">
        <v>938</v>
      </c>
    </row>
    <row r="4900" s="253" customFormat="true" ht="25.5" hidden="true" spans="1:23">
      <c r="A4900" s="270">
        <f>MAX(A$3:A4899)+1</f>
        <v>4600</v>
      </c>
      <c r="B4900" s="270">
        <v>331501038</v>
      </c>
      <c r="C4900" s="270" t="s">
        <v>12628</v>
      </c>
      <c r="D4900" s="410" t="s">
        <v>12629</v>
      </c>
      <c r="E4900" s="410" t="s">
        <v>12628</v>
      </c>
      <c r="F4900" s="270" t="s">
        <v>12630</v>
      </c>
      <c r="G4900" s="270"/>
      <c r="H4900" s="283" t="s">
        <v>39</v>
      </c>
      <c r="I4900" s="283" t="s">
        <v>12567</v>
      </c>
      <c r="J4900" s="490">
        <v>2229</v>
      </c>
      <c r="K4900" s="490">
        <v>2229</v>
      </c>
      <c r="L4900" s="490">
        <v>2229</v>
      </c>
      <c r="M4900" s="490">
        <v>1783</v>
      </c>
      <c r="N4900" s="490">
        <v>1783</v>
      </c>
      <c r="O4900" s="490">
        <v>1783</v>
      </c>
      <c r="P4900" s="377" t="s">
        <v>31</v>
      </c>
      <c r="Q4900" s="377" t="s">
        <v>31</v>
      </c>
      <c r="R4900" s="377" t="s">
        <v>31</v>
      </c>
      <c r="S4900" s="270"/>
      <c r="T4900" s="283"/>
      <c r="U4900" s="283"/>
      <c r="V4900" s="270"/>
      <c r="W4900" s="270" t="s">
        <v>21</v>
      </c>
    </row>
    <row r="4901" s="253" customFormat="true" ht="25.5" hidden="true" spans="1:23">
      <c r="A4901" s="270">
        <f>MAX(A$3:A4900)+1</f>
        <v>4601</v>
      </c>
      <c r="B4901" s="270">
        <v>331501039</v>
      </c>
      <c r="C4901" s="270" t="s">
        <v>12631</v>
      </c>
      <c r="D4901" s="410" t="s">
        <v>12632</v>
      </c>
      <c r="E4901" s="410" t="s">
        <v>12631</v>
      </c>
      <c r="F4901" s="270" t="s">
        <v>12633</v>
      </c>
      <c r="G4901" s="270"/>
      <c r="H4901" s="283" t="s">
        <v>44</v>
      </c>
      <c r="I4901" s="283" t="s">
        <v>40</v>
      </c>
      <c r="J4901" s="500">
        <v>2250</v>
      </c>
      <c r="K4901" s="501">
        <v>2025</v>
      </c>
      <c r="L4901" s="501">
        <v>1822.5</v>
      </c>
      <c r="M4901" s="501">
        <v>1800</v>
      </c>
      <c r="N4901" s="501">
        <v>1620</v>
      </c>
      <c r="O4901" s="501">
        <v>1458</v>
      </c>
      <c r="P4901" s="377" t="s">
        <v>31</v>
      </c>
      <c r="Q4901" s="377" t="s">
        <v>31</v>
      </c>
      <c r="R4901" s="377" t="s">
        <v>31</v>
      </c>
      <c r="S4901" s="270"/>
      <c r="T4901" s="283"/>
      <c r="U4901" s="283"/>
      <c r="V4901" s="270"/>
      <c r="W4901" s="270" t="s">
        <v>21</v>
      </c>
    </row>
    <row r="4902" s="253" customFormat="true" ht="25.5" hidden="true" spans="1:23">
      <c r="A4902" s="270">
        <f>MAX(A$3:A4901)+1</f>
        <v>4602</v>
      </c>
      <c r="B4902" s="270" t="s">
        <v>12634</v>
      </c>
      <c r="C4902" s="270" t="s">
        <v>12635</v>
      </c>
      <c r="D4902" s="410" t="s">
        <v>12632</v>
      </c>
      <c r="E4902" s="410" t="s">
        <v>12631</v>
      </c>
      <c r="F4902" s="270"/>
      <c r="G4902" s="270" t="s">
        <v>12636</v>
      </c>
      <c r="H4902" s="283" t="s">
        <v>44</v>
      </c>
      <c r="I4902" s="283" t="s">
        <v>12637</v>
      </c>
      <c r="J4902" s="490">
        <v>1800</v>
      </c>
      <c r="K4902" s="490">
        <v>1800</v>
      </c>
      <c r="L4902" s="490">
        <v>1800</v>
      </c>
      <c r="M4902" s="490">
        <v>1440</v>
      </c>
      <c r="N4902" s="490">
        <v>1440</v>
      </c>
      <c r="O4902" s="490">
        <v>1440</v>
      </c>
      <c r="P4902" s="377" t="s">
        <v>31</v>
      </c>
      <c r="Q4902" s="377" t="s">
        <v>31</v>
      </c>
      <c r="R4902" s="377" t="s">
        <v>31</v>
      </c>
      <c r="S4902" s="270"/>
      <c r="T4902" s="283"/>
      <c r="U4902" s="283"/>
      <c r="V4902" s="270"/>
      <c r="W4902" s="270" t="s">
        <v>21</v>
      </c>
    </row>
    <row r="4903" s="253" customFormat="true" ht="38.25" hidden="true" spans="1:23">
      <c r="A4903" s="270">
        <f>MAX(A$3:A4902)+1</f>
        <v>4603</v>
      </c>
      <c r="B4903" s="270">
        <v>331501040</v>
      </c>
      <c r="C4903" s="270" t="s">
        <v>12638</v>
      </c>
      <c r="D4903" s="410" t="s">
        <v>12639</v>
      </c>
      <c r="E4903" s="410" t="s">
        <v>12640</v>
      </c>
      <c r="F4903" s="270"/>
      <c r="G4903" s="270"/>
      <c r="H4903" s="283" t="s">
        <v>44</v>
      </c>
      <c r="I4903" s="283" t="s">
        <v>12641</v>
      </c>
      <c r="J4903" s="490">
        <v>3475</v>
      </c>
      <c r="K4903" s="490">
        <v>3475</v>
      </c>
      <c r="L4903" s="490">
        <v>3475</v>
      </c>
      <c r="M4903" s="490">
        <v>2780</v>
      </c>
      <c r="N4903" s="490">
        <v>2780</v>
      </c>
      <c r="O4903" s="490">
        <v>2780</v>
      </c>
      <c r="P4903" s="377" t="s">
        <v>31</v>
      </c>
      <c r="Q4903" s="377" t="s">
        <v>31</v>
      </c>
      <c r="R4903" s="377" t="s">
        <v>31</v>
      </c>
      <c r="S4903" s="270"/>
      <c r="T4903" s="283"/>
      <c r="U4903" s="283"/>
      <c r="V4903" s="270"/>
      <c r="W4903" s="270" t="s">
        <v>21</v>
      </c>
    </row>
    <row r="4904" s="253" customFormat="true" ht="25.5" hidden="true" spans="1:23">
      <c r="A4904" s="270">
        <f>MAX(A$3:A4903)+1</f>
        <v>4604</v>
      </c>
      <c r="B4904" s="270">
        <v>331501041</v>
      </c>
      <c r="C4904" s="270" t="s">
        <v>12642</v>
      </c>
      <c r="D4904" s="410" t="s">
        <v>12643</v>
      </c>
      <c r="E4904" s="410" t="s">
        <v>12642</v>
      </c>
      <c r="F4904" s="270" t="s">
        <v>12644</v>
      </c>
      <c r="G4904" s="270"/>
      <c r="H4904" s="283" t="s">
        <v>39</v>
      </c>
      <c r="I4904" s="283" t="s">
        <v>40</v>
      </c>
      <c r="J4904" s="500">
        <v>2630</v>
      </c>
      <c r="K4904" s="501">
        <v>2367</v>
      </c>
      <c r="L4904" s="501">
        <v>2130.3</v>
      </c>
      <c r="M4904" s="501">
        <v>2104</v>
      </c>
      <c r="N4904" s="501">
        <v>1893.6</v>
      </c>
      <c r="O4904" s="501">
        <v>1704.24</v>
      </c>
      <c r="P4904" s="377" t="s">
        <v>31</v>
      </c>
      <c r="Q4904" s="377" t="s">
        <v>31</v>
      </c>
      <c r="R4904" s="377" t="s">
        <v>31</v>
      </c>
      <c r="S4904" s="270"/>
      <c r="T4904" s="283"/>
      <c r="U4904" s="283"/>
      <c r="V4904" s="270"/>
      <c r="W4904" s="270" t="s">
        <v>21</v>
      </c>
    </row>
    <row r="4905" s="253" customFormat="true" ht="38.25" hidden="true" spans="1:23">
      <c r="A4905" s="270">
        <f>MAX(A$3:A4904)+1</f>
        <v>4605</v>
      </c>
      <c r="B4905" s="270">
        <v>331501042</v>
      </c>
      <c r="C4905" s="270" t="s">
        <v>12645</v>
      </c>
      <c r="D4905" s="410" t="s">
        <v>12646</v>
      </c>
      <c r="E4905" s="410" t="s">
        <v>12647</v>
      </c>
      <c r="F4905" s="270"/>
      <c r="G4905" s="270"/>
      <c r="H4905" s="283" t="s">
        <v>39</v>
      </c>
      <c r="I4905" s="283" t="s">
        <v>40</v>
      </c>
      <c r="J4905" s="490">
        <v>3800</v>
      </c>
      <c r="K4905" s="490">
        <v>3800</v>
      </c>
      <c r="L4905" s="490">
        <v>3800</v>
      </c>
      <c r="M4905" s="490">
        <v>3040</v>
      </c>
      <c r="N4905" s="490">
        <v>3040</v>
      </c>
      <c r="O4905" s="490">
        <v>3040</v>
      </c>
      <c r="P4905" s="377" t="s">
        <v>31</v>
      </c>
      <c r="Q4905" s="377" t="s">
        <v>31</v>
      </c>
      <c r="R4905" s="377" t="s">
        <v>31</v>
      </c>
      <c r="S4905" s="270"/>
      <c r="T4905" s="283"/>
      <c r="U4905" s="283"/>
      <c r="V4905" s="270"/>
      <c r="W4905" s="270" t="s">
        <v>21</v>
      </c>
    </row>
    <row r="4906" s="253" customFormat="true" ht="51" hidden="true" spans="1:23">
      <c r="A4906" s="270">
        <f>MAX(A$3:A4905)+1</f>
        <v>4606</v>
      </c>
      <c r="B4906" s="270" t="s">
        <v>12648</v>
      </c>
      <c r="C4906" s="270" t="s">
        <v>12649</v>
      </c>
      <c r="D4906" s="410" t="s">
        <v>12650</v>
      </c>
      <c r="E4906" s="410" t="s">
        <v>12651</v>
      </c>
      <c r="F4906" s="270"/>
      <c r="G4906" s="270"/>
      <c r="H4906" s="283" t="s">
        <v>39</v>
      </c>
      <c r="I4906" s="283" t="s">
        <v>40</v>
      </c>
      <c r="J4906" s="490">
        <v>300</v>
      </c>
      <c r="K4906" s="490">
        <v>300</v>
      </c>
      <c r="L4906" s="490">
        <v>300</v>
      </c>
      <c r="M4906" s="490">
        <v>300</v>
      </c>
      <c r="N4906" s="490">
        <v>300</v>
      </c>
      <c r="O4906" s="490">
        <v>300</v>
      </c>
      <c r="P4906" s="377" t="s">
        <v>31</v>
      </c>
      <c r="Q4906" s="377" t="s">
        <v>31</v>
      </c>
      <c r="R4906" s="377" t="s">
        <v>31</v>
      </c>
      <c r="S4906" s="393" t="s">
        <v>12649</v>
      </c>
      <c r="T4906" s="283"/>
      <c r="U4906" s="283"/>
      <c r="V4906" s="270"/>
      <c r="W4906" s="270" t="s">
        <v>21</v>
      </c>
    </row>
    <row r="4907" s="253" customFormat="true" ht="27" hidden="true" spans="1:23">
      <c r="A4907" s="270">
        <f>MAX(A$3:A4906)+1</f>
        <v>4607</v>
      </c>
      <c r="B4907" s="270">
        <v>331501043</v>
      </c>
      <c r="C4907" s="503" t="s">
        <v>12652</v>
      </c>
      <c r="D4907" s="410" t="s">
        <v>12653</v>
      </c>
      <c r="E4907" s="410" t="s">
        <v>12652</v>
      </c>
      <c r="F4907" s="270"/>
      <c r="G4907" s="270"/>
      <c r="H4907" s="283" t="s">
        <v>39</v>
      </c>
      <c r="I4907" s="283" t="s">
        <v>40</v>
      </c>
      <c r="J4907" s="493">
        <v>2434</v>
      </c>
      <c r="K4907" s="494">
        <v>2434</v>
      </c>
      <c r="L4907" s="494">
        <v>2434</v>
      </c>
      <c r="M4907" s="494">
        <v>1947</v>
      </c>
      <c r="N4907" s="494">
        <v>1947</v>
      </c>
      <c r="O4907" s="494">
        <v>1947</v>
      </c>
      <c r="P4907" s="377" t="s">
        <v>31</v>
      </c>
      <c r="Q4907" s="377" t="s">
        <v>31</v>
      </c>
      <c r="R4907" s="377" t="s">
        <v>31</v>
      </c>
      <c r="S4907" s="270"/>
      <c r="T4907" s="377"/>
      <c r="U4907" s="377"/>
      <c r="V4907" s="270"/>
      <c r="W4907" s="270" t="s">
        <v>938</v>
      </c>
    </row>
    <row r="4908" s="253" customFormat="true" ht="27" hidden="true" spans="1:23">
      <c r="A4908" s="270">
        <f>MAX(A$3:A4907)+1</f>
        <v>4608</v>
      </c>
      <c r="B4908" s="270">
        <v>331501044</v>
      </c>
      <c r="C4908" s="503" t="s">
        <v>12654</v>
      </c>
      <c r="D4908" s="410" t="s">
        <v>12655</v>
      </c>
      <c r="E4908" s="410" t="s">
        <v>12654</v>
      </c>
      <c r="F4908" s="270" t="s">
        <v>12656</v>
      </c>
      <c r="G4908" s="270"/>
      <c r="H4908" s="283" t="s">
        <v>39</v>
      </c>
      <c r="I4908" s="283" t="s">
        <v>40</v>
      </c>
      <c r="J4908" s="500">
        <v>1950</v>
      </c>
      <c r="K4908" s="501">
        <v>1755</v>
      </c>
      <c r="L4908" s="501">
        <v>1579.5</v>
      </c>
      <c r="M4908" s="501">
        <v>1560</v>
      </c>
      <c r="N4908" s="501">
        <v>1404</v>
      </c>
      <c r="O4908" s="501">
        <v>1263.6</v>
      </c>
      <c r="P4908" s="377" t="s">
        <v>31</v>
      </c>
      <c r="Q4908" s="377" t="s">
        <v>31</v>
      </c>
      <c r="R4908" s="377" t="s">
        <v>31</v>
      </c>
      <c r="S4908" s="270"/>
      <c r="T4908" s="283"/>
      <c r="U4908" s="283"/>
      <c r="V4908" s="270"/>
      <c r="W4908" s="270" t="s">
        <v>21</v>
      </c>
    </row>
    <row r="4909" s="253" customFormat="true" ht="27" hidden="true" spans="1:23">
      <c r="A4909" s="270">
        <f>MAX(A$3:A4908)+1</f>
        <v>4609</v>
      </c>
      <c r="B4909" s="270">
        <v>331501045</v>
      </c>
      <c r="C4909" s="503" t="s">
        <v>12657</v>
      </c>
      <c r="D4909" s="410" t="s">
        <v>12658</v>
      </c>
      <c r="E4909" s="410" t="s">
        <v>12657</v>
      </c>
      <c r="F4909" s="270"/>
      <c r="G4909" s="270"/>
      <c r="H4909" s="283" t="s">
        <v>39</v>
      </c>
      <c r="I4909" s="283" t="s">
        <v>40</v>
      </c>
      <c r="J4909" s="500">
        <v>1950</v>
      </c>
      <c r="K4909" s="501">
        <v>1755</v>
      </c>
      <c r="L4909" s="501">
        <v>1579.5</v>
      </c>
      <c r="M4909" s="501">
        <v>1560</v>
      </c>
      <c r="N4909" s="501">
        <v>1404</v>
      </c>
      <c r="O4909" s="501">
        <v>1263.6</v>
      </c>
      <c r="P4909" s="377" t="s">
        <v>31</v>
      </c>
      <c r="Q4909" s="377" t="s">
        <v>31</v>
      </c>
      <c r="R4909" s="377" t="s">
        <v>31</v>
      </c>
      <c r="S4909" s="270"/>
      <c r="T4909" s="283"/>
      <c r="U4909" s="283"/>
      <c r="V4909" s="270"/>
      <c r="W4909" s="270" t="s">
        <v>21</v>
      </c>
    </row>
    <row r="4910" s="253" customFormat="true" ht="27" hidden="true" spans="1:23">
      <c r="A4910" s="270">
        <f>MAX(A$3:A4909)+1</f>
        <v>4610</v>
      </c>
      <c r="B4910" s="270">
        <v>331501046</v>
      </c>
      <c r="C4910" s="503" t="s">
        <v>12659</v>
      </c>
      <c r="D4910" s="410" t="s">
        <v>12660</v>
      </c>
      <c r="E4910" s="410" t="s">
        <v>12659</v>
      </c>
      <c r="F4910" s="270"/>
      <c r="G4910" s="270"/>
      <c r="H4910" s="283" t="s">
        <v>39</v>
      </c>
      <c r="I4910" s="283" t="s">
        <v>40</v>
      </c>
      <c r="J4910" s="490">
        <v>4200</v>
      </c>
      <c r="K4910" s="490">
        <v>4200</v>
      </c>
      <c r="L4910" s="490">
        <v>4200</v>
      </c>
      <c r="M4910" s="490">
        <v>3360</v>
      </c>
      <c r="N4910" s="490">
        <v>3360</v>
      </c>
      <c r="O4910" s="490">
        <v>3360</v>
      </c>
      <c r="P4910" s="377" t="s">
        <v>31</v>
      </c>
      <c r="Q4910" s="377" t="s">
        <v>31</v>
      </c>
      <c r="R4910" s="377" t="s">
        <v>31</v>
      </c>
      <c r="S4910" s="270"/>
      <c r="T4910" s="283"/>
      <c r="U4910" s="283"/>
      <c r="V4910" s="270"/>
      <c r="W4910" s="270" t="s">
        <v>21</v>
      </c>
    </row>
    <row r="4911" s="253" customFormat="true" ht="89.25" hidden="true" spans="1:23">
      <c r="A4911" s="270">
        <f>MAX(A$3:A4910)+1</f>
        <v>4611</v>
      </c>
      <c r="B4911" s="270">
        <v>331501047</v>
      </c>
      <c r="C4911" s="270" t="s">
        <v>12661</v>
      </c>
      <c r="D4911" s="410" t="s">
        <v>12662</v>
      </c>
      <c r="E4911" s="410" t="s">
        <v>12661</v>
      </c>
      <c r="F4911" s="474" t="s">
        <v>12663</v>
      </c>
      <c r="G4911" s="270"/>
      <c r="H4911" s="283" t="s">
        <v>44</v>
      </c>
      <c r="I4911" s="283" t="s">
        <v>40</v>
      </c>
      <c r="J4911" s="493">
        <v>6000</v>
      </c>
      <c r="K4911" s="494">
        <v>6000</v>
      </c>
      <c r="L4911" s="494">
        <v>6000</v>
      </c>
      <c r="M4911" s="494">
        <v>4800</v>
      </c>
      <c r="N4911" s="494">
        <v>4800</v>
      </c>
      <c r="O4911" s="494">
        <v>4800</v>
      </c>
      <c r="P4911" s="377" t="s">
        <v>31</v>
      </c>
      <c r="Q4911" s="377" t="s">
        <v>31</v>
      </c>
      <c r="R4911" s="377" t="s">
        <v>31</v>
      </c>
      <c r="S4911" s="270"/>
      <c r="T4911" s="377"/>
      <c r="U4911" s="377"/>
      <c r="V4911" s="270"/>
      <c r="W4911" s="270" t="s">
        <v>938</v>
      </c>
    </row>
    <row r="4912" s="253" customFormat="true" ht="38.25" hidden="true" spans="1:23">
      <c r="A4912" s="270">
        <f>MAX(A$3:A4911)+1</f>
        <v>4612</v>
      </c>
      <c r="B4912" s="270" t="s">
        <v>12664</v>
      </c>
      <c r="C4912" s="393" t="s">
        <v>12665</v>
      </c>
      <c r="D4912" s="410" t="s">
        <v>12666</v>
      </c>
      <c r="E4912" s="410" t="s">
        <v>12667</v>
      </c>
      <c r="F4912" s="270"/>
      <c r="G4912" s="270"/>
      <c r="H4912" s="283" t="s">
        <v>44</v>
      </c>
      <c r="I4912" s="283" t="s">
        <v>40</v>
      </c>
      <c r="J4912" s="490">
        <v>300</v>
      </c>
      <c r="K4912" s="490">
        <v>300</v>
      </c>
      <c r="L4912" s="490">
        <v>300</v>
      </c>
      <c r="M4912" s="490">
        <v>300</v>
      </c>
      <c r="N4912" s="490">
        <v>300</v>
      </c>
      <c r="O4912" s="490">
        <v>300</v>
      </c>
      <c r="P4912" s="377" t="s">
        <v>31</v>
      </c>
      <c r="Q4912" s="377" t="s">
        <v>31</v>
      </c>
      <c r="R4912" s="377" t="s">
        <v>31</v>
      </c>
      <c r="S4912" s="393" t="s">
        <v>12665</v>
      </c>
      <c r="T4912" s="283"/>
      <c r="U4912" s="283"/>
      <c r="V4912" s="270"/>
      <c r="W4912" s="270" t="s">
        <v>21</v>
      </c>
    </row>
    <row r="4913" s="253" customFormat="true" ht="38.25" hidden="true" spans="1:23">
      <c r="A4913" s="270">
        <f>MAX(A$3:A4912)+1</f>
        <v>4613</v>
      </c>
      <c r="B4913" s="270" t="s">
        <v>12668</v>
      </c>
      <c r="C4913" s="393" t="s">
        <v>12669</v>
      </c>
      <c r="D4913" s="410" t="s">
        <v>12670</v>
      </c>
      <c r="E4913" s="410" t="s">
        <v>12671</v>
      </c>
      <c r="F4913" s="270"/>
      <c r="G4913" s="270"/>
      <c r="H4913" s="283" t="s">
        <v>44</v>
      </c>
      <c r="I4913" s="283" t="s">
        <v>40</v>
      </c>
      <c r="J4913" s="490">
        <v>300</v>
      </c>
      <c r="K4913" s="490">
        <v>300</v>
      </c>
      <c r="L4913" s="490">
        <v>300</v>
      </c>
      <c r="M4913" s="490">
        <v>300</v>
      </c>
      <c r="N4913" s="490">
        <v>300</v>
      </c>
      <c r="O4913" s="490">
        <v>300</v>
      </c>
      <c r="P4913" s="377" t="s">
        <v>31</v>
      </c>
      <c r="Q4913" s="377" t="s">
        <v>31</v>
      </c>
      <c r="R4913" s="377" t="s">
        <v>31</v>
      </c>
      <c r="S4913" s="393" t="s">
        <v>12669</v>
      </c>
      <c r="T4913" s="283"/>
      <c r="U4913" s="283"/>
      <c r="V4913" s="270"/>
      <c r="W4913" s="270" t="s">
        <v>21</v>
      </c>
    </row>
    <row r="4914" s="253" customFormat="true" ht="25.5" hidden="true" spans="1:23">
      <c r="A4914" s="270">
        <f>MAX(A$3:A4913)+1</f>
        <v>4614</v>
      </c>
      <c r="B4914" s="270">
        <v>331501048</v>
      </c>
      <c r="C4914" s="270" t="s">
        <v>12672</v>
      </c>
      <c r="D4914" s="410" t="s">
        <v>12673</v>
      </c>
      <c r="E4914" s="410" t="s">
        <v>12672</v>
      </c>
      <c r="F4914" s="270"/>
      <c r="G4914" s="270"/>
      <c r="H4914" s="283" t="s">
        <v>44</v>
      </c>
      <c r="I4914" s="283" t="s">
        <v>40</v>
      </c>
      <c r="J4914" s="490">
        <v>5520</v>
      </c>
      <c r="K4914" s="490">
        <v>5520</v>
      </c>
      <c r="L4914" s="490">
        <v>5520</v>
      </c>
      <c r="M4914" s="490">
        <v>4416</v>
      </c>
      <c r="N4914" s="490">
        <v>4416</v>
      </c>
      <c r="O4914" s="490">
        <v>4416</v>
      </c>
      <c r="P4914" s="377" t="s">
        <v>31</v>
      </c>
      <c r="Q4914" s="377" t="s">
        <v>31</v>
      </c>
      <c r="R4914" s="377" t="s">
        <v>31</v>
      </c>
      <c r="S4914" s="270"/>
      <c r="T4914" s="283"/>
      <c r="U4914" s="283"/>
      <c r="V4914" s="270"/>
      <c r="W4914" s="270" t="s">
        <v>21</v>
      </c>
    </row>
    <row r="4915" s="253" customFormat="true" ht="38.25" hidden="true" spans="1:23">
      <c r="A4915" s="270">
        <f>MAX(A$3:A4914)+1</f>
        <v>4615</v>
      </c>
      <c r="B4915" s="270" t="s">
        <v>12674</v>
      </c>
      <c r="C4915" s="393" t="s">
        <v>12665</v>
      </c>
      <c r="D4915" s="410" t="s">
        <v>12675</v>
      </c>
      <c r="E4915" s="410" t="s">
        <v>12676</v>
      </c>
      <c r="F4915" s="270"/>
      <c r="G4915" s="270"/>
      <c r="H4915" s="283" t="s">
        <v>44</v>
      </c>
      <c r="I4915" s="283" t="s">
        <v>40</v>
      </c>
      <c r="J4915" s="490">
        <v>300</v>
      </c>
      <c r="K4915" s="490">
        <v>300</v>
      </c>
      <c r="L4915" s="490">
        <v>300</v>
      </c>
      <c r="M4915" s="490">
        <v>300</v>
      </c>
      <c r="N4915" s="490">
        <v>300</v>
      </c>
      <c r="O4915" s="490">
        <v>300</v>
      </c>
      <c r="P4915" s="377" t="s">
        <v>31</v>
      </c>
      <c r="Q4915" s="377" t="s">
        <v>31</v>
      </c>
      <c r="R4915" s="377" t="s">
        <v>31</v>
      </c>
      <c r="S4915" s="393" t="s">
        <v>12665</v>
      </c>
      <c r="T4915" s="283"/>
      <c r="U4915" s="283"/>
      <c r="V4915" s="270"/>
      <c r="W4915" s="270" t="s">
        <v>21</v>
      </c>
    </row>
    <row r="4916" s="253" customFormat="true" ht="25.5" hidden="true" spans="1:23">
      <c r="A4916" s="270">
        <f>MAX(A$3:A4915)+1</f>
        <v>4616</v>
      </c>
      <c r="B4916" s="270" t="s">
        <v>12677</v>
      </c>
      <c r="C4916" s="393" t="s">
        <v>12678</v>
      </c>
      <c r="D4916" s="410" t="s">
        <v>12679</v>
      </c>
      <c r="E4916" s="410" t="s">
        <v>12680</v>
      </c>
      <c r="F4916" s="270"/>
      <c r="G4916" s="270"/>
      <c r="H4916" s="283" t="s">
        <v>44</v>
      </c>
      <c r="I4916" s="283" t="s">
        <v>40</v>
      </c>
      <c r="J4916" s="490">
        <v>300</v>
      </c>
      <c r="K4916" s="490">
        <v>300</v>
      </c>
      <c r="L4916" s="490">
        <v>300</v>
      </c>
      <c r="M4916" s="490">
        <v>300</v>
      </c>
      <c r="N4916" s="490">
        <v>300</v>
      </c>
      <c r="O4916" s="490">
        <v>300</v>
      </c>
      <c r="P4916" s="377" t="s">
        <v>31</v>
      </c>
      <c r="Q4916" s="377" t="s">
        <v>31</v>
      </c>
      <c r="R4916" s="377" t="s">
        <v>31</v>
      </c>
      <c r="S4916" s="393" t="s">
        <v>12678</v>
      </c>
      <c r="T4916" s="283"/>
      <c r="U4916" s="283"/>
      <c r="V4916" s="270"/>
      <c r="W4916" s="270" t="s">
        <v>21</v>
      </c>
    </row>
    <row r="4917" s="253" customFormat="true" ht="25.5" hidden="true" spans="1:23">
      <c r="A4917" s="270">
        <f>MAX(A$3:A4916)+1</f>
        <v>4617</v>
      </c>
      <c r="B4917" s="270">
        <v>331501049</v>
      </c>
      <c r="C4917" s="270" t="s">
        <v>12681</v>
      </c>
      <c r="D4917" s="410" t="s">
        <v>12682</v>
      </c>
      <c r="E4917" s="410" t="s">
        <v>12681</v>
      </c>
      <c r="F4917" s="270"/>
      <c r="G4917" s="270"/>
      <c r="H4917" s="283" t="s">
        <v>44</v>
      </c>
      <c r="I4917" s="283" t="s">
        <v>40</v>
      </c>
      <c r="J4917" s="500">
        <v>2550</v>
      </c>
      <c r="K4917" s="501">
        <v>2295</v>
      </c>
      <c r="L4917" s="501">
        <v>2065.5</v>
      </c>
      <c r="M4917" s="501">
        <v>2040</v>
      </c>
      <c r="N4917" s="501">
        <v>1836</v>
      </c>
      <c r="O4917" s="501">
        <v>1652.4</v>
      </c>
      <c r="P4917" s="377" t="s">
        <v>31</v>
      </c>
      <c r="Q4917" s="377" t="s">
        <v>31</v>
      </c>
      <c r="R4917" s="377" t="s">
        <v>31</v>
      </c>
      <c r="S4917" s="270"/>
      <c r="T4917" s="283"/>
      <c r="U4917" s="283"/>
      <c r="V4917" s="270"/>
      <c r="W4917" s="270" t="s">
        <v>21</v>
      </c>
    </row>
    <row r="4918" s="253" customFormat="true" ht="38.25" hidden="true" spans="1:23">
      <c r="A4918" s="270">
        <f>MAX(A$3:A4917)+1</f>
        <v>4618</v>
      </c>
      <c r="B4918" s="270" t="s">
        <v>12683</v>
      </c>
      <c r="C4918" s="393" t="s">
        <v>12665</v>
      </c>
      <c r="D4918" s="410" t="s">
        <v>12684</v>
      </c>
      <c r="E4918" s="410" t="s">
        <v>12685</v>
      </c>
      <c r="F4918" s="270"/>
      <c r="G4918" s="270"/>
      <c r="H4918" s="283" t="s">
        <v>44</v>
      </c>
      <c r="I4918" s="283" t="s">
        <v>40</v>
      </c>
      <c r="J4918" s="490">
        <v>300</v>
      </c>
      <c r="K4918" s="490">
        <v>300</v>
      </c>
      <c r="L4918" s="490">
        <v>300</v>
      </c>
      <c r="M4918" s="490">
        <v>300</v>
      </c>
      <c r="N4918" s="490">
        <v>300</v>
      </c>
      <c r="O4918" s="490">
        <v>300</v>
      </c>
      <c r="P4918" s="377" t="s">
        <v>31</v>
      </c>
      <c r="Q4918" s="377" t="s">
        <v>31</v>
      </c>
      <c r="R4918" s="377" t="s">
        <v>31</v>
      </c>
      <c r="S4918" s="393" t="s">
        <v>12665</v>
      </c>
      <c r="T4918" s="283"/>
      <c r="U4918" s="283"/>
      <c r="V4918" s="270"/>
      <c r="W4918" s="270" t="s">
        <v>21</v>
      </c>
    </row>
    <row r="4919" s="253" customFormat="true" ht="25.5" hidden="true" spans="1:23">
      <c r="A4919" s="270">
        <f>MAX(A$3:A4918)+1</f>
        <v>4619</v>
      </c>
      <c r="B4919" s="270" t="s">
        <v>12686</v>
      </c>
      <c r="C4919" s="393" t="s">
        <v>12678</v>
      </c>
      <c r="D4919" s="410" t="s">
        <v>12687</v>
      </c>
      <c r="E4919" s="410" t="s">
        <v>12688</v>
      </c>
      <c r="F4919" s="270"/>
      <c r="G4919" s="270"/>
      <c r="H4919" s="283" t="s">
        <v>44</v>
      </c>
      <c r="I4919" s="283" t="s">
        <v>40</v>
      </c>
      <c r="J4919" s="490">
        <v>300</v>
      </c>
      <c r="K4919" s="490">
        <v>300</v>
      </c>
      <c r="L4919" s="490">
        <v>300</v>
      </c>
      <c r="M4919" s="490">
        <v>300</v>
      </c>
      <c r="N4919" s="490">
        <v>300</v>
      </c>
      <c r="O4919" s="490">
        <v>300</v>
      </c>
      <c r="P4919" s="377" t="s">
        <v>31</v>
      </c>
      <c r="Q4919" s="377" t="s">
        <v>31</v>
      </c>
      <c r="R4919" s="377" t="s">
        <v>31</v>
      </c>
      <c r="S4919" s="393" t="s">
        <v>12678</v>
      </c>
      <c r="T4919" s="283"/>
      <c r="U4919" s="283"/>
      <c r="V4919" s="270"/>
      <c r="W4919" s="270" t="s">
        <v>21</v>
      </c>
    </row>
    <row r="4920" s="253" customFormat="true" ht="25.5" hidden="true" spans="1:23">
      <c r="A4920" s="270">
        <f>MAX(A$3:A4919)+1</f>
        <v>4620</v>
      </c>
      <c r="B4920" s="270">
        <v>331501050</v>
      </c>
      <c r="C4920" s="270" t="s">
        <v>12689</v>
      </c>
      <c r="D4920" s="410" t="s">
        <v>12690</v>
      </c>
      <c r="E4920" s="410" t="s">
        <v>12689</v>
      </c>
      <c r="F4920" s="270"/>
      <c r="G4920" s="270"/>
      <c r="H4920" s="283" t="s">
        <v>44</v>
      </c>
      <c r="I4920" s="283" t="s">
        <v>40</v>
      </c>
      <c r="J4920" s="493">
        <v>4900</v>
      </c>
      <c r="K4920" s="494">
        <v>4900</v>
      </c>
      <c r="L4920" s="494">
        <v>4900</v>
      </c>
      <c r="M4920" s="494">
        <v>3920</v>
      </c>
      <c r="N4920" s="494">
        <v>3920</v>
      </c>
      <c r="O4920" s="494">
        <v>3920</v>
      </c>
      <c r="P4920" s="377" t="s">
        <v>31</v>
      </c>
      <c r="Q4920" s="377" t="s">
        <v>31</v>
      </c>
      <c r="R4920" s="377" t="s">
        <v>31</v>
      </c>
      <c r="S4920" s="270"/>
      <c r="T4920" s="377"/>
      <c r="U4920" s="377"/>
      <c r="V4920" s="270"/>
      <c r="W4920" s="270" t="s">
        <v>938</v>
      </c>
    </row>
    <row r="4921" s="253" customFormat="true" ht="38.25" hidden="true" spans="1:23">
      <c r="A4921" s="270">
        <f>MAX(A$3:A4920)+1</f>
        <v>4621</v>
      </c>
      <c r="B4921" s="270" t="s">
        <v>12691</v>
      </c>
      <c r="C4921" s="393" t="s">
        <v>12665</v>
      </c>
      <c r="D4921" s="410" t="s">
        <v>12692</v>
      </c>
      <c r="E4921" s="410" t="s">
        <v>12693</v>
      </c>
      <c r="F4921" s="270"/>
      <c r="G4921" s="270"/>
      <c r="H4921" s="283" t="s">
        <v>44</v>
      </c>
      <c r="I4921" s="283" t="s">
        <v>40</v>
      </c>
      <c r="J4921" s="490">
        <v>300</v>
      </c>
      <c r="K4921" s="490">
        <v>300</v>
      </c>
      <c r="L4921" s="490">
        <v>300</v>
      </c>
      <c r="M4921" s="490">
        <v>300</v>
      </c>
      <c r="N4921" s="490">
        <v>300</v>
      </c>
      <c r="O4921" s="490">
        <v>300</v>
      </c>
      <c r="P4921" s="377" t="s">
        <v>31</v>
      </c>
      <c r="Q4921" s="377" t="s">
        <v>31</v>
      </c>
      <c r="R4921" s="377" t="s">
        <v>31</v>
      </c>
      <c r="S4921" s="393" t="s">
        <v>12665</v>
      </c>
      <c r="T4921" s="283"/>
      <c r="U4921" s="283"/>
      <c r="V4921" s="270"/>
      <c r="W4921" s="270" t="s">
        <v>21</v>
      </c>
    </row>
    <row r="4922" s="253" customFormat="true" ht="25.5" hidden="true" spans="1:23">
      <c r="A4922" s="270">
        <f>MAX(A$3:A4921)+1</f>
        <v>4622</v>
      </c>
      <c r="B4922" s="270" t="s">
        <v>12694</v>
      </c>
      <c r="C4922" s="393" t="s">
        <v>12678</v>
      </c>
      <c r="D4922" s="410" t="s">
        <v>12695</v>
      </c>
      <c r="E4922" s="410" t="s">
        <v>12696</v>
      </c>
      <c r="F4922" s="270"/>
      <c r="G4922" s="270"/>
      <c r="H4922" s="283" t="s">
        <v>44</v>
      </c>
      <c r="I4922" s="283" t="s">
        <v>40</v>
      </c>
      <c r="J4922" s="490">
        <v>300</v>
      </c>
      <c r="K4922" s="490">
        <v>300</v>
      </c>
      <c r="L4922" s="490">
        <v>300</v>
      </c>
      <c r="M4922" s="490">
        <v>300</v>
      </c>
      <c r="N4922" s="490">
        <v>300</v>
      </c>
      <c r="O4922" s="490">
        <v>300</v>
      </c>
      <c r="P4922" s="377" t="s">
        <v>31</v>
      </c>
      <c r="Q4922" s="377" t="s">
        <v>31</v>
      </c>
      <c r="R4922" s="377" t="s">
        <v>31</v>
      </c>
      <c r="S4922" s="393" t="s">
        <v>12678</v>
      </c>
      <c r="T4922" s="283"/>
      <c r="U4922" s="283"/>
      <c r="V4922" s="270"/>
      <c r="W4922" s="270" t="s">
        <v>21</v>
      </c>
    </row>
    <row r="4923" s="253" customFormat="true" ht="38.25" hidden="true" spans="1:23">
      <c r="A4923" s="270">
        <f>MAX(A$3:A4922)+1</f>
        <v>4623</v>
      </c>
      <c r="B4923" s="270">
        <v>331501051</v>
      </c>
      <c r="C4923" s="270" t="s">
        <v>12697</v>
      </c>
      <c r="D4923" s="410" t="s">
        <v>12698</v>
      </c>
      <c r="E4923" s="410" t="s">
        <v>12697</v>
      </c>
      <c r="F4923" s="270"/>
      <c r="G4923" s="270"/>
      <c r="H4923" s="283" t="s">
        <v>44</v>
      </c>
      <c r="I4923" s="283" t="s">
        <v>40</v>
      </c>
      <c r="J4923" s="493">
        <v>4644</v>
      </c>
      <c r="K4923" s="494">
        <v>4644</v>
      </c>
      <c r="L4923" s="494">
        <v>4644</v>
      </c>
      <c r="M4923" s="494">
        <v>3715</v>
      </c>
      <c r="N4923" s="494">
        <v>3715</v>
      </c>
      <c r="O4923" s="494">
        <v>3715</v>
      </c>
      <c r="P4923" s="377" t="s">
        <v>31</v>
      </c>
      <c r="Q4923" s="377" t="s">
        <v>31</v>
      </c>
      <c r="R4923" s="377" t="s">
        <v>31</v>
      </c>
      <c r="S4923" s="270"/>
      <c r="T4923" s="377"/>
      <c r="U4923" s="377"/>
      <c r="V4923" s="270"/>
      <c r="W4923" s="270" t="s">
        <v>938</v>
      </c>
    </row>
    <row r="4924" s="253" customFormat="true" ht="38.25" hidden="true" spans="1:23">
      <c r="A4924" s="270">
        <f>MAX(A$3:A4923)+1</f>
        <v>4624</v>
      </c>
      <c r="B4924" s="270" t="s">
        <v>12699</v>
      </c>
      <c r="C4924" s="393" t="s">
        <v>12700</v>
      </c>
      <c r="D4924" s="410" t="s">
        <v>12701</v>
      </c>
      <c r="E4924" s="410" t="s">
        <v>12702</v>
      </c>
      <c r="F4924" s="270"/>
      <c r="G4924" s="270"/>
      <c r="H4924" s="283" t="s">
        <v>44</v>
      </c>
      <c r="I4924" s="283" t="s">
        <v>40</v>
      </c>
      <c r="J4924" s="490">
        <v>600</v>
      </c>
      <c r="K4924" s="490">
        <v>600</v>
      </c>
      <c r="L4924" s="490">
        <v>600</v>
      </c>
      <c r="M4924" s="490">
        <v>600</v>
      </c>
      <c r="N4924" s="490">
        <v>600</v>
      </c>
      <c r="O4924" s="490">
        <v>600</v>
      </c>
      <c r="P4924" s="377" t="s">
        <v>31</v>
      </c>
      <c r="Q4924" s="377" t="s">
        <v>31</v>
      </c>
      <c r="R4924" s="377" t="s">
        <v>31</v>
      </c>
      <c r="S4924" s="393" t="s">
        <v>12700</v>
      </c>
      <c r="T4924" s="283"/>
      <c r="U4924" s="283"/>
      <c r="V4924" s="270"/>
      <c r="W4924" s="270" t="s">
        <v>21</v>
      </c>
    </row>
    <row r="4925" s="253" customFormat="true" ht="38.25" hidden="true" spans="1:23">
      <c r="A4925" s="270">
        <f>MAX(A$3:A4924)+1</f>
        <v>4625</v>
      </c>
      <c r="B4925" s="270" t="s">
        <v>12703</v>
      </c>
      <c r="C4925" s="393" t="s">
        <v>12704</v>
      </c>
      <c r="D4925" s="410" t="s">
        <v>12705</v>
      </c>
      <c r="E4925" s="410" t="s">
        <v>12706</v>
      </c>
      <c r="F4925" s="270"/>
      <c r="G4925" s="270"/>
      <c r="H4925" s="283" t="s">
        <v>44</v>
      </c>
      <c r="I4925" s="283" t="s">
        <v>40</v>
      </c>
      <c r="J4925" s="490">
        <v>300</v>
      </c>
      <c r="K4925" s="490">
        <v>300</v>
      </c>
      <c r="L4925" s="490">
        <v>300</v>
      </c>
      <c r="M4925" s="490">
        <v>300</v>
      </c>
      <c r="N4925" s="490">
        <v>300</v>
      </c>
      <c r="O4925" s="490">
        <v>300</v>
      </c>
      <c r="P4925" s="377" t="s">
        <v>31</v>
      </c>
      <c r="Q4925" s="377" t="s">
        <v>31</v>
      </c>
      <c r="R4925" s="377" t="s">
        <v>31</v>
      </c>
      <c r="S4925" s="393" t="s">
        <v>12704</v>
      </c>
      <c r="T4925" s="283"/>
      <c r="U4925" s="283"/>
      <c r="V4925" s="270"/>
      <c r="W4925" s="270" t="s">
        <v>21</v>
      </c>
    </row>
    <row r="4926" s="253" customFormat="true" ht="38.25" hidden="true" spans="1:23">
      <c r="A4926" s="270">
        <f>MAX(A$3:A4925)+1</f>
        <v>4626</v>
      </c>
      <c r="B4926" s="270">
        <v>331501052</v>
      </c>
      <c r="C4926" s="270" t="s">
        <v>12707</v>
      </c>
      <c r="D4926" s="410" t="s">
        <v>12708</v>
      </c>
      <c r="E4926" s="410" t="s">
        <v>12707</v>
      </c>
      <c r="F4926" s="270" t="s">
        <v>12709</v>
      </c>
      <c r="G4926" s="270"/>
      <c r="H4926" s="283" t="s">
        <v>44</v>
      </c>
      <c r="I4926" s="283" t="s">
        <v>40</v>
      </c>
      <c r="J4926" s="490">
        <v>4551</v>
      </c>
      <c r="K4926" s="490">
        <v>4551</v>
      </c>
      <c r="L4926" s="490">
        <v>4551</v>
      </c>
      <c r="M4926" s="490">
        <v>3641</v>
      </c>
      <c r="N4926" s="490">
        <v>3641</v>
      </c>
      <c r="O4926" s="490">
        <v>3641</v>
      </c>
      <c r="P4926" s="377" t="s">
        <v>31</v>
      </c>
      <c r="Q4926" s="377" t="s">
        <v>31</v>
      </c>
      <c r="R4926" s="377" t="s">
        <v>31</v>
      </c>
      <c r="S4926" s="270"/>
      <c r="T4926" s="283"/>
      <c r="U4926" s="283"/>
      <c r="V4926" s="270"/>
      <c r="W4926" s="270" t="s">
        <v>21</v>
      </c>
    </row>
    <row r="4927" s="253" customFormat="true" ht="27" hidden="true" spans="1:23">
      <c r="A4927" s="270">
        <f>MAX(A$3:A4926)+1</f>
        <v>4627</v>
      </c>
      <c r="B4927" s="270">
        <v>331501053</v>
      </c>
      <c r="C4927" s="503" t="s">
        <v>12710</v>
      </c>
      <c r="D4927" s="410" t="s">
        <v>12711</v>
      </c>
      <c r="E4927" s="410" t="s">
        <v>12710</v>
      </c>
      <c r="F4927" s="270"/>
      <c r="G4927" s="270"/>
      <c r="H4927" s="283" t="s">
        <v>39</v>
      </c>
      <c r="I4927" s="283" t="s">
        <v>40</v>
      </c>
      <c r="J4927" s="493">
        <v>4300</v>
      </c>
      <c r="K4927" s="494">
        <v>4300</v>
      </c>
      <c r="L4927" s="494">
        <v>4300</v>
      </c>
      <c r="M4927" s="494">
        <v>3440</v>
      </c>
      <c r="N4927" s="494">
        <v>3440</v>
      </c>
      <c r="O4927" s="494">
        <v>3440</v>
      </c>
      <c r="P4927" s="377" t="s">
        <v>31</v>
      </c>
      <c r="Q4927" s="377" t="s">
        <v>31</v>
      </c>
      <c r="R4927" s="377" t="s">
        <v>31</v>
      </c>
      <c r="S4927" s="270"/>
      <c r="T4927" s="377"/>
      <c r="U4927" s="377"/>
      <c r="V4927" s="270"/>
      <c r="W4927" s="270" t="s">
        <v>938</v>
      </c>
    </row>
    <row r="4928" s="253" customFormat="true" ht="27" hidden="true" spans="1:23">
      <c r="A4928" s="270">
        <f>MAX(A$3:A4927)+1</f>
        <v>4628</v>
      </c>
      <c r="B4928" s="270">
        <v>331501054</v>
      </c>
      <c r="C4928" s="503" t="s">
        <v>12712</v>
      </c>
      <c r="D4928" s="410" t="s">
        <v>12713</v>
      </c>
      <c r="E4928" s="410" t="s">
        <v>12712</v>
      </c>
      <c r="F4928" s="270"/>
      <c r="G4928" s="270"/>
      <c r="H4928" s="283" t="s">
        <v>39</v>
      </c>
      <c r="I4928" s="283" t="s">
        <v>40</v>
      </c>
      <c r="J4928" s="493">
        <v>2235</v>
      </c>
      <c r="K4928" s="494">
        <v>2235</v>
      </c>
      <c r="L4928" s="494">
        <v>2235</v>
      </c>
      <c r="M4928" s="494">
        <v>1788</v>
      </c>
      <c r="N4928" s="494">
        <v>1788</v>
      </c>
      <c r="O4928" s="494">
        <v>1788</v>
      </c>
      <c r="P4928" s="377" t="s">
        <v>31</v>
      </c>
      <c r="Q4928" s="377" t="s">
        <v>31</v>
      </c>
      <c r="R4928" s="377" t="s">
        <v>31</v>
      </c>
      <c r="S4928" s="270"/>
      <c r="T4928" s="377"/>
      <c r="U4928" s="377"/>
      <c r="V4928" s="270"/>
      <c r="W4928" s="270" t="s">
        <v>938</v>
      </c>
    </row>
    <row r="4929" s="253" customFormat="true" ht="40.5" hidden="true" spans="1:23">
      <c r="A4929" s="270">
        <f>MAX(A$3:A4928)+1</f>
        <v>4629</v>
      </c>
      <c r="B4929" s="270">
        <v>331501055</v>
      </c>
      <c r="C4929" s="503" t="s">
        <v>12714</v>
      </c>
      <c r="D4929" s="410" t="s">
        <v>12715</v>
      </c>
      <c r="E4929" s="410" t="s">
        <v>12714</v>
      </c>
      <c r="F4929" s="270"/>
      <c r="G4929" s="270"/>
      <c r="H4929" s="283" t="s">
        <v>39</v>
      </c>
      <c r="I4929" s="283" t="s">
        <v>40</v>
      </c>
      <c r="J4929" s="500">
        <v>2630</v>
      </c>
      <c r="K4929" s="501">
        <v>2367</v>
      </c>
      <c r="L4929" s="501">
        <v>2130.3</v>
      </c>
      <c r="M4929" s="501">
        <v>2104</v>
      </c>
      <c r="N4929" s="501">
        <v>1893.6</v>
      </c>
      <c r="O4929" s="501">
        <v>1704.24</v>
      </c>
      <c r="P4929" s="377" t="s">
        <v>31</v>
      </c>
      <c r="Q4929" s="377" t="s">
        <v>31</v>
      </c>
      <c r="R4929" s="377" t="s">
        <v>31</v>
      </c>
      <c r="S4929" s="270"/>
      <c r="T4929" s="283"/>
      <c r="U4929" s="283"/>
      <c r="V4929" s="270"/>
      <c r="W4929" s="270" t="s">
        <v>21</v>
      </c>
    </row>
    <row r="4930" s="253" customFormat="true" ht="25.5" hidden="true" spans="1:23">
      <c r="A4930" s="270">
        <f>MAX(A$3:A4929)+1</f>
        <v>4630</v>
      </c>
      <c r="B4930" s="270" t="s">
        <v>12716</v>
      </c>
      <c r="C4930" s="393" t="s">
        <v>12717</v>
      </c>
      <c r="D4930" s="410" t="s">
        <v>12715</v>
      </c>
      <c r="E4930" s="410" t="s">
        <v>12714</v>
      </c>
      <c r="F4930" s="270"/>
      <c r="G4930" s="270"/>
      <c r="H4930" s="283" t="s">
        <v>39</v>
      </c>
      <c r="I4930" s="283" t="s">
        <v>40</v>
      </c>
      <c r="J4930" s="490">
        <v>300</v>
      </c>
      <c r="K4930" s="490">
        <v>300</v>
      </c>
      <c r="L4930" s="490">
        <v>300</v>
      </c>
      <c r="M4930" s="490">
        <v>300</v>
      </c>
      <c r="N4930" s="490">
        <v>300</v>
      </c>
      <c r="O4930" s="490">
        <v>300</v>
      </c>
      <c r="P4930" s="377" t="s">
        <v>31</v>
      </c>
      <c r="Q4930" s="377" t="s">
        <v>31</v>
      </c>
      <c r="R4930" s="377" t="s">
        <v>31</v>
      </c>
      <c r="S4930" s="393" t="s">
        <v>12717</v>
      </c>
      <c r="T4930" s="283"/>
      <c r="U4930" s="283"/>
      <c r="V4930" s="270"/>
      <c r="W4930" s="270" t="s">
        <v>21</v>
      </c>
    </row>
    <row r="4931" s="253" customFormat="true" ht="27" hidden="true" spans="1:23">
      <c r="A4931" s="270">
        <f>MAX(A$3:A4930)+1</f>
        <v>4631</v>
      </c>
      <c r="B4931" s="270" t="s">
        <v>12718</v>
      </c>
      <c r="C4931" s="393" t="s">
        <v>12719</v>
      </c>
      <c r="D4931" s="410" t="s">
        <v>12715</v>
      </c>
      <c r="E4931" s="410" t="s">
        <v>12714</v>
      </c>
      <c r="F4931" s="270"/>
      <c r="G4931" s="270"/>
      <c r="H4931" s="283" t="s">
        <v>39</v>
      </c>
      <c r="I4931" s="283" t="s">
        <v>40</v>
      </c>
      <c r="J4931" s="490">
        <v>300</v>
      </c>
      <c r="K4931" s="490">
        <v>300</v>
      </c>
      <c r="L4931" s="490">
        <v>300</v>
      </c>
      <c r="M4931" s="490">
        <v>300</v>
      </c>
      <c r="N4931" s="490">
        <v>300</v>
      </c>
      <c r="O4931" s="490">
        <v>300</v>
      </c>
      <c r="P4931" s="377" t="s">
        <v>31</v>
      </c>
      <c r="Q4931" s="377" t="s">
        <v>31</v>
      </c>
      <c r="R4931" s="377" t="s">
        <v>31</v>
      </c>
      <c r="S4931" s="393" t="s">
        <v>12719</v>
      </c>
      <c r="T4931" s="283"/>
      <c r="U4931" s="283"/>
      <c r="V4931" s="270"/>
      <c r="W4931" s="270" t="s">
        <v>21</v>
      </c>
    </row>
    <row r="4932" s="253" customFormat="true" ht="27" hidden="true" spans="1:23">
      <c r="A4932" s="270">
        <f>MAX(A$3:A4931)+1</f>
        <v>4632</v>
      </c>
      <c r="B4932" s="270">
        <v>331501056</v>
      </c>
      <c r="C4932" s="503" t="s">
        <v>12720</v>
      </c>
      <c r="D4932" s="410" t="s">
        <v>12721</v>
      </c>
      <c r="E4932" s="410" t="s">
        <v>12720</v>
      </c>
      <c r="F4932" s="270" t="s">
        <v>12722</v>
      </c>
      <c r="G4932" s="270"/>
      <c r="H4932" s="283" t="s">
        <v>44</v>
      </c>
      <c r="I4932" s="283" t="s">
        <v>12567</v>
      </c>
      <c r="J4932" s="493">
        <v>3310</v>
      </c>
      <c r="K4932" s="494">
        <v>3310</v>
      </c>
      <c r="L4932" s="494">
        <v>3310</v>
      </c>
      <c r="M4932" s="494">
        <v>2648</v>
      </c>
      <c r="N4932" s="494">
        <v>2648</v>
      </c>
      <c r="O4932" s="494">
        <v>2648</v>
      </c>
      <c r="P4932" s="377" t="s">
        <v>31</v>
      </c>
      <c r="Q4932" s="377" t="s">
        <v>31</v>
      </c>
      <c r="R4932" s="377" t="s">
        <v>31</v>
      </c>
      <c r="S4932" s="270"/>
      <c r="T4932" s="377"/>
      <c r="U4932" s="377"/>
      <c r="V4932" s="270"/>
      <c r="W4932" s="270" t="s">
        <v>938</v>
      </c>
    </row>
    <row r="4933" s="253" customFormat="true" ht="27" hidden="true" spans="1:23">
      <c r="A4933" s="270">
        <f>MAX(A$3:A4932)+1</f>
        <v>4633</v>
      </c>
      <c r="B4933" s="270">
        <v>331501057</v>
      </c>
      <c r="C4933" s="503" t="s">
        <v>12723</v>
      </c>
      <c r="D4933" s="410" t="s">
        <v>12724</v>
      </c>
      <c r="E4933" s="410" t="s">
        <v>12723</v>
      </c>
      <c r="F4933" s="270"/>
      <c r="G4933" s="270" t="s">
        <v>12725</v>
      </c>
      <c r="H4933" s="283" t="s">
        <v>39</v>
      </c>
      <c r="I4933" s="283" t="s">
        <v>40</v>
      </c>
      <c r="J4933" s="500">
        <v>3000</v>
      </c>
      <c r="K4933" s="501">
        <v>2700</v>
      </c>
      <c r="L4933" s="501">
        <v>2430</v>
      </c>
      <c r="M4933" s="501">
        <v>2400</v>
      </c>
      <c r="N4933" s="501">
        <v>2160</v>
      </c>
      <c r="O4933" s="501">
        <v>1944</v>
      </c>
      <c r="P4933" s="377" t="s">
        <v>31</v>
      </c>
      <c r="Q4933" s="377" t="s">
        <v>31</v>
      </c>
      <c r="R4933" s="377" t="s">
        <v>31</v>
      </c>
      <c r="S4933" s="270"/>
      <c r="T4933" s="283"/>
      <c r="U4933" s="283"/>
      <c r="V4933" s="270"/>
      <c r="W4933" s="270" t="s">
        <v>21</v>
      </c>
    </row>
    <row r="4934" s="253" customFormat="true" ht="38.25" hidden="true" spans="1:23">
      <c r="A4934" s="270">
        <f>MAX(A$3:A4933)+1</f>
        <v>4634</v>
      </c>
      <c r="B4934" s="270">
        <v>331501058</v>
      </c>
      <c r="C4934" s="341" t="s">
        <v>1812</v>
      </c>
      <c r="D4934" s="410" t="s">
        <v>1811</v>
      </c>
      <c r="E4934" s="410" t="s">
        <v>1812</v>
      </c>
      <c r="F4934" s="270" t="s">
        <v>12726</v>
      </c>
      <c r="G4934" s="270"/>
      <c r="H4934" s="283" t="s">
        <v>44</v>
      </c>
      <c r="I4934" s="283" t="s">
        <v>12641</v>
      </c>
      <c r="J4934" s="377">
        <v>3135</v>
      </c>
      <c r="K4934" s="377">
        <v>3135</v>
      </c>
      <c r="L4934" s="377">
        <v>3135</v>
      </c>
      <c r="M4934" s="377">
        <v>2508</v>
      </c>
      <c r="N4934" s="377">
        <v>2508</v>
      </c>
      <c r="O4934" s="377">
        <v>2508</v>
      </c>
      <c r="P4934" s="377" t="s">
        <v>31</v>
      </c>
      <c r="Q4934" s="377" t="s">
        <v>31</v>
      </c>
      <c r="R4934" s="377" t="s">
        <v>31</v>
      </c>
      <c r="S4934" s="270"/>
      <c r="T4934" s="377"/>
      <c r="U4934" s="377"/>
      <c r="V4934" s="270"/>
      <c r="W4934" s="270" t="s">
        <v>938</v>
      </c>
    </row>
    <row r="4935" s="253" customFormat="true" ht="27" hidden="true" spans="1:23">
      <c r="A4935" s="270">
        <f>MAX(A$3:A4934)+1</f>
        <v>4635</v>
      </c>
      <c r="B4935" s="270" t="s">
        <v>12727</v>
      </c>
      <c r="C4935" s="393" t="s">
        <v>12728</v>
      </c>
      <c r="D4935" s="410" t="s">
        <v>1811</v>
      </c>
      <c r="E4935" s="410" t="s">
        <v>1812</v>
      </c>
      <c r="F4935" s="270"/>
      <c r="G4935" s="270"/>
      <c r="H4935" s="283" t="s">
        <v>44</v>
      </c>
      <c r="I4935" s="283" t="s">
        <v>12641</v>
      </c>
      <c r="J4935" s="490">
        <v>1280</v>
      </c>
      <c r="K4935" s="490">
        <v>1280</v>
      </c>
      <c r="L4935" s="490">
        <v>1280</v>
      </c>
      <c r="M4935" s="490">
        <v>1020</v>
      </c>
      <c r="N4935" s="490">
        <v>1020</v>
      </c>
      <c r="O4935" s="490">
        <v>1020</v>
      </c>
      <c r="P4935" s="377" t="s">
        <v>31</v>
      </c>
      <c r="Q4935" s="377" t="s">
        <v>31</v>
      </c>
      <c r="R4935" s="377" t="s">
        <v>31</v>
      </c>
      <c r="S4935" s="272" t="s">
        <v>12728</v>
      </c>
      <c r="T4935" s="283"/>
      <c r="U4935" s="283"/>
      <c r="V4935" s="270"/>
      <c r="W4935" s="270" t="s">
        <v>21</v>
      </c>
    </row>
    <row r="4936" s="253" customFormat="true" ht="25.5" hidden="true" spans="1:23">
      <c r="A4936" s="270">
        <f>MAX(A$3:A4935)+1</f>
        <v>4636</v>
      </c>
      <c r="B4936" s="270">
        <v>331501059</v>
      </c>
      <c r="C4936" s="270" t="s">
        <v>12729</v>
      </c>
      <c r="D4936" s="410" t="s">
        <v>12730</v>
      </c>
      <c r="E4936" s="410" t="s">
        <v>12729</v>
      </c>
      <c r="F4936" s="270" t="s">
        <v>12731</v>
      </c>
      <c r="G4936" s="270" t="s">
        <v>12732</v>
      </c>
      <c r="H4936" s="283" t="s">
        <v>44</v>
      </c>
      <c r="I4936" s="283" t="s">
        <v>12733</v>
      </c>
      <c r="J4936" s="377">
        <v>4350</v>
      </c>
      <c r="K4936" s="377">
        <v>4350</v>
      </c>
      <c r="L4936" s="377">
        <v>4350</v>
      </c>
      <c r="M4936" s="377">
        <v>3480</v>
      </c>
      <c r="N4936" s="377">
        <v>3480</v>
      </c>
      <c r="O4936" s="377">
        <v>3480</v>
      </c>
      <c r="P4936" s="377" t="s">
        <v>31</v>
      </c>
      <c r="Q4936" s="377" t="s">
        <v>31</v>
      </c>
      <c r="R4936" s="377" t="s">
        <v>31</v>
      </c>
      <c r="S4936" s="270"/>
      <c r="T4936" s="377"/>
      <c r="U4936" s="377"/>
      <c r="V4936" s="270"/>
      <c r="W4936" s="270" t="s">
        <v>938</v>
      </c>
    </row>
    <row r="4937" s="253" customFormat="true" ht="63.75" hidden="true" spans="1:23">
      <c r="A4937" s="270">
        <f>MAX(A$3:A4936)+1</f>
        <v>4637</v>
      </c>
      <c r="B4937" s="270" t="s">
        <v>12734</v>
      </c>
      <c r="C4937" s="270" t="s">
        <v>12735</v>
      </c>
      <c r="D4937" s="410" t="s">
        <v>12736</v>
      </c>
      <c r="E4937" s="410" t="s">
        <v>12737</v>
      </c>
      <c r="F4937" s="496" t="s">
        <v>12738</v>
      </c>
      <c r="G4937" s="502" t="s">
        <v>12739</v>
      </c>
      <c r="H4937" s="283" t="s">
        <v>44</v>
      </c>
      <c r="I4937" s="283" t="s">
        <v>12740</v>
      </c>
      <c r="J4937" s="490">
        <v>1380</v>
      </c>
      <c r="K4937" s="490">
        <v>1380</v>
      </c>
      <c r="L4937" s="490">
        <v>1380</v>
      </c>
      <c r="M4937" s="490">
        <v>1104</v>
      </c>
      <c r="N4937" s="490">
        <v>1104</v>
      </c>
      <c r="O4937" s="490">
        <v>1104</v>
      </c>
      <c r="P4937" s="377" t="s">
        <v>31</v>
      </c>
      <c r="Q4937" s="377" t="s">
        <v>31</v>
      </c>
      <c r="R4937" s="377" t="s">
        <v>31</v>
      </c>
      <c r="S4937" s="270"/>
      <c r="T4937" s="283"/>
      <c r="U4937" s="283"/>
      <c r="V4937" s="270"/>
      <c r="W4937" s="270" t="s">
        <v>21</v>
      </c>
    </row>
    <row r="4938" s="253" customFormat="true" ht="27" hidden="true" spans="1:23">
      <c r="A4938" s="270">
        <f>MAX(A$3:A4937)+1</f>
        <v>4638</v>
      </c>
      <c r="B4938" s="270">
        <v>331501060</v>
      </c>
      <c r="C4938" s="341" t="s">
        <v>12741</v>
      </c>
      <c r="D4938" s="410" t="s">
        <v>12742</v>
      </c>
      <c r="E4938" s="410" t="s">
        <v>12741</v>
      </c>
      <c r="F4938" s="270" t="s">
        <v>12743</v>
      </c>
      <c r="G4938" s="270"/>
      <c r="H4938" s="283" t="s">
        <v>39</v>
      </c>
      <c r="I4938" s="283" t="s">
        <v>12733</v>
      </c>
      <c r="J4938" s="377">
        <v>4314</v>
      </c>
      <c r="K4938" s="377">
        <v>4314</v>
      </c>
      <c r="L4938" s="377">
        <v>4314</v>
      </c>
      <c r="M4938" s="377">
        <v>3451</v>
      </c>
      <c r="N4938" s="377">
        <v>3451</v>
      </c>
      <c r="O4938" s="377">
        <v>3451</v>
      </c>
      <c r="P4938" s="377" t="s">
        <v>31</v>
      </c>
      <c r="Q4938" s="377" t="s">
        <v>31</v>
      </c>
      <c r="R4938" s="377" t="s">
        <v>31</v>
      </c>
      <c r="S4938" s="270"/>
      <c r="T4938" s="377"/>
      <c r="U4938" s="377"/>
      <c r="V4938" s="270"/>
      <c r="W4938" s="270" t="s">
        <v>938</v>
      </c>
    </row>
    <row r="4939" s="253" customFormat="true" ht="27" hidden="true" spans="1:23">
      <c r="A4939" s="270">
        <f>MAX(A$3:A4938)+1</f>
        <v>4639</v>
      </c>
      <c r="B4939" s="270" t="s">
        <v>12744</v>
      </c>
      <c r="C4939" s="393" t="s">
        <v>12745</v>
      </c>
      <c r="D4939" s="410" t="s">
        <v>12742</v>
      </c>
      <c r="E4939" s="410" t="s">
        <v>12741</v>
      </c>
      <c r="F4939" s="270"/>
      <c r="G4939" s="270"/>
      <c r="H4939" s="283" t="s">
        <v>39</v>
      </c>
      <c r="I4939" s="283"/>
      <c r="J4939" s="490">
        <v>1650</v>
      </c>
      <c r="K4939" s="490">
        <v>1650</v>
      </c>
      <c r="L4939" s="490">
        <v>1650</v>
      </c>
      <c r="M4939" s="490">
        <v>1320</v>
      </c>
      <c r="N4939" s="490">
        <v>1320</v>
      </c>
      <c r="O4939" s="490">
        <v>1320</v>
      </c>
      <c r="P4939" s="377" t="s">
        <v>31</v>
      </c>
      <c r="Q4939" s="377" t="s">
        <v>31</v>
      </c>
      <c r="R4939" s="377" t="s">
        <v>31</v>
      </c>
      <c r="S4939" s="272" t="s">
        <v>12745</v>
      </c>
      <c r="T4939" s="283"/>
      <c r="U4939" s="283"/>
      <c r="V4939" s="270"/>
      <c r="W4939" s="270" t="s">
        <v>21</v>
      </c>
    </row>
    <row r="4940" s="253" customFormat="true" ht="40.5" hidden="true" spans="1:23">
      <c r="A4940" s="270">
        <f>MAX(A$3:A4939)+1</f>
        <v>4640</v>
      </c>
      <c r="B4940" s="270">
        <v>331501061</v>
      </c>
      <c r="C4940" s="502" t="s">
        <v>12746</v>
      </c>
      <c r="D4940" s="410" t="s">
        <v>12747</v>
      </c>
      <c r="E4940" s="410" t="s">
        <v>12746</v>
      </c>
      <c r="F4940" s="270"/>
      <c r="G4940" s="270"/>
      <c r="H4940" s="283" t="s">
        <v>39</v>
      </c>
      <c r="I4940" s="283" t="s">
        <v>40</v>
      </c>
      <c r="J4940" s="490">
        <v>2700</v>
      </c>
      <c r="K4940" s="490">
        <v>2700</v>
      </c>
      <c r="L4940" s="490">
        <v>2700</v>
      </c>
      <c r="M4940" s="490">
        <v>2160</v>
      </c>
      <c r="N4940" s="490">
        <v>2160</v>
      </c>
      <c r="O4940" s="490">
        <v>2160</v>
      </c>
      <c r="P4940" s="377" t="s">
        <v>31</v>
      </c>
      <c r="Q4940" s="377" t="s">
        <v>31</v>
      </c>
      <c r="R4940" s="377" t="s">
        <v>31</v>
      </c>
      <c r="S4940" s="270"/>
      <c r="T4940" s="283"/>
      <c r="U4940" s="283"/>
      <c r="V4940" s="270"/>
      <c r="W4940" s="270" t="s">
        <v>21</v>
      </c>
    </row>
    <row r="4941" s="253" customFormat="true" ht="38.25" hidden="true" spans="1:23">
      <c r="A4941" s="270">
        <f>MAX(A$3:A4940)+1</f>
        <v>4641</v>
      </c>
      <c r="B4941" s="270">
        <v>331501062</v>
      </c>
      <c r="C4941" s="515" t="s">
        <v>12748</v>
      </c>
      <c r="D4941" s="336" t="s">
        <v>12749</v>
      </c>
      <c r="E4941" s="336" t="s">
        <v>12748</v>
      </c>
      <c r="F4941" s="270" t="s">
        <v>12750</v>
      </c>
      <c r="G4941" s="270"/>
      <c r="H4941" s="287" t="s">
        <v>29</v>
      </c>
      <c r="I4941" s="377" t="s">
        <v>40</v>
      </c>
      <c r="J4941" s="289" t="s">
        <v>70</v>
      </c>
      <c r="K4941" s="290"/>
      <c r="L4941" s="291"/>
      <c r="M4941" s="289" t="s">
        <v>70</v>
      </c>
      <c r="N4941" s="290"/>
      <c r="O4941" s="291"/>
      <c r="P4941" s="289" t="s">
        <v>70</v>
      </c>
      <c r="Q4941" s="290"/>
      <c r="R4941" s="291"/>
      <c r="S4941" s="271"/>
      <c r="T4941" s="283"/>
      <c r="U4941" s="283"/>
      <c r="V4941" s="270"/>
      <c r="W4941" s="270" t="s">
        <v>535</v>
      </c>
    </row>
    <row r="4942" s="253" customFormat="true" ht="51" hidden="true" spans="1:23">
      <c r="A4942" s="270">
        <f>MAX(A$3:A4941)+1</f>
        <v>4642</v>
      </c>
      <c r="B4942" s="270">
        <v>331501063</v>
      </c>
      <c r="C4942" s="515" t="s">
        <v>12751</v>
      </c>
      <c r="D4942" s="336" t="s">
        <v>12752</v>
      </c>
      <c r="E4942" s="336" t="s">
        <v>12753</v>
      </c>
      <c r="F4942" s="270" t="s">
        <v>12754</v>
      </c>
      <c r="G4942" s="270"/>
      <c r="H4942" s="287" t="s">
        <v>29</v>
      </c>
      <c r="I4942" s="377" t="s">
        <v>40</v>
      </c>
      <c r="J4942" s="289" t="s">
        <v>70</v>
      </c>
      <c r="K4942" s="290"/>
      <c r="L4942" s="291"/>
      <c r="M4942" s="289" t="s">
        <v>70</v>
      </c>
      <c r="N4942" s="290"/>
      <c r="O4942" s="291"/>
      <c r="P4942" s="289" t="s">
        <v>70</v>
      </c>
      <c r="Q4942" s="290"/>
      <c r="R4942" s="291"/>
      <c r="S4942" s="271"/>
      <c r="T4942" s="283"/>
      <c r="U4942" s="283"/>
      <c r="V4942" s="270"/>
      <c r="W4942" s="270" t="s">
        <v>535</v>
      </c>
    </row>
    <row r="4943" s="253" customFormat="true" ht="127.5" hidden="true" spans="1:23">
      <c r="A4943" s="270">
        <f>MAX(A$3:A4942)+1</f>
        <v>4643</v>
      </c>
      <c r="B4943" s="270">
        <v>331501064</v>
      </c>
      <c r="C4943" s="515" t="s">
        <v>12755</v>
      </c>
      <c r="D4943" s="336" t="s">
        <v>12690</v>
      </c>
      <c r="E4943" s="336" t="s">
        <v>12689</v>
      </c>
      <c r="F4943" s="270" t="s">
        <v>12756</v>
      </c>
      <c r="G4943" s="270"/>
      <c r="H4943" s="287" t="s">
        <v>29</v>
      </c>
      <c r="I4943" s="377" t="s">
        <v>12733</v>
      </c>
      <c r="J4943" s="289" t="s">
        <v>70</v>
      </c>
      <c r="K4943" s="290"/>
      <c r="L4943" s="291"/>
      <c r="M4943" s="289" t="s">
        <v>70</v>
      </c>
      <c r="N4943" s="290"/>
      <c r="O4943" s="291"/>
      <c r="P4943" s="289" t="s">
        <v>70</v>
      </c>
      <c r="Q4943" s="290"/>
      <c r="R4943" s="291"/>
      <c r="S4943" s="271"/>
      <c r="T4943" s="283"/>
      <c r="U4943" s="283"/>
      <c r="V4943" s="270"/>
      <c r="W4943" s="270" t="s">
        <v>535</v>
      </c>
    </row>
    <row r="4944" s="252" customFormat="true" ht="25.5" hidden="true" spans="1:23">
      <c r="A4944" s="270"/>
      <c r="B4944" s="270">
        <v>331502</v>
      </c>
      <c r="C4944" s="270" t="s">
        <v>12757</v>
      </c>
      <c r="D4944" s="410"/>
      <c r="E4944" s="410"/>
      <c r="F4944" s="270"/>
      <c r="G4944" s="270"/>
      <c r="H4944" s="283"/>
      <c r="I4944" s="283"/>
      <c r="J4944" s="490"/>
      <c r="K4944" s="490"/>
      <c r="L4944" s="490"/>
      <c r="M4944" s="490"/>
      <c r="N4944" s="490"/>
      <c r="O4944" s="490"/>
      <c r="P4944" s="377"/>
      <c r="Q4944" s="377"/>
      <c r="R4944" s="377"/>
      <c r="S4944" s="270"/>
      <c r="T4944" s="283"/>
      <c r="U4944" s="283"/>
      <c r="V4944" s="270"/>
      <c r="W4944" s="270" t="s">
        <v>21</v>
      </c>
    </row>
    <row r="4945" s="253" customFormat="true" ht="38.25" hidden="true" spans="1:23">
      <c r="A4945" s="270">
        <f>MAX(A$3:A4944)+1</f>
        <v>4644</v>
      </c>
      <c r="B4945" s="270">
        <v>331502001</v>
      </c>
      <c r="C4945" s="503" t="s">
        <v>12758</v>
      </c>
      <c r="D4945" s="410" t="s">
        <v>12759</v>
      </c>
      <c r="E4945" s="410" t="s">
        <v>12758</v>
      </c>
      <c r="F4945" s="474" t="s">
        <v>12760</v>
      </c>
      <c r="G4945" s="270"/>
      <c r="H4945" s="283" t="s">
        <v>39</v>
      </c>
      <c r="I4945" s="283" t="s">
        <v>40</v>
      </c>
      <c r="J4945" s="524">
        <v>3800</v>
      </c>
      <c r="K4945" s="494">
        <v>3800</v>
      </c>
      <c r="L4945" s="494">
        <v>3800</v>
      </c>
      <c r="M4945" s="494">
        <v>3040</v>
      </c>
      <c r="N4945" s="494">
        <v>3040</v>
      </c>
      <c r="O4945" s="494">
        <v>3040</v>
      </c>
      <c r="P4945" s="377" t="s">
        <v>31</v>
      </c>
      <c r="Q4945" s="377" t="s">
        <v>31</v>
      </c>
      <c r="R4945" s="377" t="s">
        <v>31</v>
      </c>
      <c r="S4945" s="270"/>
      <c r="T4945" s="377"/>
      <c r="U4945" s="377"/>
      <c r="V4945" s="270"/>
      <c r="W4945" s="270" t="s">
        <v>938</v>
      </c>
    </row>
    <row r="4946" s="253" customFormat="true" ht="25.5" hidden="true" spans="1:23">
      <c r="A4946" s="270">
        <f>MAX(A$3:A4945)+1</f>
        <v>4645</v>
      </c>
      <c r="B4946" s="270" t="s">
        <v>12761</v>
      </c>
      <c r="C4946" s="393" t="s">
        <v>12762</v>
      </c>
      <c r="D4946" s="410" t="s">
        <v>12763</v>
      </c>
      <c r="E4946" s="410" t="s">
        <v>12764</v>
      </c>
      <c r="F4946" s="474"/>
      <c r="G4946" s="270"/>
      <c r="H4946" s="283" t="s">
        <v>39</v>
      </c>
      <c r="I4946" s="283" t="s">
        <v>40</v>
      </c>
      <c r="J4946" s="490">
        <v>450</v>
      </c>
      <c r="K4946" s="490">
        <v>450</v>
      </c>
      <c r="L4946" s="490">
        <v>450</v>
      </c>
      <c r="M4946" s="490">
        <v>450</v>
      </c>
      <c r="N4946" s="490">
        <v>450</v>
      </c>
      <c r="O4946" s="490">
        <v>450</v>
      </c>
      <c r="P4946" s="377" t="s">
        <v>31</v>
      </c>
      <c r="Q4946" s="377" t="s">
        <v>31</v>
      </c>
      <c r="R4946" s="377" t="s">
        <v>31</v>
      </c>
      <c r="S4946" s="430" t="s">
        <v>12762</v>
      </c>
      <c r="T4946" s="283"/>
      <c r="U4946" s="283"/>
      <c r="V4946" s="270"/>
      <c r="W4946" s="270" t="s">
        <v>21</v>
      </c>
    </row>
    <row r="4947" s="253" customFormat="true" ht="40.5" hidden="true" spans="1:23">
      <c r="A4947" s="270">
        <f>MAX(A$3:A4946)+1</f>
        <v>4646</v>
      </c>
      <c r="B4947" s="270">
        <v>331502002</v>
      </c>
      <c r="C4947" s="503" t="s">
        <v>12765</v>
      </c>
      <c r="D4947" s="410" t="s">
        <v>12766</v>
      </c>
      <c r="E4947" s="410" t="s">
        <v>12765</v>
      </c>
      <c r="F4947" s="474"/>
      <c r="G4947" s="270"/>
      <c r="H4947" s="283" t="s">
        <v>39</v>
      </c>
      <c r="I4947" s="283" t="s">
        <v>40</v>
      </c>
      <c r="J4947" s="524">
        <v>3800</v>
      </c>
      <c r="K4947" s="494">
        <v>3800</v>
      </c>
      <c r="L4947" s="494">
        <v>3800</v>
      </c>
      <c r="M4947" s="494">
        <v>3040</v>
      </c>
      <c r="N4947" s="494">
        <v>3040</v>
      </c>
      <c r="O4947" s="494">
        <v>3040</v>
      </c>
      <c r="P4947" s="377" t="s">
        <v>31</v>
      </c>
      <c r="Q4947" s="377" t="s">
        <v>31</v>
      </c>
      <c r="R4947" s="377" t="s">
        <v>31</v>
      </c>
      <c r="S4947" s="270"/>
      <c r="T4947" s="377"/>
      <c r="U4947" s="377"/>
      <c r="V4947" s="270"/>
      <c r="W4947" s="270" t="s">
        <v>938</v>
      </c>
    </row>
    <row r="4948" s="253" customFormat="true" ht="40.5" hidden="true" spans="1:23">
      <c r="A4948" s="270">
        <f>MAX(A$3:A4947)+1</f>
        <v>4647</v>
      </c>
      <c r="B4948" s="270">
        <v>331502003</v>
      </c>
      <c r="C4948" s="503" t="s">
        <v>12767</v>
      </c>
      <c r="D4948" s="410" t="s">
        <v>12768</v>
      </c>
      <c r="E4948" s="410" t="s">
        <v>12767</v>
      </c>
      <c r="F4948" s="474" t="s">
        <v>12769</v>
      </c>
      <c r="G4948" s="270"/>
      <c r="H4948" s="283" t="s">
        <v>44</v>
      </c>
      <c r="I4948" s="283" t="s">
        <v>40</v>
      </c>
      <c r="J4948" s="524">
        <v>5500</v>
      </c>
      <c r="K4948" s="494">
        <v>5500</v>
      </c>
      <c r="L4948" s="494">
        <v>5500</v>
      </c>
      <c r="M4948" s="494">
        <v>4400</v>
      </c>
      <c r="N4948" s="494">
        <v>4400</v>
      </c>
      <c r="O4948" s="494">
        <v>4400</v>
      </c>
      <c r="P4948" s="377" t="s">
        <v>31</v>
      </c>
      <c r="Q4948" s="377" t="s">
        <v>31</v>
      </c>
      <c r="R4948" s="377" t="s">
        <v>31</v>
      </c>
      <c r="S4948" s="270"/>
      <c r="T4948" s="377"/>
      <c r="U4948" s="377"/>
      <c r="V4948" s="270"/>
      <c r="W4948" s="270" t="s">
        <v>938</v>
      </c>
    </row>
    <row r="4949" s="253" customFormat="true" ht="51" hidden="true" spans="1:23">
      <c r="A4949" s="270">
        <f>MAX(A$3:A4948)+1</f>
        <v>4648</v>
      </c>
      <c r="B4949" s="270">
        <v>331502004</v>
      </c>
      <c r="C4949" s="503" t="s">
        <v>12770</v>
      </c>
      <c r="D4949" s="410" t="s">
        <v>12771</v>
      </c>
      <c r="E4949" s="410" t="s">
        <v>12770</v>
      </c>
      <c r="F4949" s="474" t="s">
        <v>12772</v>
      </c>
      <c r="G4949" s="270"/>
      <c r="H4949" s="283" t="s">
        <v>39</v>
      </c>
      <c r="I4949" s="283" t="s">
        <v>40</v>
      </c>
      <c r="J4949" s="524">
        <v>6500</v>
      </c>
      <c r="K4949" s="494">
        <v>6500</v>
      </c>
      <c r="L4949" s="494">
        <v>6500</v>
      </c>
      <c r="M4949" s="494">
        <v>5200</v>
      </c>
      <c r="N4949" s="494">
        <v>5200</v>
      </c>
      <c r="O4949" s="494">
        <v>5200</v>
      </c>
      <c r="P4949" s="377" t="s">
        <v>31</v>
      </c>
      <c r="Q4949" s="377" t="s">
        <v>31</v>
      </c>
      <c r="R4949" s="377" t="s">
        <v>31</v>
      </c>
      <c r="S4949" s="270" t="s">
        <v>3233</v>
      </c>
      <c r="T4949" s="377"/>
      <c r="U4949" s="377"/>
      <c r="V4949" s="270"/>
      <c r="W4949" s="270" t="s">
        <v>938</v>
      </c>
    </row>
    <row r="4950" s="253" customFormat="true" ht="25.5" hidden="true" spans="1:23">
      <c r="A4950" s="270">
        <f>MAX(A$3:A4949)+1</f>
        <v>4649</v>
      </c>
      <c r="B4950" s="270" t="s">
        <v>12773</v>
      </c>
      <c r="C4950" s="393" t="s">
        <v>12762</v>
      </c>
      <c r="D4950" s="410" t="s">
        <v>12774</v>
      </c>
      <c r="E4950" s="410" t="s">
        <v>12775</v>
      </c>
      <c r="F4950" s="474"/>
      <c r="G4950" s="270"/>
      <c r="H4950" s="283" t="s">
        <v>39</v>
      </c>
      <c r="I4950" s="283" t="s">
        <v>40</v>
      </c>
      <c r="J4950" s="490">
        <v>450</v>
      </c>
      <c r="K4950" s="490">
        <v>450</v>
      </c>
      <c r="L4950" s="490">
        <v>450</v>
      </c>
      <c r="M4950" s="490">
        <v>450</v>
      </c>
      <c r="N4950" s="490">
        <v>450</v>
      </c>
      <c r="O4950" s="490">
        <v>450</v>
      </c>
      <c r="P4950" s="377" t="s">
        <v>31</v>
      </c>
      <c r="Q4950" s="377" t="s">
        <v>31</v>
      </c>
      <c r="R4950" s="377" t="s">
        <v>31</v>
      </c>
      <c r="S4950" s="430" t="s">
        <v>12762</v>
      </c>
      <c r="T4950" s="283"/>
      <c r="U4950" s="283"/>
      <c r="V4950" s="270"/>
      <c r="W4950" s="270" t="s">
        <v>21</v>
      </c>
    </row>
    <row r="4951" s="253" customFormat="true" ht="25.5" hidden="true" spans="1:23">
      <c r="A4951" s="270">
        <f>MAX(A$3:A4950)+1</f>
        <v>4650</v>
      </c>
      <c r="B4951" s="270">
        <v>331502005</v>
      </c>
      <c r="C4951" s="503" t="s">
        <v>12776</v>
      </c>
      <c r="D4951" s="410" t="s">
        <v>12777</v>
      </c>
      <c r="E4951" s="410" t="s">
        <v>12776</v>
      </c>
      <c r="F4951" s="474" t="s">
        <v>12778</v>
      </c>
      <c r="G4951" s="270"/>
      <c r="H4951" s="283" t="s">
        <v>39</v>
      </c>
      <c r="I4951" s="283" t="s">
        <v>40</v>
      </c>
      <c r="J4951" s="524">
        <v>2520</v>
      </c>
      <c r="K4951" s="494">
        <v>2520</v>
      </c>
      <c r="L4951" s="494">
        <v>2520</v>
      </c>
      <c r="M4951" s="494">
        <v>2016</v>
      </c>
      <c r="N4951" s="494">
        <v>2016</v>
      </c>
      <c r="O4951" s="494">
        <v>2016</v>
      </c>
      <c r="P4951" s="377" t="s">
        <v>31</v>
      </c>
      <c r="Q4951" s="377" t="s">
        <v>31</v>
      </c>
      <c r="R4951" s="377" t="s">
        <v>31</v>
      </c>
      <c r="S4951" s="270"/>
      <c r="T4951" s="377"/>
      <c r="U4951" s="377"/>
      <c r="V4951" s="270"/>
      <c r="W4951" s="270" t="s">
        <v>938</v>
      </c>
    </row>
    <row r="4952" s="253" customFormat="true" ht="25.5" hidden="true" spans="1:23">
      <c r="A4952" s="270">
        <f>MAX(A$3:A4951)+1</f>
        <v>4651</v>
      </c>
      <c r="B4952" s="270">
        <v>331502006</v>
      </c>
      <c r="C4952" s="503" t="s">
        <v>12779</v>
      </c>
      <c r="D4952" s="410" t="s">
        <v>12780</v>
      </c>
      <c r="E4952" s="410" t="s">
        <v>12779</v>
      </c>
      <c r="F4952" s="474"/>
      <c r="G4952" s="270" t="s">
        <v>12781</v>
      </c>
      <c r="H4952" s="283" t="s">
        <v>44</v>
      </c>
      <c r="I4952" s="283" t="s">
        <v>40</v>
      </c>
      <c r="J4952" s="525">
        <v>1950</v>
      </c>
      <c r="K4952" s="501">
        <v>1755</v>
      </c>
      <c r="L4952" s="501">
        <v>1579.5</v>
      </c>
      <c r="M4952" s="501">
        <v>1560</v>
      </c>
      <c r="N4952" s="501">
        <v>1404</v>
      </c>
      <c r="O4952" s="501">
        <v>1263.6</v>
      </c>
      <c r="P4952" s="377" t="s">
        <v>31</v>
      </c>
      <c r="Q4952" s="377" t="s">
        <v>31</v>
      </c>
      <c r="R4952" s="377" t="s">
        <v>31</v>
      </c>
      <c r="S4952" s="270"/>
      <c r="T4952" s="283"/>
      <c r="U4952" s="283"/>
      <c r="V4952" s="270"/>
      <c r="W4952" s="270" t="s">
        <v>21</v>
      </c>
    </row>
    <row r="4953" s="253" customFormat="true" ht="27" hidden="true" spans="1:23">
      <c r="A4953" s="270">
        <f>MAX(A$3:A4952)+1</f>
        <v>4652</v>
      </c>
      <c r="B4953" s="270">
        <v>331502007</v>
      </c>
      <c r="C4953" s="503" t="s">
        <v>12782</v>
      </c>
      <c r="D4953" s="410" t="s">
        <v>12783</v>
      </c>
      <c r="E4953" s="410" t="s">
        <v>12782</v>
      </c>
      <c r="F4953" s="474" t="s">
        <v>12778</v>
      </c>
      <c r="G4953" s="270"/>
      <c r="H4953" s="283" t="s">
        <v>44</v>
      </c>
      <c r="I4953" s="283" t="s">
        <v>40</v>
      </c>
      <c r="J4953" s="524">
        <v>3900</v>
      </c>
      <c r="K4953" s="494">
        <v>3900</v>
      </c>
      <c r="L4953" s="494">
        <v>3900</v>
      </c>
      <c r="M4953" s="494">
        <v>3120</v>
      </c>
      <c r="N4953" s="494">
        <v>3120</v>
      </c>
      <c r="O4953" s="494">
        <v>3120</v>
      </c>
      <c r="P4953" s="377" t="s">
        <v>31</v>
      </c>
      <c r="Q4953" s="377" t="s">
        <v>31</v>
      </c>
      <c r="R4953" s="377" t="s">
        <v>31</v>
      </c>
      <c r="S4953" s="270"/>
      <c r="T4953" s="377"/>
      <c r="U4953" s="377"/>
      <c r="V4953" s="270"/>
      <c r="W4953" s="270" t="s">
        <v>938</v>
      </c>
    </row>
    <row r="4954" s="253" customFormat="true" ht="38.25" hidden="true" spans="1:23">
      <c r="A4954" s="270">
        <f>MAX(A$3:A4953)+1</f>
        <v>4653</v>
      </c>
      <c r="B4954" s="270">
        <v>331502008</v>
      </c>
      <c r="C4954" s="503" t="s">
        <v>12784</v>
      </c>
      <c r="D4954" s="410" t="s">
        <v>12785</v>
      </c>
      <c r="E4954" s="410" t="s">
        <v>12784</v>
      </c>
      <c r="F4954" s="474" t="s">
        <v>12786</v>
      </c>
      <c r="G4954" s="270"/>
      <c r="H4954" s="283" t="s">
        <v>39</v>
      </c>
      <c r="I4954" s="283" t="s">
        <v>40</v>
      </c>
      <c r="J4954" s="525">
        <v>2280</v>
      </c>
      <c r="K4954" s="501">
        <v>2052</v>
      </c>
      <c r="L4954" s="501">
        <v>1846.8</v>
      </c>
      <c r="M4954" s="501">
        <v>1824</v>
      </c>
      <c r="N4954" s="501">
        <v>1641.6</v>
      </c>
      <c r="O4954" s="501">
        <v>1477.44</v>
      </c>
      <c r="P4954" s="377" t="s">
        <v>31</v>
      </c>
      <c r="Q4954" s="377" t="s">
        <v>31</v>
      </c>
      <c r="R4954" s="377" t="s">
        <v>31</v>
      </c>
      <c r="S4954" s="270"/>
      <c r="T4954" s="283"/>
      <c r="U4954" s="283"/>
      <c r="V4954" s="270"/>
      <c r="W4954" s="270" t="s">
        <v>21</v>
      </c>
    </row>
    <row r="4955" s="253" customFormat="true" ht="27" hidden="true" spans="1:23">
      <c r="A4955" s="270">
        <f>MAX(A$3:A4954)+1</f>
        <v>4654</v>
      </c>
      <c r="B4955" s="270">
        <v>331502009</v>
      </c>
      <c r="C4955" s="503" t="s">
        <v>12787</v>
      </c>
      <c r="D4955" s="410" t="s">
        <v>12788</v>
      </c>
      <c r="E4955" s="410" t="s">
        <v>12787</v>
      </c>
      <c r="F4955" s="474" t="s">
        <v>12789</v>
      </c>
      <c r="G4955" s="270"/>
      <c r="H4955" s="283" t="s">
        <v>39</v>
      </c>
      <c r="I4955" s="283" t="s">
        <v>40</v>
      </c>
      <c r="J4955" s="525">
        <v>1950</v>
      </c>
      <c r="K4955" s="501">
        <v>1755</v>
      </c>
      <c r="L4955" s="501">
        <v>1579.5</v>
      </c>
      <c r="M4955" s="501">
        <v>1560</v>
      </c>
      <c r="N4955" s="501">
        <v>1404</v>
      </c>
      <c r="O4955" s="501">
        <v>1263.6</v>
      </c>
      <c r="P4955" s="377" t="s">
        <v>31</v>
      </c>
      <c r="Q4955" s="377" t="s">
        <v>31</v>
      </c>
      <c r="R4955" s="377" t="s">
        <v>31</v>
      </c>
      <c r="S4955" s="270"/>
      <c r="T4955" s="283"/>
      <c r="U4955" s="283"/>
      <c r="V4955" s="270"/>
      <c r="W4955" s="270" t="s">
        <v>21</v>
      </c>
    </row>
    <row r="4956" s="253" customFormat="true" ht="27" hidden="true" spans="1:23">
      <c r="A4956" s="270">
        <f>MAX(A$3:A4955)+1</f>
        <v>4655</v>
      </c>
      <c r="B4956" s="270">
        <v>331502010</v>
      </c>
      <c r="C4956" s="503" t="s">
        <v>12790</v>
      </c>
      <c r="D4956" s="410" t="s">
        <v>12791</v>
      </c>
      <c r="E4956" s="410" t="s">
        <v>12790</v>
      </c>
      <c r="F4956" s="474"/>
      <c r="G4956" s="270"/>
      <c r="H4956" s="283" t="s">
        <v>39</v>
      </c>
      <c r="I4956" s="283" t="s">
        <v>40</v>
      </c>
      <c r="J4956" s="525">
        <v>1500</v>
      </c>
      <c r="K4956" s="501">
        <v>1350</v>
      </c>
      <c r="L4956" s="501">
        <v>1215</v>
      </c>
      <c r="M4956" s="501">
        <v>1200</v>
      </c>
      <c r="N4956" s="501">
        <v>1080</v>
      </c>
      <c r="O4956" s="501">
        <v>972</v>
      </c>
      <c r="P4956" s="377" t="s">
        <v>31</v>
      </c>
      <c r="Q4956" s="377" t="s">
        <v>31</v>
      </c>
      <c r="R4956" s="377" t="s">
        <v>31</v>
      </c>
      <c r="S4956" s="270"/>
      <c r="T4956" s="283"/>
      <c r="U4956" s="283"/>
      <c r="V4956" s="270"/>
      <c r="W4956" s="270" t="s">
        <v>21</v>
      </c>
    </row>
    <row r="4957" s="253" customFormat="true" ht="27" hidden="true" spans="1:23">
      <c r="A4957" s="270">
        <f>MAX(A$3:A4956)+1</f>
        <v>4656</v>
      </c>
      <c r="B4957" s="270">
        <v>331502011</v>
      </c>
      <c r="C4957" s="503" t="s">
        <v>12792</v>
      </c>
      <c r="D4957" s="410" t="s">
        <v>12793</v>
      </c>
      <c r="E4957" s="410" t="s">
        <v>12792</v>
      </c>
      <c r="F4957" s="474"/>
      <c r="G4957" s="270"/>
      <c r="H4957" s="283" t="s">
        <v>39</v>
      </c>
      <c r="I4957" s="283" t="s">
        <v>40</v>
      </c>
      <c r="J4957" s="525">
        <v>1500</v>
      </c>
      <c r="K4957" s="501">
        <v>1350</v>
      </c>
      <c r="L4957" s="501">
        <v>1215</v>
      </c>
      <c r="M4957" s="501">
        <v>1200</v>
      </c>
      <c r="N4957" s="501">
        <v>1080</v>
      </c>
      <c r="O4957" s="501">
        <v>972</v>
      </c>
      <c r="P4957" s="377" t="s">
        <v>31</v>
      </c>
      <c r="Q4957" s="377" t="s">
        <v>31</v>
      </c>
      <c r="R4957" s="377" t="s">
        <v>31</v>
      </c>
      <c r="S4957" s="270"/>
      <c r="T4957" s="283"/>
      <c r="U4957" s="283"/>
      <c r="V4957" s="270"/>
      <c r="W4957" s="270" t="s">
        <v>21</v>
      </c>
    </row>
    <row r="4958" s="253" customFormat="true" ht="27" hidden="true" spans="1:23">
      <c r="A4958" s="270">
        <f>MAX(A$3:A4957)+1</f>
        <v>4657</v>
      </c>
      <c r="B4958" s="270">
        <v>331502012</v>
      </c>
      <c r="C4958" s="503" t="s">
        <v>12794</v>
      </c>
      <c r="D4958" s="410" t="s">
        <v>12795</v>
      </c>
      <c r="E4958" s="410" t="s">
        <v>12794</v>
      </c>
      <c r="F4958" s="474"/>
      <c r="G4958" s="270"/>
      <c r="H4958" s="283" t="s">
        <v>39</v>
      </c>
      <c r="I4958" s="283" t="s">
        <v>40</v>
      </c>
      <c r="J4958" s="525">
        <v>1500</v>
      </c>
      <c r="K4958" s="501">
        <v>1350</v>
      </c>
      <c r="L4958" s="501">
        <v>1215</v>
      </c>
      <c r="M4958" s="501">
        <v>1200</v>
      </c>
      <c r="N4958" s="501">
        <v>1080</v>
      </c>
      <c r="O4958" s="501">
        <v>972</v>
      </c>
      <c r="P4958" s="377" t="s">
        <v>31</v>
      </c>
      <c r="Q4958" s="377" t="s">
        <v>31</v>
      </c>
      <c r="R4958" s="377" t="s">
        <v>31</v>
      </c>
      <c r="S4958" s="270"/>
      <c r="T4958" s="283"/>
      <c r="U4958" s="283"/>
      <c r="V4958" s="270"/>
      <c r="W4958" s="270" t="s">
        <v>21</v>
      </c>
    </row>
    <row r="4959" s="253" customFormat="true" ht="27" hidden="true" spans="1:23">
      <c r="A4959" s="270">
        <f>MAX(A$3:A4958)+1</f>
        <v>4658</v>
      </c>
      <c r="B4959" s="270">
        <v>331502013</v>
      </c>
      <c r="C4959" s="341" t="s">
        <v>12796</v>
      </c>
      <c r="D4959" s="410" t="s">
        <v>12797</v>
      </c>
      <c r="E4959" s="410" t="s">
        <v>12796</v>
      </c>
      <c r="F4959" s="177" t="s">
        <v>12798</v>
      </c>
      <c r="G4959" s="270"/>
      <c r="H4959" s="283" t="s">
        <v>39</v>
      </c>
      <c r="I4959" s="283" t="s">
        <v>40</v>
      </c>
      <c r="J4959" s="490">
        <v>2240</v>
      </c>
      <c r="K4959" s="490">
        <v>2240</v>
      </c>
      <c r="L4959" s="490">
        <v>2240</v>
      </c>
      <c r="M4959" s="490">
        <v>1792</v>
      </c>
      <c r="N4959" s="490">
        <v>1792</v>
      </c>
      <c r="O4959" s="490">
        <v>1792</v>
      </c>
      <c r="P4959" s="377" t="s">
        <v>31</v>
      </c>
      <c r="Q4959" s="377" t="s">
        <v>31</v>
      </c>
      <c r="R4959" s="377" t="s">
        <v>31</v>
      </c>
      <c r="S4959" s="270"/>
      <c r="T4959" s="283"/>
      <c r="U4959" s="283"/>
      <c r="V4959" s="270"/>
      <c r="W4959" s="270" t="s">
        <v>21</v>
      </c>
    </row>
    <row r="4960" s="253" customFormat="true" ht="27" hidden="true" spans="1:23">
      <c r="A4960" s="270">
        <f>MAX(A$3:A4959)+1</f>
        <v>4659</v>
      </c>
      <c r="B4960" s="270">
        <v>331502014</v>
      </c>
      <c r="C4960" s="341" t="s">
        <v>12799</v>
      </c>
      <c r="D4960" s="410" t="s">
        <v>12800</v>
      </c>
      <c r="E4960" s="410" t="s">
        <v>12799</v>
      </c>
      <c r="F4960" s="270"/>
      <c r="G4960" s="270"/>
      <c r="H4960" s="283" t="s">
        <v>39</v>
      </c>
      <c r="I4960" s="283" t="s">
        <v>40</v>
      </c>
      <c r="J4960" s="490">
        <v>1850</v>
      </c>
      <c r="K4960" s="490">
        <v>1850</v>
      </c>
      <c r="L4960" s="490">
        <v>1850</v>
      </c>
      <c r="M4960" s="490">
        <v>1480</v>
      </c>
      <c r="N4960" s="490">
        <v>1480</v>
      </c>
      <c r="O4960" s="490">
        <v>1480</v>
      </c>
      <c r="P4960" s="377" t="s">
        <v>31</v>
      </c>
      <c r="Q4960" s="377" t="s">
        <v>31</v>
      </c>
      <c r="R4960" s="377" t="s">
        <v>31</v>
      </c>
      <c r="S4960" s="270"/>
      <c r="T4960" s="283"/>
      <c r="U4960" s="283"/>
      <c r="V4960" s="270"/>
      <c r="W4960" s="270" t="s">
        <v>21</v>
      </c>
    </row>
    <row r="4961" s="252" customFormat="true" ht="25.5" hidden="true" spans="1:23">
      <c r="A4961" s="270"/>
      <c r="B4961" s="270">
        <v>331503</v>
      </c>
      <c r="C4961" s="270" t="s">
        <v>12801</v>
      </c>
      <c r="D4961" s="410"/>
      <c r="E4961" s="410"/>
      <c r="F4961" s="270"/>
      <c r="G4961" s="270"/>
      <c r="H4961" s="283"/>
      <c r="I4961" s="283"/>
      <c r="J4961" s="490"/>
      <c r="K4961" s="490"/>
      <c r="L4961" s="490"/>
      <c r="M4961" s="490"/>
      <c r="N4961" s="490"/>
      <c r="O4961" s="490"/>
      <c r="P4961" s="377"/>
      <c r="Q4961" s="377"/>
      <c r="R4961" s="377"/>
      <c r="S4961" s="270"/>
      <c r="T4961" s="283"/>
      <c r="U4961" s="283"/>
      <c r="V4961" s="270"/>
      <c r="W4961" s="270" t="s">
        <v>21</v>
      </c>
    </row>
    <row r="4962" s="253" customFormat="true" ht="40.5" hidden="true" spans="1:23">
      <c r="A4962" s="270">
        <f>MAX(A$3:A4961)+1</f>
        <v>4660</v>
      </c>
      <c r="B4962" s="270">
        <v>331503001</v>
      </c>
      <c r="C4962" s="503" t="s">
        <v>12802</v>
      </c>
      <c r="D4962" s="410" t="s">
        <v>12803</v>
      </c>
      <c r="E4962" s="410" t="s">
        <v>12802</v>
      </c>
      <c r="F4962" s="270"/>
      <c r="G4962" s="270" t="s">
        <v>12804</v>
      </c>
      <c r="H4962" s="283" t="s">
        <v>44</v>
      </c>
      <c r="I4962" s="283" t="s">
        <v>40</v>
      </c>
      <c r="J4962" s="525">
        <v>2550</v>
      </c>
      <c r="K4962" s="501">
        <v>2295</v>
      </c>
      <c r="L4962" s="501">
        <v>2065.5</v>
      </c>
      <c r="M4962" s="501">
        <v>2040</v>
      </c>
      <c r="N4962" s="501">
        <v>1836</v>
      </c>
      <c r="O4962" s="501">
        <v>1652.4</v>
      </c>
      <c r="P4962" s="377" t="s">
        <v>31</v>
      </c>
      <c r="Q4962" s="377" t="s">
        <v>31</v>
      </c>
      <c r="R4962" s="377" t="s">
        <v>31</v>
      </c>
      <c r="S4962" s="270"/>
      <c r="T4962" s="283"/>
      <c r="U4962" s="283"/>
      <c r="V4962" s="270"/>
      <c r="W4962" s="270" t="s">
        <v>21</v>
      </c>
    </row>
    <row r="4963" s="253" customFormat="true" ht="27" hidden="true" spans="1:23">
      <c r="A4963" s="270">
        <f>MAX(A$3:A4962)+1</f>
        <v>4661</v>
      </c>
      <c r="B4963" s="270">
        <v>331503002</v>
      </c>
      <c r="C4963" s="503" t="s">
        <v>12805</v>
      </c>
      <c r="D4963" s="410" t="s">
        <v>12806</v>
      </c>
      <c r="E4963" s="410" t="s">
        <v>12805</v>
      </c>
      <c r="F4963" s="270"/>
      <c r="G4963" s="270"/>
      <c r="H4963" s="283" t="s">
        <v>39</v>
      </c>
      <c r="I4963" s="283" t="s">
        <v>40</v>
      </c>
      <c r="J4963" s="525">
        <v>1950</v>
      </c>
      <c r="K4963" s="501">
        <v>1755</v>
      </c>
      <c r="L4963" s="501">
        <v>1579.5</v>
      </c>
      <c r="M4963" s="501">
        <v>1560</v>
      </c>
      <c r="N4963" s="501">
        <v>1404</v>
      </c>
      <c r="O4963" s="501">
        <v>1263.6</v>
      </c>
      <c r="P4963" s="377" t="s">
        <v>31</v>
      </c>
      <c r="Q4963" s="377" t="s">
        <v>31</v>
      </c>
      <c r="R4963" s="377" t="s">
        <v>31</v>
      </c>
      <c r="S4963" s="270"/>
      <c r="T4963" s="283"/>
      <c r="U4963" s="283"/>
      <c r="V4963" s="270"/>
      <c r="W4963" s="270" t="s">
        <v>21</v>
      </c>
    </row>
    <row r="4964" s="253" customFormat="true" ht="27" hidden="true" spans="1:23">
      <c r="A4964" s="270">
        <f>MAX(A$3:A4963)+1</f>
        <v>4662</v>
      </c>
      <c r="B4964" s="270">
        <v>331503003</v>
      </c>
      <c r="C4964" s="503" t="s">
        <v>12807</v>
      </c>
      <c r="D4964" s="410" t="s">
        <v>12808</v>
      </c>
      <c r="E4964" s="410" t="s">
        <v>12807</v>
      </c>
      <c r="F4964" s="270"/>
      <c r="G4964" s="270" t="s">
        <v>12804</v>
      </c>
      <c r="H4964" s="283" t="s">
        <v>44</v>
      </c>
      <c r="I4964" s="283" t="s">
        <v>40</v>
      </c>
      <c r="J4964" s="525">
        <v>1800</v>
      </c>
      <c r="K4964" s="501">
        <v>1620</v>
      </c>
      <c r="L4964" s="501">
        <v>1458</v>
      </c>
      <c r="M4964" s="501">
        <v>1440</v>
      </c>
      <c r="N4964" s="501">
        <v>1296</v>
      </c>
      <c r="O4964" s="501">
        <v>1166.4</v>
      </c>
      <c r="P4964" s="377" t="s">
        <v>31</v>
      </c>
      <c r="Q4964" s="377" t="s">
        <v>31</v>
      </c>
      <c r="R4964" s="377" t="s">
        <v>31</v>
      </c>
      <c r="S4964" s="270"/>
      <c r="T4964" s="283"/>
      <c r="U4964" s="283"/>
      <c r="V4964" s="270"/>
      <c r="W4964" s="270" t="s">
        <v>21</v>
      </c>
    </row>
    <row r="4965" s="253" customFormat="true" ht="38.25" hidden="true" spans="1:23">
      <c r="A4965" s="270">
        <f>MAX(A$3:A4964)+1</f>
        <v>4663</v>
      </c>
      <c r="B4965" s="270" t="s">
        <v>12809</v>
      </c>
      <c r="C4965" s="393" t="s">
        <v>12810</v>
      </c>
      <c r="D4965" s="410" t="s">
        <v>12811</v>
      </c>
      <c r="E4965" s="410" t="s">
        <v>12812</v>
      </c>
      <c r="F4965" s="270"/>
      <c r="G4965" s="270"/>
      <c r="H4965" s="283" t="s">
        <v>39</v>
      </c>
      <c r="I4965" s="283" t="s">
        <v>40</v>
      </c>
      <c r="J4965" s="490">
        <v>300</v>
      </c>
      <c r="K4965" s="490">
        <v>300</v>
      </c>
      <c r="L4965" s="490">
        <v>300</v>
      </c>
      <c r="M4965" s="490">
        <v>300</v>
      </c>
      <c r="N4965" s="490">
        <v>300</v>
      </c>
      <c r="O4965" s="490">
        <v>300</v>
      </c>
      <c r="P4965" s="377" t="s">
        <v>31</v>
      </c>
      <c r="Q4965" s="377" t="s">
        <v>31</v>
      </c>
      <c r="R4965" s="377" t="s">
        <v>31</v>
      </c>
      <c r="S4965" s="430" t="s">
        <v>12810</v>
      </c>
      <c r="T4965" s="283"/>
      <c r="U4965" s="283"/>
      <c r="V4965" s="270"/>
      <c r="W4965" s="270" t="s">
        <v>21</v>
      </c>
    </row>
    <row r="4966" s="253" customFormat="true" ht="27" hidden="true" spans="1:23">
      <c r="A4966" s="270">
        <f>MAX(A$3:A4965)+1</f>
        <v>4664</v>
      </c>
      <c r="B4966" s="270">
        <v>331503004</v>
      </c>
      <c r="C4966" s="503" t="s">
        <v>12813</v>
      </c>
      <c r="D4966" s="410" t="s">
        <v>12814</v>
      </c>
      <c r="E4966" s="410" t="s">
        <v>12813</v>
      </c>
      <c r="F4966" s="270" t="s">
        <v>12815</v>
      </c>
      <c r="G4966" s="270" t="s">
        <v>12816</v>
      </c>
      <c r="H4966" s="283" t="s">
        <v>39</v>
      </c>
      <c r="I4966" s="283" t="s">
        <v>40</v>
      </c>
      <c r="J4966" s="525">
        <v>1950</v>
      </c>
      <c r="K4966" s="501">
        <v>1755</v>
      </c>
      <c r="L4966" s="501">
        <v>1579.5</v>
      </c>
      <c r="M4966" s="501">
        <v>1560</v>
      </c>
      <c r="N4966" s="501">
        <v>1404</v>
      </c>
      <c r="O4966" s="501">
        <v>1263.6</v>
      </c>
      <c r="P4966" s="377" t="s">
        <v>31</v>
      </c>
      <c r="Q4966" s="377" t="s">
        <v>31</v>
      </c>
      <c r="R4966" s="377" t="s">
        <v>31</v>
      </c>
      <c r="S4966" s="430"/>
      <c r="T4966" s="283"/>
      <c r="U4966" s="283"/>
      <c r="V4966" s="270"/>
      <c r="W4966" s="270" t="s">
        <v>21</v>
      </c>
    </row>
    <row r="4967" s="253" customFormat="true" ht="38.25" hidden="true" spans="1:23">
      <c r="A4967" s="270">
        <f>MAX(A$3:A4966)+1</f>
        <v>4665</v>
      </c>
      <c r="B4967" s="270" t="s">
        <v>12817</v>
      </c>
      <c r="C4967" s="393" t="s">
        <v>12810</v>
      </c>
      <c r="D4967" s="410" t="s">
        <v>12818</v>
      </c>
      <c r="E4967" s="410" t="s">
        <v>12819</v>
      </c>
      <c r="F4967" s="270"/>
      <c r="G4967" s="270"/>
      <c r="H4967" s="283" t="s">
        <v>39</v>
      </c>
      <c r="I4967" s="283" t="s">
        <v>40</v>
      </c>
      <c r="J4967" s="490">
        <v>300</v>
      </c>
      <c r="K4967" s="490">
        <v>300</v>
      </c>
      <c r="L4967" s="490">
        <v>300</v>
      </c>
      <c r="M4967" s="490">
        <v>300</v>
      </c>
      <c r="N4967" s="490">
        <v>300</v>
      </c>
      <c r="O4967" s="490">
        <v>300</v>
      </c>
      <c r="P4967" s="377" t="s">
        <v>31</v>
      </c>
      <c r="Q4967" s="377" t="s">
        <v>31</v>
      </c>
      <c r="R4967" s="377" t="s">
        <v>31</v>
      </c>
      <c r="S4967" s="430" t="s">
        <v>12810</v>
      </c>
      <c r="T4967" s="283"/>
      <c r="U4967" s="283"/>
      <c r="V4967" s="270"/>
      <c r="W4967" s="270" t="s">
        <v>21</v>
      </c>
    </row>
    <row r="4968" s="253" customFormat="true" ht="40.5" hidden="true" spans="1:23">
      <c r="A4968" s="270">
        <f>MAX(A$3:A4967)+1</f>
        <v>4666</v>
      </c>
      <c r="B4968" s="270">
        <v>331503005</v>
      </c>
      <c r="C4968" s="503" t="s">
        <v>12820</v>
      </c>
      <c r="D4968" s="410" t="s">
        <v>12821</v>
      </c>
      <c r="E4968" s="410" t="s">
        <v>12820</v>
      </c>
      <c r="F4968" s="270" t="s">
        <v>12822</v>
      </c>
      <c r="G4968" s="270"/>
      <c r="H4968" s="283" t="s">
        <v>39</v>
      </c>
      <c r="I4968" s="283" t="s">
        <v>40</v>
      </c>
      <c r="J4968" s="524">
        <v>4800</v>
      </c>
      <c r="K4968" s="494">
        <v>4800</v>
      </c>
      <c r="L4968" s="494">
        <v>4800</v>
      </c>
      <c r="M4968" s="494">
        <v>3840</v>
      </c>
      <c r="N4968" s="494">
        <v>3840</v>
      </c>
      <c r="O4968" s="494">
        <v>3840</v>
      </c>
      <c r="P4968" s="377" t="s">
        <v>31</v>
      </c>
      <c r="Q4968" s="377" t="s">
        <v>31</v>
      </c>
      <c r="R4968" s="377" t="s">
        <v>31</v>
      </c>
      <c r="S4968" s="270"/>
      <c r="T4968" s="377"/>
      <c r="U4968" s="377"/>
      <c r="V4968" s="270"/>
      <c r="W4968" s="270" t="s">
        <v>938</v>
      </c>
    </row>
    <row r="4969" s="253" customFormat="true" ht="27" hidden="true" spans="1:23">
      <c r="A4969" s="270">
        <f>MAX(A$3:A4968)+1</f>
        <v>4667</v>
      </c>
      <c r="B4969" s="270">
        <v>331503006</v>
      </c>
      <c r="C4969" s="503" t="s">
        <v>12823</v>
      </c>
      <c r="D4969" s="410" t="s">
        <v>12824</v>
      </c>
      <c r="E4969" s="410" t="s">
        <v>12823</v>
      </c>
      <c r="F4969" s="270"/>
      <c r="G4969" s="270"/>
      <c r="H4969" s="283" t="s">
        <v>39</v>
      </c>
      <c r="I4969" s="283" t="s">
        <v>40</v>
      </c>
      <c r="J4969" s="525">
        <v>1800</v>
      </c>
      <c r="K4969" s="501">
        <v>1620</v>
      </c>
      <c r="L4969" s="501">
        <v>1458</v>
      </c>
      <c r="M4969" s="501">
        <v>1440</v>
      </c>
      <c r="N4969" s="501">
        <v>1296</v>
      </c>
      <c r="O4969" s="501">
        <v>1166.4</v>
      </c>
      <c r="P4969" s="377" t="s">
        <v>31</v>
      </c>
      <c r="Q4969" s="377" t="s">
        <v>31</v>
      </c>
      <c r="R4969" s="377" t="s">
        <v>31</v>
      </c>
      <c r="S4969" s="270"/>
      <c r="T4969" s="283"/>
      <c r="U4969" s="283"/>
      <c r="V4969" s="270"/>
      <c r="W4969" s="270" t="s">
        <v>21</v>
      </c>
    </row>
    <row r="4970" s="253" customFormat="true" ht="27" hidden="true" spans="1:23">
      <c r="A4970" s="270">
        <f>MAX(A$3:A4969)+1</f>
        <v>4668</v>
      </c>
      <c r="B4970" s="270">
        <v>331503007</v>
      </c>
      <c r="C4970" s="503" t="s">
        <v>12825</v>
      </c>
      <c r="D4970" s="410" t="s">
        <v>12826</v>
      </c>
      <c r="E4970" s="410" t="s">
        <v>12825</v>
      </c>
      <c r="F4970" s="270" t="s">
        <v>12827</v>
      </c>
      <c r="G4970" s="270"/>
      <c r="H4970" s="283" t="s">
        <v>39</v>
      </c>
      <c r="I4970" s="283" t="s">
        <v>40</v>
      </c>
      <c r="J4970" s="525">
        <v>1500</v>
      </c>
      <c r="K4970" s="501">
        <v>1350</v>
      </c>
      <c r="L4970" s="501">
        <v>1215</v>
      </c>
      <c r="M4970" s="501">
        <v>1200</v>
      </c>
      <c r="N4970" s="501">
        <v>1080</v>
      </c>
      <c r="O4970" s="501">
        <v>972</v>
      </c>
      <c r="P4970" s="377" t="s">
        <v>31</v>
      </c>
      <c r="Q4970" s="377" t="s">
        <v>31</v>
      </c>
      <c r="R4970" s="377" t="s">
        <v>31</v>
      </c>
      <c r="S4970" s="270"/>
      <c r="T4970" s="283"/>
      <c r="U4970" s="283"/>
      <c r="V4970" s="270"/>
      <c r="W4970" s="270" t="s">
        <v>21</v>
      </c>
    </row>
    <row r="4971" s="253" customFormat="true" ht="27" hidden="true" spans="1:23">
      <c r="A4971" s="270">
        <f>MAX(A$3:A4970)+1</f>
        <v>4669</v>
      </c>
      <c r="B4971" s="270">
        <v>331503008</v>
      </c>
      <c r="C4971" s="503" t="s">
        <v>12828</v>
      </c>
      <c r="D4971" s="410" t="s">
        <v>12829</v>
      </c>
      <c r="E4971" s="410" t="s">
        <v>12828</v>
      </c>
      <c r="F4971" s="270" t="s">
        <v>12830</v>
      </c>
      <c r="G4971" s="270"/>
      <c r="H4971" s="283" t="s">
        <v>39</v>
      </c>
      <c r="I4971" s="283" t="s">
        <v>40</v>
      </c>
      <c r="J4971" s="525">
        <v>2250</v>
      </c>
      <c r="K4971" s="501">
        <v>2025</v>
      </c>
      <c r="L4971" s="501">
        <v>1822.5</v>
      </c>
      <c r="M4971" s="501">
        <v>1800</v>
      </c>
      <c r="N4971" s="501">
        <v>1620</v>
      </c>
      <c r="O4971" s="501">
        <v>1458</v>
      </c>
      <c r="P4971" s="377" t="s">
        <v>31</v>
      </c>
      <c r="Q4971" s="377" t="s">
        <v>31</v>
      </c>
      <c r="R4971" s="377" t="s">
        <v>31</v>
      </c>
      <c r="S4971" s="270"/>
      <c r="T4971" s="283"/>
      <c r="U4971" s="283"/>
      <c r="V4971" s="270"/>
      <c r="W4971" s="270" t="s">
        <v>21</v>
      </c>
    </row>
    <row r="4972" s="253" customFormat="true" ht="40.5" hidden="true" spans="1:23">
      <c r="A4972" s="270">
        <f>MAX(A$3:A4971)+1</f>
        <v>4670</v>
      </c>
      <c r="B4972" s="270">
        <v>331503009</v>
      </c>
      <c r="C4972" s="503" t="s">
        <v>12831</v>
      </c>
      <c r="D4972" s="410" t="s">
        <v>12832</v>
      </c>
      <c r="E4972" s="410" t="s">
        <v>12831</v>
      </c>
      <c r="F4972" s="270"/>
      <c r="G4972" s="270" t="s">
        <v>12833</v>
      </c>
      <c r="H4972" s="283" t="s">
        <v>44</v>
      </c>
      <c r="I4972" s="283" t="s">
        <v>40</v>
      </c>
      <c r="J4972" s="524">
        <v>4900</v>
      </c>
      <c r="K4972" s="494">
        <v>4900</v>
      </c>
      <c r="L4972" s="494">
        <v>4900</v>
      </c>
      <c r="M4972" s="494">
        <v>3920</v>
      </c>
      <c r="N4972" s="494">
        <v>3920</v>
      </c>
      <c r="O4972" s="494">
        <v>3920</v>
      </c>
      <c r="P4972" s="377" t="s">
        <v>31</v>
      </c>
      <c r="Q4972" s="377" t="s">
        <v>31</v>
      </c>
      <c r="R4972" s="377" t="s">
        <v>31</v>
      </c>
      <c r="S4972" s="270"/>
      <c r="T4972" s="377"/>
      <c r="U4972" s="377"/>
      <c r="V4972" s="270"/>
      <c r="W4972" s="270" t="s">
        <v>938</v>
      </c>
    </row>
    <row r="4973" s="253" customFormat="true" ht="38.25" hidden="true" spans="1:23">
      <c r="A4973" s="270">
        <f>MAX(A$3:A4972)+1</f>
        <v>4671</v>
      </c>
      <c r="B4973" s="270">
        <v>331503010</v>
      </c>
      <c r="C4973" s="270" t="s">
        <v>12834</v>
      </c>
      <c r="D4973" s="410" t="s">
        <v>12835</v>
      </c>
      <c r="E4973" s="410" t="s">
        <v>12834</v>
      </c>
      <c r="F4973" s="270"/>
      <c r="G4973" s="270" t="s">
        <v>12836</v>
      </c>
      <c r="H4973" s="283" t="s">
        <v>44</v>
      </c>
      <c r="I4973" s="283" t="s">
        <v>40</v>
      </c>
      <c r="J4973" s="524">
        <v>4800</v>
      </c>
      <c r="K4973" s="494">
        <v>4800</v>
      </c>
      <c r="L4973" s="494">
        <v>4800</v>
      </c>
      <c r="M4973" s="494">
        <v>3840</v>
      </c>
      <c r="N4973" s="494">
        <v>3840</v>
      </c>
      <c r="O4973" s="494">
        <v>3840</v>
      </c>
      <c r="P4973" s="377" t="s">
        <v>31</v>
      </c>
      <c r="Q4973" s="377" t="s">
        <v>31</v>
      </c>
      <c r="R4973" s="377" t="s">
        <v>31</v>
      </c>
      <c r="S4973" s="270"/>
      <c r="T4973" s="377"/>
      <c r="U4973" s="377"/>
      <c r="V4973" s="270"/>
      <c r="W4973" s="270" t="s">
        <v>938</v>
      </c>
    </row>
    <row r="4974" s="253" customFormat="true" ht="25.5" hidden="true" spans="1:23">
      <c r="A4974" s="270">
        <f>MAX(A$3:A4973)+1</f>
        <v>4672</v>
      </c>
      <c r="B4974" s="270">
        <v>331503011</v>
      </c>
      <c r="C4974" s="270" t="s">
        <v>12837</v>
      </c>
      <c r="D4974" s="410" t="s">
        <v>12838</v>
      </c>
      <c r="E4974" s="410" t="s">
        <v>12837</v>
      </c>
      <c r="F4974" s="270"/>
      <c r="G4974" s="270"/>
      <c r="H4974" s="283" t="s">
        <v>39</v>
      </c>
      <c r="I4974" s="283" t="s">
        <v>40</v>
      </c>
      <c r="J4974" s="525">
        <v>2980</v>
      </c>
      <c r="K4974" s="501">
        <v>2682</v>
      </c>
      <c r="L4974" s="501">
        <v>2413.8</v>
      </c>
      <c r="M4974" s="501">
        <v>2384</v>
      </c>
      <c r="N4974" s="501">
        <v>2145.6</v>
      </c>
      <c r="O4974" s="501">
        <v>1931.04</v>
      </c>
      <c r="P4974" s="377" t="s">
        <v>31</v>
      </c>
      <c r="Q4974" s="377" t="s">
        <v>31</v>
      </c>
      <c r="R4974" s="377" t="s">
        <v>31</v>
      </c>
      <c r="S4974" s="270"/>
      <c r="T4974" s="283"/>
      <c r="U4974" s="283"/>
      <c r="V4974" s="270"/>
      <c r="W4974" s="270" t="s">
        <v>21</v>
      </c>
    </row>
    <row r="4975" s="253" customFormat="true" ht="38.25" hidden="true" spans="1:23">
      <c r="A4975" s="270">
        <f>MAX(A$3:A4974)+1</f>
        <v>4673</v>
      </c>
      <c r="B4975" s="270">
        <v>331503012</v>
      </c>
      <c r="C4975" s="270" t="s">
        <v>12839</v>
      </c>
      <c r="D4975" s="410" t="s">
        <v>12840</v>
      </c>
      <c r="E4975" s="410" t="s">
        <v>12839</v>
      </c>
      <c r="F4975" s="270" t="s">
        <v>3233</v>
      </c>
      <c r="G4975" s="270" t="s">
        <v>12841</v>
      </c>
      <c r="H4975" s="283" t="s">
        <v>44</v>
      </c>
      <c r="I4975" s="283" t="s">
        <v>40</v>
      </c>
      <c r="J4975" s="525">
        <v>1950</v>
      </c>
      <c r="K4975" s="501">
        <v>1755</v>
      </c>
      <c r="L4975" s="501">
        <v>1579.5</v>
      </c>
      <c r="M4975" s="501">
        <v>1560</v>
      </c>
      <c r="N4975" s="501">
        <v>1404</v>
      </c>
      <c r="O4975" s="501">
        <v>1263.6</v>
      </c>
      <c r="P4975" s="377" t="s">
        <v>31</v>
      </c>
      <c r="Q4975" s="377" t="s">
        <v>31</v>
      </c>
      <c r="R4975" s="377" t="s">
        <v>31</v>
      </c>
      <c r="S4975" s="270"/>
      <c r="T4975" s="283"/>
      <c r="U4975" s="283"/>
      <c r="V4975" s="270"/>
      <c r="W4975" s="270" t="s">
        <v>21</v>
      </c>
    </row>
    <row r="4976" s="253" customFormat="true" ht="27" hidden="true" spans="1:23">
      <c r="A4976" s="270">
        <f>MAX(A$3:A4975)+1</f>
        <v>4674</v>
      </c>
      <c r="B4976" s="270">
        <v>331503013</v>
      </c>
      <c r="C4976" s="503" t="s">
        <v>12842</v>
      </c>
      <c r="D4976" s="410" t="s">
        <v>12843</v>
      </c>
      <c r="E4976" s="410" t="s">
        <v>12842</v>
      </c>
      <c r="F4976" s="270" t="s">
        <v>12844</v>
      </c>
      <c r="G4976" s="270"/>
      <c r="H4976" s="283" t="s">
        <v>39</v>
      </c>
      <c r="I4976" s="283" t="s">
        <v>40</v>
      </c>
      <c r="J4976" s="490">
        <v>4020</v>
      </c>
      <c r="K4976" s="490">
        <v>4020</v>
      </c>
      <c r="L4976" s="490">
        <v>4020</v>
      </c>
      <c r="M4976" s="490">
        <v>3216</v>
      </c>
      <c r="N4976" s="490">
        <v>3216</v>
      </c>
      <c r="O4976" s="490">
        <v>3216</v>
      </c>
      <c r="P4976" s="377" t="s">
        <v>31</v>
      </c>
      <c r="Q4976" s="377" t="s">
        <v>31</v>
      </c>
      <c r="R4976" s="377" t="s">
        <v>31</v>
      </c>
      <c r="S4976" s="270"/>
      <c r="T4976" s="312"/>
      <c r="U4976" s="312"/>
      <c r="V4976" s="270"/>
      <c r="W4976" s="270" t="s">
        <v>21</v>
      </c>
    </row>
    <row r="4977" s="253" customFormat="true" ht="40.5" hidden="true" spans="1:23">
      <c r="A4977" s="270">
        <f>MAX(A$3:A4976)+1</f>
        <v>4675</v>
      </c>
      <c r="B4977" s="270">
        <v>331503014</v>
      </c>
      <c r="C4977" s="503" t="s">
        <v>12845</v>
      </c>
      <c r="D4977" s="410" t="s">
        <v>12846</v>
      </c>
      <c r="E4977" s="410" t="s">
        <v>12845</v>
      </c>
      <c r="F4977" s="270" t="s">
        <v>3233</v>
      </c>
      <c r="G4977" s="270" t="s">
        <v>12847</v>
      </c>
      <c r="H4977" s="283" t="s">
        <v>44</v>
      </c>
      <c r="I4977" s="283" t="s">
        <v>40</v>
      </c>
      <c r="J4977" s="525">
        <v>2550</v>
      </c>
      <c r="K4977" s="501">
        <v>2295</v>
      </c>
      <c r="L4977" s="501">
        <v>2065.5</v>
      </c>
      <c r="M4977" s="501">
        <v>2040</v>
      </c>
      <c r="N4977" s="501">
        <v>1836</v>
      </c>
      <c r="O4977" s="501">
        <v>1652.4</v>
      </c>
      <c r="P4977" s="377" t="s">
        <v>31</v>
      </c>
      <c r="Q4977" s="377" t="s">
        <v>31</v>
      </c>
      <c r="R4977" s="377" t="s">
        <v>31</v>
      </c>
      <c r="S4977" s="270"/>
      <c r="T4977" s="283"/>
      <c r="U4977" s="283"/>
      <c r="V4977" s="270"/>
      <c r="W4977" s="270" t="s">
        <v>21</v>
      </c>
    </row>
    <row r="4978" s="253" customFormat="true" ht="27" hidden="true" spans="1:23">
      <c r="A4978" s="270">
        <f>MAX(A$3:A4977)+1</f>
        <v>4676</v>
      </c>
      <c r="B4978" s="270">
        <v>331503015</v>
      </c>
      <c r="C4978" s="503" t="s">
        <v>12848</v>
      </c>
      <c r="D4978" s="410" t="s">
        <v>12849</v>
      </c>
      <c r="E4978" s="410" t="s">
        <v>12848</v>
      </c>
      <c r="F4978" s="270"/>
      <c r="G4978" s="270" t="s">
        <v>12841</v>
      </c>
      <c r="H4978" s="283" t="s">
        <v>44</v>
      </c>
      <c r="I4978" s="283" t="s">
        <v>40</v>
      </c>
      <c r="J4978" s="525">
        <v>1950</v>
      </c>
      <c r="K4978" s="501">
        <v>1755</v>
      </c>
      <c r="L4978" s="501">
        <v>1579.5</v>
      </c>
      <c r="M4978" s="501">
        <v>1560</v>
      </c>
      <c r="N4978" s="501">
        <v>1404</v>
      </c>
      <c r="O4978" s="501">
        <v>1263.6</v>
      </c>
      <c r="P4978" s="377" t="s">
        <v>31</v>
      </c>
      <c r="Q4978" s="377" t="s">
        <v>31</v>
      </c>
      <c r="R4978" s="377" t="s">
        <v>31</v>
      </c>
      <c r="S4978" s="270"/>
      <c r="T4978" s="283"/>
      <c r="U4978" s="283"/>
      <c r="V4978" s="270"/>
      <c r="W4978" s="270" t="s">
        <v>21</v>
      </c>
    </row>
    <row r="4979" s="253" customFormat="true" ht="27" hidden="true" spans="1:23">
      <c r="A4979" s="270">
        <f>MAX(A$3:A4978)+1</f>
        <v>4677</v>
      </c>
      <c r="B4979" s="270">
        <v>331503016</v>
      </c>
      <c r="C4979" s="503" t="s">
        <v>12850</v>
      </c>
      <c r="D4979" s="410" t="s">
        <v>12851</v>
      </c>
      <c r="E4979" s="410" t="s">
        <v>12850</v>
      </c>
      <c r="F4979" s="270" t="s">
        <v>12852</v>
      </c>
      <c r="G4979" s="270"/>
      <c r="H4979" s="283" t="s">
        <v>39</v>
      </c>
      <c r="I4979" s="283" t="s">
        <v>40</v>
      </c>
      <c r="J4979" s="525">
        <v>1500</v>
      </c>
      <c r="K4979" s="501">
        <v>1350</v>
      </c>
      <c r="L4979" s="501">
        <v>1215</v>
      </c>
      <c r="M4979" s="501">
        <v>1200</v>
      </c>
      <c r="N4979" s="501">
        <v>1080</v>
      </c>
      <c r="O4979" s="501">
        <v>972</v>
      </c>
      <c r="P4979" s="377" t="s">
        <v>31</v>
      </c>
      <c r="Q4979" s="377" t="s">
        <v>31</v>
      </c>
      <c r="R4979" s="377" t="s">
        <v>31</v>
      </c>
      <c r="S4979" s="270"/>
      <c r="T4979" s="283"/>
      <c r="U4979" s="283"/>
      <c r="V4979" s="270"/>
      <c r="W4979" s="270" t="s">
        <v>21</v>
      </c>
    </row>
    <row r="4980" s="253" customFormat="true" ht="27" hidden="true" spans="1:23">
      <c r="A4980" s="270">
        <f>MAX(A$3:A4979)+1</f>
        <v>4678</v>
      </c>
      <c r="B4980" s="270">
        <v>331503017</v>
      </c>
      <c r="C4980" s="503" t="s">
        <v>12853</v>
      </c>
      <c r="D4980" s="410" t="s">
        <v>12854</v>
      </c>
      <c r="E4980" s="410" t="s">
        <v>12853</v>
      </c>
      <c r="F4980" s="270"/>
      <c r="G4980" s="270"/>
      <c r="H4980" s="283" t="s">
        <v>39</v>
      </c>
      <c r="I4980" s="283" t="s">
        <v>40</v>
      </c>
      <c r="J4980" s="524">
        <v>4000</v>
      </c>
      <c r="K4980" s="494">
        <v>4000</v>
      </c>
      <c r="L4980" s="494">
        <v>4000</v>
      </c>
      <c r="M4980" s="494">
        <v>3200</v>
      </c>
      <c r="N4980" s="494">
        <v>3200</v>
      </c>
      <c r="O4980" s="494">
        <v>3200</v>
      </c>
      <c r="P4980" s="377" t="s">
        <v>31</v>
      </c>
      <c r="Q4980" s="377" t="s">
        <v>31</v>
      </c>
      <c r="R4980" s="377" t="s">
        <v>31</v>
      </c>
      <c r="S4980" s="270"/>
      <c r="T4980" s="377"/>
      <c r="U4980" s="377"/>
      <c r="V4980" s="270"/>
      <c r="W4980" s="270" t="s">
        <v>938</v>
      </c>
    </row>
    <row r="4981" s="253" customFormat="true" ht="27" hidden="true" spans="1:23">
      <c r="A4981" s="270">
        <f>MAX(A$3:A4980)+1</f>
        <v>4679</v>
      </c>
      <c r="B4981" s="270" t="s">
        <v>12855</v>
      </c>
      <c r="C4981" s="502" t="s">
        <v>12856</v>
      </c>
      <c r="D4981" s="410" t="s">
        <v>12854</v>
      </c>
      <c r="E4981" s="410" t="s">
        <v>12853</v>
      </c>
      <c r="F4981" s="270"/>
      <c r="G4981" s="270"/>
      <c r="H4981" s="283" t="s">
        <v>39</v>
      </c>
      <c r="I4981" s="283" t="s">
        <v>40</v>
      </c>
      <c r="J4981" s="525">
        <v>1500</v>
      </c>
      <c r="K4981" s="501">
        <v>1350</v>
      </c>
      <c r="L4981" s="501">
        <v>1215</v>
      </c>
      <c r="M4981" s="501">
        <v>1200</v>
      </c>
      <c r="N4981" s="501">
        <v>1080</v>
      </c>
      <c r="O4981" s="501">
        <v>972</v>
      </c>
      <c r="P4981" s="377" t="s">
        <v>31</v>
      </c>
      <c r="Q4981" s="377" t="s">
        <v>31</v>
      </c>
      <c r="R4981" s="377" t="s">
        <v>31</v>
      </c>
      <c r="S4981" s="270"/>
      <c r="T4981" s="283"/>
      <c r="U4981" s="283"/>
      <c r="V4981" s="270"/>
      <c r="W4981" s="270" t="s">
        <v>21</v>
      </c>
    </row>
    <row r="4982" s="253" customFormat="true" ht="27" hidden="true" spans="1:23">
      <c r="A4982" s="270">
        <f>MAX(A$3:A4981)+1</f>
        <v>4680</v>
      </c>
      <c r="B4982" s="270">
        <v>331503018</v>
      </c>
      <c r="C4982" s="503" t="s">
        <v>12857</v>
      </c>
      <c r="D4982" s="410" t="s">
        <v>12858</v>
      </c>
      <c r="E4982" s="410" t="s">
        <v>12857</v>
      </c>
      <c r="F4982" s="270"/>
      <c r="G4982" s="270"/>
      <c r="H4982" s="283" t="s">
        <v>39</v>
      </c>
      <c r="I4982" s="283" t="s">
        <v>40</v>
      </c>
      <c r="J4982" s="525">
        <v>1500</v>
      </c>
      <c r="K4982" s="501">
        <v>1350</v>
      </c>
      <c r="L4982" s="501">
        <v>1215</v>
      </c>
      <c r="M4982" s="501">
        <v>1200</v>
      </c>
      <c r="N4982" s="501">
        <v>1080</v>
      </c>
      <c r="O4982" s="501">
        <v>972</v>
      </c>
      <c r="P4982" s="377" t="s">
        <v>31</v>
      </c>
      <c r="Q4982" s="377" t="s">
        <v>31</v>
      </c>
      <c r="R4982" s="377" t="s">
        <v>31</v>
      </c>
      <c r="S4982" s="270"/>
      <c r="T4982" s="283"/>
      <c r="U4982" s="283"/>
      <c r="V4982" s="270"/>
      <c r="W4982" s="270" t="s">
        <v>21</v>
      </c>
    </row>
    <row r="4983" s="253" customFormat="true" ht="27" hidden="true" spans="1:23">
      <c r="A4983" s="270">
        <f>MAX(A$3:A4982)+1</f>
        <v>4681</v>
      </c>
      <c r="B4983" s="270">
        <v>331503019</v>
      </c>
      <c r="C4983" s="503" t="s">
        <v>12859</v>
      </c>
      <c r="D4983" s="410" t="s">
        <v>12860</v>
      </c>
      <c r="E4983" s="410" t="s">
        <v>12859</v>
      </c>
      <c r="F4983" s="270"/>
      <c r="G4983" s="270"/>
      <c r="H4983" s="283" t="s">
        <v>39</v>
      </c>
      <c r="I4983" s="283" t="s">
        <v>40</v>
      </c>
      <c r="J4983" s="525">
        <v>1500</v>
      </c>
      <c r="K4983" s="501">
        <v>1350</v>
      </c>
      <c r="L4983" s="501">
        <v>1215</v>
      </c>
      <c r="M4983" s="501">
        <v>1200</v>
      </c>
      <c r="N4983" s="501">
        <v>1080</v>
      </c>
      <c r="O4983" s="501">
        <v>972</v>
      </c>
      <c r="P4983" s="377" t="s">
        <v>31</v>
      </c>
      <c r="Q4983" s="377" t="s">
        <v>31</v>
      </c>
      <c r="R4983" s="377" t="s">
        <v>31</v>
      </c>
      <c r="S4983" s="270"/>
      <c r="T4983" s="283"/>
      <c r="U4983" s="283"/>
      <c r="V4983" s="270"/>
      <c r="W4983" s="270" t="s">
        <v>21</v>
      </c>
    </row>
    <row r="4984" s="253" customFormat="true" ht="27" hidden="true" spans="1:23">
      <c r="A4984" s="270">
        <f>MAX(A$3:A4983)+1</f>
        <v>4682</v>
      </c>
      <c r="B4984" s="270">
        <v>331503020</v>
      </c>
      <c r="C4984" s="341" t="s">
        <v>12861</v>
      </c>
      <c r="D4984" s="410" t="s">
        <v>12862</v>
      </c>
      <c r="E4984" s="410" t="s">
        <v>12861</v>
      </c>
      <c r="F4984" s="270"/>
      <c r="G4984" s="270"/>
      <c r="H4984" s="283" t="s">
        <v>39</v>
      </c>
      <c r="I4984" s="283" t="s">
        <v>40</v>
      </c>
      <c r="J4984" s="490">
        <v>1500</v>
      </c>
      <c r="K4984" s="490">
        <v>1500</v>
      </c>
      <c r="L4984" s="490">
        <v>1500</v>
      </c>
      <c r="M4984" s="490">
        <v>1200</v>
      </c>
      <c r="N4984" s="490">
        <v>1200</v>
      </c>
      <c r="O4984" s="490">
        <v>1200</v>
      </c>
      <c r="P4984" s="377" t="s">
        <v>31</v>
      </c>
      <c r="Q4984" s="377" t="s">
        <v>31</v>
      </c>
      <c r="R4984" s="377" t="s">
        <v>31</v>
      </c>
      <c r="S4984" s="270"/>
      <c r="T4984" s="283"/>
      <c r="U4984" s="283"/>
      <c r="V4984" s="270"/>
      <c r="W4984" s="270" t="s">
        <v>21</v>
      </c>
    </row>
    <row r="4985" s="252" customFormat="true" ht="25.5" hidden="true" spans="1:23">
      <c r="A4985" s="270"/>
      <c r="B4985" s="270">
        <v>331504</v>
      </c>
      <c r="C4985" s="270" t="s">
        <v>12863</v>
      </c>
      <c r="D4985" s="410"/>
      <c r="E4985" s="410"/>
      <c r="F4985" s="270"/>
      <c r="G4985" s="270"/>
      <c r="H4985" s="283"/>
      <c r="I4985" s="283"/>
      <c r="J4985" s="490"/>
      <c r="K4985" s="490"/>
      <c r="L4985" s="490"/>
      <c r="M4985" s="490"/>
      <c r="N4985" s="490"/>
      <c r="O4985" s="490"/>
      <c r="P4985" s="377"/>
      <c r="Q4985" s="377"/>
      <c r="R4985" s="377"/>
      <c r="S4985" s="270"/>
      <c r="T4985" s="283"/>
      <c r="U4985" s="283"/>
      <c r="V4985" s="270"/>
      <c r="W4985" s="270" t="s">
        <v>21</v>
      </c>
    </row>
    <row r="4986" s="253" customFormat="true" ht="27" hidden="true" spans="1:23">
      <c r="A4986" s="270">
        <f>MAX(A$3:A4985)+1</f>
        <v>4683</v>
      </c>
      <c r="B4986" s="270">
        <v>331504001</v>
      </c>
      <c r="C4986" s="503" t="s">
        <v>12864</v>
      </c>
      <c r="D4986" s="410" t="s">
        <v>12865</v>
      </c>
      <c r="E4986" s="410" t="s">
        <v>12864</v>
      </c>
      <c r="F4986" s="270" t="s">
        <v>12866</v>
      </c>
      <c r="G4986" s="270"/>
      <c r="H4986" s="283" t="s">
        <v>39</v>
      </c>
      <c r="I4986" s="283" t="s">
        <v>40</v>
      </c>
      <c r="J4986" s="525">
        <v>1500</v>
      </c>
      <c r="K4986" s="501">
        <v>1350</v>
      </c>
      <c r="L4986" s="501">
        <v>1215</v>
      </c>
      <c r="M4986" s="501">
        <v>1200</v>
      </c>
      <c r="N4986" s="501">
        <v>1080</v>
      </c>
      <c r="O4986" s="501">
        <v>972</v>
      </c>
      <c r="P4986" s="377" t="s">
        <v>31</v>
      </c>
      <c r="Q4986" s="377" t="s">
        <v>31</v>
      </c>
      <c r="R4986" s="377" t="s">
        <v>31</v>
      </c>
      <c r="S4986" s="270"/>
      <c r="T4986" s="283"/>
      <c r="U4986" s="283"/>
      <c r="V4986" s="270"/>
      <c r="W4986" s="270" t="s">
        <v>21</v>
      </c>
    </row>
    <row r="4987" s="253" customFormat="true" ht="27" hidden="true" spans="1:23">
      <c r="A4987" s="270">
        <f>MAX(A$3:A4986)+1</f>
        <v>4684</v>
      </c>
      <c r="B4987" s="270">
        <v>331504002</v>
      </c>
      <c r="C4987" s="503" t="s">
        <v>12867</v>
      </c>
      <c r="D4987" s="410" t="s">
        <v>12868</v>
      </c>
      <c r="E4987" s="410" t="s">
        <v>12867</v>
      </c>
      <c r="F4987" s="270"/>
      <c r="G4987" s="270"/>
      <c r="H4987" s="283" t="s">
        <v>39</v>
      </c>
      <c r="I4987" s="283" t="s">
        <v>40</v>
      </c>
      <c r="J4987" s="524">
        <v>2600</v>
      </c>
      <c r="K4987" s="494">
        <v>2600</v>
      </c>
      <c r="L4987" s="494">
        <v>2600</v>
      </c>
      <c r="M4987" s="494">
        <v>2080</v>
      </c>
      <c r="N4987" s="494">
        <v>2080</v>
      </c>
      <c r="O4987" s="494">
        <v>2080</v>
      </c>
      <c r="P4987" s="377" t="s">
        <v>31</v>
      </c>
      <c r="Q4987" s="377" t="s">
        <v>31</v>
      </c>
      <c r="R4987" s="377" t="s">
        <v>31</v>
      </c>
      <c r="S4987" s="270"/>
      <c r="T4987" s="377"/>
      <c r="U4987" s="377"/>
      <c r="V4987" s="270"/>
      <c r="W4987" s="270" t="s">
        <v>938</v>
      </c>
    </row>
    <row r="4988" s="253" customFormat="true" ht="27" hidden="true" spans="1:23">
      <c r="A4988" s="270">
        <f>MAX(A$3:A4987)+1</f>
        <v>4685</v>
      </c>
      <c r="B4988" s="270">
        <v>331504003</v>
      </c>
      <c r="C4988" s="503" t="s">
        <v>12869</v>
      </c>
      <c r="D4988" s="410" t="s">
        <v>12870</v>
      </c>
      <c r="E4988" s="410" t="s">
        <v>12869</v>
      </c>
      <c r="F4988" s="270" t="s">
        <v>12871</v>
      </c>
      <c r="G4988" s="270"/>
      <c r="H4988" s="283" t="s">
        <v>39</v>
      </c>
      <c r="I4988" s="283" t="s">
        <v>40</v>
      </c>
      <c r="J4988" s="525">
        <v>2250</v>
      </c>
      <c r="K4988" s="501">
        <v>2025</v>
      </c>
      <c r="L4988" s="501">
        <v>1822.5</v>
      </c>
      <c r="M4988" s="501">
        <v>1800</v>
      </c>
      <c r="N4988" s="501">
        <v>1620</v>
      </c>
      <c r="O4988" s="501">
        <v>1458</v>
      </c>
      <c r="P4988" s="377" t="s">
        <v>31</v>
      </c>
      <c r="Q4988" s="377" t="s">
        <v>31</v>
      </c>
      <c r="R4988" s="377" t="s">
        <v>31</v>
      </c>
      <c r="S4988" s="270"/>
      <c r="T4988" s="283"/>
      <c r="U4988" s="283"/>
      <c r="V4988" s="270"/>
      <c r="W4988" s="270" t="s">
        <v>21</v>
      </c>
    </row>
    <row r="4989" s="253" customFormat="true" ht="27" hidden="true" spans="1:23">
      <c r="A4989" s="270">
        <f>MAX(A$3:A4988)+1</f>
        <v>4686</v>
      </c>
      <c r="B4989" s="270">
        <v>331504004</v>
      </c>
      <c r="C4989" s="503" t="s">
        <v>12872</v>
      </c>
      <c r="D4989" s="410" t="s">
        <v>12873</v>
      </c>
      <c r="E4989" s="410" t="s">
        <v>12872</v>
      </c>
      <c r="F4989" s="270" t="s">
        <v>12874</v>
      </c>
      <c r="G4989" s="270"/>
      <c r="H4989" s="283" t="s">
        <v>39</v>
      </c>
      <c r="I4989" s="283" t="s">
        <v>40</v>
      </c>
      <c r="J4989" s="524">
        <v>2800</v>
      </c>
      <c r="K4989" s="494">
        <v>2800</v>
      </c>
      <c r="L4989" s="494">
        <v>2800</v>
      </c>
      <c r="M4989" s="494">
        <v>2240</v>
      </c>
      <c r="N4989" s="494">
        <v>2240</v>
      </c>
      <c r="O4989" s="494">
        <v>2240</v>
      </c>
      <c r="P4989" s="377" t="s">
        <v>31</v>
      </c>
      <c r="Q4989" s="377" t="s">
        <v>31</v>
      </c>
      <c r="R4989" s="377" t="s">
        <v>31</v>
      </c>
      <c r="S4989" s="270"/>
      <c r="T4989" s="377"/>
      <c r="U4989" s="377"/>
      <c r="V4989" s="270"/>
      <c r="W4989" s="270" t="s">
        <v>938</v>
      </c>
    </row>
    <row r="4990" s="253" customFormat="true" ht="40.5" hidden="true" spans="1:23">
      <c r="A4990" s="270">
        <f>MAX(A$3:A4989)+1</f>
        <v>4687</v>
      </c>
      <c r="B4990" s="270">
        <v>331504005</v>
      </c>
      <c r="C4990" s="503" t="s">
        <v>12875</v>
      </c>
      <c r="D4990" s="410" t="s">
        <v>12876</v>
      </c>
      <c r="E4990" s="410" t="s">
        <v>12875</v>
      </c>
      <c r="F4990" s="270"/>
      <c r="G4990" s="270"/>
      <c r="H4990" s="283" t="s">
        <v>39</v>
      </c>
      <c r="I4990" s="283" t="s">
        <v>40</v>
      </c>
      <c r="J4990" s="525">
        <v>1950</v>
      </c>
      <c r="K4990" s="501">
        <v>1755</v>
      </c>
      <c r="L4990" s="501">
        <v>1579.5</v>
      </c>
      <c r="M4990" s="501">
        <v>1560</v>
      </c>
      <c r="N4990" s="501">
        <v>1404</v>
      </c>
      <c r="O4990" s="501">
        <v>1263.6</v>
      </c>
      <c r="P4990" s="377" t="s">
        <v>31</v>
      </c>
      <c r="Q4990" s="377" t="s">
        <v>31</v>
      </c>
      <c r="R4990" s="377" t="s">
        <v>31</v>
      </c>
      <c r="S4990" s="270"/>
      <c r="T4990" s="283"/>
      <c r="U4990" s="283"/>
      <c r="V4990" s="270"/>
      <c r="W4990" s="270" t="s">
        <v>21</v>
      </c>
    </row>
    <row r="4991" s="253" customFormat="true" ht="27" hidden="true" spans="1:23">
      <c r="A4991" s="270">
        <f>MAX(A$3:A4990)+1</f>
        <v>4688</v>
      </c>
      <c r="B4991" s="270">
        <v>331504006</v>
      </c>
      <c r="C4991" s="503" t="s">
        <v>12877</v>
      </c>
      <c r="D4991" s="410" t="s">
        <v>12878</v>
      </c>
      <c r="E4991" s="410" t="s">
        <v>12877</v>
      </c>
      <c r="F4991" s="270"/>
      <c r="G4991" s="270"/>
      <c r="H4991" s="283" t="s">
        <v>39</v>
      </c>
      <c r="I4991" s="283" t="s">
        <v>40</v>
      </c>
      <c r="J4991" s="525">
        <v>2250</v>
      </c>
      <c r="K4991" s="501">
        <v>2025</v>
      </c>
      <c r="L4991" s="501">
        <v>1822.5</v>
      </c>
      <c r="M4991" s="501">
        <v>1800</v>
      </c>
      <c r="N4991" s="501">
        <v>1620</v>
      </c>
      <c r="O4991" s="501">
        <v>1458</v>
      </c>
      <c r="P4991" s="377" t="s">
        <v>31</v>
      </c>
      <c r="Q4991" s="377" t="s">
        <v>31</v>
      </c>
      <c r="R4991" s="377" t="s">
        <v>31</v>
      </c>
      <c r="S4991" s="270"/>
      <c r="T4991" s="283"/>
      <c r="U4991" s="283"/>
      <c r="V4991" s="270"/>
      <c r="W4991" s="270" t="s">
        <v>21</v>
      </c>
    </row>
    <row r="4992" s="253" customFormat="true" ht="40.5" hidden="true" spans="1:23">
      <c r="A4992" s="270">
        <f>MAX(A$3:A4991)+1</f>
        <v>4689</v>
      </c>
      <c r="B4992" s="270">
        <v>331504007</v>
      </c>
      <c r="C4992" s="503" t="s">
        <v>12879</v>
      </c>
      <c r="D4992" s="410" t="s">
        <v>12880</v>
      </c>
      <c r="E4992" s="410" t="s">
        <v>12879</v>
      </c>
      <c r="F4992" s="270"/>
      <c r="G4992" s="270"/>
      <c r="H4992" s="283" t="s">
        <v>44</v>
      </c>
      <c r="I4992" s="283" t="s">
        <v>40</v>
      </c>
      <c r="J4992" s="524">
        <v>3900</v>
      </c>
      <c r="K4992" s="494">
        <v>3900</v>
      </c>
      <c r="L4992" s="494">
        <v>3900</v>
      </c>
      <c r="M4992" s="494">
        <v>3120</v>
      </c>
      <c r="N4992" s="494">
        <v>3120</v>
      </c>
      <c r="O4992" s="494">
        <v>3120</v>
      </c>
      <c r="P4992" s="377" t="s">
        <v>31</v>
      </c>
      <c r="Q4992" s="377" t="s">
        <v>31</v>
      </c>
      <c r="R4992" s="377" t="s">
        <v>31</v>
      </c>
      <c r="S4992" s="270"/>
      <c r="T4992" s="377"/>
      <c r="U4992" s="377"/>
      <c r="V4992" s="270"/>
      <c r="W4992" s="270" t="s">
        <v>938</v>
      </c>
    </row>
    <row r="4993" s="253" customFormat="true" ht="27" hidden="true" spans="1:23">
      <c r="A4993" s="270">
        <f>MAX(A$3:A4992)+1</f>
        <v>4690</v>
      </c>
      <c r="B4993" s="270">
        <v>331504008</v>
      </c>
      <c r="C4993" s="503" t="s">
        <v>12881</v>
      </c>
      <c r="D4993" s="410" t="s">
        <v>12882</v>
      </c>
      <c r="E4993" s="410" t="s">
        <v>12881</v>
      </c>
      <c r="F4993" s="270"/>
      <c r="G4993" s="270"/>
      <c r="H4993" s="283" t="s">
        <v>44</v>
      </c>
      <c r="I4993" s="283" t="s">
        <v>40</v>
      </c>
      <c r="J4993" s="525">
        <v>1950</v>
      </c>
      <c r="K4993" s="501">
        <v>1755</v>
      </c>
      <c r="L4993" s="501">
        <v>1579.5</v>
      </c>
      <c r="M4993" s="501">
        <v>1560</v>
      </c>
      <c r="N4993" s="501">
        <v>1404</v>
      </c>
      <c r="O4993" s="501">
        <v>1263.6</v>
      </c>
      <c r="P4993" s="377" t="s">
        <v>31</v>
      </c>
      <c r="Q4993" s="377" t="s">
        <v>31</v>
      </c>
      <c r="R4993" s="377" t="s">
        <v>31</v>
      </c>
      <c r="S4993" s="270"/>
      <c r="T4993" s="283"/>
      <c r="U4993" s="283"/>
      <c r="V4993" s="270"/>
      <c r="W4993" s="270" t="s">
        <v>21</v>
      </c>
    </row>
    <row r="4994" s="253" customFormat="true" ht="40.5" hidden="true" spans="1:23">
      <c r="A4994" s="270">
        <f>MAX(A$3:A4993)+1</f>
        <v>4691</v>
      </c>
      <c r="B4994" s="270">
        <v>331504009</v>
      </c>
      <c r="C4994" s="503" t="s">
        <v>12883</v>
      </c>
      <c r="D4994" s="410" t="s">
        <v>12884</v>
      </c>
      <c r="E4994" s="410" t="s">
        <v>12883</v>
      </c>
      <c r="F4994" s="270"/>
      <c r="G4994" s="270"/>
      <c r="H4994" s="283" t="s">
        <v>44</v>
      </c>
      <c r="I4994" s="283" t="s">
        <v>40</v>
      </c>
      <c r="J4994" s="524">
        <v>3700</v>
      </c>
      <c r="K4994" s="494">
        <v>3700</v>
      </c>
      <c r="L4994" s="494">
        <v>3700</v>
      </c>
      <c r="M4994" s="494">
        <v>2960</v>
      </c>
      <c r="N4994" s="494">
        <v>2960</v>
      </c>
      <c r="O4994" s="494">
        <v>2960</v>
      </c>
      <c r="P4994" s="377" t="s">
        <v>31</v>
      </c>
      <c r="Q4994" s="377" t="s">
        <v>31</v>
      </c>
      <c r="R4994" s="377" t="s">
        <v>31</v>
      </c>
      <c r="S4994" s="270"/>
      <c r="T4994" s="377"/>
      <c r="U4994" s="377"/>
      <c r="V4994" s="270"/>
      <c r="W4994" s="270" t="s">
        <v>938</v>
      </c>
    </row>
    <row r="4995" s="253" customFormat="true" ht="27" hidden="true" spans="1:23">
      <c r="A4995" s="270">
        <f>MAX(A$3:A4994)+1</f>
        <v>4692</v>
      </c>
      <c r="B4995" s="270">
        <v>331504010</v>
      </c>
      <c r="C4995" s="503" t="s">
        <v>12885</v>
      </c>
      <c r="D4995" s="410" t="s">
        <v>12886</v>
      </c>
      <c r="E4995" s="410" t="s">
        <v>12885</v>
      </c>
      <c r="F4995" s="270" t="s">
        <v>12887</v>
      </c>
      <c r="G4995" s="270"/>
      <c r="H4995" s="283" t="s">
        <v>39</v>
      </c>
      <c r="I4995" s="283" t="s">
        <v>40</v>
      </c>
      <c r="J4995" s="525">
        <v>1500</v>
      </c>
      <c r="K4995" s="501">
        <v>1350</v>
      </c>
      <c r="L4995" s="501">
        <v>1215</v>
      </c>
      <c r="M4995" s="501">
        <v>1200</v>
      </c>
      <c r="N4995" s="501">
        <v>1080</v>
      </c>
      <c r="O4995" s="501">
        <v>972</v>
      </c>
      <c r="P4995" s="377" t="s">
        <v>31</v>
      </c>
      <c r="Q4995" s="377" t="s">
        <v>31</v>
      </c>
      <c r="R4995" s="377" t="s">
        <v>31</v>
      </c>
      <c r="S4995" s="270"/>
      <c r="T4995" s="283"/>
      <c r="U4995" s="283"/>
      <c r="V4995" s="270"/>
      <c r="W4995" s="270" t="s">
        <v>21</v>
      </c>
    </row>
    <row r="4996" s="253" customFormat="true" ht="27" hidden="true" spans="1:23">
      <c r="A4996" s="270">
        <f>MAX(A$3:A4995)+1</f>
        <v>4693</v>
      </c>
      <c r="B4996" s="270">
        <v>331504011</v>
      </c>
      <c r="C4996" s="503" t="s">
        <v>12888</v>
      </c>
      <c r="D4996" s="410" t="s">
        <v>12889</v>
      </c>
      <c r="E4996" s="410" t="s">
        <v>12888</v>
      </c>
      <c r="F4996" s="270"/>
      <c r="G4996" s="270"/>
      <c r="H4996" s="283" t="s">
        <v>39</v>
      </c>
      <c r="I4996" s="283" t="s">
        <v>40</v>
      </c>
      <c r="J4996" s="525">
        <v>1050</v>
      </c>
      <c r="K4996" s="501">
        <v>945</v>
      </c>
      <c r="L4996" s="501">
        <v>850.5</v>
      </c>
      <c r="M4996" s="501">
        <v>840</v>
      </c>
      <c r="N4996" s="501">
        <v>756</v>
      </c>
      <c r="O4996" s="501">
        <v>680.4</v>
      </c>
      <c r="P4996" s="377" t="s">
        <v>31</v>
      </c>
      <c r="Q4996" s="377" t="s">
        <v>31</v>
      </c>
      <c r="R4996" s="377" t="s">
        <v>31</v>
      </c>
      <c r="S4996" s="270"/>
      <c r="T4996" s="283"/>
      <c r="U4996" s="283"/>
      <c r="V4996" s="270"/>
      <c r="W4996" s="270" t="s">
        <v>21</v>
      </c>
    </row>
    <row r="4997" s="252" customFormat="true" ht="25.5" hidden="true" spans="1:23">
      <c r="A4997" s="270"/>
      <c r="B4997" s="270">
        <v>331505</v>
      </c>
      <c r="C4997" s="270" t="s">
        <v>12890</v>
      </c>
      <c r="D4997" s="410"/>
      <c r="E4997" s="410"/>
      <c r="F4997" s="270"/>
      <c r="G4997" s="270"/>
      <c r="H4997" s="283"/>
      <c r="I4997" s="283"/>
      <c r="J4997" s="490"/>
      <c r="K4997" s="490"/>
      <c r="L4997" s="490"/>
      <c r="M4997" s="490"/>
      <c r="N4997" s="490"/>
      <c r="O4997" s="490"/>
      <c r="P4997" s="377"/>
      <c r="Q4997" s="377"/>
      <c r="R4997" s="377"/>
      <c r="S4997" s="270"/>
      <c r="T4997" s="283"/>
      <c r="U4997" s="283"/>
      <c r="V4997" s="270"/>
      <c r="W4997" s="270" t="s">
        <v>21</v>
      </c>
    </row>
    <row r="4998" s="253" customFormat="true" ht="27" hidden="true" spans="1:23">
      <c r="A4998" s="270">
        <f>MAX(A$3:A4997)+1</f>
        <v>4694</v>
      </c>
      <c r="B4998" s="270">
        <v>331505001</v>
      </c>
      <c r="C4998" s="503" t="s">
        <v>12891</v>
      </c>
      <c r="D4998" s="410" t="s">
        <v>12892</v>
      </c>
      <c r="E4998" s="410" t="s">
        <v>12891</v>
      </c>
      <c r="F4998" s="270"/>
      <c r="G4998" s="270"/>
      <c r="H4998" s="283" t="s">
        <v>39</v>
      </c>
      <c r="I4998" s="283" t="s">
        <v>40</v>
      </c>
      <c r="J4998" s="524">
        <v>2244</v>
      </c>
      <c r="K4998" s="494">
        <v>2244</v>
      </c>
      <c r="L4998" s="494">
        <v>2244</v>
      </c>
      <c r="M4998" s="494">
        <v>1795</v>
      </c>
      <c r="N4998" s="494">
        <v>1795</v>
      </c>
      <c r="O4998" s="494">
        <v>1795</v>
      </c>
      <c r="P4998" s="377" t="s">
        <v>31</v>
      </c>
      <c r="Q4998" s="377" t="s">
        <v>31</v>
      </c>
      <c r="R4998" s="377" t="s">
        <v>31</v>
      </c>
      <c r="S4998" s="270"/>
      <c r="T4998" s="377"/>
      <c r="U4998" s="377"/>
      <c r="V4998" s="270"/>
      <c r="W4998" s="270" t="s">
        <v>938</v>
      </c>
    </row>
    <row r="4999" s="253" customFormat="true" ht="40.5" hidden="true" spans="1:23">
      <c r="A4999" s="270">
        <f>MAX(A$3:A4998)+1</f>
        <v>4695</v>
      </c>
      <c r="B4999" s="270">
        <v>331505002</v>
      </c>
      <c r="C4999" s="503" t="s">
        <v>12893</v>
      </c>
      <c r="D4999" s="410" t="s">
        <v>12894</v>
      </c>
      <c r="E4999" s="410" t="s">
        <v>12893</v>
      </c>
      <c r="F4999" s="270"/>
      <c r="G4999" s="270"/>
      <c r="H4999" s="283" t="s">
        <v>39</v>
      </c>
      <c r="I4999" s="283" t="s">
        <v>40</v>
      </c>
      <c r="J4999" s="524">
        <v>2500</v>
      </c>
      <c r="K4999" s="494">
        <v>2500</v>
      </c>
      <c r="L4999" s="494">
        <v>2500</v>
      </c>
      <c r="M4999" s="494">
        <v>2000</v>
      </c>
      <c r="N4999" s="494">
        <v>2000</v>
      </c>
      <c r="O4999" s="494">
        <v>2000</v>
      </c>
      <c r="P4999" s="377" t="s">
        <v>31</v>
      </c>
      <c r="Q4999" s="377" t="s">
        <v>31</v>
      </c>
      <c r="R4999" s="377" t="s">
        <v>31</v>
      </c>
      <c r="S4999" s="270"/>
      <c r="T4999" s="377"/>
      <c r="U4999" s="377"/>
      <c r="V4999" s="270"/>
      <c r="W4999" s="270" t="s">
        <v>938</v>
      </c>
    </row>
    <row r="5000" s="253" customFormat="true" ht="40.5" hidden="true" spans="1:23">
      <c r="A5000" s="270">
        <f>MAX(A$3:A4999)+1</f>
        <v>4696</v>
      </c>
      <c r="B5000" s="270">
        <v>331505003</v>
      </c>
      <c r="C5000" s="503" t="s">
        <v>12895</v>
      </c>
      <c r="D5000" s="410" t="s">
        <v>12896</v>
      </c>
      <c r="E5000" s="410" t="s">
        <v>12895</v>
      </c>
      <c r="F5000" s="270"/>
      <c r="G5000" s="270"/>
      <c r="H5000" s="283" t="s">
        <v>39</v>
      </c>
      <c r="I5000" s="283" t="s">
        <v>40</v>
      </c>
      <c r="J5000" s="524">
        <v>2500</v>
      </c>
      <c r="K5000" s="494">
        <v>2500</v>
      </c>
      <c r="L5000" s="494">
        <v>2500</v>
      </c>
      <c r="M5000" s="494">
        <v>2000</v>
      </c>
      <c r="N5000" s="494">
        <v>2000</v>
      </c>
      <c r="O5000" s="494">
        <v>2000</v>
      </c>
      <c r="P5000" s="377" t="s">
        <v>31</v>
      </c>
      <c r="Q5000" s="377" t="s">
        <v>31</v>
      </c>
      <c r="R5000" s="377" t="s">
        <v>31</v>
      </c>
      <c r="S5000" s="270"/>
      <c r="T5000" s="377"/>
      <c r="U5000" s="377"/>
      <c r="V5000" s="270"/>
      <c r="W5000" s="270" t="s">
        <v>938</v>
      </c>
    </row>
    <row r="5001" s="253" customFormat="true" ht="27" hidden="true" spans="1:23">
      <c r="A5001" s="270">
        <f>MAX(A$3:A5000)+1</f>
        <v>4697</v>
      </c>
      <c r="B5001" s="270">
        <v>331505004</v>
      </c>
      <c r="C5001" s="503" t="s">
        <v>12897</v>
      </c>
      <c r="D5001" s="410" t="s">
        <v>12898</v>
      </c>
      <c r="E5001" s="410" t="s">
        <v>12897</v>
      </c>
      <c r="F5001" s="270" t="s">
        <v>12899</v>
      </c>
      <c r="G5001" s="270"/>
      <c r="H5001" s="283" t="s">
        <v>39</v>
      </c>
      <c r="I5001" s="283" t="s">
        <v>40</v>
      </c>
      <c r="J5001" s="524">
        <v>2500</v>
      </c>
      <c r="K5001" s="494">
        <v>2500</v>
      </c>
      <c r="L5001" s="494">
        <v>2500</v>
      </c>
      <c r="M5001" s="494">
        <v>2000</v>
      </c>
      <c r="N5001" s="494">
        <v>2000</v>
      </c>
      <c r="O5001" s="494">
        <v>2000</v>
      </c>
      <c r="P5001" s="377" t="s">
        <v>31</v>
      </c>
      <c r="Q5001" s="377" t="s">
        <v>31</v>
      </c>
      <c r="R5001" s="377" t="s">
        <v>31</v>
      </c>
      <c r="S5001" s="270"/>
      <c r="T5001" s="377"/>
      <c r="U5001" s="377"/>
      <c r="V5001" s="270"/>
      <c r="W5001" s="270" t="s">
        <v>938</v>
      </c>
    </row>
    <row r="5002" s="253" customFormat="true" ht="40.5" hidden="true" spans="1:23">
      <c r="A5002" s="270">
        <f>MAX(A$3:A5001)+1</f>
        <v>4698</v>
      </c>
      <c r="B5002" s="270">
        <v>331505005</v>
      </c>
      <c r="C5002" s="503" t="s">
        <v>12900</v>
      </c>
      <c r="D5002" s="410" t="s">
        <v>12901</v>
      </c>
      <c r="E5002" s="410" t="s">
        <v>12900</v>
      </c>
      <c r="F5002" s="270" t="s">
        <v>12902</v>
      </c>
      <c r="G5002" s="270"/>
      <c r="H5002" s="283" t="s">
        <v>39</v>
      </c>
      <c r="I5002" s="283" t="s">
        <v>40</v>
      </c>
      <c r="J5002" s="525">
        <v>1500</v>
      </c>
      <c r="K5002" s="501">
        <v>1350</v>
      </c>
      <c r="L5002" s="501">
        <v>1215</v>
      </c>
      <c r="M5002" s="501">
        <v>1200</v>
      </c>
      <c r="N5002" s="501">
        <v>1080</v>
      </c>
      <c r="O5002" s="501">
        <v>972</v>
      </c>
      <c r="P5002" s="377" t="s">
        <v>31</v>
      </c>
      <c r="Q5002" s="377" t="s">
        <v>31</v>
      </c>
      <c r="R5002" s="377" t="s">
        <v>31</v>
      </c>
      <c r="S5002" s="270"/>
      <c r="T5002" s="283"/>
      <c r="U5002" s="283"/>
      <c r="V5002" s="270"/>
      <c r="W5002" s="270" t="s">
        <v>21</v>
      </c>
    </row>
    <row r="5003" s="253" customFormat="true" ht="40.5" hidden="true" spans="1:23">
      <c r="A5003" s="270">
        <f>MAX(A$3:A5002)+1</f>
        <v>4699</v>
      </c>
      <c r="B5003" s="270">
        <v>331505006</v>
      </c>
      <c r="C5003" s="503" t="s">
        <v>12903</v>
      </c>
      <c r="D5003" s="410" t="s">
        <v>12904</v>
      </c>
      <c r="E5003" s="410" t="s">
        <v>12903</v>
      </c>
      <c r="F5003" s="270" t="s">
        <v>12905</v>
      </c>
      <c r="G5003" s="270"/>
      <c r="H5003" s="283" t="s">
        <v>39</v>
      </c>
      <c r="I5003" s="283" t="s">
        <v>40</v>
      </c>
      <c r="J5003" s="525">
        <v>1500</v>
      </c>
      <c r="K5003" s="501">
        <v>1350</v>
      </c>
      <c r="L5003" s="501">
        <v>1215</v>
      </c>
      <c r="M5003" s="501">
        <v>1200</v>
      </c>
      <c r="N5003" s="501">
        <v>1080</v>
      </c>
      <c r="O5003" s="501">
        <v>972</v>
      </c>
      <c r="P5003" s="377" t="s">
        <v>31</v>
      </c>
      <c r="Q5003" s="377" t="s">
        <v>31</v>
      </c>
      <c r="R5003" s="377" t="s">
        <v>31</v>
      </c>
      <c r="S5003" s="270"/>
      <c r="T5003" s="283"/>
      <c r="U5003" s="283"/>
      <c r="V5003" s="270"/>
      <c r="W5003" s="270" t="s">
        <v>21</v>
      </c>
    </row>
    <row r="5004" s="253" customFormat="true" ht="25.5" hidden="true" spans="1:23">
      <c r="A5004" s="270">
        <f>MAX(A$3:A5003)+1</f>
        <v>4700</v>
      </c>
      <c r="B5004" s="270">
        <v>331505007</v>
      </c>
      <c r="C5004" s="503" t="s">
        <v>12906</v>
      </c>
      <c r="D5004" s="410" t="s">
        <v>12907</v>
      </c>
      <c r="E5004" s="410" t="s">
        <v>12906</v>
      </c>
      <c r="F5004" s="270"/>
      <c r="G5004" s="270"/>
      <c r="H5004" s="283" t="s">
        <v>39</v>
      </c>
      <c r="I5004" s="283" t="s">
        <v>40</v>
      </c>
      <c r="J5004" s="525">
        <v>1050</v>
      </c>
      <c r="K5004" s="501">
        <v>945</v>
      </c>
      <c r="L5004" s="501">
        <v>850.5</v>
      </c>
      <c r="M5004" s="501">
        <v>840</v>
      </c>
      <c r="N5004" s="501">
        <v>756</v>
      </c>
      <c r="O5004" s="501">
        <v>680.4</v>
      </c>
      <c r="P5004" s="377" t="s">
        <v>31</v>
      </c>
      <c r="Q5004" s="377" t="s">
        <v>31</v>
      </c>
      <c r="R5004" s="377" t="s">
        <v>31</v>
      </c>
      <c r="S5004" s="270"/>
      <c r="T5004" s="283"/>
      <c r="U5004" s="283"/>
      <c r="V5004" s="270"/>
      <c r="W5004" s="270" t="s">
        <v>21</v>
      </c>
    </row>
    <row r="5005" s="253" customFormat="true" ht="40.5" hidden="true" spans="1:23">
      <c r="A5005" s="270">
        <f>MAX(A$3:A5004)+1</f>
        <v>4701</v>
      </c>
      <c r="B5005" s="270">
        <v>331505008</v>
      </c>
      <c r="C5005" s="503" t="s">
        <v>12908</v>
      </c>
      <c r="D5005" s="410" t="s">
        <v>12909</v>
      </c>
      <c r="E5005" s="410" t="s">
        <v>12908</v>
      </c>
      <c r="F5005" s="270" t="s">
        <v>12910</v>
      </c>
      <c r="G5005" s="270"/>
      <c r="H5005" s="283" t="s">
        <v>39</v>
      </c>
      <c r="I5005" s="283" t="s">
        <v>40</v>
      </c>
      <c r="J5005" s="525">
        <v>1050</v>
      </c>
      <c r="K5005" s="501">
        <v>945</v>
      </c>
      <c r="L5005" s="501">
        <v>850.5</v>
      </c>
      <c r="M5005" s="501">
        <v>840</v>
      </c>
      <c r="N5005" s="501">
        <v>756</v>
      </c>
      <c r="O5005" s="501">
        <v>680.4</v>
      </c>
      <c r="P5005" s="377" t="s">
        <v>31</v>
      </c>
      <c r="Q5005" s="377" t="s">
        <v>31</v>
      </c>
      <c r="R5005" s="377" t="s">
        <v>31</v>
      </c>
      <c r="S5005" s="270"/>
      <c r="T5005" s="283"/>
      <c r="U5005" s="283"/>
      <c r="V5005" s="270"/>
      <c r="W5005" s="270" t="s">
        <v>21</v>
      </c>
    </row>
    <row r="5006" s="253" customFormat="true" ht="27" hidden="true" spans="1:23">
      <c r="A5006" s="270">
        <f>MAX(A$3:A5005)+1</f>
        <v>4702</v>
      </c>
      <c r="B5006" s="270">
        <v>331505009</v>
      </c>
      <c r="C5006" s="503" t="s">
        <v>12911</v>
      </c>
      <c r="D5006" s="410" t="s">
        <v>12912</v>
      </c>
      <c r="E5006" s="410" t="s">
        <v>12911</v>
      </c>
      <c r="F5006" s="270"/>
      <c r="G5006" s="270"/>
      <c r="H5006" s="283" t="s">
        <v>39</v>
      </c>
      <c r="I5006" s="283" t="s">
        <v>40</v>
      </c>
      <c r="J5006" s="525">
        <v>1200</v>
      </c>
      <c r="K5006" s="501">
        <v>1080</v>
      </c>
      <c r="L5006" s="501">
        <v>972</v>
      </c>
      <c r="M5006" s="501">
        <v>960</v>
      </c>
      <c r="N5006" s="501">
        <v>864</v>
      </c>
      <c r="O5006" s="501">
        <v>777.6</v>
      </c>
      <c r="P5006" s="377" t="s">
        <v>31</v>
      </c>
      <c r="Q5006" s="377" t="s">
        <v>31</v>
      </c>
      <c r="R5006" s="377" t="s">
        <v>31</v>
      </c>
      <c r="S5006" s="270"/>
      <c r="T5006" s="283"/>
      <c r="U5006" s="283"/>
      <c r="V5006" s="270"/>
      <c r="W5006" s="270" t="s">
        <v>21</v>
      </c>
    </row>
    <row r="5007" s="253" customFormat="true" ht="51" hidden="true" spans="1:23">
      <c r="A5007" s="270">
        <f>MAX(A$3:A5006)+1</f>
        <v>4703</v>
      </c>
      <c r="B5007" s="270">
        <v>331505010</v>
      </c>
      <c r="C5007" s="270" t="s">
        <v>12913</v>
      </c>
      <c r="D5007" s="410" t="s">
        <v>12914</v>
      </c>
      <c r="E5007" s="410" t="s">
        <v>12913</v>
      </c>
      <c r="F5007" s="270" t="s">
        <v>12915</v>
      </c>
      <c r="G5007" s="270"/>
      <c r="H5007" s="283" t="s">
        <v>39</v>
      </c>
      <c r="I5007" s="283" t="s">
        <v>40</v>
      </c>
      <c r="J5007" s="524">
        <v>2200</v>
      </c>
      <c r="K5007" s="494">
        <v>2200</v>
      </c>
      <c r="L5007" s="494">
        <v>2200</v>
      </c>
      <c r="M5007" s="494">
        <v>1760</v>
      </c>
      <c r="N5007" s="494">
        <v>1760</v>
      </c>
      <c r="O5007" s="494">
        <v>1760</v>
      </c>
      <c r="P5007" s="377" t="s">
        <v>31</v>
      </c>
      <c r="Q5007" s="377" t="s">
        <v>31</v>
      </c>
      <c r="R5007" s="377" t="s">
        <v>31</v>
      </c>
      <c r="S5007" s="270"/>
      <c r="T5007" s="377"/>
      <c r="U5007" s="377"/>
      <c r="V5007" s="377"/>
      <c r="W5007" s="270" t="s">
        <v>938</v>
      </c>
    </row>
    <row r="5008" s="253" customFormat="true" ht="40.5" hidden="true" spans="1:23">
      <c r="A5008" s="270">
        <f>MAX(A$3:A5007)+1</f>
        <v>4704</v>
      </c>
      <c r="B5008" s="270">
        <v>331505011</v>
      </c>
      <c r="C5008" s="503" t="s">
        <v>12916</v>
      </c>
      <c r="D5008" s="410" t="s">
        <v>12917</v>
      </c>
      <c r="E5008" s="410" t="s">
        <v>12916</v>
      </c>
      <c r="F5008" s="270" t="s">
        <v>12918</v>
      </c>
      <c r="G5008" s="270"/>
      <c r="H5008" s="283" t="s">
        <v>39</v>
      </c>
      <c r="I5008" s="283" t="s">
        <v>40</v>
      </c>
      <c r="J5008" s="525">
        <v>1200</v>
      </c>
      <c r="K5008" s="501">
        <v>1080</v>
      </c>
      <c r="L5008" s="501">
        <v>972</v>
      </c>
      <c r="M5008" s="501">
        <v>960</v>
      </c>
      <c r="N5008" s="501">
        <v>864</v>
      </c>
      <c r="O5008" s="501">
        <v>777.6</v>
      </c>
      <c r="P5008" s="377" t="s">
        <v>31</v>
      </c>
      <c r="Q5008" s="377" t="s">
        <v>31</v>
      </c>
      <c r="R5008" s="377" t="s">
        <v>31</v>
      </c>
      <c r="S5008" s="270"/>
      <c r="T5008" s="283"/>
      <c r="U5008" s="283"/>
      <c r="V5008" s="270"/>
      <c r="W5008" s="270" t="s">
        <v>21</v>
      </c>
    </row>
    <row r="5009" s="253" customFormat="true" ht="27" hidden="true" spans="1:23">
      <c r="A5009" s="270">
        <f>MAX(A$3:A5008)+1</f>
        <v>4705</v>
      </c>
      <c r="B5009" s="270">
        <v>331505012</v>
      </c>
      <c r="C5009" s="503" t="s">
        <v>12919</v>
      </c>
      <c r="D5009" s="410" t="s">
        <v>12920</v>
      </c>
      <c r="E5009" s="410" t="s">
        <v>12919</v>
      </c>
      <c r="F5009" s="270"/>
      <c r="G5009" s="270"/>
      <c r="H5009" s="283" t="s">
        <v>39</v>
      </c>
      <c r="I5009" s="283" t="s">
        <v>40</v>
      </c>
      <c r="J5009" s="524">
        <v>3579</v>
      </c>
      <c r="K5009" s="494">
        <v>3579</v>
      </c>
      <c r="L5009" s="494">
        <v>3579</v>
      </c>
      <c r="M5009" s="494">
        <v>2863</v>
      </c>
      <c r="N5009" s="494">
        <v>2863</v>
      </c>
      <c r="O5009" s="494">
        <v>2863</v>
      </c>
      <c r="P5009" s="377" t="s">
        <v>31</v>
      </c>
      <c r="Q5009" s="377" t="s">
        <v>31</v>
      </c>
      <c r="R5009" s="377" t="s">
        <v>31</v>
      </c>
      <c r="S5009" s="270"/>
      <c r="T5009" s="377"/>
      <c r="U5009" s="377"/>
      <c r="V5009" s="270"/>
      <c r="W5009" s="270" t="s">
        <v>938</v>
      </c>
    </row>
    <row r="5010" s="253" customFormat="true" ht="40.5" hidden="true" spans="1:23">
      <c r="A5010" s="270">
        <f>MAX(A$3:A5009)+1</f>
        <v>4706</v>
      </c>
      <c r="B5010" s="270">
        <v>331505013</v>
      </c>
      <c r="C5010" s="503" t="s">
        <v>12921</v>
      </c>
      <c r="D5010" s="410" t="s">
        <v>12922</v>
      </c>
      <c r="E5010" s="410" t="s">
        <v>12921</v>
      </c>
      <c r="F5010" s="270"/>
      <c r="G5010" s="270"/>
      <c r="H5010" s="283" t="s">
        <v>39</v>
      </c>
      <c r="I5010" s="283" t="s">
        <v>40</v>
      </c>
      <c r="J5010" s="490">
        <v>2334</v>
      </c>
      <c r="K5010" s="490">
        <v>2334</v>
      </c>
      <c r="L5010" s="490">
        <v>2334</v>
      </c>
      <c r="M5010" s="490">
        <v>1867</v>
      </c>
      <c r="N5010" s="490">
        <v>1867</v>
      </c>
      <c r="O5010" s="490">
        <v>1867</v>
      </c>
      <c r="P5010" s="377" t="s">
        <v>31</v>
      </c>
      <c r="Q5010" s="377" t="s">
        <v>31</v>
      </c>
      <c r="R5010" s="377" t="s">
        <v>31</v>
      </c>
      <c r="S5010" s="270"/>
      <c r="T5010" s="283"/>
      <c r="U5010" s="283"/>
      <c r="V5010" s="270"/>
      <c r="W5010" s="270" t="s">
        <v>21</v>
      </c>
    </row>
    <row r="5011" s="253" customFormat="true" ht="40.5" hidden="true" spans="1:23">
      <c r="A5011" s="270">
        <f>MAX(A$3:A5010)+1</f>
        <v>4707</v>
      </c>
      <c r="B5011" s="270">
        <v>331505014</v>
      </c>
      <c r="C5011" s="503" t="s">
        <v>12923</v>
      </c>
      <c r="D5011" s="410" t="s">
        <v>12924</v>
      </c>
      <c r="E5011" s="410" t="s">
        <v>12923</v>
      </c>
      <c r="F5011" s="270"/>
      <c r="G5011" s="270"/>
      <c r="H5011" s="283" t="s">
        <v>39</v>
      </c>
      <c r="I5011" s="283" t="s">
        <v>40</v>
      </c>
      <c r="J5011" s="524">
        <v>2800</v>
      </c>
      <c r="K5011" s="494">
        <v>2800</v>
      </c>
      <c r="L5011" s="494">
        <v>2800</v>
      </c>
      <c r="M5011" s="494">
        <v>2240</v>
      </c>
      <c r="N5011" s="494">
        <v>2240</v>
      </c>
      <c r="O5011" s="494">
        <v>2240</v>
      </c>
      <c r="P5011" s="377" t="s">
        <v>31</v>
      </c>
      <c r="Q5011" s="377" t="s">
        <v>31</v>
      </c>
      <c r="R5011" s="377" t="s">
        <v>31</v>
      </c>
      <c r="S5011" s="270"/>
      <c r="T5011" s="377"/>
      <c r="U5011" s="377"/>
      <c r="V5011" s="270"/>
      <c r="W5011" s="270" t="s">
        <v>938</v>
      </c>
    </row>
    <row r="5012" s="253" customFormat="true" ht="54" hidden="true" spans="1:23">
      <c r="A5012" s="270">
        <f>MAX(A$3:A5011)+1</f>
        <v>4708</v>
      </c>
      <c r="B5012" s="270">
        <v>331505015</v>
      </c>
      <c r="C5012" s="503" t="s">
        <v>12925</v>
      </c>
      <c r="D5012" s="410" t="s">
        <v>12926</v>
      </c>
      <c r="E5012" s="410" t="s">
        <v>12925</v>
      </c>
      <c r="F5012" s="270"/>
      <c r="G5012" s="270"/>
      <c r="H5012" s="283" t="s">
        <v>44</v>
      </c>
      <c r="I5012" s="283" t="s">
        <v>40</v>
      </c>
      <c r="J5012" s="524">
        <v>4300</v>
      </c>
      <c r="K5012" s="494">
        <v>4300</v>
      </c>
      <c r="L5012" s="494">
        <v>4300</v>
      </c>
      <c r="M5012" s="494">
        <v>3440</v>
      </c>
      <c r="N5012" s="494">
        <v>3440</v>
      </c>
      <c r="O5012" s="494">
        <v>3440</v>
      </c>
      <c r="P5012" s="377" t="s">
        <v>31</v>
      </c>
      <c r="Q5012" s="377" t="s">
        <v>31</v>
      </c>
      <c r="R5012" s="377" t="s">
        <v>31</v>
      </c>
      <c r="S5012" s="270"/>
      <c r="T5012" s="377"/>
      <c r="U5012" s="377"/>
      <c r="V5012" s="270"/>
      <c r="W5012" s="270" t="s">
        <v>938</v>
      </c>
    </row>
    <row r="5013" s="253" customFormat="true" ht="27" hidden="true" spans="1:23">
      <c r="A5013" s="270">
        <f>MAX(A$3:A5012)+1</f>
        <v>4709</v>
      </c>
      <c r="B5013" s="270">
        <v>331505016</v>
      </c>
      <c r="C5013" s="503" t="s">
        <v>12927</v>
      </c>
      <c r="D5013" s="410" t="s">
        <v>12928</v>
      </c>
      <c r="E5013" s="410" t="s">
        <v>12927</v>
      </c>
      <c r="F5013" s="270" t="s">
        <v>12929</v>
      </c>
      <c r="G5013" s="270"/>
      <c r="H5013" s="283" t="s">
        <v>39</v>
      </c>
      <c r="I5013" s="283" t="s">
        <v>40</v>
      </c>
      <c r="J5013" s="490">
        <v>2553</v>
      </c>
      <c r="K5013" s="490">
        <v>2553</v>
      </c>
      <c r="L5013" s="490">
        <v>2553</v>
      </c>
      <c r="M5013" s="490">
        <v>2042</v>
      </c>
      <c r="N5013" s="490">
        <v>2042</v>
      </c>
      <c r="O5013" s="490">
        <v>2042</v>
      </c>
      <c r="P5013" s="377" t="s">
        <v>31</v>
      </c>
      <c r="Q5013" s="377" t="s">
        <v>31</v>
      </c>
      <c r="R5013" s="377" t="s">
        <v>31</v>
      </c>
      <c r="S5013" s="270"/>
      <c r="T5013" s="283"/>
      <c r="U5013" s="283"/>
      <c r="V5013" s="270"/>
      <c r="W5013" s="270" t="s">
        <v>21</v>
      </c>
    </row>
    <row r="5014" s="253" customFormat="true" ht="40.5" hidden="true" spans="1:23">
      <c r="A5014" s="270">
        <f>MAX(A$3:A5013)+1</f>
        <v>4710</v>
      </c>
      <c r="B5014" s="270">
        <v>331505017</v>
      </c>
      <c r="C5014" s="503" t="s">
        <v>12930</v>
      </c>
      <c r="D5014" s="410" t="s">
        <v>12931</v>
      </c>
      <c r="E5014" s="410" t="s">
        <v>12930</v>
      </c>
      <c r="F5014" s="270"/>
      <c r="G5014" s="270"/>
      <c r="H5014" s="283" t="s">
        <v>39</v>
      </c>
      <c r="I5014" s="283" t="s">
        <v>40</v>
      </c>
      <c r="J5014" s="524">
        <v>2800</v>
      </c>
      <c r="K5014" s="494">
        <v>2800</v>
      </c>
      <c r="L5014" s="494">
        <v>2800</v>
      </c>
      <c r="M5014" s="494">
        <v>2240</v>
      </c>
      <c r="N5014" s="494">
        <v>2240</v>
      </c>
      <c r="O5014" s="494">
        <v>2240</v>
      </c>
      <c r="P5014" s="377" t="s">
        <v>31</v>
      </c>
      <c r="Q5014" s="377" t="s">
        <v>31</v>
      </c>
      <c r="R5014" s="377" t="s">
        <v>31</v>
      </c>
      <c r="S5014" s="270"/>
      <c r="T5014" s="377"/>
      <c r="U5014" s="377"/>
      <c r="V5014" s="270"/>
      <c r="W5014" s="270" t="s">
        <v>938</v>
      </c>
    </row>
    <row r="5015" s="253" customFormat="true" ht="40.5" hidden="true" spans="1:23">
      <c r="A5015" s="270">
        <f>MAX(A$3:A5014)+1</f>
        <v>4711</v>
      </c>
      <c r="B5015" s="270">
        <v>331505018</v>
      </c>
      <c r="C5015" s="503" t="s">
        <v>12932</v>
      </c>
      <c r="D5015" s="410" t="s">
        <v>12933</v>
      </c>
      <c r="E5015" s="410" t="s">
        <v>12932</v>
      </c>
      <c r="F5015" s="270" t="s">
        <v>12934</v>
      </c>
      <c r="G5015" s="270"/>
      <c r="H5015" s="283" t="s">
        <v>39</v>
      </c>
      <c r="I5015" s="283" t="s">
        <v>40</v>
      </c>
      <c r="J5015" s="525">
        <v>1650</v>
      </c>
      <c r="K5015" s="501">
        <v>1485</v>
      </c>
      <c r="L5015" s="501">
        <v>1336.5</v>
      </c>
      <c r="M5015" s="501">
        <v>1320</v>
      </c>
      <c r="N5015" s="501">
        <v>1188</v>
      </c>
      <c r="O5015" s="501">
        <v>1069.2</v>
      </c>
      <c r="P5015" s="377" t="s">
        <v>31</v>
      </c>
      <c r="Q5015" s="377" t="s">
        <v>31</v>
      </c>
      <c r="R5015" s="377" t="s">
        <v>31</v>
      </c>
      <c r="S5015" s="270"/>
      <c r="T5015" s="283"/>
      <c r="U5015" s="283"/>
      <c r="V5015" s="270"/>
      <c r="W5015" s="270" t="s">
        <v>21</v>
      </c>
    </row>
    <row r="5016" s="253" customFormat="true" ht="27" hidden="true" spans="1:23">
      <c r="A5016" s="270">
        <f>MAX(A$3:A5015)+1</f>
        <v>4712</v>
      </c>
      <c r="B5016" s="270">
        <v>331505019</v>
      </c>
      <c r="C5016" s="503" t="s">
        <v>12935</v>
      </c>
      <c r="D5016" s="410" t="s">
        <v>12936</v>
      </c>
      <c r="E5016" s="410" t="s">
        <v>12935</v>
      </c>
      <c r="F5016" s="270"/>
      <c r="G5016" s="270"/>
      <c r="H5016" s="283" t="s">
        <v>39</v>
      </c>
      <c r="I5016" s="283" t="s">
        <v>40</v>
      </c>
      <c r="J5016" s="525">
        <v>1650</v>
      </c>
      <c r="K5016" s="501">
        <v>1485</v>
      </c>
      <c r="L5016" s="501">
        <v>1336.5</v>
      </c>
      <c r="M5016" s="501">
        <v>1320</v>
      </c>
      <c r="N5016" s="501">
        <v>1188</v>
      </c>
      <c r="O5016" s="501">
        <v>1069.2</v>
      </c>
      <c r="P5016" s="377" t="s">
        <v>31</v>
      </c>
      <c r="Q5016" s="377" t="s">
        <v>31</v>
      </c>
      <c r="R5016" s="377" t="s">
        <v>31</v>
      </c>
      <c r="S5016" s="270"/>
      <c r="T5016" s="283"/>
      <c r="U5016" s="283"/>
      <c r="V5016" s="270"/>
      <c r="W5016" s="270" t="s">
        <v>21</v>
      </c>
    </row>
    <row r="5017" s="253" customFormat="true" ht="40.5" hidden="true" spans="1:23">
      <c r="A5017" s="270">
        <f>MAX(A$3:A5016)+1</f>
        <v>4713</v>
      </c>
      <c r="B5017" s="270">
        <v>331505020</v>
      </c>
      <c r="C5017" s="503" t="s">
        <v>12937</v>
      </c>
      <c r="D5017" s="410" t="s">
        <v>12938</v>
      </c>
      <c r="E5017" s="410" t="s">
        <v>12937</v>
      </c>
      <c r="F5017" s="270" t="s">
        <v>12939</v>
      </c>
      <c r="G5017" s="270"/>
      <c r="H5017" s="283" t="s">
        <v>39</v>
      </c>
      <c r="I5017" s="283" t="s">
        <v>40</v>
      </c>
      <c r="J5017" s="524">
        <v>2800</v>
      </c>
      <c r="K5017" s="494">
        <v>2800</v>
      </c>
      <c r="L5017" s="494">
        <v>2800</v>
      </c>
      <c r="M5017" s="494">
        <v>2240</v>
      </c>
      <c r="N5017" s="494">
        <v>2240</v>
      </c>
      <c r="O5017" s="494">
        <v>2240</v>
      </c>
      <c r="P5017" s="377" t="s">
        <v>31</v>
      </c>
      <c r="Q5017" s="377" t="s">
        <v>31</v>
      </c>
      <c r="R5017" s="377" t="s">
        <v>31</v>
      </c>
      <c r="S5017" s="270"/>
      <c r="T5017" s="377"/>
      <c r="U5017" s="377"/>
      <c r="V5017" s="270"/>
      <c r="W5017" s="270" t="s">
        <v>938</v>
      </c>
    </row>
    <row r="5018" s="253" customFormat="true" ht="40.5" hidden="true" spans="1:23">
      <c r="A5018" s="270">
        <f>MAX(A$3:A5017)+1</f>
        <v>4714</v>
      </c>
      <c r="B5018" s="270">
        <v>331505021</v>
      </c>
      <c r="C5018" s="503" t="s">
        <v>12940</v>
      </c>
      <c r="D5018" s="410" t="s">
        <v>12941</v>
      </c>
      <c r="E5018" s="410" t="s">
        <v>12940</v>
      </c>
      <c r="F5018" s="270"/>
      <c r="G5018" s="270"/>
      <c r="H5018" s="283" t="s">
        <v>39</v>
      </c>
      <c r="I5018" s="283" t="s">
        <v>40</v>
      </c>
      <c r="J5018" s="524">
        <v>2500</v>
      </c>
      <c r="K5018" s="494">
        <v>2500</v>
      </c>
      <c r="L5018" s="494">
        <v>2500</v>
      </c>
      <c r="M5018" s="494">
        <v>2000</v>
      </c>
      <c r="N5018" s="494">
        <v>2000</v>
      </c>
      <c r="O5018" s="494">
        <v>2000</v>
      </c>
      <c r="P5018" s="377" t="s">
        <v>31</v>
      </c>
      <c r="Q5018" s="377" t="s">
        <v>31</v>
      </c>
      <c r="R5018" s="377" t="s">
        <v>31</v>
      </c>
      <c r="S5018" s="270"/>
      <c r="T5018" s="377"/>
      <c r="U5018" s="377"/>
      <c r="V5018" s="270"/>
      <c r="W5018" s="270" t="s">
        <v>938</v>
      </c>
    </row>
    <row r="5019" s="253" customFormat="true" ht="40.5" hidden="true" spans="1:23">
      <c r="A5019" s="270">
        <f>MAX(A$3:A5018)+1</f>
        <v>4715</v>
      </c>
      <c r="B5019" s="270">
        <v>331505022</v>
      </c>
      <c r="C5019" s="503" t="s">
        <v>12942</v>
      </c>
      <c r="D5019" s="410" t="s">
        <v>12943</v>
      </c>
      <c r="E5019" s="410" t="s">
        <v>12942</v>
      </c>
      <c r="F5019" s="270"/>
      <c r="G5019" s="270"/>
      <c r="H5019" s="283" t="s">
        <v>39</v>
      </c>
      <c r="I5019" s="283" t="s">
        <v>40</v>
      </c>
      <c r="J5019" s="525">
        <v>1500</v>
      </c>
      <c r="K5019" s="501">
        <v>1350</v>
      </c>
      <c r="L5019" s="501">
        <v>1215</v>
      </c>
      <c r="M5019" s="501">
        <v>1200</v>
      </c>
      <c r="N5019" s="501">
        <v>1080</v>
      </c>
      <c r="O5019" s="501">
        <v>972</v>
      </c>
      <c r="P5019" s="377" t="s">
        <v>31</v>
      </c>
      <c r="Q5019" s="377" t="s">
        <v>31</v>
      </c>
      <c r="R5019" s="377" t="s">
        <v>31</v>
      </c>
      <c r="S5019" s="270"/>
      <c r="T5019" s="283"/>
      <c r="U5019" s="283"/>
      <c r="V5019" s="270"/>
      <c r="W5019" s="270" t="s">
        <v>21</v>
      </c>
    </row>
    <row r="5020" s="253" customFormat="true" ht="27" hidden="true" spans="1:23">
      <c r="A5020" s="270">
        <f>MAX(A$3:A5019)+1</f>
        <v>4716</v>
      </c>
      <c r="B5020" s="270">
        <v>331505023</v>
      </c>
      <c r="C5020" s="503" t="s">
        <v>12944</v>
      </c>
      <c r="D5020" s="410" t="s">
        <v>12945</v>
      </c>
      <c r="E5020" s="410" t="s">
        <v>12944</v>
      </c>
      <c r="F5020" s="270"/>
      <c r="G5020" s="270"/>
      <c r="H5020" s="283" t="s">
        <v>39</v>
      </c>
      <c r="I5020" s="283" t="s">
        <v>40</v>
      </c>
      <c r="J5020" s="524">
        <v>2860</v>
      </c>
      <c r="K5020" s="494">
        <v>2860</v>
      </c>
      <c r="L5020" s="494">
        <v>2860</v>
      </c>
      <c r="M5020" s="494">
        <v>2288</v>
      </c>
      <c r="N5020" s="494">
        <v>2288</v>
      </c>
      <c r="O5020" s="494">
        <v>2288</v>
      </c>
      <c r="P5020" s="377" t="s">
        <v>31</v>
      </c>
      <c r="Q5020" s="377" t="s">
        <v>31</v>
      </c>
      <c r="R5020" s="377" t="s">
        <v>31</v>
      </c>
      <c r="S5020" s="270"/>
      <c r="T5020" s="377"/>
      <c r="U5020" s="377"/>
      <c r="V5020" s="270"/>
      <c r="W5020" s="270" t="s">
        <v>938</v>
      </c>
    </row>
    <row r="5021" s="253" customFormat="true" ht="40.5" hidden="true" spans="1:23">
      <c r="A5021" s="270">
        <f>MAX(A$3:A5020)+1</f>
        <v>4717</v>
      </c>
      <c r="B5021" s="270">
        <v>331505024</v>
      </c>
      <c r="C5021" s="503" t="s">
        <v>12946</v>
      </c>
      <c r="D5021" s="410" t="s">
        <v>12947</v>
      </c>
      <c r="E5021" s="410" t="s">
        <v>12946</v>
      </c>
      <c r="F5021" s="270"/>
      <c r="G5021" s="270"/>
      <c r="H5021" s="283" t="s">
        <v>39</v>
      </c>
      <c r="I5021" s="283" t="s">
        <v>40</v>
      </c>
      <c r="J5021" s="525">
        <v>1650</v>
      </c>
      <c r="K5021" s="501">
        <v>1485</v>
      </c>
      <c r="L5021" s="501">
        <v>1336.5</v>
      </c>
      <c r="M5021" s="501">
        <v>1320</v>
      </c>
      <c r="N5021" s="501">
        <v>1188</v>
      </c>
      <c r="O5021" s="501">
        <v>1069.2</v>
      </c>
      <c r="P5021" s="377" t="s">
        <v>31</v>
      </c>
      <c r="Q5021" s="377" t="s">
        <v>31</v>
      </c>
      <c r="R5021" s="377" t="s">
        <v>31</v>
      </c>
      <c r="S5021" s="270"/>
      <c r="T5021" s="283"/>
      <c r="U5021" s="283"/>
      <c r="V5021" s="270"/>
      <c r="W5021" s="270" t="s">
        <v>21</v>
      </c>
    </row>
    <row r="5022" s="253" customFormat="true" ht="40.5" hidden="true" spans="1:23">
      <c r="A5022" s="270">
        <f>MAX(A$3:A5021)+1</f>
        <v>4718</v>
      </c>
      <c r="B5022" s="270">
        <v>331505025</v>
      </c>
      <c r="C5022" s="503" t="s">
        <v>12948</v>
      </c>
      <c r="D5022" s="410" t="s">
        <v>12949</v>
      </c>
      <c r="E5022" s="410" t="s">
        <v>12948</v>
      </c>
      <c r="F5022" s="270"/>
      <c r="G5022" s="270"/>
      <c r="H5022" s="283" t="s">
        <v>39</v>
      </c>
      <c r="I5022" s="283" t="s">
        <v>40</v>
      </c>
      <c r="J5022" s="525">
        <v>1650</v>
      </c>
      <c r="K5022" s="501">
        <v>1485</v>
      </c>
      <c r="L5022" s="501">
        <v>1336.5</v>
      </c>
      <c r="M5022" s="501">
        <v>1320</v>
      </c>
      <c r="N5022" s="501">
        <v>1188</v>
      </c>
      <c r="O5022" s="501">
        <v>1069.2</v>
      </c>
      <c r="P5022" s="377" t="s">
        <v>31</v>
      </c>
      <c r="Q5022" s="377" t="s">
        <v>31</v>
      </c>
      <c r="R5022" s="377" t="s">
        <v>31</v>
      </c>
      <c r="S5022" s="270"/>
      <c r="T5022" s="283"/>
      <c r="U5022" s="283"/>
      <c r="V5022" s="270"/>
      <c r="W5022" s="270" t="s">
        <v>21</v>
      </c>
    </row>
    <row r="5023" s="253" customFormat="true" ht="40.5" hidden="true" spans="1:23">
      <c r="A5023" s="270">
        <f>MAX(A$3:A5022)+1</f>
        <v>4719</v>
      </c>
      <c r="B5023" s="270">
        <v>331505026</v>
      </c>
      <c r="C5023" s="503" t="s">
        <v>12950</v>
      </c>
      <c r="D5023" s="410" t="s">
        <v>12951</v>
      </c>
      <c r="E5023" s="410" t="s">
        <v>12950</v>
      </c>
      <c r="F5023" s="270"/>
      <c r="G5023" s="270"/>
      <c r="H5023" s="283" t="s">
        <v>44</v>
      </c>
      <c r="I5023" s="283" t="s">
        <v>40</v>
      </c>
      <c r="J5023" s="525">
        <v>1650</v>
      </c>
      <c r="K5023" s="501">
        <v>1485</v>
      </c>
      <c r="L5023" s="501">
        <v>1336.5</v>
      </c>
      <c r="M5023" s="501">
        <v>1320</v>
      </c>
      <c r="N5023" s="501">
        <v>1188</v>
      </c>
      <c r="O5023" s="501">
        <v>1069.2</v>
      </c>
      <c r="P5023" s="377" t="s">
        <v>31</v>
      </c>
      <c r="Q5023" s="377" t="s">
        <v>31</v>
      </c>
      <c r="R5023" s="377" t="s">
        <v>31</v>
      </c>
      <c r="S5023" s="270"/>
      <c r="T5023" s="283"/>
      <c r="U5023" s="283"/>
      <c r="V5023" s="270"/>
      <c r="W5023" s="270" t="s">
        <v>21</v>
      </c>
    </row>
    <row r="5024" s="253" customFormat="true" ht="40.5" hidden="true" spans="1:23">
      <c r="A5024" s="270">
        <f>MAX(A$3:A5023)+1</f>
        <v>4720</v>
      </c>
      <c r="B5024" s="270">
        <v>331505027</v>
      </c>
      <c r="C5024" s="503" t="s">
        <v>12952</v>
      </c>
      <c r="D5024" s="410" t="s">
        <v>12953</v>
      </c>
      <c r="E5024" s="410" t="s">
        <v>12952</v>
      </c>
      <c r="F5024" s="270"/>
      <c r="G5024" s="270"/>
      <c r="H5024" s="283" t="s">
        <v>44</v>
      </c>
      <c r="I5024" s="283" t="s">
        <v>40</v>
      </c>
      <c r="J5024" s="525">
        <v>1650</v>
      </c>
      <c r="K5024" s="501">
        <v>1485</v>
      </c>
      <c r="L5024" s="501">
        <v>1336.5</v>
      </c>
      <c r="M5024" s="501">
        <v>1320</v>
      </c>
      <c r="N5024" s="501">
        <v>1188</v>
      </c>
      <c r="O5024" s="501">
        <v>1069.2</v>
      </c>
      <c r="P5024" s="377" t="s">
        <v>31</v>
      </c>
      <c r="Q5024" s="377" t="s">
        <v>31</v>
      </c>
      <c r="R5024" s="377" t="s">
        <v>31</v>
      </c>
      <c r="S5024" s="270"/>
      <c r="T5024" s="283"/>
      <c r="U5024" s="283"/>
      <c r="V5024" s="270"/>
      <c r="W5024" s="270" t="s">
        <v>21</v>
      </c>
    </row>
    <row r="5025" s="253" customFormat="true" ht="25.5" hidden="true" spans="1:23">
      <c r="A5025" s="270">
        <f>MAX(A$3:A5024)+1</f>
        <v>4721</v>
      </c>
      <c r="B5025" s="270">
        <v>331505028</v>
      </c>
      <c r="C5025" s="503" t="s">
        <v>12954</v>
      </c>
      <c r="D5025" s="410" t="s">
        <v>12955</v>
      </c>
      <c r="E5025" s="410" t="s">
        <v>12954</v>
      </c>
      <c r="F5025" s="270" t="s">
        <v>12527</v>
      </c>
      <c r="G5025" s="270"/>
      <c r="H5025" s="283" t="s">
        <v>39</v>
      </c>
      <c r="I5025" s="283" t="s">
        <v>40</v>
      </c>
      <c r="J5025" s="525">
        <v>1350</v>
      </c>
      <c r="K5025" s="501">
        <v>1215</v>
      </c>
      <c r="L5025" s="501">
        <v>1093.5</v>
      </c>
      <c r="M5025" s="501">
        <v>1080</v>
      </c>
      <c r="N5025" s="501">
        <v>972</v>
      </c>
      <c r="O5025" s="501">
        <v>874.8</v>
      </c>
      <c r="P5025" s="377" t="s">
        <v>31</v>
      </c>
      <c r="Q5025" s="377" t="s">
        <v>31</v>
      </c>
      <c r="R5025" s="377" t="s">
        <v>31</v>
      </c>
      <c r="S5025" s="270"/>
      <c r="T5025" s="283"/>
      <c r="U5025" s="283"/>
      <c r="V5025" s="270"/>
      <c r="W5025" s="270" t="s">
        <v>21</v>
      </c>
    </row>
    <row r="5026" s="253" customFormat="true" ht="40.5" hidden="true" spans="1:23">
      <c r="A5026" s="270">
        <f>MAX(A$3:A5025)+1</f>
        <v>4722</v>
      </c>
      <c r="B5026" s="270">
        <v>331505029</v>
      </c>
      <c r="C5026" s="503" t="s">
        <v>12956</v>
      </c>
      <c r="D5026" s="410" t="s">
        <v>12957</v>
      </c>
      <c r="E5026" s="410" t="s">
        <v>12956</v>
      </c>
      <c r="F5026" s="270"/>
      <c r="G5026" s="270"/>
      <c r="H5026" s="283" t="s">
        <v>39</v>
      </c>
      <c r="I5026" s="283" t="s">
        <v>40</v>
      </c>
      <c r="J5026" s="525">
        <v>1650</v>
      </c>
      <c r="K5026" s="501">
        <v>1485</v>
      </c>
      <c r="L5026" s="501">
        <v>1336.5</v>
      </c>
      <c r="M5026" s="501">
        <v>1320</v>
      </c>
      <c r="N5026" s="501">
        <v>1188</v>
      </c>
      <c r="O5026" s="501">
        <v>1069.2</v>
      </c>
      <c r="P5026" s="377" t="s">
        <v>31</v>
      </c>
      <c r="Q5026" s="377" t="s">
        <v>31</v>
      </c>
      <c r="R5026" s="377" t="s">
        <v>31</v>
      </c>
      <c r="S5026" s="270"/>
      <c r="T5026" s="283"/>
      <c r="U5026" s="283"/>
      <c r="V5026" s="270"/>
      <c r="W5026" s="270" t="s">
        <v>21</v>
      </c>
    </row>
    <row r="5027" s="253" customFormat="true" ht="54" hidden="true" spans="1:23">
      <c r="A5027" s="270">
        <f>MAX(A$3:A5026)+1</f>
        <v>4723</v>
      </c>
      <c r="B5027" s="270">
        <v>331505030</v>
      </c>
      <c r="C5027" s="503" t="s">
        <v>12958</v>
      </c>
      <c r="D5027" s="410" t="s">
        <v>12959</v>
      </c>
      <c r="E5027" s="410" t="s">
        <v>12958</v>
      </c>
      <c r="F5027" s="270"/>
      <c r="G5027" s="270"/>
      <c r="H5027" s="283" t="s">
        <v>39</v>
      </c>
      <c r="I5027" s="283" t="s">
        <v>40</v>
      </c>
      <c r="J5027" s="525">
        <v>1650</v>
      </c>
      <c r="K5027" s="501">
        <v>1485</v>
      </c>
      <c r="L5027" s="501">
        <v>1336.5</v>
      </c>
      <c r="M5027" s="501">
        <v>1320</v>
      </c>
      <c r="N5027" s="501">
        <v>1188</v>
      </c>
      <c r="O5027" s="501">
        <v>1069.2</v>
      </c>
      <c r="P5027" s="377" t="s">
        <v>31</v>
      </c>
      <c r="Q5027" s="377" t="s">
        <v>31</v>
      </c>
      <c r="R5027" s="377" t="s">
        <v>31</v>
      </c>
      <c r="S5027" s="270"/>
      <c r="T5027" s="283"/>
      <c r="U5027" s="283"/>
      <c r="V5027" s="270"/>
      <c r="W5027" s="270" t="s">
        <v>21</v>
      </c>
    </row>
    <row r="5028" s="253" customFormat="true" ht="40.5" hidden="true" spans="1:23">
      <c r="A5028" s="270">
        <f>MAX(A$3:A5027)+1</f>
        <v>4724</v>
      </c>
      <c r="B5028" s="270">
        <v>331505031</v>
      </c>
      <c r="C5028" s="503" t="s">
        <v>12960</v>
      </c>
      <c r="D5028" s="410" t="s">
        <v>12961</v>
      </c>
      <c r="E5028" s="410" t="s">
        <v>12960</v>
      </c>
      <c r="F5028" s="270"/>
      <c r="G5028" s="270"/>
      <c r="H5028" s="283" t="s">
        <v>39</v>
      </c>
      <c r="I5028" s="283" t="s">
        <v>40</v>
      </c>
      <c r="J5028" s="525">
        <v>1650</v>
      </c>
      <c r="K5028" s="501">
        <v>1485</v>
      </c>
      <c r="L5028" s="501">
        <v>1336.5</v>
      </c>
      <c r="M5028" s="501">
        <v>1320</v>
      </c>
      <c r="N5028" s="501">
        <v>1188</v>
      </c>
      <c r="O5028" s="501">
        <v>1069.2</v>
      </c>
      <c r="P5028" s="377" t="s">
        <v>31</v>
      </c>
      <c r="Q5028" s="377" t="s">
        <v>31</v>
      </c>
      <c r="R5028" s="377" t="s">
        <v>31</v>
      </c>
      <c r="S5028" s="270"/>
      <c r="T5028" s="283"/>
      <c r="U5028" s="283"/>
      <c r="V5028" s="270"/>
      <c r="W5028" s="270" t="s">
        <v>21</v>
      </c>
    </row>
    <row r="5029" s="253" customFormat="true" ht="40.5" hidden="true" spans="1:23">
      <c r="A5029" s="270">
        <f>MAX(A$3:A5028)+1</f>
        <v>4725</v>
      </c>
      <c r="B5029" s="270">
        <v>331505032</v>
      </c>
      <c r="C5029" s="503" t="s">
        <v>12962</v>
      </c>
      <c r="D5029" s="410" t="s">
        <v>12963</v>
      </c>
      <c r="E5029" s="410" t="s">
        <v>12962</v>
      </c>
      <c r="F5029" s="270"/>
      <c r="G5029" s="270"/>
      <c r="H5029" s="283" t="s">
        <v>39</v>
      </c>
      <c r="I5029" s="283" t="s">
        <v>40</v>
      </c>
      <c r="J5029" s="525">
        <v>1650</v>
      </c>
      <c r="K5029" s="501">
        <v>1485</v>
      </c>
      <c r="L5029" s="501">
        <v>1336.5</v>
      </c>
      <c r="M5029" s="501">
        <v>1320</v>
      </c>
      <c r="N5029" s="501">
        <v>1188</v>
      </c>
      <c r="O5029" s="501">
        <v>1069.2</v>
      </c>
      <c r="P5029" s="377" t="s">
        <v>31</v>
      </c>
      <c r="Q5029" s="377" t="s">
        <v>31</v>
      </c>
      <c r="R5029" s="377" t="s">
        <v>31</v>
      </c>
      <c r="S5029" s="270"/>
      <c r="T5029" s="283"/>
      <c r="U5029" s="283"/>
      <c r="V5029" s="270"/>
      <c r="W5029" s="270" t="s">
        <v>21</v>
      </c>
    </row>
    <row r="5030" s="253" customFormat="true" ht="40.5" hidden="true" spans="1:23">
      <c r="A5030" s="270">
        <f>MAX(A$3:A5029)+1</f>
        <v>4726</v>
      </c>
      <c r="B5030" s="270">
        <v>331505033</v>
      </c>
      <c r="C5030" s="503" t="s">
        <v>12964</v>
      </c>
      <c r="D5030" s="410" t="s">
        <v>12965</v>
      </c>
      <c r="E5030" s="410" t="s">
        <v>12964</v>
      </c>
      <c r="F5030" s="270"/>
      <c r="G5030" s="270"/>
      <c r="H5030" s="283" t="s">
        <v>39</v>
      </c>
      <c r="I5030" s="283" t="s">
        <v>40</v>
      </c>
      <c r="J5030" s="525">
        <v>1650</v>
      </c>
      <c r="K5030" s="501">
        <v>1485</v>
      </c>
      <c r="L5030" s="501">
        <v>1336.5</v>
      </c>
      <c r="M5030" s="501">
        <v>1320</v>
      </c>
      <c r="N5030" s="501">
        <v>1188</v>
      </c>
      <c r="O5030" s="501">
        <v>1069.2</v>
      </c>
      <c r="P5030" s="377" t="s">
        <v>31</v>
      </c>
      <c r="Q5030" s="377" t="s">
        <v>31</v>
      </c>
      <c r="R5030" s="377" t="s">
        <v>31</v>
      </c>
      <c r="S5030" s="270"/>
      <c r="T5030" s="283"/>
      <c r="U5030" s="283"/>
      <c r="V5030" s="270"/>
      <c r="W5030" s="270" t="s">
        <v>21</v>
      </c>
    </row>
    <row r="5031" s="253" customFormat="true" ht="27" hidden="true" spans="1:23">
      <c r="A5031" s="270">
        <f>MAX(A$3:A5030)+1</f>
        <v>4727</v>
      </c>
      <c r="B5031" s="270">
        <v>331505034</v>
      </c>
      <c r="C5031" s="503" t="s">
        <v>12966</v>
      </c>
      <c r="D5031" s="410" t="s">
        <v>12967</v>
      </c>
      <c r="E5031" s="410" t="s">
        <v>12968</v>
      </c>
      <c r="F5031" s="270"/>
      <c r="G5031" s="270"/>
      <c r="H5031" s="283" t="s">
        <v>39</v>
      </c>
      <c r="I5031" s="283" t="s">
        <v>40</v>
      </c>
      <c r="J5031" s="525">
        <v>1650</v>
      </c>
      <c r="K5031" s="501">
        <v>1485</v>
      </c>
      <c r="L5031" s="501">
        <v>1336.5</v>
      </c>
      <c r="M5031" s="501">
        <v>1320</v>
      </c>
      <c r="N5031" s="501">
        <v>1188</v>
      </c>
      <c r="O5031" s="501">
        <v>1069.2</v>
      </c>
      <c r="P5031" s="377" t="s">
        <v>31</v>
      </c>
      <c r="Q5031" s="377" t="s">
        <v>31</v>
      </c>
      <c r="R5031" s="377" t="s">
        <v>31</v>
      </c>
      <c r="S5031" s="270"/>
      <c r="T5031" s="283"/>
      <c r="U5031" s="283"/>
      <c r="V5031" s="270"/>
      <c r="W5031" s="270" t="s">
        <v>21</v>
      </c>
    </row>
    <row r="5032" s="253" customFormat="true" ht="27" hidden="true" spans="1:23">
      <c r="A5032" s="270">
        <f>MAX(A$3:A5031)+1</f>
        <v>4728</v>
      </c>
      <c r="B5032" s="270">
        <v>331505035</v>
      </c>
      <c r="C5032" s="503" t="s">
        <v>12969</v>
      </c>
      <c r="D5032" s="410" t="s">
        <v>12970</v>
      </c>
      <c r="E5032" s="410" t="s">
        <v>12969</v>
      </c>
      <c r="F5032" s="270" t="s">
        <v>12971</v>
      </c>
      <c r="G5032" s="270" t="s">
        <v>12972</v>
      </c>
      <c r="H5032" s="283" t="s">
        <v>39</v>
      </c>
      <c r="I5032" s="283" t="s">
        <v>40</v>
      </c>
      <c r="J5032" s="524">
        <v>2200</v>
      </c>
      <c r="K5032" s="494">
        <v>2200</v>
      </c>
      <c r="L5032" s="494">
        <v>2200</v>
      </c>
      <c r="M5032" s="494">
        <v>1760</v>
      </c>
      <c r="N5032" s="494">
        <v>1760</v>
      </c>
      <c r="O5032" s="494">
        <v>1760</v>
      </c>
      <c r="P5032" s="377" t="s">
        <v>31</v>
      </c>
      <c r="Q5032" s="377" t="s">
        <v>31</v>
      </c>
      <c r="R5032" s="377" t="s">
        <v>31</v>
      </c>
      <c r="S5032" s="270"/>
      <c r="T5032" s="377"/>
      <c r="U5032" s="377"/>
      <c r="V5032" s="270"/>
      <c r="W5032" s="270" t="s">
        <v>938</v>
      </c>
    </row>
    <row r="5033" s="253" customFormat="true" ht="40.5" hidden="true" spans="1:23">
      <c r="A5033" s="270">
        <f>MAX(A$3:A5032)+1</f>
        <v>4729</v>
      </c>
      <c r="B5033" s="270">
        <v>331505036</v>
      </c>
      <c r="C5033" s="503" t="s">
        <v>12973</v>
      </c>
      <c r="D5033" s="410" t="s">
        <v>12974</v>
      </c>
      <c r="E5033" s="410" t="s">
        <v>12973</v>
      </c>
      <c r="F5033" s="270" t="s">
        <v>12975</v>
      </c>
      <c r="G5033" s="270"/>
      <c r="H5033" s="283" t="s">
        <v>39</v>
      </c>
      <c r="I5033" s="283" t="s">
        <v>40</v>
      </c>
      <c r="J5033" s="525">
        <v>1200</v>
      </c>
      <c r="K5033" s="501">
        <v>1080</v>
      </c>
      <c r="L5033" s="501">
        <v>972</v>
      </c>
      <c r="M5033" s="501">
        <v>960</v>
      </c>
      <c r="N5033" s="501">
        <v>864</v>
      </c>
      <c r="O5033" s="501">
        <v>777.6</v>
      </c>
      <c r="P5033" s="377" t="s">
        <v>31</v>
      </c>
      <c r="Q5033" s="377" t="s">
        <v>31</v>
      </c>
      <c r="R5033" s="377" t="s">
        <v>31</v>
      </c>
      <c r="S5033" s="270"/>
      <c r="T5033" s="283"/>
      <c r="U5033" s="283"/>
      <c r="V5033" s="270"/>
      <c r="W5033" s="270" t="s">
        <v>21</v>
      </c>
    </row>
    <row r="5034" s="253" customFormat="true" ht="27" hidden="true" spans="1:23">
      <c r="A5034" s="270">
        <f>MAX(A$3:A5033)+1</f>
        <v>4730</v>
      </c>
      <c r="B5034" s="270">
        <v>331505037</v>
      </c>
      <c r="C5034" s="503" t="s">
        <v>12976</v>
      </c>
      <c r="D5034" s="410" t="s">
        <v>12977</v>
      </c>
      <c r="E5034" s="410" t="s">
        <v>12976</v>
      </c>
      <c r="F5034" s="270" t="s">
        <v>12978</v>
      </c>
      <c r="G5034" s="270"/>
      <c r="H5034" s="283" t="s">
        <v>39</v>
      </c>
      <c r="I5034" s="283" t="s">
        <v>40</v>
      </c>
      <c r="J5034" s="524">
        <v>1553</v>
      </c>
      <c r="K5034" s="494">
        <v>1553</v>
      </c>
      <c r="L5034" s="494">
        <v>1553</v>
      </c>
      <c r="M5034" s="494">
        <v>1242</v>
      </c>
      <c r="N5034" s="494">
        <v>1242</v>
      </c>
      <c r="O5034" s="494">
        <v>1242</v>
      </c>
      <c r="P5034" s="377" t="s">
        <v>31</v>
      </c>
      <c r="Q5034" s="377" t="s">
        <v>31</v>
      </c>
      <c r="R5034" s="377" t="s">
        <v>31</v>
      </c>
      <c r="S5034" s="270"/>
      <c r="T5034" s="377"/>
      <c r="U5034" s="377"/>
      <c r="V5034" s="270"/>
      <c r="W5034" s="270" t="s">
        <v>938</v>
      </c>
    </row>
    <row r="5035" s="253" customFormat="true" ht="27" hidden="true" spans="1:23">
      <c r="A5035" s="270">
        <f>MAX(A$3:A5034)+1</f>
        <v>4731</v>
      </c>
      <c r="B5035" s="270" t="s">
        <v>12979</v>
      </c>
      <c r="C5035" s="503" t="s">
        <v>12976</v>
      </c>
      <c r="D5035" s="410" t="s">
        <v>12977</v>
      </c>
      <c r="E5035" s="410" t="s">
        <v>12976</v>
      </c>
      <c r="F5035" s="270" t="s">
        <v>12980</v>
      </c>
      <c r="G5035" s="270"/>
      <c r="H5035" s="283" t="s">
        <v>39</v>
      </c>
      <c r="I5035" s="283" t="s">
        <v>40</v>
      </c>
      <c r="J5035" s="525">
        <v>600</v>
      </c>
      <c r="K5035" s="501">
        <v>540</v>
      </c>
      <c r="L5035" s="501">
        <v>486</v>
      </c>
      <c r="M5035" s="501">
        <v>480</v>
      </c>
      <c r="N5035" s="501">
        <v>432</v>
      </c>
      <c r="O5035" s="501">
        <v>388.8</v>
      </c>
      <c r="P5035" s="377" t="s">
        <v>31</v>
      </c>
      <c r="Q5035" s="377" t="s">
        <v>31</v>
      </c>
      <c r="R5035" s="377" t="s">
        <v>31</v>
      </c>
      <c r="S5035" s="270"/>
      <c r="T5035" s="283"/>
      <c r="U5035" s="283"/>
      <c r="V5035" s="270"/>
      <c r="W5035" s="270" t="s">
        <v>21</v>
      </c>
    </row>
    <row r="5036" s="253" customFormat="true" ht="40.5" hidden="true" spans="1:23">
      <c r="A5036" s="270">
        <f>MAX(A$3:A5035)+1</f>
        <v>4732</v>
      </c>
      <c r="B5036" s="270">
        <v>331505038</v>
      </c>
      <c r="C5036" s="341" t="s">
        <v>12981</v>
      </c>
      <c r="D5036" s="410" t="s">
        <v>12982</v>
      </c>
      <c r="E5036" s="410" t="s">
        <v>12981</v>
      </c>
      <c r="F5036" s="270" t="s">
        <v>12983</v>
      </c>
      <c r="G5036" s="270"/>
      <c r="H5036" s="283" t="s">
        <v>39</v>
      </c>
      <c r="I5036" s="283" t="s">
        <v>40</v>
      </c>
      <c r="J5036" s="490">
        <v>1620</v>
      </c>
      <c r="K5036" s="490">
        <v>1620</v>
      </c>
      <c r="L5036" s="490">
        <v>1620</v>
      </c>
      <c r="M5036" s="490">
        <v>1296</v>
      </c>
      <c r="N5036" s="490">
        <v>1296</v>
      </c>
      <c r="O5036" s="490">
        <v>1296</v>
      </c>
      <c r="P5036" s="377" t="s">
        <v>31</v>
      </c>
      <c r="Q5036" s="377" t="s">
        <v>31</v>
      </c>
      <c r="R5036" s="377" t="s">
        <v>31</v>
      </c>
      <c r="S5036" s="270"/>
      <c r="T5036" s="283"/>
      <c r="U5036" s="283"/>
      <c r="V5036" s="270"/>
      <c r="W5036" s="270" t="s">
        <v>21</v>
      </c>
    </row>
    <row r="5037" s="253" customFormat="true" ht="38.25" hidden="true" spans="1:23">
      <c r="A5037" s="270">
        <f>MAX(A$3:A5036)+1</f>
        <v>4733</v>
      </c>
      <c r="B5037" s="270" t="s">
        <v>12984</v>
      </c>
      <c r="C5037" s="393" t="s">
        <v>12985</v>
      </c>
      <c r="D5037" s="410" t="s">
        <v>12986</v>
      </c>
      <c r="E5037" s="410" t="s">
        <v>12987</v>
      </c>
      <c r="F5037" s="270"/>
      <c r="G5037" s="270"/>
      <c r="H5037" s="283" t="s">
        <v>39</v>
      </c>
      <c r="I5037" s="283"/>
      <c r="J5037" s="490">
        <v>810</v>
      </c>
      <c r="K5037" s="490">
        <v>810</v>
      </c>
      <c r="L5037" s="490">
        <v>810</v>
      </c>
      <c r="M5037" s="490">
        <v>645</v>
      </c>
      <c r="N5037" s="490">
        <v>645</v>
      </c>
      <c r="O5037" s="490">
        <v>645</v>
      </c>
      <c r="P5037" s="377" t="s">
        <v>31</v>
      </c>
      <c r="Q5037" s="377" t="s">
        <v>31</v>
      </c>
      <c r="R5037" s="377" t="s">
        <v>31</v>
      </c>
      <c r="S5037" s="341" t="s">
        <v>12985</v>
      </c>
      <c r="T5037" s="283"/>
      <c r="U5037" s="283"/>
      <c r="V5037" s="270"/>
      <c r="W5037" s="270" t="s">
        <v>21</v>
      </c>
    </row>
    <row r="5038" s="253" customFormat="true" ht="27" hidden="true" spans="1:23">
      <c r="A5038" s="270">
        <f>MAX(A$3:A5037)+1</f>
        <v>4734</v>
      </c>
      <c r="B5038" s="270">
        <v>331505039</v>
      </c>
      <c r="C5038" s="341" t="s">
        <v>12988</v>
      </c>
      <c r="D5038" s="410" t="s">
        <v>12989</v>
      </c>
      <c r="E5038" s="410" t="s">
        <v>12988</v>
      </c>
      <c r="F5038" s="270"/>
      <c r="G5038" s="270"/>
      <c r="H5038" s="283" t="s">
        <v>39</v>
      </c>
      <c r="I5038" s="283" t="s">
        <v>40</v>
      </c>
      <c r="J5038" s="490">
        <v>1500</v>
      </c>
      <c r="K5038" s="490">
        <v>1500</v>
      </c>
      <c r="L5038" s="490">
        <v>1500</v>
      </c>
      <c r="M5038" s="490">
        <v>1200</v>
      </c>
      <c r="N5038" s="490">
        <v>1200</v>
      </c>
      <c r="O5038" s="490">
        <v>1200</v>
      </c>
      <c r="P5038" s="377" t="s">
        <v>31</v>
      </c>
      <c r="Q5038" s="377" t="s">
        <v>31</v>
      </c>
      <c r="R5038" s="377" t="s">
        <v>31</v>
      </c>
      <c r="S5038" s="270"/>
      <c r="T5038" s="283"/>
      <c r="U5038" s="283"/>
      <c r="V5038" s="270"/>
      <c r="W5038" s="270" t="s">
        <v>21</v>
      </c>
    </row>
    <row r="5039" s="253" customFormat="true" ht="40.5" hidden="true" spans="1:23">
      <c r="A5039" s="270">
        <f>MAX(A$3:A5038)+1</f>
        <v>4735</v>
      </c>
      <c r="B5039" s="270">
        <v>331505040</v>
      </c>
      <c r="C5039" s="341" t="s">
        <v>12990</v>
      </c>
      <c r="D5039" s="410" t="s">
        <v>12892</v>
      </c>
      <c r="E5039" s="410" t="s">
        <v>12891</v>
      </c>
      <c r="F5039" s="270"/>
      <c r="G5039" s="270" t="s">
        <v>316</v>
      </c>
      <c r="H5039" s="283" t="s">
        <v>39</v>
      </c>
      <c r="I5039" s="283" t="s">
        <v>40</v>
      </c>
      <c r="J5039" s="490">
        <v>3190</v>
      </c>
      <c r="K5039" s="490">
        <v>3190</v>
      </c>
      <c r="L5039" s="490">
        <v>3190</v>
      </c>
      <c r="M5039" s="490">
        <v>2552</v>
      </c>
      <c r="N5039" s="490">
        <v>2552</v>
      </c>
      <c r="O5039" s="490">
        <v>2552</v>
      </c>
      <c r="P5039" s="377" t="s">
        <v>31</v>
      </c>
      <c r="Q5039" s="377" t="s">
        <v>31</v>
      </c>
      <c r="R5039" s="377" t="s">
        <v>31</v>
      </c>
      <c r="S5039" s="270"/>
      <c r="T5039" s="283"/>
      <c r="U5039" s="283"/>
      <c r="V5039" s="270"/>
      <c r="W5039" s="270" t="s">
        <v>21</v>
      </c>
    </row>
    <row r="5040" s="252" customFormat="true" ht="25.5" hidden="true" spans="1:23">
      <c r="A5040" s="270"/>
      <c r="B5040" s="270">
        <v>331506</v>
      </c>
      <c r="C5040" s="270" t="s">
        <v>12991</v>
      </c>
      <c r="D5040" s="410"/>
      <c r="E5040" s="410"/>
      <c r="F5040" s="270"/>
      <c r="G5040" s="270"/>
      <c r="H5040" s="283"/>
      <c r="I5040" s="283"/>
      <c r="J5040" s="490"/>
      <c r="K5040" s="490"/>
      <c r="L5040" s="490"/>
      <c r="M5040" s="490"/>
      <c r="N5040" s="490"/>
      <c r="O5040" s="490"/>
      <c r="P5040" s="377"/>
      <c r="Q5040" s="377"/>
      <c r="R5040" s="377"/>
      <c r="S5040" s="270"/>
      <c r="T5040" s="283"/>
      <c r="U5040" s="283"/>
      <c r="V5040" s="270"/>
      <c r="W5040" s="270" t="s">
        <v>21</v>
      </c>
    </row>
    <row r="5041" s="253" customFormat="true" ht="40.5" hidden="true" spans="1:23">
      <c r="A5041" s="270">
        <f>MAX(A$3:A5040)+1</f>
        <v>4736</v>
      </c>
      <c r="B5041" s="270">
        <v>331506001</v>
      </c>
      <c r="C5041" s="503" t="s">
        <v>12992</v>
      </c>
      <c r="D5041" s="410" t="s">
        <v>12993</v>
      </c>
      <c r="E5041" s="410" t="s">
        <v>12992</v>
      </c>
      <c r="F5041" s="474" t="s">
        <v>12994</v>
      </c>
      <c r="G5041" s="270"/>
      <c r="H5041" s="283" t="s">
        <v>39</v>
      </c>
      <c r="I5041" s="283" t="s">
        <v>40</v>
      </c>
      <c r="J5041" s="524">
        <v>2200</v>
      </c>
      <c r="K5041" s="494">
        <v>2200</v>
      </c>
      <c r="L5041" s="494">
        <v>2200</v>
      </c>
      <c r="M5041" s="494">
        <v>1760</v>
      </c>
      <c r="N5041" s="494">
        <v>1760</v>
      </c>
      <c r="O5041" s="494">
        <v>1760</v>
      </c>
      <c r="P5041" s="377" t="s">
        <v>31</v>
      </c>
      <c r="Q5041" s="377" t="s">
        <v>31</v>
      </c>
      <c r="R5041" s="377" t="s">
        <v>31</v>
      </c>
      <c r="S5041" s="270"/>
      <c r="T5041" s="377"/>
      <c r="U5041" s="377"/>
      <c r="V5041" s="270"/>
      <c r="W5041" s="270" t="s">
        <v>938</v>
      </c>
    </row>
    <row r="5042" s="253" customFormat="true" ht="27" hidden="true" spans="1:23">
      <c r="A5042" s="270">
        <f>MAX(A$3:A5041)+1</f>
        <v>4737</v>
      </c>
      <c r="B5042" s="270">
        <v>331506002</v>
      </c>
      <c r="C5042" s="503" t="s">
        <v>12995</v>
      </c>
      <c r="D5042" s="410" t="s">
        <v>12996</v>
      </c>
      <c r="E5042" s="410" t="s">
        <v>12995</v>
      </c>
      <c r="F5042" s="474" t="s">
        <v>12997</v>
      </c>
      <c r="G5042" s="270"/>
      <c r="H5042" s="283" t="s">
        <v>39</v>
      </c>
      <c r="I5042" s="283" t="s">
        <v>40</v>
      </c>
      <c r="J5042" s="525">
        <v>1200</v>
      </c>
      <c r="K5042" s="501">
        <v>1080</v>
      </c>
      <c r="L5042" s="501">
        <v>972</v>
      </c>
      <c r="M5042" s="501">
        <v>960</v>
      </c>
      <c r="N5042" s="501">
        <v>864</v>
      </c>
      <c r="O5042" s="501">
        <v>777.6</v>
      </c>
      <c r="P5042" s="377" t="s">
        <v>31</v>
      </c>
      <c r="Q5042" s="377" t="s">
        <v>31</v>
      </c>
      <c r="R5042" s="377" t="s">
        <v>31</v>
      </c>
      <c r="S5042" s="270"/>
      <c r="T5042" s="283"/>
      <c r="U5042" s="283"/>
      <c r="V5042" s="270"/>
      <c r="W5042" s="270" t="s">
        <v>21</v>
      </c>
    </row>
    <row r="5043" s="253" customFormat="true" ht="40.5" hidden="true" spans="1:23">
      <c r="A5043" s="270">
        <f>MAX(A$3:A5042)+1</f>
        <v>4738</v>
      </c>
      <c r="B5043" s="270">
        <v>331506003</v>
      </c>
      <c r="C5043" s="503" t="s">
        <v>12998</v>
      </c>
      <c r="D5043" s="410" t="s">
        <v>12999</v>
      </c>
      <c r="E5043" s="410" t="s">
        <v>12998</v>
      </c>
      <c r="F5043" s="474" t="s">
        <v>13000</v>
      </c>
      <c r="G5043" s="270"/>
      <c r="H5043" s="283" t="s">
        <v>39</v>
      </c>
      <c r="I5043" s="283" t="s">
        <v>40</v>
      </c>
      <c r="J5043" s="525">
        <v>1200</v>
      </c>
      <c r="K5043" s="501">
        <v>1080</v>
      </c>
      <c r="L5043" s="501">
        <v>972</v>
      </c>
      <c r="M5043" s="501">
        <v>960</v>
      </c>
      <c r="N5043" s="501">
        <v>864</v>
      </c>
      <c r="O5043" s="501">
        <v>777.6</v>
      </c>
      <c r="P5043" s="377" t="s">
        <v>31</v>
      </c>
      <c r="Q5043" s="377" t="s">
        <v>31</v>
      </c>
      <c r="R5043" s="377" t="s">
        <v>31</v>
      </c>
      <c r="S5043" s="270"/>
      <c r="T5043" s="283"/>
      <c r="U5043" s="283"/>
      <c r="V5043" s="270"/>
      <c r="W5043" s="270" t="s">
        <v>21</v>
      </c>
    </row>
    <row r="5044" s="253" customFormat="true" ht="27" hidden="true" spans="1:23">
      <c r="A5044" s="270">
        <f>MAX(A$3:A5043)+1</f>
        <v>4739</v>
      </c>
      <c r="B5044" s="270">
        <v>331506004</v>
      </c>
      <c r="C5044" s="503" t="s">
        <v>13001</v>
      </c>
      <c r="D5044" s="410" t="s">
        <v>13002</v>
      </c>
      <c r="E5044" s="410" t="s">
        <v>13001</v>
      </c>
      <c r="F5044" s="474"/>
      <c r="G5044" s="270"/>
      <c r="H5044" s="283" t="s">
        <v>39</v>
      </c>
      <c r="I5044" s="283" t="s">
        <v>40</v>
      </c>
      <c r="J5044" s="524">
        <v>2900</v>
      </c>
      <c r="K5044" s="494">
        <v>2900</v>
      </c>
      <c r="L5044" s="494">
        <v>2900</v>
      </c>
      <c r="M5044" s="494">
        <v>2320</v>
      </c>
      <c r="N5044" s="494">
        <v>2320</v>
      </c>
      <c r="O5044" s="494">
        <v>2320</v>
      </c>
      <c r="P5044" s="377" t="s">
        <v>31</v>
      </c>
      <c r="Q5044" s="377" t="s">
        <v>31</v>
      </c>
      <c r="R5044" s="377" t="s">
        <v>31</v>
      </c>
      <c r="S5044" s="270"/>
      <c r="T5044" s="377"/>
      <c r="U5044" s="377"/>
      <c r="V5044" s="270"/>
      <c r="W5044" s="270" t="s">
        <v>938</v>
      </c>
    </row>
    <row r="5045" s="253" customFormat="true" ht="40.5" hidden="true" spans="1:23">
      <c r="A5045" s="270">
        <f>MAX(A$3:A5044)+1</f>
        <v>4740</v>
      </c>
      <c r="B5045" s="270">
        <v>331506005</v>
      </c>
      <c r="C5045" s="503" t="s">
        <v>13003</v>
      </c>
      <c r="D5045" s="410" t="s">
        <v>13004</v>
      </c>
      <c r="E5045" s="410" t="s">
        <v>13003</v>
      </c>
      <c r="F5045" s="474" t="s">
        <v>13005</v>
      </c>
      <c r="G5045" s="270"/>
      <c r="H5045" s="283" t="s">
        <v>1113</v>
      </c>
      <c r="I5045" s="283" t="s">
        <v>40</v>
      </c>
      <c r="J5045" s="525">
        <v>750</v>
      </c>
      <c r="K5045" s="501">
        <v>675</v>
      </c>
      <c r="L5045" s="501">
        <v>607.5</v>
      </c>
      <c r="M5045" s="501">
        <v>600</v>
      </c>
      <c r="N5045" s="501">
        <v>540</v>
      </c>
      <c r="O5045" s="501">
        <v>486</v>
      </c>
      <c r="P5045" s="377" t="s">
        <v>31</v>
      </c>
      <c r="Q5045" s="377" t="s">
        <v>31</v>
      </c>
      <c r="R5045" s="377" t="s">
        <v>31</v>
      </c>
      <c r="S5045" s="498" t="s">
        <v>9754</v>
      </c>
      <c r="T5045" s="485"/>
      <c r="U5045" s="283"/>
      <c r="V5045" s="270"/>
      <c r="W5045" s="270" t="s">
        <v>21</v>
      </c>
    </row>
    <row r="5046" s="253" customFormat="true" ht="40.5" hidden="true" spans="1:23">
      <c r="A5046" s="270">
        <f>MAX(A$3:A5045)+1</f>
        <v>4741</v>
      </c>
      <c r="B5046" s="270">
        <v>331506006</v>
      </c>
      <c r="C5046" s="503" t="s">
        <v>13006</v>
      </c>
      <c r="D5046" s="410" t="s">
        <v>13007</v>
      </c>
      <c r="E5046" s="410" t="s">
        <v>13006</v>
      </c>
      <c r="F5046" s="474" t="s">
        <v>13008</v>
      </c>
      <c r="G5046" s="270"/>
      <c r="H5046" s="283" t="s">
        <v>1113</v>
      </c>
      <c r="I5046" s="283" t="s">
        <v>40</v>
      </c>
      <c r="J5046" s="524">
        <v>1895</v>
      </c>
      <c r="K5046" s="494">
        <v>1895</v>
      </c>
      <c r="L5046" s="494">
        <v>1895</v>
      </c>
      <c r="M5046" s="494">
        <v>1516</v>
      </c>
      <c r="N5046" s="494">
        <v>1516</v>
      </c>
      <c r="O5046" s="494">
        <v>1516</v>
      </c>
      <c r="P5046" s="377" t="s">
        <v>31</v>
      </c>
      <c r="Q5046" s="377" t="s">
        <v>31</v>
      </c>
      <c r="R5046" s="377" t="s">
        <v>31</v>
      </c>
      <c r="S5046" s="498" t="s">
        <v>9754</v>
      </c>
      <c r="T5046" s="306"/>
      <c r="U5046" s="377"/>
      <c r="V5046" s="270"/>
      <c r="W5046" s="270" t="s">
        <v>938</v>
      </c>
    </row>
    <row r="5047" s="253" customFormat="true" ht="54" hidden="true" spans="1:23">
      <c r="A5047" s="270">
        <f>MAX(A$3:A5046)+1</f>
        <v>4742</v>
      </c>
      <c r="B5047" s="270">
        <v>331506007</v>
      </c>
      <c r="C5047" s="503" t="s">
        <v>13009</v>
      </c>
      <c r="D5047" s="410" t="s">
        <v>13010</v>
      </c>
      <c r="E5047" s="410" t="s">
        <v>13009</v>
      </c>
      <c r="F5047" s="474" t="s">
        <v>13011</v>
      </c>
      <c r="G5047" s="270"/>
      <c r="H5047" s="283" t="s">
        <v>4442</v>
      </c>
      <c r="I5047" s="283" t="s">
        <v>40</v>
      </c>
      <c r="J5047" s="490">
        <v>4290</v>
      </c>
      <c r="K5047" s="490">
        <v>4290</v>
      </c>
      <c r="L5047" s="490">
        <v>4290</v>
      </c>
      <c r="M5047" s="490">
        <v>3432</v>
      </c>
      <c r="N5047" s="490">
        <v>3432</v>
      </c>
      <c r="O5047" s="490">
        <v>3432</v>
      </c>
      <c r="P5047" s="377" t="s">
        <v>31</v>
      </c>
      <c r="Q5047" s="377" t="s">
        <v>31</v>
      </c>
      <c r="R5047" s="377" t="s">
        <v>31</v>
      </c>
      <c r="S5047" s="272" t="s">
        <v>8517</v>
      </c>
      <c r="T5047" s="312"/>
      <c r="U5047" s="312"/>
      <c r="V5047" s="270"/>
      <c r="W5047" s="270" t="s">
        <v>21</v>
      </c>
    </row>
    <row r="5048" s="253" customFormat="true" ht="67.5" hidden="true" spans="1:23">
      <c r="A5048" s="270">
        <f>MAX(A$3:A5047)+1</f>
        <v>4743</v>
      </c>
      <c r="B5048" s="270">
        <v>331506008</v>
      </c>
      <c r="C5048" s="503" t="s">
        <v>13012</v>
      </c>
      <c r="D5048" s="410" t="s">
        <v>13013</v>
      </c>
      <c r="E5048" s="410" t="s">
        <v>13012</v>
      </c>
      <c r="F5048" s="474" t="s">
        <v>13014</v>
      </c>
      <c r="G5048" s="270"/>
      <c r="H5048" s="283" t="s">
        <v>4442</v>
      </c>
      <c r="I5048" s="283" t="s">
        <v>40</v>
      </c>
      <c r="J5048" s="524">
        <v>3774</v>
      </c>
      <c r="K5048" s="494">
        <v>3774</v>
      </c>
      <c r="L5048" s="494">
        <v>3774</v>
      </c>
      <c r="M5048" s="494">
        <v>3019</v>
      </c>
      <c r="N5048" s="494">
        <v>3019</v>
      </c>
      <c r="O5048" s="494">
        <v>3019</v>
      </c>
      <c r="P5048" s="377" t="s">
        <v>31</v>
      </c>
      <c r="Q5048" s="377" t="s">
        <v>31</v>
      </c>
      <c r="R5048" s="377" t="s">
        <v>31</v>
      </c>
      <c r="S5048" s="272" t="s">
        <v>8517</v>
      </c>
      <c r="T5048" s="377"/>
      <c r="U5048" s="377"/>
      <c r="V5048" s="270"/>
      <c r="W5048" s="270" t="s">
        <v>938</v>
      </c>
    </row>
    <row r="5049" s="253" customFormat="true" ht="27" hidden="true" spans="1:23">
      <c r="A5049" s="270">
        <f>MAX(A$3:A5048)+1</f>
        <v>4744</v>
      </c>
      <c r="B5049" s="270">
        <v>331506009</v>
      </c>
      <c r="C5049" s="503" t="s">
        <v>13015</v>
      </c>
      <c r="D5049" s="410" t="s">
        <v>13016</v>
      </c>
      <c r="E5049" s="410" t="s">
        <v>13015</v>
      </c>
      <c r="F5049" s="270"/>
      <c r="G5049" s="270"/>
      <c r="H5049" s="283" t="s">
        <v>39</v>
      </c>
      <c r="I5049" s="283" t="s">
        <v>40</v>
      </c>
      <c r="J5049" s="525">
        <v>1200</v>
      </c>
      <c r="K5049" s="501">
        <v>1080</v>
      </c>
      <c r="L5049" s="501">
        <v>972</v>
      </c>
      <c r="M5049" s="501">
        <v>960</v>
      </c>
      <c r="N5049" s="501">
        <v>864</v>
      </c>
      <c r="O5049" s="501">
        <v>777.6</v>
      </c>
      <c r="P5049" s="377" t="s">
        <v>31</v>
      </c>
      <c r="Q5049" s="377" t="s">
        <v>31</v>
      </c>
      <c r="R5049" s="377" t="s">
        <v>31</v>
      </c>
      <c r="S5049" s="270"/>
      <c r="T5049" s="283"/>
      <c r="U5049" s="283"/>
      <c r="V5049" s="270"/>
      <c r="W5049" s="270" t="s">
        <v>21</v>
      </c>
    </row>
    <row r="5050" s="253" customFormat="true" ht="27" hidden="true" spans="1:23">
      <c r="A5050" s="270">
        <f>MAX(A$3:A5049)+1</f>
        <v>4745</v>
      </c>
      <c r="B5050" s="270" t="s">
        <v>13017</v>
      </c>
      <c r="C5050" s="503" t="s">
        <v>13018</v>
      </c>
      <c r="D5050" s="410" t="s">
        <v>13016</v>
      </c>
      <c r="E5050" s="410" t="s">
        <v>13015</v>
      </c>
      <c r="F5050" s="270"/>
      <c r="G5050" s="270"/>
      <c r="H5050" s="283" t="s">
        <v>39</v>
      </c>
      <c r="I5050" s="283" t="s">
        <v>5552</v>
      </c>
      <c r="J5050" s="490">
        <v>1730</v>
      </c>
      <c r="K5050" s="490">
        <v>1730</v>
      </c>
      <c r="L5050" s="490">
        <v>1730</v>
      </c>
      <c r="M5050" s="490">
        <v>1384</v>
      </c>
      <c r="N5050" s="490">
        <v>1384</v>
      </c>
      <c r="O5050" s="490">
        <v>1384</v>
      </c>
      <c r="P5050" s="377" t="s">
        <v>31</v>
      </c>
      <c r="Q5050" s="377" t="s">
        <v>31</v>
      </c>
      <c r="R5050" s="377" t="s">
        <v>31</v>
      </c>
      <c r="S5050" s="270"/>
      <c r="T5050" s="283"/>
      <c r="U5050" s="283"/>
      <c r="V5050" s="270"/>
      <c r="W5050" s="270" t="s">
        <v>21</v>
      </c>
    </row>
    <row r="5051" s="253" customFormat="true" ht="27" hidden="true" spans="1:23">
      <c r="A5051" s="270">
        <f>MAX(A$3:A5050)+1</f>
        <v>4746</v>
      </c>
      <c r="B5051" s="270">
        <v>331506010</v>
      </c>
      <c r="C5051" s="503" t="s">
        <v>13019</v>
      </c>
      <c r="D5051" s="410" t="s">
        <v>13020</v>
      </c>
      <c r="E5051" s="410" t="s">
        <v>13019</v>
      </c>
      <c r="F5051" s="270"/>
      <c r="G5051" s="270"/>
      <c r="H5051" s="283" t="s">
        <v>39</v>
      </c>
      <c r="I5051" s="283" t="s">
        <v>40</v>
      </c>
      <c r="J5051" s="525">
        <v>1500</v>
      </c>
      <c r="K5051" s="501">
        <v>1350</v>
      </c>
      <c r="L5051" s="501">
        <v>1215</v>
      </c>
      <c r="M5051" s="501">
        <v>1200</v>
      </c>
      <c r="N5051" s="501">
        <v>1080</v>
      </c>
      <c r="O5051" s="501">
        <v>972</v>
      </c>
      <c r="P5051" s="377" t="s">
        <v>31</v>
      </c>
      <c r="Q5051" s="377" t="s">
        <v>31</v>
      </c>
      <c r="R5051" s="377" t="s">
        <v>31</v>
      </c>
      <c r="S5051" s="270"/>
      <c r="T5051" s="283"/>
      <c r="U5051" s="283"/>
      <c r="V5051" s="270"/>
      <c r="W5051" s="270" t="s">
        <v>21</v>
      </c>
    </row>
    <row r="5052" s="253" customFormat="true" ht="40.5" hidden="true" spans="1:23">
      <c r="A5052" s="270">
        <f>MAX(A$3:A5051)+1</f>
        <v>4747</v>
      </c>
      <c r="B5052" s="270">
        <v>331506011</v>
      </c>
      <c r="C5052" s="503" t="s">
        <v>13021</v>
      </c>
      <c r="D5052" s="410" t="s">
        <v>13022</v>
      </c>
      <c r="E5052" s="410" t="s">
        <v>13021</v>
      </c>
      <c r="F5052" s="270"/>
      <c r="G5052" s="270"/>
      <c r="H5052" s="283" t="s">
        <v>39</v>
      </c>
      <c r="I5052" s="283" t="s">
        <v>40</v>
      </c>
      <c r="J5052" s="524">
        <v>2700</v>
      </c>
      <c r="K5052" s="494">
        <v>2700</v>
      </c>
      <c r="L5052" s="494">
        <v>2700</v>
      </c>
      <c r="M5052" s="494">
        <v>2160</v>
      </c>
      <c r="N5052" s="494">
        <v>2160</v>
      </c>
      <c r="O5052" s="494">
        <v>2160</v>
      </c>
      <c r="P5052" s="377" t="s">
        <v>31</v>
      </c>
      <c r="Q5052" s="377" t="s">
        <v>31</v>
      </c>
      <c r="R5052" s="377" t="s">
        <v>31</v>
      </c>
      <c r="S5052" s="270"/>
      <c r="T5052" s="377"/>
      <c r="U5052" s="377"/>
      <c r="V5052" s="270"/>
      <c r="W5052" s="270" t="s">
        <v>938</v>
      </c>
    </row>
    <row r="5053" s="253" customFormat="true" ht="40.5" hidden="true" spans="1:23">
      <c r="A5053" s="270">
        <f>MAX(A$3:A5052)+1</f>
        <v>4748</v>
      </c>
      <c r="B5053" s="270">
        <v>331506012</v>
      </c>
      <c r="C5053" s="503" t="s">
        <v>13023</v>
      </c>
      <c r="D5053" s="410" t="s">
        <v>13024</v>
      </c>
      <c r="E5053" s="410" t="s">
        <v>13023</v>
      </c>
      <c r="F5053" s="270"/>
      <c r="G5053" s="270"/>
      <c r="H5053" s="283" t="s">
        <v>39</v>
      </c>
      <c r="I5053" s="283" t="s">
        <v>40</v>
      </c>
      <c r="J5053" s="490">
        <v>3060</v>
      </c>
      <c r="K5053" s="490">
        <v>3060</v>
      </c>
      <c r="L5053" s="490">
        <v>3060</v>
      </c>
      <c r="M5053" s="490">
        <v>2448</v>
      </c>
      <c r="N5053" s="490">
        <v>2448</v>
      </c>
      <c r="O5053" s="490">
        <v>2448</v>
      </c>
      <c r="P5053" s="377" t="s">
        <v>31</v>
      </c>
      <c r="Q5053" s="377" t="s">
        <v>31</v>
      </c>
      <c r="R5053" s="377" t="s">
        <v>31</v>
      </c>
      <c r="S5053" s="270"/>
      <c r="T5053" s="312"/>
      <c r="U5053" s="312"/>
      <c r="V5053" s="270"/>
      <c r="W5053" s="270" t="s">
        <v>21</v>
      </c>
    </row>
    <row r="5054" s="253" customFormat="true" ht="40.5" hidden="true" spans="1:23">
      <c r="A5054" s="270">
        <f>MAX(A$3:A5053)+1</f>
        <v>4749</v>
      </c>
      <c r="B5054" s="270">
        <v>331506013</v>
      </c>
      <c r="C5054" s="503" t="s">
        <v>13025</v>
      </c>
      <c r="D5054" s="410" t="s">
        <v>13026</v>
      </c>
      <c r="E5054" s="410" t="s">
        <v>13025</v>
      </c>
      <c r="F5054" s="270"/>
      <c r="G5054" s="270"/>
      <c r="H5054" s="283" t="s">
        <v>39</v>
      </c>
      <c r="I5054" s="283" t="s">
        <v>40</v>
      </c>
      <c r="J5054" s="524">
        <v>3500</v>
      </c>
      <c r="K5054" s="494">
        <v>3500</v>
      </c>
      <c r="L5054" s="494">
        <v>3500</v>
      </c>
      <c r="M5054" s="494">
        <v>2800</v>
      </c>
      <c r="N5054" s="494">
        <v>2800</v>
      </c>
      <c r="O5054" s="494">
        <v>2800</v>
      </c>
      <c r="P5054" s="377" t="s">
        <v>31</v>
      </c>
      <c r="Q5054" s="377" t="s">
        <v>31</v>
      </c>
      <c r="R5054" s="377" t="s">
        <v>31</v>
      </c>
      <c r="S5054" s="270"/>
      <c r="T5054" s="377"/>
      <c r="U5054" s="377"/>
      <c r="V5054" s="270"/>
      <c r="W5054" s="270" t="s">
        <v>938</v>
      </c>
    </row>
    <row r="5055" s="253" customFormat="true" ht="40.5" hidden="true" spans="1:23">
      <c r="A5055" s="270">
        <f>MAX(A$3:A5054)+1</f>
        <v>4750</v>
      </c>
      <c r="B5055" s="270">
        <v>331506014</v>
      </c>
      <c r="C5055" s="503" t="s">
        <v>13027</v>
      </c>
      <c r="D5055" s="410" t="s">
        <v>13028</v>
      </c>
      <c r="E5055" s="410" t="s">
        <v>13027</v>
      </c>
      <c r="F5055" s="270"/>
      <c r="G5055" s="270"/>
      <c r="H5055" s="283" t="s">
        <v>39</v>
      </c>
      <c r="I5055" s="283" t="s">
        <v>40</v>
      </c>
      <c r="J5055" s="525">
        <v>1650</v>
      </c>
      <c r="K5055" s="501">
        <v>1485</v>
      </c>
      <c r="L5055" s="501">
        <v>1336.5</v>
      </c>
      <c r="M5055" s="501">
        <v>1320</v>
      </c>
      <c r="N5055" s="501">
        <v>1188</v>
      </c>
      <c r="O5055" s="501">
        <v>1069.2</v>
      </c>
      <c r="P5055" s="377" t="s">
        <v>31</v>
      </c>
      <c r="Q5055" s="377" t="s">
        <v>31</v>
      </c>
      <c r="R5055" s="377" t="s">
        <v>31</v>
      </c>
      <c r="S5055" s="270"/>
      <c r="T5055" s="283"/>
      <c r="U5055" s="283"/>
      <c r="V5055" s="270"/>
      <c r="W5055" s="270" t="s">
        <v>21</v>
      </c>
    </row>
    <row r="5056" s="253" customFormat="true" ht="27" hidden="true" spans="1:23">
      <c r="A5056" s="270">
        <f>MAX(A$3:A5055)+1</f>
        <v>4751</v>
      </c>
      <c r="B5056" s="270">
        <v>331506015</v>
      </c>
      <c r="C5056" s="503" t="s">
        <v>13029</v>
      </c>
      <c r="D5056" s="410" t="s">
        <v>13030</v>
      </c>
      <c r="E5056" s="410" t="s">
        <v>13029</v>
      </c>
      <c r="F5056" s="270"/>
      <c r="G5056" s="270"/>
      <c r="H5056" s="283" t="s">
        <v>39</v>
      </c>
      <c r="I5056" s="283" t="s">
        <v>40</v>
      </c>
      <c r="J5056" s="525">
        <v>1050</v>
      </c>
      <c r="K5056" s="501">
        <v>945</v>
      </c>
      <c r="L5056" s="501">
        <v>850.5</v>
      </c>
      <c r="M5056" s="501">
        <v>840</v>
      </c>
      <c r="N5056" s="501">
        <v>756</v>
      </c>
      <c r="O5056" s="501">
        <v>680.4</v>
      </c>
      <c r="P5056" s="377" t="s">
        <v>31</v>
      </c>
      <c r="Q5056" s="377" t="s">
        <v>31</v>
      </c>
      <c r="R5056" s="377" t="s">
        <v>31</v>
      </c>
      <c r="S5056" s="270"/>
      <c r="T5056" s="283"/>
      <c r="U5056" s="283"/>
      <c r="V5056" s="270"/>
      <c r="W5056" s="270" t="s">
        <v>21</v>
      </c>
    </row>
    <row r="5057" s="253" customFormat="true" ht="27" hidden="true" spans="1:23">
      <c r="A5057" s="270">
        <f>MAX(A$3:A5056)+1</f>
        <v>4752</v>
      </c>
      <c r="B5057" s="270">
        <v>331506016</v>
      </c>
      <c r="C5057" s="503" t="s">
        <v>13031</v>
      </c>
      <c r="D5057" s="410" t="s">
        <v>13032</v>
      </c>
      <c r="E5057" s="410" t="s">
        <v>13031</v>
      </c>
      <c r="F5057" s="270" t="s">
        <v>13033</v>
      </c>
      <c r="G5057" s="270"/>
      <c r="H5057" s="283" t="s">
        <v>39</v>
      </c>
      <c r="I5057" s="283" t="s">
        <v>40</v>
      </c>
      <c r="J5057" s="524">
        <v>2780</v>
      </c>
      <c r="K5057" s="494">
        <v>2780</v>
      </c>
      <c r="L5057" s="494">
        <v>2780</v>
      </c>
      <c r="M5057" s="494">
        <v>2224</v>
      </c>
      <c r="N5057" s="494">
        <v>2224</v>
      </c>
      <c r="O5057" s="494">
        <v>2224</v>
      </c>
      <c r="P5057" s="377" t="s">
        <v>31</v>
      </c>
      <c r="Q5057" s="377" t="s">
        <v>31</v>
      </c>
      <c r="R5057" s="377" t="s">
        <v>31</v>
      </c>
      <c r="S5057" s="270"/>
      <c r="T5057" s="377"/>
      <c r="U5057" s="377"/>
      <c r="V5057" s="270"/>
      <c r="W5057" s="270" t="s">
        <v>938</v>
      </c>
    </row>
    <row r="5058" s="253" customFormat="true" ht="27" hidden="true" spans="1:23">
      <c r="A5058" s="270">
        <f>MAX(A$3:A5057)+1</f>
        <v>4753</v>
      </c>
      <c r="B5058" s="270">
        <v>331506017</v>
      </c>
      <c r="C5058" s="503" t="s">
        <v>13034</v>
      </c>
      <c r="D5058" s="410" t="s">
        <v>13035</v>
      </c>
      <c r="E5058" s="410" t="s">
        <v>13034</v>
      </c>
      <c r="F5058" s="270" t="s">
        <v>13036</v>
      </c>
      <c r="G5058" s="270"/>
      <c r="H5058" s="283" t="s">
        <v>39</v>
      </c>
      <c r="I5058" s="283" t="s">
        <v>40</v>
      </c>
      <c r="J5058" s="525">
        <v>1650</v>
      </c>
      <c r="K5058" s="501">
        <v>1485</v>
      </c>
      <c r="L5058" s="501">
        <v>1336.5</v>
      </c>
      <c r="M5058" s="501">
        <v>1320</v>
      </c>
      <c r="N5058" s="501">
        <v>1188</v>
      </c>
      <c r="O5058" s="501">
        <v>1069.2</v>
      </c>
      <c r="P5058" s="377" t="s">
        <v>31</v>
      </c>
      <c r="Q5058" s="377" t="s">
        <v>31</v>
      </c>
      <c r="R5058" s="377" t="s">
        <v>31</v>
      </c>
      <c r="S5058" s="270"/>
      <c r="T5058" s="283"/>
      <c r="U5058" s="283"/>
      <c r="V5058" s="270"/>
      <c r="W5058" s="270" t="s">
        <v>21</v>
      </c>
    </row>
    <row r="5059" s="253" customFormat="true" ht="27" hidden="true" spans="1:23">
      <c r="A5059" s="270">
        <f>MAX(A$3:A5058)+1</f>
        <v>4754</v>
      </c>
      <c r="B5059" s="270">
        <v>331506018</v>
      </c>
      <c r="C5059" s="503" t="s">
        <v>13037</v>
      </c>
      <c r="D5059" s="410" t="s">
        <v>13038</v>
      </c>
      <c r="E5059" s="410" t="s">
        <v>13037</v>
      </c>
      <c r="F5059" s="270" t="s">
        <v>13039</v>
      </c>
      <c r="G5059" s="270"/>
      <c r="H5059" s="283" t="s">
        <v>39</v>
      </c>
      <c r="I5059" s="283" t="s">
        <v>40</v>
      </c>
      <c r="J5059" s="525">
        <v>1050</v>
      </c>
      <c r="K5059" s="501">
        <v>945</v>
      </c>
      <c r="L5059" s="501">
        <v>850.5</v>
      </c>
      <c r="M5059" s="501">
        <v>840</v>
      </c>
      <c r="N5059" s="501">
        <v>756</v>
      </c>
      <c r="O5059" s="501">
        <v>680.4</v>
      </c>
      <c r="P5059" s="377" t="s">
        <v>31</v>
      </c>
      <c r="Q5059" s="377" t="s">
        <v>31</v>
      </c>
      <c r="R5059" s="377" t="s">
        <v>31</v>
      </c>
      <c r="S5059" s="270"/>
      <c r="T5059" s="283"/>
      <c r="U5059" s="283"/>
      <c r="V5059" s="270"/>
      <c r="W5059" s="270" t="s">
        <v>21</v>
      </c>
    </row>
    <row r="5060" s="253" customFormat="true" ht="25.5" hidden="true" spans="1:23">
      <c r="A5060" s="270">
        <f>MAX(A$3:A5059)+1</f>
        <v>4755</v>
      </c>
      <c r="B5060" s="270">
        <v>331506019</v>
      </c>
      <c r="C5060" s="503" t="s">
        <v>13040</v>
      </c>
      <c r="D5060" s="410" t="s">
        <v>13041</v>
      </c>
      <c r="E5060" s="410" t="s">
        <v>13040</v>
      </c>
      <c r="F5060" s="270" t="s">
        <v>12822</v>
      </c>
      <c r="G5060" s="270"/>
      <c r="H5060" s="283" t="s">
        <v>39</v>
      </c>
      <c r="I5060" s="283" t="s">
        <v>40</v>
      </c>
      <c r="J5060" s="524">
        <v>3520</v>
      </c>
      <c r="K5060" s="494">
        <v>3520</v>
      </c>
      <c r="L5060" s="494">
        <v>3520</v>
      </c>
      <c r="M5060" s="494">
        <v>2816</v>
      </c>
      <c r="N5060" s="494">
        <v>2816</v>
      </c>
      <c r="O5060" s="494">
        <v>2816</v>
      </c>
      <c r="P5060" s="377" t="s">
        <v>31</v>
      </c>
      <c r="Q5060" s="377" t="s">
        <v>31</v>
      </c>
      <c r="R5060" s="377" t="s">
        <v>31</v>
      </c>
      <c r="S5060" s="270"/>
      <c r="T5060" s="377"/>
      <c r="U5060" s="377"/>
      <c r="V5060" s="270"/>
      <c r="W5060" s="270" t="s">
        <v>938</v>
      </c>
    </row>
    <row r="5061" s="253" customFormat="true" ht="25.5" hidden="true" spans="1:23">
      <c r="A5061" s="270">
        <f>MAX(A$3:A5060)+1</f>
        <v>4756</v>
      </c>
      <c r="B5061" s="270" t="s">
        <v>13042</v>
      </c>
      <c r="C5061" s="503" t="s">
        <v>13043</v>
      </c>
      <c r="D5061" s="410" t="s">
        <v>13041</v>
      </c>
      <c r="E5061" s="410" t="s">
        <v>13040</v>
      </c>
      <c r="F5061" s="270"/>
      <c r="G5061" s="270"/>
      <c r="H5061" s="283" t="s">
        <v>39</v>
      </c>
      <c r="I5061" s="283" t="s">
        <v>1772</v>
      </c>
      <c r="J5061" s="377">
        <v>2463</v>
      </c>
      <c r="K5061" s="377">
        <v>2463</v>
      </c>
      <c r="L5061" s="377">
        <v>2463</v>
      </c>
      <c r="M5061" s="377">
        <v>1970</v>
      </c>
      <c r="N5061" s="377">
        <v>1970</v>
      </c>
      <c r="O5061" s="377">
        <v>1970</v>
      </c>
      <c r="P5061" s="377" t="s">
        <v>31</v>
      </c>
      <c r="Q5061" s="377" t="s">
        <v>31</v>
      </c>
      <c r="R5061" s="377" t="s">
        <v>31</v>
      </c>
      <c r="S5061" s="270"/>
      <c r="T5061" s="377"/>
      <c r="U5061" s="377"/>
      <c r="V5061" s="270"/>
      <c r="W5061" s="270" t="s">
        <v>938</v>
      </c>
    </row>
    <row r="5062" s="253" customFormat="true" ht="63.75" hidden="true" spans="1:23">
      <c r="A5062" s="270">
        <f>MAX(A$3:A5061)+1</f>
        <v>4757</v>
      </c>
      <c r="B5062" s="270">
        <v>331506020</v>
      </c>
      <c r="C5062" s="503" t="s">
        <v>13044</v>
      </c>
      <c r="D5062" s="410" t="s">
        <v>13045</v>
      </c>
      <c r="E5062" s="410" t="s">
        <v>13044</v>
      </c>
      <c r="F5062" s="270" t="s">
        <v>13046</v>
      </c>
      <c r="G5062" s="270"/>
      <c r="H5062" s="283" t="s">
        <v>39</v>
      </c>
      <c r="I5062" s="283" t="s">
        <v>40</v>
      </c>
      <c r="J5062" s="524">
        <v>3500</v>
      </c>
      <c r="K5062" s="494">
        <v>3500</v>
      </c>
      <c r="L5062" s="494">
        <v>3500</v>
      </c>
      <c r="M5062" s="494">
        <v>2800</v>
      </c>
      <c r="N5062" s="494">
        <v>2800</v>
      </c>
      <c r="O5062" s="494">
        <v>2800</v>
      </c>
      <c r="P5062" s="377" t="s">
        <v>31</v>
      </c>
      <c r="Q5062" s="377" t="s">
        <v>31</v>
      </c>
      <c r="R5062" s="377" t="s">
        <v>31</v>
      </c>
      <c r="S5062" s="270"/>
      <c r="T5062" s="377"/>
      <c r="U5062" s="377"/>
      <c r="V5062" s="270"/>
      <c r="W5062" s="270" t="s">
        <v>938</v>
      </c>
    </row>
    <row r="5063" s="253" customFormat="true" ht="25.5" hidden="true" spans="1:23">
      <c r="A5063" s="270">
        <f>MAX(A$3:A5062)+1</f>
        <v>4758</v>
      </c>
      <c r="B5063" s="270">
        <v>331506021</v>
      </c>
      <c r="C5063" s="270" t="s">
        <v>13047</v>
      </c>
      <c r="D5063" s="410" t="s">
        <v>13048</v>
      </c>
      <c r="E5063" s="410" t="s">
        <v>13047</v>
      </c>
      <c r="F5063" s="270"/>
      <c r="G5063" s="270"/>
      <c r="H5063" s="283" t="s">
        <v>39</v>
      </c>
      <c r="I5063" s="283" t="s">
        <v>40</v>
      </c>
      <c r="J5063" s="524">
        <v>2600</v>
      </c>
      <c r="K5063" s="494">
        <v>2600</v>
      </c>
      <c r="L5063" s="494">
        <v>2600</v>
      </c>
      <c r="M5063" s="494">
        <v>2080</v>
      </c>
      <c r="N5063" s="494">
        <v>2080</v>
      </c>
      <c r="O5063" s="494">
        <v>2080</v>
      </c>
      <c r="P5063" s="377" t="s">
        <v>31</v>
      </c>
      <c r="Q5063" s="377" t="s">
        <v>31</v>
      </c>
      <c r="R5063" s="377" t="s">
        <v>31</v>
      </c>
      <c r="S5063" s="270"/>
      <c r="T5063" s="377"/>
      <c r="U5063" s="377"/>
      <c r="V5063" s="270"/>
      <c r="W5063" s="270" t="s">
        <v>938</v>
      </c>
    </row>
    <row r="5064" s="253" customFormat="true" ht="27" hidden="true" spans="1:23">
      <c r="A5064" s="270">
        <f>MAX(A$3:A5063)+1</f>
        <v>4759</v>
      </c>
      <c r="B5064" s="270">
        <v>331506022</v>
      </c>
      <c r="C5064" s="503" t="s">
        <v>13049</v>
      </c>
      <c r="D5064" s="410" t="s">
        <v>13050</v>
      </c>
      <c r="E5064" s="410" t="s">
        <v>13049</v>
      </c>
      <c r="F5064" s="270"/>
      <c r="G5064" s="270"/>
      <c r="H5064" s="283" t="s">
        <v>39</v>
      </c>
      <c r="I5064" s="283" t="s">
        <v>40</v>
      </c>
      <c r="J5064" s="525">
        <v>1200</v>
      </c>
      <c r="K5064" s="501">
        <v>1080</v>
      </c>
      <c r="L5064" s="501">
        <v>972</v>
      </c>
      <c r="M5064" s="501">
        <v>960</v>
      </c>
      <c r="N5064" s="501">
        <v>864</v>
      </c>
      <c r="O5064" s="501">
        <v>777.6</v>
      </c>
      <c r="P5064" s="377" t="s">
        <v>31</v>
      </c>
      <c r="Q5064" s="377" t="s">
        <v>31</v>
      </c>
      <c r="R5064" s="377" t="s">
        <v>31</v>
      </c>
      <c r="S5064" s="270"/>
      <c r="T5064" s="283"/>
      <c r="U5064" s="283"/>
      <c r="V5064" s="270"/>
      <c r="W5064" s="270" t="s">
        <v>21</v>
      </c>
    </row>
    <row r="5065" s="253" customFormat="true" ht="25.5" hidden="true" spans="1:23">
      <c r="A5065" s="270">
        <f>MAX(A$3:A5064)+1</f>
        <v>4760</v>
      </c>
      <c r="B5065" s="270" t="s">
        <v>13051</v>
      </c>
      <c r="C5065" s="393" t="s">
        <v>844</v>
      </c>
      <c r="D5065" s="410" t="s">
        <v>13052</v>
      </c>
      <c r="E5065" s="410" t="s">
        <v>13053</v>
      </c>
      <c r="F5065" s="270"/>
      <c r="G5065" s="270"/>
      <c r="H5065" s="283" t="s">
        <v>39</v>
      </c>
      <c r="I5065" s="283" t="s">
        <v>40</v>
      </c>
      <c r="J5065" s="490">
        <v>600</v>
      </c>
      <c r="K5065" s="490">
        <v>600</v>
      </c>
      <c r="L5065" s="490">
        <v>600</v>
      </c>
      <c r="M5065" s="490">
        <v>600</v>
      </c>
      <c r="N5065" s="490">
        <v>600</v>
      </c>
      <c r="O5065" s="490">
        <v>600</v>
      </c>
      <c r="P5065" s="377" t="s">
        <v>31</v>
      </c>
      <c r="Q5065" s="377" t="s">
        <v>31</v>
      </c>
      <c r="R5065" s="377" t="s">
        <v>31</v>
      </c>
      <c r="S5065" s="430" t="s">
        <v>844</v>
      </c>
      <c r="T5065" s="283"/>
      <c r="U5065" s="283"/>
      <c r="V5065" s="270"/>
      <c r="W5065" s="270" t="s">
        <v>21</v>
      </c>
    </row>
    <row r="5066" s="253" customFormat="true" ht="25.5" hidden="true" spans="1:23">
      <c r="A5066" s="270">
        <f>MAX(A$3:A5065)+1</f>
        <v>4761</v>
      </c>
      <c r="B5066" s="270">
        <v>331506023</v>
      </c>
      <c r="C5066" s="341" t="s">
        <v>13054</v>
      </c>
      <c r="D5066" s="410" t="s">
        <v>13055</v>
      </c>
      <c r="E5066" s="410" t="s">
        <v>13054</v>
      </c>
      <c r="F5066" s="270"/>
      <c r="G5066" s="270"/>
      <c r="H5066" s="283" t="s">
        <v>39</v>
      </c>
      <c r="I5066" s="283" t="s">
        <v>40</v>
      </c>
      <c r="J5066" s="490">
        <v>1950</v>
      </c>
      <c r="K5066" s="490">
        <v>1950</v>
      </c>
      <c r="L5066" s="490">
        <v>1950</v>
      </c>
      <c r="M5066" s="490">
        <v>1560</v>
      </c>
      <c r="N5066" s="490">
        <v>1560</v>
      </c>
      <c r="O5066" s="490">
        <v>1560</v>
      </c>
      <c r="P5066" s="377" t="s">
        <v>31</v>
      </c>
      <c r="Q5066" s="377" t="s">
        <v>31</v>
      </c>
      <c r="R5066" s="377" t="s">
        <v>31</v>
      </c>
      <c r="S5066" s="270"/>
      <c r="T5066" s="283"/>
      <c r="U5066" s="283"/>
      <c r="V5066" s="270"/>
      <c r="W5066" s="270" t="s">
        <v>21</v>
      </c>
    </row>
    <row r="5067" s="253" customFormat="true" ht="27" hidden="true" spans="1:23">
      <c r="A5067" s="270">
        <f>MAX(A$3:A5066)+1</f>
        <v>4762</v>
      </c>
      <c r="B5067" s="270">
        <v>331506024</v>
      </c>
      <c r="C5067" s="341" t="s">
        <v>13056</v>
      </c>
      <c r="D5067" s="410" t="s">
        <v>13057</v>
      </c>
      <c r="E5067" s="410" t="s">
        <v>13056</v>
      </c>
      <c r="F5067" s="270" t="s">
        <v>13058</v>
      </c>
      <c r="G5067" s="270"/>
      <c r="H5067" s="283" t="s">
        <v>39</v>
      </c>
      <c r="I5067" s="283" t="s">
        <v>40</v>
      </c>
      <c r="J5067" s="377">
        <v>2544</v>
      </c>
      <c r="K5067" s="377">
        <v>2544</v>
      </c>
      <c r="L5067" s="377">
        <v>2544</v>
      </c>
      <c r="M5067" s="377">
        <v>2035</v>
      </c>
      <c r="N5067" s="377">
        <v>2035</v>
      </c>
      <c r="O5067" s="377">
        <v>2035</v>
      </c>
      <c r="P5067" s="377" t="s">
        <v>31</v>
      </c>
      <c r="Q5067" s="377" t="s">
        <v>31</v>
      </c>
      <c r="R5067" s="377" t="s">
        <v>31</v>
      </c>
      <c r="S5067" s="270"/>
      <c r="T5067" s="377"/>
      <c r="U5067" s="377"/>
      <c r="V5067" s="270"/>
      <c r="W5067" s="270" t="s">
        <v>938</v>
      </c>
    </row>
    <row r="5068" s="253" customFormat="true" ht="27" hidden="true" spans="1:23">
      <c r="A5068" s="270">
        <f>MAX(A$3:A5067)+1</f>
        <v>4763</v>
      </c>
      <c r="B5068" s="270">
        <v>331506025</v>
      </c>
      <c r="C5068" s="503" t="s">
        <v>13059</v>
      </c>
      <c r="D5068" s="410" t="s">
        <v>13060</v>
      </c>
      <c r="E5068" s="410" t="s">
        <v>13059</v>
      </c>
      <c r="F5068" s="270" t="s">
        <v>13061</v>
      </c>
      <c r="G5068" s="270"/>
      <c r="H5068" s="283" t="s">
        <v>39</v>
      </c>
      <c r="I5068" s="283" t="s">
        <v>40</v>
      </c>
      <c r="J5068" s="377">
        <v>3556</v>
      </c>
      <c r="K5068" s="377">
        <v>3556</v>
      </c>
      <c r="L5068" s="377">
        <v>3556</v>
      </c>
      <c r="M5068" s="377">
        <v>2845</v>
      </c>
      <c r="N5068" s="377">
        <v>2845</v>
      </c>
      <c r="O5068" s="377">
        <v>2845</v>
      </c>
      <c r="P5068" s="377" t="s">
        <v>31</v>
      </c>
      <c r="Q5068" s="377" t="s">
        <v>31</v>
      </c>
      <c r="R5068" s="377" t="s">
        <v>31</v>
      </c>
      <c r="S5068" s="270"/>
      <c r="T5068" s="377"/>
      <c r="U5068" s="377"/>
      <c r="V5068" s="270"/>
      <c r="W5068" s="270" t="s">
        <v>938</v>
      </c>
    </row>
    <row r="5069" s="253" customFormat="true" ht="27" hidden="true" spans="1:23">
      <c r="A5069" s="270">
        <f>MAX(A$3:A5068)+1</f>
        <v>4764</v>
      </c>
      <c r="B5069" s="270">
        <v>331506026</v>
      </c>
      <c r="C5069" s="503" t="s">
        <v>13062</v>
      </c>
      <c r="D5069" s="410" t="s">
        <v>13063</v>
      </c>
      <c r="E5069" s="410" t="s">
        <v>13064</v>
      </c>
      <c r="F5069" s="270"/>
      <c r="G5069" s="270"/>
      <c r="H5069" s="283" t="s">
        <v>39</v>
      </c>
      <c r="I5069" s="283" t="s">
        <v>5552</v>
      </c>
      <c r="J5069" s="490">
        <v>1800</v>
      </c>
      <c r="K5069" s="490">
        <v>1800</v>
      </c>
      <c r="L5069" s="490">
        <v>1800</v>
      </c>
      <c r="M5069" s="490">
        <v>1440</v>
      </c>
      <c r="N5069" s="490">
        <v>1440</v>
      </c>
      <c r="O5069" s="490">
        <v>1440</v>
      </c>
      <c r="P5069" s="377" t="s">
        <v>31</v>
      </c>
      <c r="Q5069" s="377" t="s">
        <v>31</v>
      </c>
      <c r="R5069" s="377" t="s">
        <v>31</v>
      </c>
      <c r="S5069" s="270"/>
      <c r="T5069" s="283"/>
      <c r="U5069" s="283"/>
      <c r="V5069" s="270"/>
      <c r="W5069" s="270" t="s">
        <v>21</v>
      </c>
    </row>
    <row r="5070" s="253" customFormat="true" ht="38.25" hidden="true" spans="1:23">
      <c r="A5070" s="270">
        <f>MAX(A$3:A5069)+1</f>
        <v>4765</v>
      </c>
      <c r="B5070" s="270">
        <v>331506027</v>
      </c>
      <c r="C5070" s="270" t="s">
        <v>13065</v>
      </c>
      <c r="D5070" s="410" t="s">
        <v>13066</v>
      </c>
      <c r="E5070" s="410" t="s">
        <v>13067</v>
      </c>
      <c r="F5070" s="270" t="s">
        <v>13068</v>
      </c>
      <c r="G5070" s="270"/>
      <c r="H5070" s="283" t="s">
        <v>39</v>
      </c>
      <c r="I5070" s="283" t="s">
        <v>5552</v>
      </c>
      <c r="J5070" s="490">
        <v>3000</v>
      </c>
      <c r="K5070" s="490">
        <v>3000</v>
      </c>
      <c r="L5070" s="490">
        <v>3000</v>
      </c>
      <c r="M5070" s="490">
        <v>2400</v>
      </c>
      <c r="N5070" s="490">
        <v>2400</v>
      </c>
      <c r="O5070" s="490">
        <v>2400</v>
      </c>
      <c r="P5070" s="377" t="s">
        <v>31</v>
      </c>
      <c r="Q5070" s="377" t="s">
        <v>31</v>
      </c>
      <c r="R5070" s="377" t="s">
        <v>31</v>
      </c>
      <c r="S5070" s="270"/>
      <c r="T5070" s="283"/>
      <c r="U5070" s="283"/>
      <c r="V5070" s="283"/>
      <c r="W5070" s="270" t="s">
        <v>120</v>
      </c>
    </row>
    <row r="5071" s="253" customFormat="true" ht="63.75" hidden="true" spans="1:23">
      <c r="A5071" s="270">
        <f>MAX(A$3:A5070)+1</f>
        <v>4766</v>
      </c>
      <c r="B5071" s="270">
        <v>331506028</v>
      </c>
      <c r="C5071" s="270" t="s">
        <v>13069</v>
      </c>
      <c r="D5071" s="410" t="s">
        <v>13070</v>
      </c>
      <c r="E5071" s="410" t="s">
        <v>13069</v>
      </c>
      <c r="F5071" s="270" t="s">
        <v>13071</v>
      </c>
      <c r="G5071" s="270"/>
      <c r="H5071" s="283" t="s">
        <v>29</v>
      </c>
      <c r="I5071" s="283" t="s">
        <v>40</v>
      </c>
      <c r="J5071" s="490" t="s">
        <v>70</v>
      </c>
      <c r="K5071" s="490" t="s">
        <v>70</v>
      </c>
      <c r="L5071" s="490" t="s">
        <v>70</v>
      </c>
      <c r="M5071" s="490" t="s">
        <v>70</v>
      </c>
      <c r="N5071" s="490" t="s">
        <v>70</v>
      </c>
      <c r="O5071" s="490" t="s">
        <v>70</v>
      </c>
      <c r="P5071" s="490" t="s">
        <v>70</v>
      </c>
      <c r="Q5071" s="490" t="s">
        <v>70</v>
      </c>
      <c r="R5071" s="490" t="s">
        <v>70</v>
      </c>
      <c r="S5071" s="270"/>
      <c r="T5071" s="283"/>
      <c r="U5071" s="283"/>
      <c r="V5071" s="283"/>
      <c r="W5071" s="270" t="s">
        <v>120</v>
      </c>
    </row>
    <row r="5072" s="253" customFormat="true" ht="102" hidden="true" spans="1:23">
      <c r="A5072" s="270">
        <f>MAX(A$3:A5071)+1</f>
        <v>4767</v>
      </c>
      <c r="B5072" s="270">
        <v>331506029</v>
      </c>
      <c r="C5072" s="270" t="s">
        <v>13072</v>
      </c>
      <c r="D5072" s="410" t="s">
        <v>12993</v>
      </c>
      <c r="E5072" s="410" t="s">
        <v>12992</v>
      </c>
      <c r="F5072" s="270" t="s">
        <v>13073</v>
      </c>
      <c r="G5072" s="270"/>
      <c r="H5072" s="283" t="s">
        <v>29</v>
      </c>
      <c r="I5072" s="283" t="s">
        <v>842</v>
      </c>
      <c r="J5072" s="490" t="s">
        <v>70</v>
      </c>
      <c r="K5072" s="490" t="s">
        <v>70</v>
      </c>
      <c r="L5072" s="490" t="s">
        <v>70</v>
      </c>
      <c r="M5072" s="490" t="s">
        <v>70</v>
      </c>
      <c r="N5072" s="490" t="s">
        <v>70</v>
      </c>
      <c r="O5072" s="490" t="s">
        <v>70</v>
      </c>
      <c r="P5072" s="490" t="s">
        <v>70</v>
      </c>
      <c r="Q5072" s="490" t="s">
        <v>70</v>
      </c>
      <c r="R5072" s="490" t="s">
        <v>70</v>
      </c>
      <c r="S5072" s="270"/>
      <c r="T5072" s="283"/>
      <c r="U5072" s="283"/>
      <c r="V5072" s="283"/>
      <c r="W5072" s="270" t="s">
        <v>120</v>
      </c>
    </row>
    <row r="5073" s="252" customFormat="true" ht="25.5" hidden="true" spans="1:23">
      <c r="A5073" s="270"/>
      <c r="B5073" s="270">
        <v>331507</v>
      </c>
      <c r="C5073" s="270" t="s">
        <v>13074</v>
      </c>
      <c r="D5073" s="410"/>
      <c r="E5073" s="410"/>
      <c r="F5073" s="270"/>
      <c r="G5073" s="270" t="s">
        <v>12804</v>
      </c>
      <c r="H5073" s="283"/>
      <c r="I5073" s="283"/>
      <c r="J5073" s="490"/>
      <c r="K5073" s="490"/>
      <c r="L5073" s="490"/>
      <c r="M5073" s="490"/>
      <c r="N5073" s="490"/>
      <c r="O5073" s="490"/>
      <c r="P5073" s="377"/>
      <c r="Q5073" s="377"/>
      <c r="R5073" s="377"/>
      <c r="S5073" s="270"/>
      <c r="T5073" s="283"/>
      <c r="U5073" s="283"/>
      <c r="V5073" s="270"/>
      <c r="W5073" s="270" t="s">
        <v>21</v>
      </c>
    </row>
    <row r="5074" s="253" customFormat="true" ht="27" hidden="true" spans="1:23">
      <c r="A5074" s="270">
        <f>MAX(A$3:A5073)+1</f>
        <v>4768</v>
      </c>
      <c r="B5074" s="270">
        <v>331507001</v>
      </c>
      <c r="C5074" s="503" t="s">
        <v>13075</v>
      </c>
      <c r="D5074" s="410" t="s">
        <v>13076</v>
      </c>
      <c r="E5074" s="410" t="s">
        <v>13075</v>
      </c>
      <c r="F5074" s="270" t="s">
        <v>13077</v>
      </c>
      <c r="G5074" s="270"/>
      <c r="H5074" s="283" t="s">
        <v>44</v>
      </c>
      <c r="I5074" s="283" t="s">
        <v>40</v>
      </c>
      <c r="J5074" s="524">
        <v>4514</v>
      </c>
      <c r="K5074" s="494">
        <v>4514</v>
      </c>
      <c r="L5074" s="494">
        <v>4514</v>
      </c>
      <c r="M5074" s="494">
        <v>3611</v>
      </c>
      <c r="N5074" s="494">
        <v>3611</v>
      </c>
      <c r="O5074" s="494">
        <v>3611</v>
      </c>
      <c r="P5074" s="377" t="s">
        <v>31</v>
      </c>
      <c r="Q5074" s="377" t="s">
        <v>31</v>
      </c>
      <c r="R5074" s="377" t="s">
        <v>31</v>
      </c>
      <c r="S5074" s="270"/>
      <c r="T5074" s="377"/>
      <c r="U5074" s="377"/>
      <c r="V5074" s="270"/>
      <c r="W5074" s="270" t="s">
        <v>938</v>
      </c>
    </row>
    <row r="5075" s="253" customFormat="true" ht="25.5" hidden="true" spans="1:23">
      <c r="A5075" s="270">
        <f>MAX(A$3:A5074)+1</f>
        <v>4769</v>
      </c>
      <c r="B5075" s="270" t="s">
        <v>13078</v>
      </c>
      <c r="C5075" s="393" t="s">
        <v>13079</v>
      </c>
      <c r="D5075" s="410" t="s">
        <v>13080</v>
      </c>
      <c r="E5075" s="410" t="s">
        <v>13081</v>
      </c>
      <c r="F5075" s="270"/>
      <c r="G5075" s="270"/>
      <c r="H5075" s="283" t="s">
        <v>44</v>
      </c>
      <c r="I5075" s="283" t="s">
        <v>40</v>
      </c>
      <c r="J5075" s="490">
        <v>300</v>
      </c>
      <c r="K5075" s="490">
        <v>300</v>
      </c>
      <c r="L5075" s="490">
        <v>300</v>
      </c>
      <c r="M5075" s="490">
        <v>300</v>
      </c>
      <c r="N5075" s="490">
        <v>300</v>
      </c>
      <c r="O5075" s="490">
        <v>300</v>
      </c>
      <c r="P5075" s="377" t="s">
        <v>31</v>
      </c>
      <c r="Q5075" s="377" t="s">
        <v>31</v>
      </c>
      <c r="R5075" s="377" t="s">
        <v>31</v>
      </c>
      <c r="S5075" s="430" t="s">
        <v>13079</v>
      </c>
      <c r="T5075" s="283"/>
      <c r="U5075" s="283"/>
      <c r="V5075" s="270"/>
      <c r="W5075" s="270" t="s">
        <v>21</v>
      </c>
    </row>
    <row r="5076" s="253" customFormat="true" ht="27" hidden="true" spans="1:23">
      <c r="A5076" s="270">
        <f>MAX(A$3:A5075)+1</f>
        <v>4770</v>
      </c>
      <c r="B5076" s="270">
        <v>331507002</v>
      </c>
      <c r="C5076" s="503" t="s">
        <v>13082</v>
      </c>
      <c r="D5076" s="410" t="s">
        <v>13083</v>
      </c>
      <c r="E5076" s="410" t="s">
        <v>13082</v>
      </c>
      <c r="F5076" s="270"/>
      <c r="G5076" s="270"/>
      <c r="H5076" s="283" t="s">
        <v>44</v>
      </c>
      <c r="I5076" s="283" t="s">
        <v>40</v>
      </c>
      <c r="J5076" s="524">
        <v>3000</v>
      </c>
      <c r="K5076" s="494">
        <v>3000</v>
      </c>
      <c r="L5076" s="494">
        <v>3000</v>
      </c>
      <c r="M5076" s="494">
        <v>2400</v>
      </c>
      <c r="N5076" s="494">
        <v>2400</v>
      </c>
      <c r="O5076" s="494">
        <v>2400</v>
      </c>
      <c r="P5076" s="377" t="s">
        <v>31</v>
      </c>
      <c r="Q5076" s="377" t="s">
        <v>31</v>
      </c>
      <c r="R5076" s="377" t="s">
        <v>31</v>
      </c>
      <c r="S5076" s="430"/>
      <c r="T5076" s="377"/>
      <c r="U5076" s="377"/>
      <c r="V5076" s="270"/>
      <c r="W5076" s="270" t="s">
        <v>938</v>
      </c>
    </row>
    <row r="5077" s="253" customFormat="true" ht="27" hidden="true" spans="1:23">
      <c r="A5077" s="270">
        <f>MAX(A$3:A5076)+1</f>
        <v>4771</v>
      </c>
      <c r="B5077" s="270">
        <v>331507003</v>
      </c>
      <c r="C5077" s="503" t="s">
        <v>13084</v>
      </c>
      <c r="D5077" s="410" t="s">
        <v>13085</v>
      </c>
      <c r="E5077" s="410" t="s">
        <v>13084</v>
      </c>
      <c r="F5077" s="270"/>
      <c r="G5077" s="270"/>
      <c r="H5077" s="283" t="s">
        <v>44</v>
      </c>
      <c r="I5077" s="283" t="s">
        <v>40</v>
      </c>
      <c r="J5077" s="525">
        <v>2250</v>
      </c>
      <c r="K5077" s="501">
        <v>2025</v>
      </c>
      <c r="L5077" s="501">
        <v>1822.5</v>
      </c>
      <c r="M5077" s="501">
        <v>1800</v>
      </c>
      <c r="N5077" s="501">
        <v>1620</v>
      </c>
      <c r="O5077" s="501">
        <v>1458</v>
      </c>
      <c r="P5077" s="377" t="s">
        <v>31</v>
      </c>
      <c r="Q5077" s="377" t="s">
        <v>31</v>
      </c>
      <c r="R5077" s="377" t="s">
        <v>31</v>
      </c>
      <c r="S5077" s="430"/>
      <c r="T5077" s="283"/>
      <c r="U5077" s="283"/>
      <c r="V5077" s="270"/>
      <c r="W5077" s="270" t="s">
        <v>21</v>
      </c>
    </row>
    <row r="5078" s="253" customFormat="true" ht="25.5" hidden="true" spans="1:23">
      <c r="A5078" s="270">
        <f>MAX(A$3:A5077)+1</f>
        <v>4772</v>
      </c>
      <c r="B5078" s="270" t="s">
        <v>13086</v>
      </c>
      <c r="C5078" s="393" t="s">
        <v>13079</v>
      </c>
      <c r="D5078" s="410" t="s">
        <v>13087</v>
      </c>
      <c r="E5078" s="410" t="s">
        <v>13088</v>
      </c>
      <c r="F5078" s="270"/>
      <c r="G5078" s="270"/>
      <c r="H5078" s="283" t="s">
        <v>44</v>
      </c>
      <c r="I5078" s="283" t="s">
        <v>40</v>
      </c>
      <c r="J5078" s="490">
        <v>300</v>
      </c>
      <c r="K5078" s="490">
        <v>300</v>
      </c>
      <c r="L5078" s="490">
        <v>300</v>
      </c>
      <c r="M5078" s="490">
        <v>300</v>
      </c>
      <c r="N5078" s="490">
        <v>300</v>
      </c>
      <c r="O5078" s="490">
        <v>300</v>
      </c>
      <c r="P5078" s="377" t="s">
        <v>31</v>
      </c>
      <c r="Q5078" s="377" t="s">
        <v>31</v>
      </c>
      <c r="R5078" s="377" t="s">
        <v>31</v>
      </c>
      <c r="S5078" s="430" t="s">
        <v>13079</v>
      </c>
      <c r="T5078" s="283"/>
      <c r="U5078" s="283"/>
      <c r="V5078" s="270"/>
      <c r="W5078" s="270" t="s">
        <v>21</v>
      </c>
    </row>
    <row r="5079" s="253" customFormat="true" ht="27" hidden="true" spans="1:23">
      <c r="A5079" s="270">
        <f>MAX(A$3:A5078)+1</f>
        <v>4773</v>
      </c>
      <c r="B5079" s="270">
        <v>331507004</v>
      </c>
      <c r="C5079" s="503" t="s">
        <v>13089</v>
      </c>
      <c r="D5079" s="410" t="s">
        <v>13090</v>
      </c>
      <c r="E5079" s="410" t="s">
        <v>13089</v>
      </c>
      <c r="F5079" s="270"/>
      <c r="G5079" s="270"/>
      <c r="H5079" s="283" t="s">
        <v>44</v>
      </c>
      <c r="I5079" s="283" t="s">
        <v>40</v>
      </c>
      <c r="J5079" s="525">
        <v>2250</v>
      </c>
      <c r="K5079" s="501">
        <v>2025</v>
      </c>
      <c r="L5079" s="501">
        <v>1822.5</v>
      </c>
      <c r="M5079" s="501">
        <v>1800</v>
      </c>
      <c r="N5079" s="501">
        <v>1620</v>
      </c>
      <c r="O5079" s="501">
        <v>1458</v>
      </c>
      <c r="P5079" s="377" t="s">
        <v>31</v>
      </c>
      <c r="Q5079" s="377" t="s">
        <v>31</v>
      </c>
      <c r="R5079" s="377" t="s">
        <v>31</v>
      </c>
      <c r="S5079" s="430"/>
      <c r="T5079" s="283"/>
      <c r="U5079" s="283"/>
      <c r="V5079" s="270"/>
      <c r="W5079" s="270" t="s">
        <v>21</v>
      </c>
    </row>
    <row r="5080" s="253" customFormat="true" ht="25.5" hidden="true" spans="1:23">
      <c r="A5080" s="270">
        <f>MAX(A$3:A5079)+1</f>
        <v>4774</v>
      </c>
      <c r="B5080" s="270" t="s">
        <v>13091</v>
      </c>
      <c r="C5080" s="393" t="s">
        <v>13079</v>
      </c>
      <c r="D5080" s="410" t="s">
        <v>13092</v>
      </c>
      <c r="E5080" s="410" t="s">
        <v>13093</v>
      </c>
      <c r="F5080" s="270"/>
      <c r="G5080" s="270"/>
      <c r="H5080" s="283" t="s">
        <v>44</v>
      </c>
      <c r="I5080" s="283" t="s">
        <v>40</v>
      </c>
      <c r="J5080" s="490">
        <v>300</v>
      </c>
      <c r="K5080" s="490">
        <v>300</v>
      </c>
      <c r="L5080" s="490">
        <v>300</v>
      </c>
      <c r="M5080" s="490">
        <v>300</v>
      </c>
      <c r="N5080" s="490">
        <v>300</v>
      </c>
      <c r="O5080" s="490">
        <v>300</v>
      </c>
      <c r="P5080" s="377" t="s">
        <v>31</v>
      </c>
      <c r="Q5080" s="377" t="s">
        <v>31</v>
      </c>
      <c r="R5080" s="377" t="s">
        <v>31</v>
      </c>
      <c r="S5080" s="430" t="s">
        <v>13079</v>
      </c>
      <c r="T5080" s="283"/>
      <c r="U5080" s="283"/>
      <c r="V5080" s="270"/>
      <c r="W5080" s="270" t="s">
        <v>21</v>
      </c>
    </row>
    <row r="5081" s="253" customFormat="true" ht="27" hidden="true" spans="1:23">
      <c r="A5081" s="270">
        <f>MAX(A$3:A5080)+1</f>
        <v>4775</v>
      </c>
      <c r="B5081" s="270">
        <v>331507005</v>
      </c>
      <c r="C5081" s="503" t="s">
        <v>13094</v>
      </c>
      <c r="D5081" s="410" t="s">
        <v>13095</v>
      </c>
      <c r="E5081" s="410" t="s">
        <v>13094</v>
      </c>
      <c r="F5081" s="270"/>
      <c r="G5081" s="270"/>
      <c r="H5081" s="283" t="s">
        <v>44</v>
      </c>
      <c r="I5081" s="283" t="s">
        <v>40</v>
      </c>
      <c r="J5081" s="490">
        <v>3940</v>
      </c>
      <c r="K5081" s="490">
        <v>3940</v>
      </c>
      <c r="L5081" s="490">
        <v>3940</v>
      </c>
      <c r="M5081" s="490">
        <v>3152</v>
      </c>
      <c r="N5081" s="490">
        <v>3152</v>
      </c>
      <c r="O5081" s="490">
        <v>3152</v>
      </c>
      <c r="P5081" s="377" t="s">
        <v>31</v>
      </c>
      <c r="Q5081" s="377" t="s">
        <v>31</v>
      </c>
      <c r="R5081" s="377" t="s">
        <v>31</v>
      </c>
      <c r="S5081" s="430"/>
      <c r="T5081" s="312"/>
      <c r="U5081" s="312"/>
      <c r="V5081" s="270"/>
      <c r="W5081" s="270" t="s">
        <v>21</v>
      </c>
    </row>
    <row r="5082" s="253" customFormat="true" ht="25.5" hidden="true" spans="1:23">
      <c r="A5082" s="270">
        <f>MAX(A$3:A5081)+1</f>
        <v>4776</v>
      </c>
      <c r="B5082" s="270" t="s">
        <v>13096</v>
      </c>
      <c r="C5082" s="393" t="s">
        <v>13079</v>
      </c>
      <c r="D5082" s="410" t="s">
        <v>13097</v>
      </c>
      <c r="E5082" s="410" t="s">
        <v>13098</v>
      </c>
      <c r="F5082" s="270"/>
      <c r="G5082" s="270"/>
      <c r="H5082" s="283" t="s">
        <v>44</v>
      </c>
      <c r="I5082" s="283" t="s">
        <v>40</v>
      </c>
      <c r="J5082" s="490">
        <v>300</v>
      </c>
      <c r="K5082" s="490">
        <v>300</v>
      </c>
      <c r="L5082" s="490">
        <v>300</v>
      </c>
      <c r="M5082" s="490">
        <v>300</v>
      </c>
      <c r="N5082" s="490">
        <v>300</v>
      </c>
      <c r="O5082" s="490">
        <v>300</v>
      </c>
      <c r="P5082" s="377" t="s">
        <v>31</v>
      </c>
      <c r="Q5082" s="377" t="s">
        <v>31</v>
      </c>
      <c r="R5082" s="377" t="s">
        <v>31</v>
      </c>
      <c r="S5082" s="430" t="s">
        <v>13079</v>
      </c>
      <c r="T5082" s="283"/>
      <c r="U5082" s="283"/>
      <c r="V5082" s="270"/>
      <c r="W5082" s="270" t="s">
        <v>21</v>
      </c>
    </row>
    <row r="5083" s="253" customFormat="true" ht="27" hidden="true" spans="1:23">
      <c r="A5083" s="270">
        <f>MAX(A$3:A5082)+1</f>
        <v>4777</v>
      </c>
      <c r="B5083" s="270">
        <v>331507006</v>
      </c>
      <c r="C5083" s="503" t="s">
        <v>13099</v>
      </c>
      <c r="D5083" s="410" t="s">
        <v>13100</v>
      </c>
      <c r="E5083" s="410" t="s">
        <v>13099</v>
      </c>
      <c r="F5083" s="270"/>
      <c r="G5083" s="270"/>
      <c r="H5083" s="283" t="s">
        <v>44</v>
      </c>
      <c r="I5083" s="283" t="s">
        <v>40</v>
      </c>
      <c r="J5083" s="490">
        <v>3860</v>
      </c>
      <c r="K5083" s="490">
        <v>3860</v>
      </c>
      <c r="L5083" s="490">
        <v>3860</v>
      </c>
      <c r="M5083" s="490">
        <v>3088</v>
      </c>
      <c r="N5083" s="490">
        <v>3088</v>
      </c>
      <c r="O5083" s="490">
        <v>3088</v>
      </c>
      <c r="P5083" s="377" t="s">
        <v>31</v>
      </c>
      <c r="Q5083" s="377" t="s">
        <v>31</v>
      </c>
      <c r="R5083" s="377" t="s">
        <v>31</v>
      </c>
      <c r="S5083" s="430"/>
      <c r="T5083" s="312"/>
      <c r="U5083" s="312"/>
      <c r="V5083" s="270"/>
      <c r="W5083" s="270" t="s">
        <v>21</v>
      </c>
    </row>
    <row r="5084" s="253" customFormat="true" ht="27" hidden="true" spans="1:23">
      <c r="A5084" s="270">
        <f>MAX(A$3:A5083)+1</f>
        <v>4778</v>
      </c>
      <c r="B5084" s="270">
        <v>331507007</v>
      </c>
      <c r="C5084" s="503" t="s">
        <v>13101</v>
      </c>
      <c r="D5084" s="410" t="s">
        <v>13102</v>
      </c>
      <c r="E5084" s="410" t="s">
        <v>13101</v>
      </c>
      <c r="F5084" s="270"/>
      <c r="G5084" s="270"/>
      <c r="H5084" s="283" t="s">
        <v>44</v>
      </c>
      <c r="I5084" s="283" t="s">
        <v>40</v>
      </c>
      <c r="J5084" s="490">
        <v>4950</v>
      </c>
      <c r="K5084" s="490">
        <v>4950</v>
      </c>
      <c r="L5084" s="490">
        <v>4950</v>
      </c>
      <c r="M5084" s="490">
        <v>3960</v>
      </c>
      <c r="N5084" s="490">
        <v>3960</v>
      </c>
      <c r="O5084" s="490">
        <v>3960</v>
      </c>
      <c r="P5084" s="377" t="s">
        <v>31</v>
      </c>
      <c r="Q5084" s="377" t="s">
        <v>31</v>
      </c>
      <c r="R5084" s="377" t="s">
        <v>31</v>
      </c>
      <c r="S5084" s="430"/>
      <c r="T5084" s="312"/>
      <c r="U5084" s="312"/>
      <c r="V5084" s="270"/>
      <c r="W5084" s="270" t="s">
        <v>21</v>
      </c>
    </row>
    <row r="5085" s="253" customFormat="true" ht="25.5" hidden="true" spans="1:23">
      <c r="A5085" s="270">
        <f>MAX(A$3:A5084)+1</f>
        <v>4779</v>
      </c>
      <c r="B5085" s="270" t="s">
        <v>13103</v>
      </c>
      <c r="C5085" s="393" t="s">
        <v>13079</v>
      </c>
      <c r="D5085" s="410" t="s">
        <v>13104</v>
      </c>
      <c r="E5085" s="410" t="s">
        <v>13105</v>
      </c>
      <c r="F5085" s="270"/>
      <c r="G5085" s="270"/>
      <c r="H5085" s="283" t="s">
        <v>44</v>
      </c>
      <c r="I5085" s="283" t="s">
        <v>40</v>
      </c>
      <c r="J5085" s="490">
        <v>300</v>
      </c>
      <c r="K5085" s="490">
        <v>300</v>
      </c>
      <c r="L5085" s="490">
        <v>300</v>
      </c>
      <c r="M5085" s="490">
        <v>300</v>
      </c>
      <c r="N5085" s="490">
        <v>300</v>
      </c>
      <c r="O5085" s="490">
        <v>300</v>
      </c>
      <c r="P5085" s="377" t="s">
        <v>31</v>
      </c>
      <c r="Q5085" s="377" t="s">
        <v>31</v>
      </c>
      <c r="R5085" s="377" t="s">
        <v>31</v>
      </c>
      <c r="S5085" s="430" t="s">
        <v>13079</v>
      </c>
      <c r="T5085" s="283"/>
      <c r="U5085" s="283"/>
      <c r="V5085" s="270"/>
      <c r="W5085" s="270" t="s">
        <v>21</v>
      </c>
    </row>
    <row r="5086" s="253" customFormat="true" ht="27" hidden="true" spans="1:23">
      <c r="A5086" s="270">
        <f>MAX(A$3:A5085)+1</f>
        <v>4780</v>
      </c>
      <c r="B5086" s="270">
        <v>331507008</v>
      </c>
      <c r="C5086" s="503" t="s">
        <v>13106</v>
      </c>
      <c r="D5086" s="410" t="s">
        <v>13107</v>
      </c>
      <c r="E5086" s="410" t="s">
        <v>13106</v>
      </c>
      <c r="F5086" s="270"/>
      <c r="G5086" s="270"/>
      <c r="H5086" s="283" t="s">
        <v>44</v>
      </c>
      <c r="I5086" s="283" t="s">
        <v>40</v>
      </c>
      <c r="J5086" s="525">
        <v>2980</v>
      </c>
      <c r="K5086" s="501">
        <v>2682</v>
      </c>
      <c r="L5086" s="501">
        <v>2413.8</v>
      </c>
      <c r="M5086" s="501">
        <v>2384</v>
      </c>
      <c r="N5086" s="501">
        <v>2145.6</v>
      </c>
      <c r="O5086" s="501">
        <v>1931.04</v>
      </c>
      <c r="P5086" s="377" t="s">
        <v>31</v>
      </c>
      <c r="Q5086" s="377" t="s">
        <v>31</v>
      </c>
      <c r="R5086" s="377" t="s">
        <v>31</v>
      </c>
      <c r="S5086" s="430"/>
      <c r="T5086" s="283"/>
      <c r="U5086" s="283"/>
      <c r="V5086" s="270"/>
      <c r="W5086" s="270" t="s">
        <v>21</v>
      </c>
    </row>
    <row r="5087" s="253" customFormat="true" ht="25.5" hidden="true" spans="1:23">
      <c r="A5087" s="270">
        <f>MAX(A$3:A5086)+1</f>
        <v>4781</v>
      </c>
      <c r="B5087" s="270" t="s">
        <v>13108</v>
      </c>
      <c r="C5087" s="393" t="s">
        <v>13079</v>
      </c>
      <c r="D5087" s="410" t="s">
        <v>13109</v>
      </c>
      <c r="E5087" s="410" t="s">
        <v>13110</v>
      </c>
      <c r="F5087" s="270"/>
      <c r="G5087" s="270"/>
      <c r="H5087" s="283" t="s">
        <v>44</v>
      </c>
      <c r="I5087" s="283" t="s">
        <v>40</v>
      </c>
      <c r="J5087" s="490">
        <v>300</v>
      </c>
      <c r="K5087" s="490">
        <v>300</v>
      </c>
      <c r="L5087" s="490">
        <v>300</v>
      </c>
      <c r="M5087" s="490">
        <v>300</v>
      </c>
      <c r="N5087" s="490">
        <v>300</v>
      </c>
      <c r="O5087" s="490">
        <v>300</v>
      </c>
      <c r="P5087" s="377" t="s">
        <v>31</v>
      </c>
      <c r="Q5087" s="377" t="s">
        <v>31</v>
      </c>
      <c r="R5087" s="377" t="s">
        <v>31</v>
      </c>
      <c r="S5087" s="430" t="s">
        <v>13079</v>
      </c>
      <c r="T5087" s="283"/>
      <c r="U5087" s="283"/>
      <c r="V5087" s="270"/>
      <c r="W5087" s="270" t="s">
        <v>21</v>
      </c>
    </row>
    <row r="5088" s="253" customFormat="true" ht="27" hidden="true" spans="1:23">
      <c r="A5088" s="270">
        <f>MAX(A$3:A5087)+1</f>
        <v>4782</v>
      </c>
      <c r="B5088" s="270">
        <v>331507009</v>
      </c>
      <c r="C5088" s="503" t="s">
        <v>13111</v>
      </c>
      <c r="D5088" s="410" t="s">
        <v>13112</v>
      </c>
      <c r="E5088" s="410" t="s">
        <v>13111</v>
      </c>
      <c r="F5088" s="270"/>
      <c r="G5088" s="270"/>
      <c r="H5088" s="283" t="s">
        <v>44</v>
      </c>
      <c r="I5088" s="283" t="s">
        <v>40</v>
      </c>
      <c r="J5088" s="524">
        <v>3000</v>
      </c>
      <c r="K5088" s="494">
        <v>3000</v>
      </c>
      <c r="L5088" s="494">
        <v>3000</v>
      </c>
      <c r="M5088" s="494">
        <v>2400</v>
      </c>
      <c r="N5088" s="494">
        <v>2400</v>
      </c>
      <c r="O5088" s="494">
        <v>2400</v>
      </c>
      <c r="P5088" s="377" t="s">
        <v>31</v>
      </c>
      <c r="Q5088" s="377" t="s">
        <v>31</v>
      </c>
      <c r="R5088" s="377" t="s">
        <v>31</v>
      </c>
      <c r="S5088" s="430"/>
      <c r="T5088" s="377"/>
      <c r="U5088" s="377"/>
      <c r="V5088" s="270"/>
      <c r="W5088" s="270" t="s">
        <v>938</v>
      </c>
    </row>
    <row r="5089" s="253" customFormat="true" ht="25.5" hidden="true" spans="1:23">
      <c r="A5089" s="270">
        <f>MAX(A$3:A5088)+1</f>
        <v>4783</v>
      </c>
      <c r="B5089" s="270" t="s">
        <v>13113</v>
      </c>
      <c r="C5089" s="393" t="s">
        <v>13079</v>
      </c>
      <c r="D5089" s="410" t="s">
        <v>13114</v>
      </c>
      <c r="E5089" s="410" t="s">
        <v>13115</v>
      </c>
      <c r="F5089" s="270"/>
      <c r="G5089" s="270"/>
      <c r="H5089" s="283" t="s">
        <v>44</v>
      </c>
      <c r="I5089" s="283" t="s">
        <v>40</v>
      </c>
      <c r="J5089" s="490">
        <v>300</v>
      </c>
      <c r="K5089" s="490">
        <v>300</v>
      </c>
      <c r="L5089" s="490">
        <v>300</v>
      </c>
      <c r="M5089" s="490">
        <v>300</v>
      </c>
      <c r="N5089" s="490">
        <v>300</v>
      </c>
      <c r="O5089" s="490">
        <v>300</v>
      </c>
      <c r="P5089" s="377" t="s">
        <v>31</v>
      </c>
      <c r="Q5089" s="377" t="s">
        <v>31</v>
      </c>
      <c r="R5089" s="377" t="s">
        <v>31</v>
      </c>
      <c r="S5089" s="430" t="s">
        <v>13079</v>
      </c>
      <c r="T5089" s="283"/>
      <c r="U5089" s="283"/>
      <c r="V5089" s="270"/>
      <c r="W5089" s="270" t="s">
        <v>21</v>
      </c>
    </row>
    <row r="5090" s="253" customFormat="true" ht="27" hidden="true" spans="1:23">
      <c r="A5090" s="270">
        <f>MAX(A$3:A5089)+1</f>
        <v>4784</v>
      </c>
      <c r="B5090" s="270">
        <v>331507010</v>
      </c>
      <c r="C5090" s="503" t="s">
        <v>13116</v>
      </c>
      <c r="D5090" s="410" t="s">
        <v>13117</v>
      </c>
      <c r="E5090" s="410" t="s">
        <v>13116</v>
      </c>
      <c r="F5090" s="270" t="s">
        <v>13118</v>
      </c>
      <c r="G5090" s="270"/>
      <c r="H5090" s="283" t="s">
        <v>44</v>
      </c>
      <c r="I5090" s="283" t="s">
        <v>40</v>
      </c>
      <c r="J5090" s="524">
        <v>3000</v>
      </c>
      <c r="K5090" s="494">
        <v>3000</v>
      </c>
      <c r="L5090" s="494">
        <v>3000</v>
      </c>
      <c r="M5090" s="494">
        <v>2400</v>
      </c>
      <c r="N5090" s="494">
        <v>2400</v>
      </c>
      <c r="O5090" s="494">
        <v>2400</v>
      </c>
      <c r="P5090" s="377" t="s">
        <v>31</v>
      </c>
      <c r="Q5090" s="377" t="s">
        <v>31</v>
      </c>
      <c r="R5090" s="377" t="s">
        <v>31</v>
      </c>
      <c r="S5090" s="270"/>
      <c r="T5090" s="377"/>
      <c r="U5090" s="377"/>
      <c r="V5090" s="270"/>
      <c r="W5090" s="270" t="s">
        <v>938</v>
      </c>
    </row>
    <row r="5091" s="253" customFormat="true" ht="27" hidden="true" spans="1:23">
      <c r="A5091" s="270">
        <f>MAX(A$3:A5090)+1</f>
        <v>4785</v>
      </c>
      <c r="B5091" s="270">
        <v>331507011</v>
      </c>
      <c r="C5091" s="503" t="s">
        <v>13119</v>
      </c>
      <c r="D5091" s="410" t="s">
        <v>13120</v>
      </c>
      <c r="E5091" s="410" t="s">
        <v>13119</v>
      </c>
      <c r="F5091" s="270"/>
      <c r="G5091" s="270"/>
      <c r="H5091" s="283" t="s">
        <v>39</v>
      </c>
      <c r="I5091" s="283" t="s">
        <v>40</v>
      </c>
      <c r="J5091" s="524">
        <v>2000</v>
      </c>
      <c r="K5091" s="494">
        <v>2000</v>
      </c>
      <c r="L5091" s="494">
        <v>2000</v>
      </c>
      <c r="M5091" s="494">
        <v>1600</v>
      </c>
      <c r="N5091" s="494">
        <v>1600</v>
      </c>
      <c r="O5091" s="494">
        <v>1600</v>
      </c>
      <c r="P5091" s="377" t="s">
        <v>31</v>
      </c>
      <c r="Q5091" s="377" t="s">
        <v>31</v>
      </c>
      <c r="R5091" s="377" t="s">
        <v>31</v>
      </c>
      <c r="S5091" s="270"/>
      <c r="T5091" s="377"/>
      <c r="U5091" s="377"/>
      <c r="V5091" s="270"/>
      <c r="W5091" s="270" t="s">
        <v>938</v>
      </c>
    </row>
    <row r="5092" s="253" customFormat="true" ht="27" hidden="true" spans="1:23">
      <c r="A5092" s="270">
        <f>MAX(A$3:A5091)+1</f>
        <v>4786</v>
      </c>
      <c r="B5092" s="270">
        <v>331507012</v>
      </c>
      <c r="C5092" s="341" t="s">
        <v>13121</v>
      </c>
      <c r="D5092" s="410" t="s">
        <v>13122</v>
      </c>
      <c r="E5092" s="410" t="s">
        <v>13121</v>
      </c>
      <c r="F5092" s="270"/>
      <c r="G5092" s="270"/>
      <c r="H5092" s="283" t="s">
        <v>39</v>
      </c>
      <c r="I5092" s="283" t="s">
        <v>40</v>
      </c>
      <c r="J5092" s="490">
        <v>2490</v>
      </c>
      <c r="K5092" s="490">
        <v>2490</v>
      </c>
      <c r="L5092" s="490">
        <v>2490</v>
      </c>
      <c r="M5092" s="490">
        <v>1992</v>
      </c>
      <c r="N5092" s="490">
        <v>1992</v>
      </c>
      <c r="O5092" s="490">
        <v>1992</v>
      </c>
      <c r="P5092" s="377" t="s">
        <v>31</v>
      </c>
      <c r="Q5092" s="377" t="s">
        <v>31</v>
      </c>
      <c r="R5092" s="377" t="s">
        <v>31</v>
      </c>
      <c r="S5092" s="270"/>
      <c r="T5092" s="283"/>
      <c r="U5092" s="283"/>
      <c r="V5092" s="270"/>
      <c r="W5092" s="270" t="s">
        <v>21</v>
      </c>
    </row>
    <row r="5093" s="253" customFormat="true" ht="27" hidden="true" spans="1:23">
      <c r="A5093" s="270">
        <f>MAX(A$3:A5092)+1</f>
        <v>4787</v>
      </c>
      <c r="B5093" s="270">
        <v>331507013</v>
      </c>
      <c r="C5093" s="341" t="s">
        <v>13123</v>
      </c>
      <c r="D5093" s="410" t="s">
        <v>13124</v>
      </c>
      <c r="E5093" s="410" t="s">
        <v>13123</v>
      </c>
      <c r="F5093" s="270" t="s">
        <v>13125</v>
      </c>
      <c r="G5093" s="270"/>
      <c r="H5093" s="283" t="s">
        <v>39</v>
      </c>
      <c r="I5093" s="283" t="s">
        <v>40</v>
      </c>
      <c r="J5093" s="490">
        <v>2160</v>
      </c>
      <c r="K5093" s="490">
        <v>2160</v>
      </c>
      <c r="L5093" s="490">
        <v>2160</v>
      </c>
      <c r="M5093" s="490">
        <v>1728</v>
      </c>
      <c r="N5093" s="490">
        <v>1728</v>
      </c>
      <c r="O5093" s="490">
        <v>1728</v>
      </c>
      <c r="P5093" s="377" t="s">
        <v>31</v>
      </c>
      <c r="Q5093" s="377" t="s">
        <v>31</v>
      </c>
      <c r="R5093" s="377" t="s">
        <v>31</v>
      </c>
      <c r="S5093" s="270"/>
      <c r="T5093" s="283"/>
      <c r="U5093" s="283"/>
      <c r="V5093" s="270"/>
      <c r="W5093" s="270" t="s">
        <v>21</v>
      </c>
    </row>
    <row r="5094" s="253" customFormat="true" ht="27" hidden="true" spans="1:23">
      <c r="A5094" s="270">
        <f>MAX(A$3:A5093)+1</f>
        <v>4788</v>
      </c>
      <c r="B5094" s="270">
        <v>331507014</v>
      </c>
      <c r="C5094" s="341" t="s">
        <v>13126</v>
      </c>
      <c r="D5094" s="410" t="s">
        <v>13127</v>
      </c>
      <c r="E5094" s="410" t="s">
        <v>13126</v>
      </c>
      <c r="F5094" s="270"/>
      <c r="G5094" s="270"/>
      <c r="H5094" s="283" t="s">
        <v>39</v>
      </c>
      <c r="I5094" s="283" t="s">
        <v>40</v>
      </c>
      <c r="J5094" s="490">
        <v>5750</v>
      </c>
      <c r="K5094" s="490">
        <v>5750</v>
      </c>
      <c r="L5094" s="490">
        <v>5750</v>
      </c>
      <c r="M5094" s="490">
        <v>4600</v>
      </c>
      <c r="N5094" s="490">
        <v>4600</v>
      </c>
      <c r="O5094" s="490">
        <v>4600</v>
      </c>
      <c r="P5094" s="377" t="s">
        <v>31</v>
      </c>
      <c r="Q5094" s="377" t="s">
        <v>31</v>
      </c>
      <c r="R5094" s="377" t="s">
        <v>31</v>
      </c>
      <c r="S5094" s="270"/>
      <c r="T5094" s="312"/>
      <c r="U5094" s="312"/>
      <c r="V5094" s="270"/>
      <c r="W5094" s="270" t="s">
        <v>21</v>
      </c>
    </row>
    <row r="5095" s="252" customFormat="true" ht="25.5" hidden="true" spans="1:23">
      <c r="A5095" s="270"/>
      <c r="B5095" s="270">
        <v>331508</v>
      </c>
      <c r="C5095" s="270" t="s">
        <v>13128</v>
      </c>
      <c r="D5095" s="410"/>
      <c r="E5095" s="410"/>
      <c r="F5095" s="270"/>
      <c r="G5095" s="270"/>
      <c r="H5095" s="283"/>
      <c r="I5095" s="283"/>
      <c r="J5095" s="490"/>
      <c r="K5095" s="490"/>
      <c r="L5095" s="490"/>
      <c r="M5095" s="490"/>
      <c r="N5095" s="490"/>
      <c r="O5095" s="490"/>
      <c r="P5095" s="377"/>
      <c r="Q5095" s="377"/>
      <c r="R5095" s="377"/>
      <c r="S5095" s="270"/>
      <c r="T5095" s="283"/>
      <c r="U5095" s="283"/>
      <c r="V5095" s="270"/>
      <c r="W5095" s="270" t="s">
        <v>21</v>
      </c>
    </row>
    <row r="5096" s="253" customFormat="true" ht="27" hidden="true" spans="1:23">
      <c r="A5096" s="270">
        <f>MAX(A$3:A5095)+1</f>
        <v>4789</v>
      </c>
      <c r="B5096" s="270">
        <v>331508001</v>
      </c>
      <c r="C5096" s="503" t="s">
        <v>13129</v>
      </c>
      <c r="D5096" s="410" t="s">
        <v>13130</v>
      </c>
      <c r="E5096" s="410" t="s">
        <v>13129</v>
      </c>
      <c r="F5096" s="270"/>
      <c r="G5096" s="270"/>
      <c r="H5096" s="283" t="s">
        <v>39</v>
      </c>
      <c r="I5096" s="283" t="s">
        <v>40</v>
      </c>
      <c r="J5096" s="490">
        <v>3160</v>
      </c>
      <c r="K5096" s="490">
        <v>3160</v>
      </c>
      <c r="L5096" s="490">
        <v>3160</v>
      </c>
      <c r="M5096" s="490">
        <v>2528</v>
      </c>
      <c r="N5096" s="490">
        <v>2528</v>
      </c>
      <c r="O5096" s="490">
        <v>2528</v>
      </c>
      <c r="P5096" s="377" t="s">
        <v>31</v>
      </c>
      <c r="Q5096" s="377" t="s">
        <v>31</v>
      </c>
      <c r="R5096" s="377" t="s">
        <v>31</v>
      </c>
      <c r="S5096" s="270"/>
      <c r="T5096" s="312"/>
      <c r="U5096" s="312"/>
      <c r="V5096" s="270"/>
      <c r="W5096" s="270" t="s">
        <v>21</v>
      </c>
    </row>
    <row r="5097" s="253" customFormat="true" ht="40.5" hidden="true" spans="1:23">
      <c r="A5097" s="270">
        <f>MAX(A$3:A5096)+1</f>
        <v>4790</v>
      </c>
      <c r="B5097" s="270">
        <v>331508002</v>
      </c>
      <c r="C5097" s="503" t="s">
        <v>13131</v>
      </c>
      <c r="D5097" s="410" t="s">
        <v>13132</v>
      </c>
      <c r="E5097" s="410" t="s">
        <v>13131</v>
      </c>
      <c r="F5097" s="270"/>
      <c r="G5097" s="270"/>
      <c r="H5097" s="283" t="s">
        <v>44</v>
      </c>
      <c r="I5097" s="283" t="s">
        <v>40</v>
      </c>
      <c r="J5097" s="524">
        <v>2500</v>
      </c>
      <c r="K5097" s="494">
        <v>2500</v>
      </c>
      <c r="L5097" s="494">
        <v>2500</v>
      </c>
      <c r="M5097" s="494">
        <v>2000</v>
      </c>
      <c r="N5097" s="494">
        <v>2000</v>
      </c>
      <c r="O5097" s="494">
        <v>2000</v>
      </c>
      <c r="P5097" s="377" t="s">
        <v>31</v>
      </c>
      <c r="Q5097" s="377" t="s">
        <v>31</v>
      </c>
      <c r="R5097" s="377" t="s">
        <v>31</v>
      </c>
      <c r="S5097" s="270"/>
      <c r="T5097" s="377"/>
      <c r="U5097" s="377"/>
      <c r="V5097" s="270"/>
      <c r="W5097" s="270" t="s">
        <v>938</v>
      </c>
    </row>
    <row r="5098" s="253" customFormat="true" ht="25.5" hidden="true" spans="1:23">
      <c r="A5098" s="270">
        <f>MAX(A$3:A5097)+1</f>
        <v>4791</v>
      </c>
      <c r="B5098" s="270">
        <v>331508003</v>
      </c>
      <c r="C5098" s="503" t="s">
        <v>13133</v>
      </c>
      <c r="D5098" s="410" t="s">
        <v>13134</v>
      </c>
      <c r="E5098" s="410" t="s">
        <v>13133</v>
      </c>
      <c r="F5098" s="270"/>
      <c r="G5098" s="270"/>
      <c r="H5098" s="283" t="s">
        <v>39</v>
      </c>
      <c r="I5098" s="283" t="s">
        <v>40</v>
      </c>
      <c r="J5098" s="524">
        <v>1900</v>
      </c>
      <c r="K5098" s="494">
        <v>1900</v>
      </c>
      <c r="L5098" s="494">
        <v>1900</v>
      </c>
      <c r="M5098" s="494">
        <v>1520</v>
      </c>
      <c r="N5098" s="494">
        <v>1520</v>
      </c>
      <c r="O5098" s="494">
        <v>1520</v>
      </c>
      <c r="P5098" s="377" t="s">
        <v>31</v>
      </c>
      <c r="Q5098" s="377" t="s">
        <v>31</v>
      </c>
      <c r="R5098" s="377" t="s">
        <v>31</v>
      </c>
      <c r="S5098" s="270"/>
      <c r="T5098" s="377"/>
      <c r="U5098" s="377"/>
      <c r="V5098" s="270"/>
      <c r="W5098" s="270" t="s">
        <v>938</v>
      </c>
    </row>
    <row r="5099" s="253" customFormat="true" ht="40.5" hidden="true" spans="1:23">
      <c r="A5099" s="270">
        <f>MAX(A$3:A5098)+1</f>
        <v>4792</v>
      </c>
      <c r="B5099" s="270">
        <v>331508004</v>
      </c>
      <c r="C5099" s="503" t="s">
        <v>13135</v>
      </c>
      <c r="D5099" s="410" t="s">
        <v>13136</v>
      </c>
      <c r="E5099" s="410" t="s">
        <v>13135</v>
      </c>
      <c r="F5099" s="270"/>
      <c r="G5099" s="270"/>
      <c r="H5099" s="283" t="s">
        <v>39</v>
      </c>
      <c r="I5099" s="283" t="s">
        <v>40</v>
      </c>
      <c r="J5099" s="524">
        <v>3000</v>
      </c>
      <c r="K5099" s="494">
        <v>3000</v>
      </c>
      <c r="L5099" s="494">
        <v>3000</v>
      </c>
      <c r="M5099" s="494">
        <v>2400</v>
      </c>
      <c r="N5099" s="494">
        <v>2400</v>
      </c>
      <c r="O5099" s="494">
        <v>2400</v>
      </c>
      <c r="P5099" s="377" t="s">
        <v>31</v>
      </c>
      <c r="Q5099" s="377" t="s">
        <v>31</v>
      </c>
      <c r="R5099" s="377" t="s">
        <v>31</v>
      </c>
      <c r="S5099" s="270"/>
      <c r="T5099" s="377"/>
      <c r="U5099" s="377"/>
      <c r="V5099" s="270"/>
      <c r="W5099" s="270" t="s">
        <v>938</v>
      </c>
    </row>
    <row r="5100" s="253" customFormat="true" ht="27" hidden="true" spans="1:23">
      <c r="A5100" s="270">
        <f>MAX(A$3:A5099)+1</f>
        <v>4793</v>
      </c>
      <c r="B5100" s="270">
        <v>331508005</v>
      </c>
      <c r="C5100" s="503" t="s">
        <v>13137</v>
      </c>
      <c r="D5100" s="410" t="s">
        <v>13138</v>
      </c>
      <c r="E5100" s="410" t="s">
        <v>13137</v>
      </c>
      <c r="F5100" s="270"/>
      <c r="G5100" s="270"/>
      <c r="H5100" s="283" t="s">
        <v>44</v>
      </c>
      <c r="I5100" s="283" t="s">
        <v>40</v>
      </c>
      <c r="J5100" s="524">
        <v>4000</v>
      </c>
      <c r="K5100" s="494">
        <v>4000</v>
      </c>
      <c r="L5100" s="494">
        <v>4000</v>
      </c>
      <c r="M5100" s="494">
        <v>3200</v>
      </c>
      <c r="N5100" s="494">
        <v>3200</v>
      </c>
      <c r="O5100" s="494">
        <v>3200</v>
      </c>
      <c r="P5100" s="377" t="s">
        <v>31</v>
      </c>
      <c r="Q5100" s="377" t="s">
        <v>31</v>
      </c>
      <c r="R5100" s="377" t="s">
        <v>31</v>
      </c>
      <c r="S5100" s="270"/>
      <c r="T5100" s="377"/>
      <c r="U5100" s="377"/>
      <c r="V5100" s="270"/>
      <c r="W5100" s="270" t="s">
        <v>938</v>
      </c>
    </row>
    <row r="5101" s="253" customFormat="true" ht="63.75" hidden="true" spans="1:23">
      <c r="A5101" s="270">
        <f>MAX(A$3:A5100)+1</f>
        <v>4794</v>
      </c>
      <c r="B5101" s="270">
        <v>331508006</v>
      </c>
      <c r="C5101" s="519" t="s">
        <v>13139</v>
      </c>
      <c r="D5101" s="336" t="s">
        <v>13140</v>
      </c>
      <c r="E5101" s="336" t="s">
        <v>13139</v>
      </c>
      <c r="F5101" s="270" t="s">
        <v>13141</v>
      </c>
      <c r="G5101" s="270"/>
      <c r="H5101" s="287" t="s">
        <v>29</v>
      </c>
      <c r="I5101" s="377" t="s">
        <v>40</v>
      </c>
      <c r="J5101" s="289" t="s">
        <v>70</v>
      </c>
      <c r="K5101" s="290"/>
      <c r="L5101" s="291"/>
      <c r="M5101" s="289" t="s">
        <v>70</v>
      </c>
      <c r="N5101" s="290"/>
      <c r="O5101" s="291"/>
      <c r="P5101" s="289" t="s">
        <v>70</v>
      </c>
      <c r="Q5101" s="290"/>
      <c r="R5101" s="291"/>
      <c r="S5101" s="271"/>
      <c r="T5101" s="283"/>
      <c r="U5101" s="283"/>
      <c r="V5101" s="270"/>
      <c r="W5101" s="270" t="s">
        <v>535</v>
      </c>
    </row>
    <row r="5102" s="252" customFormat="true" ht="25.5" hidden="true" spans="1:23">
      <c r="A5102" s="270"/>
      <c r="B5102" s="270">
        <v>331509</v>
      </c>
      <c r="C5102" s="270" t="s">
        <v>13142</v>
      </c>
      <c r="D5102" s="410"/>
      <c r="E5102" s="410"/>
      <c r="F5102" s="270"/>
      <c r="G5102" s="270"/>
      <c r="H5102" s="283"/>
      <c r="I5102" s="283"/>
      <c r="J5102" s="490"/>
      <c r="K5102" s="490"/>
      <c r="L5102" s="490"/>
      <c r="M5102" s="490"/>
      <c r="N5102" s="490"/>
      <c r="O5102" s="490"/>
      <c r="P5102" s="377"/>
      <c r="Q5102" s="377"/>
      <c r="R5102" s="377"/>
      <c r="S5102" s="270"/>
      <c r="T5102" s="283"/>
      <c r="U5102" s="283"/>
      <c r="V5102" s="270"/>
      <c r="W5102" s="270" t="s">
        <v>21</v>
      </c>
    </row>
    <row r="5103" s="253" customFormat="true" ht="27" hidden="true" spans="1:23">
      <c r="A5103" s="270">
        <f>MAX(A$3:A5102)+1</f>
        <v>4795</v>
      </c>
      <c r="B5103" s="270">
        <v>331509001</v>
      </c>
      <c r="C5103" s="503" t="s">
        <v>13143</v>
      </c>
      <c r="D5103" s="410" t="s">
        <v>13144</v>
      </c>
      <c r="E5103" s="410" t="s">
        <v>13143</v>
      </c>
      <c r="F5103" s="270"/>
      <c r="G5103" s="270"/>
      <c r="H5103" s="283" t="s">
        <v>39</v>
      </c>
      <c r="I5103" s="283" t="s">
        <v>40</v>
      </c>
      <c r="J5103" s="525">
        <v>1050</v>
      </c>
      <c r="K5103" s="501">
        <v>945</v>
      </c>
      <c r="L5103" s="501">
        <v>850.5</v>
      </c>
      <c r="M5103" s="501">
        <v>840</v>
      </c>
      <c r="N5103" s="501">
        <v>756</v>
      </c>
      <c r="O5103" s="501">
        <v>680.4</v>
      </c>
      <c r="P5103" s="377" t="s">
        <v>31</v>
      </c>
      <c r="Q5103" s="377" t="s">
        <v>31</v>
      </c>
      <c r="R5103" s="377" t="s">
        <v>31</v>
      </c>
      <c r="S5103" s="270"/>
      <c r="T5103" s="283"/>
      <c r="U5103" s="283"/>
      <c r="V5103" s="270"/>
      <c r="W5103" s="270" t="s">
        <v>21</v>
      </c>
    </row>
    <row r="5104" s="253" customFormat="true" ht="40.5" hidden="true" spans="1:23">
      <c r="A5104" s="270">
        <f>MAX(A$3:A5103)+1</f>
        <v>4796</v>
      </c>
      <c r="B5104" s="270">
        <v>331509002</v>
      </c>
      <c r="C5104" s="503" t="s">
        <v>13145</v>
      </c>
      <c r="D5104" s="410" t="s">
        <v>13146</v>
      </c>
      <c r="E5104" s="410" t="s">
        <v>13145</v>
      </c>
      <c r="F5104" s="270"/>
      <c r="G5104" s="270"/>
      <c r="H5104" s="283" t="s">
        <v>39</v>
      </c>
      <c r="I5104" s="283" t="s">
        <v>40</v>
      </c>
      <c r="J5104" s="525">
        <v>1500</v>
      </c>
      <c r="K5104" s="501">
        <v>1350</v>
      </c>
      <c r="L5104" s="501">
        <v>1215</v>
      </c>
      <c r="M5104" s="501">
        <v>1200</v>
      </c>
      <c r="N5104" s="501">
        <v>1080</v>
      </c>
      <c r="O5104" s="501">
        <v>972</v>
      </c>
      <c r="P5104" s="377" t="s">
        <v>31</v>
      </c>
      <c r="Q5104" s="377" t="s">
        <v>31</v>
      </c>
      <c r="R5104" s="377" t="s">
        <v>31</v>
      </c>
      <c r="S5104" s="270"/>
      <c r="T5104" s="283"/>
      <c r="U5104" s="283"/>
      <c r="V5104" s="270"/>
      <c r="W5104" s="270" t="s">
        <v>21</v>
      </c>
    </row>
    <row r="5105" s="253" customFormat="true" ht="27" hidden="true" spans="1:23">
      <c r="A5105" s="270">
        <f>MAX(A$3:A5104)+1</f>
        <v>4797</v>
      </c>
      <c r="B5105" s="270">
        <v>331509003</v>
      </c>
      <c r="C5105" s="503" t="s">
        <v>13147</v>
      </c>
      <c r="D5105" s="410" t="s">
        <v>13148</v>
      </c>
      <c r="E5105" s="410" t="s">
        <v>13147</v>
      </c>
      <c r="F5105" s="270"/>
      <c r="G5105" s="270"/>
      <c r="H5105" s="283" t="s">
        <v>39</v>
      </c>
      <c r="I5105" s="283" t="s">
        <v>40</v>
      </c>
      <c r="J5105" s="525">
        <v>1500</v>
      </c>
      <c r="K5105" s="501">
        <v>1350</v>
      </c>
      <c r="L5105" s="501">
        <v>1215</v>
      </c>
      <c r="M5105" s="501">
        <v>1200</v>
      </c>
      <c r="N5105" s="501">
        <v>1080</v>
      </c>
      <c r="O5105" s="501">
        <v>972</v>
      </c>
      <c r="P5105" s="377" t="s">
        <v>31</v>
      </c>
      <c r="Q5105" s="377" t="s">
        <v>31</v>
      </c>
      <c r="R5105" s="377" t="s">
        <v>31</v>
      </c>
      <c r="S5105" s="270"/>
      <c r="T5105" s="283"/>
      <c r="U5105" s="283"/>
      <c r="V5105" s="270"/>
      <c r="W5105" s="270" t="s">
        <v>21</v>
      </c>
    </row>
    <row r="5106" s="253" customFormat="true" ht="25.5" hidden="true" spans="1:23">
      <c r="A5106" s="270">
        <f>MAX(A$3:A5105)+1</f>
        <v>4798</v>
      </c>
      <c r="B5106" s="270">
        <v>331509004</v>
      </c>
      <c r="C5106" s="503" t="s">
        <v>13149</v>
      </c>
      <c r="D5106" s="410" t="s">
        <v>13150</v>
      </c>
      <c r="E5106" s="410" t="s">
        <v>13149</v>
      </c>
      <c r="F5106" s="270" t="s">
        <v>13151</v>
      </c>
      <c r="G5106" s="270"/>
      <c r="H5106" s="283" t="s">
        <v>44</v>
      </c>
      <c r="I5106" s="283" t="s">
        <v>40</v>
      </c>
      <c r="J5106" s="525">
        <v>750</v>
      </c>
      <c r="K5106" s="501">
        <v>675</v>
      </c>
      <c r="L5106" s="501">
        <v>607.5</v>
      </c>
      <c r="M5106" s="501">
        <v>600</v>
      </c>
      <c r="N5106" s="501">
        <v>540</v>
      </c>
      <c r="O5106" s="501">
        <v>486</v>
      </c>
      <c r="P5106" s="377" t="s">
        <v>31</v>
      </c>
      <c r="Q5106" s="377" t="s">
        <v>31</v>
      </c>
      <c r="R5106" s="377" t="s">
        <v>31</v>
      </c>
      <c r="S5106" s="270"/>
      <c r="T5106" s="283"/>
      <c r="U5106" s="283"/>
      <c r="V5106" s="270"/>
      <c r="W5106" s="270" t="s">
        <v>21</v>
      </c>
    </row>
    <row r="5107" s="253" customFormat="true" ht="25.5" hidden="true" spans="1:23">
      <c r="A5107" s="270">
        <f>MAX(A$3:A5106)+1</f>
        <v>4799</v>
      </c>
      <c r="B5107" s="270">
        <v>331509005</v>
      </c>
      <c r="C5107" s="503" t="s">
        <v>13152</v>
      </c>
      <c r="D5107" s="410" t="s">
        <v>13153</v>
      </c>
      <c r="E5107" s="410" t="s">
        <v>13152</v>
      </c>
      <c r="F5107" s="270"/>
      <c r="G5107" s="270"/>
      <c r="H5107" s="283" t="s">
        <v>39</v>
      </c>
      <c r="I5107" s="283" t="s">
        <v>40</v>
      </c>
      <c r="J5107" s="525">
        <v>750</v>
      </c>
      <c r="K5107" s="501">
        <v>675</v>
      </c>
      <c r="L5107" s="501">
        <v>607.5</v>
      </c>
      <c r="M5107" s="501">
        <v>600</v>
      </c>
      <c r="N5107" s="501">
        <v>540</v>
      </c>
      <c r="O5107" s="501">
        <v>486</v>
      </c>
      <c r="P5107" s="377" t="s">
        <v>31</v>
      </c>
      <c r="Q5107" s="377" t="s">
        <v>31</v>
      </c>
      <c r="R5107" s="377" t="s">
        <v>31</v>
      </c>
      <c r="S5107" s="270"/>
      <c r="T5107" s="283"/>
      <c r="U5107" s="283"/>
      <c r="V5107" s="270"/>
      <c r="W5107" s="270" t="s">
        <v>21</v>
      </c>
    </row>
    <row r="5108" s="253" customFormat="true" ht="25.5" hidden="true" spans="1:23">
      <c r="A5108" s="270">
        <f>MAX(A$3:A5107)+1</f>
        <v>4800</v>
      </c>
      <c r="B5108" s="270">
        <v>331509006</v>
      </c>
      <c r="C5108" s="503" t="s">
        <v>13154</v>
      </c>
      <c r="D5108" s="410" t="s">
        <v>13155</v>
      </c>
      <c r="E5108" s="410" t="s">
        <v>13154</v>
      </c>
      <c r="F5108" s="270" t="s">
        <v>13156</v>
      </c>
      <c r="G5108" s="270"/>
      <c r="H5108" s="283" t="s">
        <v>39</v>
      </c>
      <c r="I5108" s="283" t="s">
        <v>40</v>
      </c>
      <c r="J5108" s="525">
        <v>750</v>
      </c>
      <c r="K5108" s="501">
        <v>675</v>
      </c>
      <c r="L5108" s="501">
        <v>607.5</v>
      </c>
      <c r="M5108" s="501">
        <v>600</v>
      </c>
      <c r="N5108" s="501">
        <v>540</v>
      </c>
      <c r="O5108" s="501">
        <v>486</v>
      </c>
      <c r="P5108" s="377" t="s">
        <v>31</v>
      </c>
      <c r="Q5108" s="377" t="s">
        <v>31</v>
      </c>
      <c r="R5108" s="377" t="s">
        <v>31</v>
      </c>
      <c r="S5108" s="270"/>
      <c r="T5108" s="283"/>
      <c r="U5108" s="283"/>
      <c r="V5108" s="270"/>
      <c r="W5108" s="270" t="s">
        <v>21</v>
      </c>
    </row>
    <row r="5109" s="253" customFormat="true" ht="25.5" hidden="true" spans="1:23">
      <c r="A5109" s="270">
        <f>MAX(A$3:A5108)+1</f>
        <v>4801</v>
      </c>
      <c r="B5109" s="270" t="s">
        <v>13157</v>
      </c>
      <c r="C5109" s="393" t="s">
        <v>13158</v>
      </c>
      <c r="D5109" s="410" t="s">
        <v>13159</v>
      </c>
      <c r="E5109" s="410" t="s">
        <v>13160</v>
      </c>
      <c r="F5109" s="270"/>
      <c r="G5109" s="270"/>
      <c r="H5109" s="283" t="s">
        <v>39</v>
      </c>
      <c r="I5109" s="283" t="s">
        <v>40</v>
      </c>
      <c r="J5109" s="490">
        <v>300</v>
      </c>
      <c r="K5109" s="490">
        <v>300</v>
      </c>
      <c r="L5109" s="490">
        <v>300</v>
      </c>
      <c r="M5109" s="490">
        <v>300</v>
      </c>
      <c r="N5109" s="490">
        <v>300</v>
      </c>
      <c r="O5109" s="490">
        <v>300</v>
      </c>
      <c r="P5109" s="377" t="s">
        <v>31</v>
      </c>
      <c r="Q5109" s="377" t="s">
        <v>31</v>
      </c>
      <c r="R5109" s="377" t="s">
        <v>31</v>
      </c>
      <c r="S5109" s="430" t="s">
        <v>13158</v>
      </c>
      <c r="T5109" s="283"/>
      <c r="U5109" s="283"/>
      <c r="V5109" s="270"/>
      <c r="W5109" s="270" t="s">
        <v>21</v>
      </c>
    </row>
    <row r="5110" s="253" customFormat="true" ht="40.5" hidden="true" spans="1:23">
      <c r="A5110" s="270">
        <f>MAX(A$3:A5109)+1</f>
        <v>4802</v>
      </c>
      <c r="B5110" s="270">
        <v>331509007</v>
      </c>
      <c r="C5110" s="503" t="s">
        <v>13161</v>
      </c>
      <c r="D5110" s="410" t="s">
        <v>13162</v>
      </c>
      <c r="E5110" s="410" t="s">
        <v>13161</v>
      </c>
      <c r="F5110" s="270"/>
      <c r="G5110" s="270"/>
      <c r="H5110" s="283" t="s">
        <v>4442</v>
      </c>
      <c r="I5110" s="283" t="s">
        <v>40</v>
      </c>
      <c r="J5110" s="524">
        <v>2300</v>
      </c>
      <c r="K5110" s="494">
        <v>2300</v>
      </c>
      <c r="L5110" s="494">
        <v>2300</v>
      </c>
      <c r="M5110" s="494">
        <v>1840</v>
      </c>
      <c r="N5110" s="494">
        <v>1840</v>
      </c>
      <c r="O5110" s="494">
        <v>1840</v>
      </c>
      <c r="P5110" s="377" t="s">
        <v>31</v>
      </c>
      <c r="Q5110" s="377" t="s">
        <v>31</v>
      </c>
      <c r="R5110" s="377" t="s">
        <v>31</v>
      </c>
      <c r="S5110" s="272" t="s">
        <v>8517</v>
      </c>
      <c r="T5110" s="377"/>
      <c r="U5110" s="377"/>
      <c r="V5110" s="270"/>
      <c r="W5110" s="270" t="s">
        <v>938</v>
      </c>
    </row>
    <row r="5111" s="253" customFormat="true" ht="40.5" hidden="true" spans="1:23">
      <c r="A5111" s="270">
        <f>MAX(A$3:A5110)+1</f>
        <v>4803</v>
      </c>
      <c r="B5111" s="270">
        <v>331509008</v>
      </c>
      <c r="C5111" s="503" t="s">
        <v>13163</v>
      </c>
      <c r="D5111" s="410" t="s">
        <v>13164</v>
      </c>
      <c r="E5111" s="410" t="s">
        <v>13163</v>
      </c>
      <c r="F5111" s="270"/>
      <c r="G5111" s="270"/>
      <c r="H5111" s="283" t="s">
        <v>44</v>
      </c>
      <c r="I5111" s="283" t="s">
        <v>40</v>
      </c>
      <c r="J5111" s="524">
        <v>4600</v>
      </c>
      <c r="K5111" s="494">
        <v>4600</v>
      </c>
      <c r="L5111" s="494">
        <v>4600</v>
      </c>
      <c r="M5111" s="494">
        <v>3680</v>
      </c>
      <c r="N5111" s="494">
        <v>3680</v>
      </c>
      <c r="O5111" s="494">
        <v>3680</v>
      </c>
      <c r="P5111" s="377" t="s">
        <v>31</v>
      </c>
      <c r="Q5111" s="377" t="s">
        <v>31</v>
      </c>
      <c r="R5111" s="377" t="s">
        <v>31</v>
      </c>
      <c r="S5111" s="270"/>
      <c r="T5111" s="377"/>
      <c r="U5111" s="377"/>
      <c r="V5111" s="270"/>
      <c r="W5111" s="270" t="s">
        <v>938</v>
      </c>
    </row>
    <row r="5112" s="253" customFormat="true" ht="25.5" hidden="true" spans="1:23">
      <c r="A5112" s="270">
        <f>MAX(A$3:A5111)+1</f>
        <v>4804</v>
      </c>
      <c r="B5112" s="270">
        <v>331509009</v>
      </c>
      <c r="C5112" s="503" t="s">
        <v>13165</v>
      </c>
      <c r="D5112" s="410" t="s">
        <v>13166</v>
      </c>
      <c r="E5112" s="410" t="s">
        <v>13165</v>
      </c>
      <c r="F5112" s="270" t="s">
        <v>13167</v>
      </c>
      <c r="G5112" s="270"/>
      <c r="H5112" s="283" t="s">
        <v>39</v>
      </c>
      <c r="I5112" s="283" t="s">
        <v>40</v>
      </c>
      <c r="J5112" s="525">
        <v>1500</v>
      </c>
      <c r="K5112" s="501">
        <v>1350</v>
      </c>
      <c r="L5112" s="501">
        <v>1215</v>
      </c>
      <c r="M5112" s="501">
        <v>1200</v>
      </c>
      <c r="N5112" s="501">
        <v>1080</v>
      </c>
      <c r="O5112" s="501">
        <v>972</v>
      </c>
      <c r="P5112" s="377" t="s">
        <v>31</v>
      </c>
      <c r="Q5112" s="377" t="s">
        <v>31</v>
      </c>
      <c r="R5112" s="377" t="s">
        <v>31</v>
      </c>
      <c r="S5112" s="270"/>
      <c r="T5112" s="283"/>
      <c r="U5112" s="283"/>
      <c r="V5112" s="270"/>
      <c r="W5112" s="270" t="s">
        <v>21</v>
      </c>
    </row>
    <row r="5113" s="252" customFormat="true" ht="25.5" hidden="true" spans="1:23">
      <c r="A5113" s="270"/>
      <c r="B5113" s="270">
        <v>331510</v>
      </c>
      <c r="C5113" s="270" t="s">
        <v>13168</v>
      </c>
      <c r="D5113" s="410"/>
      <c r="E5113" s="410"/>
      <c r="F5113" s="270"/>
      <c r="G5113" s="270"/>
      <c r="H5113" s="283"/>
      <c r="I5113" s="283"/>
      <c r="J5113" s="490"/>
      <c r="K5113" s="490"/>
      <c r="L5113" s="490"/>
      <c r="M5113" s="490"/>
      <c r="N5113" s="490"/>
      <c r="O5113" s="490"/>
      <c r="P5113" s="377"/>
      <c r="Q5113" s="377"/>
      <c r="R5113" s="377"/>
      <c r="S5113" s="270"/>
      <c r="T5113" s="283"/>
      <c r="U5113" s="283"/>
      <c r="V5113" s="270"/>
      <c r="W5113" s="270" t="s">
        <v>21</v>
      </c>
    </row>
    <row r="5114" s="253" customFormat="true" ht="25.5" hidden="true" spans="1:23">
      <c r="A5114" s="270">
        <f>MAX(A$3:A5113)+1</f>
        <v>4805</v>
      </c>
      <c r="B5114" s="270">
        <v>331510001</v>
      </c>
      <c r="C5114" s="503" t="s">
        <v>13169</v>
      </c>
      <c r="D5114" s="410" t="s">
        <v>13170</v>
      </c>
      <c r="E5114" s="410" t="s">
        <v>13169</v>
      </c>
      <c r="F5114" s="270"/>
      <c r="G5114" s="270"/>
      <c r="H5114" s="283" t="s">
        <v>39</v>
      </c>
      <c r="I5114" s="283" t="s">
        <v>40</v>
      </c>
      <c r="J5114" s="525">
        <v>1500</v>
      </c>
      <c r="K5114" s="501">
        <v>1350</v>
      </c>
      <c r="L5114" s="501">
        <v>1215</v>
      </c>
      <c r="M5114" s="501">
        <v>1200</v>
      </c>
      <c r="N5114" s="501">
        <v>1080</v>
      </c>
      <c r="O5114" s="501">
        <v>972</v>
      </c>
      <c r="P5114" s="377" t="s">
        <v>31</v>
      </c>
      <c r="Q5114" s="377" t="s">
        <v>31</v>
      </c>
      <c r="R5114" s="377" t="s">
        <v>31</v>
      </c>
      <c r="S5114" s="270"/>
      <c r="T5114" s="283"/>
      <c r="U5114" s="283"/>
      <c r="V5114" s="270"/>
      <c r="W5114" s="270" t="s">
        <v>21</v>
      </c>
    </row>
    <row r="5115" s="253" customFormat="true" ht="25.5" hidden="true" spans="1:23">
      <c r="A5115" s="270">
        <f>MAX(A$3:A5114)+1</f>
        <v>4806</v>
      </c>
      <c r="B5115" s="270">
        <v>331510002</v>
      </c>
      <c r="C5115" s="503" t="s">
        <v>13171</v>
      </c>
      <c r="D5115" s="410" t="s">
        <v>13172</v>
      </c>
      <c r="E5115" s="410" t="s">
        <v>13171</v>
      </c>
      <c r="F5115" s="270"/>
      <c r="G5115" s="270"/>
      <c r="H5115" s="283" t="s">
        <v>39</v>
      </c>
      <c r="I5115" s="283" t="s">
        <v>40</v>
      </c>
      <c r="J5115" s="525">
        <v>1350</v>
      </c>
      <c r="K5115" s="501">
        <v>1215</v>
      </c>
      <c r="L5115" s="501">
        <v>1093.5</v>
      </c>
      <c r="M5115" s="501">
        <v>1080</v>
      </c>
      <c r="N5115" s="501">
        <v>972</v>
      </c>
      <c r="O5115" s="501">
        <v>874.8</v>
      </c>
      <c r="P5115" s="377" t="s">
        <v>31</v>
      </c>
      <c r="Q5115" s="377" t="s">
        <v>31</v>
      </c>
      <c r="R5115" s="377" t="s">
        <v>31</v>
      </c>
      <c r="S5115" s="270"/>
      <c r="T5115" s="283"/>
      <c r="U5115" s="283"/>
      <c r="V5115" s="270"/>
      <c r="W5115" s="270" t="s">
        <v>21</v>
      </c>
    </row>
    <row r="5116" s="253" customFormat="true" ht="27" hidden="true" spans="1:23">
      <c r="A5116" s="270">
        <f>MAX(A$3:A5115)+1</f>
        <v>4807</v>
      </c>
      <c r="B5116" s="270">
        <v>331510003</v>
      </c>
      <c r="C5116" s="503" t="s">
        <v>13173</v>
      </c>
      <c r="D5116" s="410" t="s">
        <v>13174</v>
      </c>
      <c r="E5116" s="410" t="s">
        <v>13173</v>
      </c>
      <c r="F5116" s="270" t="s">
        <v>13175</v>
      </c>
      <c r="G5116" s="270"/>
      <c r="H5116" s="283" t="s">
        <v>39</v>
      </c>
      <c r="I5116" s="283" t="s">
        <v>40</v>
      </c>
      <c r="J5116" s="525">
        <v>1200</v>
      </c>
      <c r="K5116" s="501">
        <v>1080</v>
      </c>
      <c r="L5116" s="501">
        <v>972</v>
      </c>
      <c r="M5116" s="501">
        <v>960</v>
      </c>
      <c r="N5116" s="501">
        <v>864</v>
      </c>
      <c r="O5116" s="501">
        <v>777.6</v>
      </c>
      <c r="P5116" s="377" t="s">
        <v>31</v>
      </c>
      <c r="Q5116" s="377" t="s">
        <v>31</v>
      </c>
      <c r="R5116" s="377" t="s">
        <v>31</v>
      </c>
      <c r="S5116" s="270"/>
      <c r="T5116" s="283"/>
      <c r="U5116" s="283"/>
      <c r="V5116" s="270"/>
      <c r="W5116" s="270" t="s">
        <v>21</v>
      </c>
    </row>
    <row r="5117" s="253" customFormat="true" ht="27" hidden="true" spans="1:23">
      <c r="A5117" s="270">
        <f>MAX(A$3:A5116)+1</f>
        <v>4808</v>
      </c>
      <c r="B5117" s="270">
        <v>331510004</v>
      </c>
      <c r="C5117" s="503" t="s">
        <v>13176</v>
      </c>
      <c r="D5117" s="410" t="s">
        <v>13177</v>
      </c>
      <c r="E5117" s="410" t="s">
        <v>13176</v>
      </c>
      <c r="F5117" s="270" t="s">
        <v>12527</v>
      </c>
      <c r="G5117" s="270"/>
      <c r="H5117" s="283" t="s">
        <v>39</v>
      </c>
      <c r="I5117" s="283" t="s">
        <v>40</v>
      </c>
      <c r="J5117" s="524">
        <v>3300</v>
      </c>
      <c r="K5117" s="494">
        <v>3300</v>
      </c>
      <c r="L5117" s="494">
        <v>3300</v>
      </c>
      <c r="M5117" s="494">
        <v>2640</v>
      </c>
      <c r="N5117" s="494">
        <v>2640</v>
      </c>
      <c r="O5117" s="494">
        <v>2640</v>
      </c>
      <c r="P5117" s="377" t="s">
        <v>31</v>
      </c>
      <c r="Q5117" s="377" t="s">
        <v>31</v>
      </c>
      <c r="R5117" s="377" t="s">
        <v>31</v>
      </c>
      <c r="S5117" s="270"/>
      <c r="T5117" s="377"/>
      <c r="U5117" s="377"/>
      <c r="V5117" s="270"/>
      <c r="W5117" s="270" t="s">
        <v>938</v>
      </c>
    </row>
    <row r="5118" s="253" customFormat="true" ht="27" hidden="true" spans="1:23">
      <c r="A5118" s="270">
        <f>MAX(A$3:A5117)+1</f>
        <v>4809</v>
      </c>
      <c r="B5118" s="270">
        <v>331510005</v>
      </c>
      <c r="C5118" s="503" t="s">
        <v>13178</v>
      </c>
      <c r="D5118" s="410" t="s">
        <v>13179</v>
      </c>
      <c r="E5118" s="410" t="s">
        <v>13178</v>
      </c>
      <c r="F5118" s="270"/>
      <c r="G5118" s="270"/>
      <c r="H5118" s="283" t="s">
        <v>39</v>
      </c>
      <c r="I5118" s="283" t="s">
        <v>40</v>
      </c>
      <c r="J5118" s="524">
        <v>2600</v>
      </c>
      <c r="K5118" s="494">
        <v>2600</v>
      </c>
      <c r="L5118" s="494">
        <v>2600</v>
      </c>
      <c r="M5118" s="494">
        <v>2080</v>
      </c>
      <c r="N5118" s="494">
        <v>2080</v>
      </c>
      <c r="O5118" s="494">
        <v>2080</v>
      </c>
      <c r="P5118" s="377" t="s">
        <v>31</v>
      </c>
      <c r="Q5118" s="377" t="s">
        <v>31</v>
      </c>
      <c r="R5118" s="377" t="s">
        <v>31</v>
      </c>
      <c r="S5118" s="270"/>
      <c r="T5118" s="377"/>
      <c r="U5118" s="377"/>
      <c r="V5118" s="270"/>
      <c r="W5118" s="270" t="s">
        <v>938</v>
      </c>
    </row>
    <row r="5119" s="253" customFormat="true" ht="27" hidden="true" spans="1:23">
      <c r="A5119" s="270">
        <f>MAX(A$3:A5118)+1</f>
        <v>4810</v>
      </c>
      <c r="B5119" s="270">
        <v>331510006</v>
      </c>
      <c r="C5119" s="503" t="s">
        <v>13180</v>
      </c>
      <c r="D5119" s="410" t="s">
        <v>13181</v>
      </c>
      <c r="E5119" s="410" t="s">
        <v>13180</v>
      </c>
      <c r="F5119" s="270"/>
      <c r="G5119" s="270"/>
      <c r="H5119" s="283" t="s">
        <v>39</v>
      </c>
      <c r="I5119" s="283" t="s">
        <v>40</v>
      </c>
      <c r="J5119" s="525">
        <v>1650</v>
      </c>
      <c r="K5119" s="501">
        <v>1485</v>
      </c>
      <c r="L5119" s="501">
        <v>1336.5</v>
      </c>
      <c r="M5119" s="501">
        <v>1320</v>
      </c>
      <c r="N5119" s="501">
        <v>1188</v>
      </c>
      <c r="O5119" s="501">
        <v>1069.2</v>
      </c>
      <c r="P5119" s="377" t="s">
        <v>31</v>
      </c>
      <c r="Q5119" s="377" t="s">
        <v>31</v>
      </c>
      <c r="R5119" s="377" t="s">
        <v>31</v>
      </c>
      <c r="S5119" s="270"/>
      <c r="T5119" s="283"/>
      <c r="U5119" s="283"/>
      <c r="V5119" s="270"/>
      <c r="W5119" s="270" t="s">
        <v>21</v>
      </c>
    </row>
    <row r="5120" s="253" customFormat="true" ht="27" hidden="true" spans="1:23">
      <c r="A5120" s="270">
        <f>MAX(A$3:A5119)+1</f>
        <v>4811</v>
      </c>
      <c r="B5120" s="270">
        <v>331510007</v>
      </c>
      <c r="C5120" s="503" t="s">
        <v>13182</v>
      </c>
      <c r="D5120" s="410" t="s">
        <v>13183</v>
      </c>
      <c r="E5120" s="410" t="s">
        <v>13182</v>
      </c>
      <c r="F5120" s="270"/>
      <c r="G5120" s="270"/>
      <c r="H5120" s="283" t="s">
        <v>39</v>
      </c>
      <c r="I5120" s="283" t="s">
        <v>40</v>
      </c>
      <c r="J5120" s="525">
        <v>1650</v>
      </c>
      <c r="K5120" s="501">
        <v>1485</v>
      </c>
      <c r="L5120" s="501">
        <v>1336.5</v>
      </c>
      <c r="M5120" s="501">
        <v>1320</v>
      </c>
      <c r="N5120" s="501">
        <v>1188</v>
      </c>
      <c r="O5120" s="501">
        <v>1069.2</v>
      </c>
      <c r="P5120" s="377" t="s">
        <v>31</v>
      </c>
      <c r="Q5120" s="377" t="s">
        <v>31</v>
      </c>
      <c r="R5120" s="377" t="s">
        <v>31</v>
      </c>
      <c r="S5120" s="270"/>
      <c r="T5120" s="283"/>
      <c r="U5120" s="283"/>
      <c r="V5120" s="270"/>
      <c r="W5120" s="270" t="s">
        <v>21</v>
      </c>
    </row>
    <row r="5121" s="253" customFormat="true" ht="27" hidden="true" spans="1:23">
      <c r="A5121" s="270">
        <f>MAX(A$3:A5120)+1</f>
        <v>4812</v>
      </c>
      <c r="B5121" s="270">
        <v>331510008</v>
      </c>
      <c r="C5121" s="503" t="s">
        <v>13184</v>
      </c>
      <c r="D5121" s="410" t="s">
        <v>13185</v>
      </c>
      <c r="E5121" s="410" t="s">
        <v>13184</v>
      </c>
      <c r="F5121" s="270"/>
      <c r="G5121" s="270"/>
      <c r="H5121" s="283" t="s">
        <v>39</v>
      </c>
      <c r="I5121" s="283" t="s">
        <v>40</v>
      </c>
      <c r="J5121" s="524">
        <v>3057</v>
      </c>
      <c r="K5121" s="494">
        <v>3057</v>
      </c>
      <c r="L5121" s="494">
        <v>3057</v>
      </c>
      <c r="M5121" s="494">
        <v>2446</v>
      </c>
      <c r="N5121" s="494">
        <v>2446</v>
      </c>
      <c r="O5121" s="494">
        <v>2446</v>
      </c>
      <c r="P5121" s="377" t="s">
        <v>31</v>
      </c>
      <c r="Q5121" s="377" t="s">
        <v>31</v>
      </c>
      <c r="R5121" s="377" t="s">
        <v>31</v>
      </c>
      <c r="S5121" s="270"/>
      <c r="T5121" s="377"/>
      <c r="U5121" s="377"/>
      <c r="V5121" s="270"/>
      <c r="W5121" s="270" t="s">
        <v>938</v>
      </c>
    </row>
    <row r="5122" s="253" customFormat="true" ht="25.5" hidden="true" spans="1:23">
      <c r="A5122" s="270">
        <f>MAX(A$3:A5121)+1</f>
        <v>4813</v>
      </c>
      <c r="B5122" s="270">
        <v>331510009</v>
      </c>
      <c r="C5122" s="503" t="s">
        <v>13186</v>
      </c>
      <c r="D5122" s="410" t="s">
        <v>13187</v>
      </c>
      <c r="E5122" s="410" t="s">
        <v>13186</v>
      </c>
      <c r="F5122" s="270"/>
      <c r="G5122" s="270"/>
      <c r="H5122" s="283" t="s">
        <v>39</v>
      </c>
      <c r="I5122" s="283" t="s">
        <v>40</v>
      </c>
      <c r="J5122" s="525">
        <v>1650</v>
      </c>
      <c r="K5122" s="501">
        <v>1485</v>
      </c>
      <c r="L5122" s="501">
        <v>1336.5</v>
      </c>
      <c r="M5122" s="501">
        <v>1320</v>
      </c>
      <c r="N5122" s="501">
        <v>1188</v>
      </c>
      <c r="O5122" s="501">
        <v>1069.2</v>
      </c>
      <c r="P5122" s="377" t="s">
        <v>31</v>
      </c>
      <c r="Q5122" s="377" t="s">
        <v>31</v>
      </c>
      <c r="R5122" s="377" t="s">
        <v>31</v>
      </c>
      <c r="S5122" s="270"/>
      <c r="T5122" s="283"/>
      <c r="U5122" s="283"/>
      <c r="V5122" s="270"/>
      <c r="W5122" s="270" t="s">
        <v>21</v>
      </c>
    </row>
    <row r="5123" s="253" customFormat="true" ht="27" hidden="true" spans="1:23">
      <c r="A5123" s="270">
        <f>MAX(A$3:A5122)+1</f>
        <v>4814</v>
      </c>
      <c r="B5123" s="270">
        <v>331510010</v>
      </c>
      <c r="C5123" s="503" t="s">
        <v>13188</v>
      </c>
      <c r="D5123" s="410" t="s">
        <v>13189</v>
      </c>
      <c r="E5123" s="410" t="s">
        <v>13188</v>
      </c>
      <c r="F5123" s="270"/>
      <c r="G5123" s="270"/>
      <c r="H5123" s="283" t="s">
        <v>39</v>
      </c>
      <c r="I5123" s="283" t="s">
        <v>40</v>
      </c>
      <c r="J5123" s="525">
        <v>1650</v>
      </c>
      <c r="K5123" s="501">
        <v>1485</v>
      </c>
      <c r="L5123" s="501">
        <v>1336.5</v>
      </c>
      <c r="M5123" s="501">
        <v>1320</v>
      </c>
      <c r="N5123" s="501">
        <v>1188</v>
      </c>
      <c r="O5123" s="501">
        <v>1069.2</v>
      </c>
      <c r="P5123" s="377" t="s">
        <v>31</v>
      </c>
      <c r="Q5123" s="377" t="s">
        <v>31</v>
      </c>
      <c r="R5123" s="377" t="s">
        <v>31</v>
      </c>
      <c r="S5123" s="270"/>
      <c r="T5123" s="283"/>
      <c r="U5123" s="283"/>
      <c r="V5123" s="270"/>
      <c r="W5123" s="270" t="s">
        <v>21</v>
      </c>
    </row>
    <row r="5124" s="253" customFormat="true" ht="38.25" hidden="true" spans="1:23">
      <c r="A5124" s="270">
        <f>MAX(A$3:A5123)+1</f>
        <v>4815</v>
      </c>
      <c r="B5124" s="321">
        <v>331510012</v>
      </c>
      <c r="C5124" s="270" t="s">
        <v>13190</v>
      </c>
      <c r="D5124" s="410" t="s">
        <v>13191</v>
      </c>
      <c r="E5124" s="410" t="s">
        <v>13009</v>
      </c>
      <c r="F5124" s="325" t="s">
        <v>13192</v>
      </c>
      <c r="G5124" s="270"/>
      <c r="H5124" s="283" t="s">
        <v>29</v>
      </c>
      <c r="I5124" s="283" t="s">
        <v>842</v>
      </c>
      <c r="J5124" s="289">
        <v>4850</v>
      </c>
      <c r="K5124" s="290"/>
      <c r="L5124" s="291"/>
      <c r="M5124" s="289">
        <v>3880</v>
      </c>
      <c r="N5124" s="290"/>
      <c r="O5124" s="291"/>
      <c r="P5124" s="298" t="s">
        <v>31</v>
      </c>
      <c r="Q5124" s="305"/>
      <c r="R5124" s="306"/>
      <c r="S5124" s="270"/>
      <c r="T5124" s="283"/>
      <c r="U5124" s="283"/>
      <c r="V5124" s="270"/>
      <c r="W5124" s="270" t="s">
        <v>310</v>
      </c>
    </row>
    <row r="5125" s="253" customFormat="true" ht="63.75" hidden="true" spans="1:23">
      <c r="A5125" s="270">
        <f>MAX(A$3:A5124)+1</f>
        <v>4816</v>
      </c>
      <c r="B5125" s="321">
        <v>331510013</v>
      </c>
      <c r="C5125" s="321" t="s">
        <v>13193</v>
      </c>
      <c r="D5125" s="410" t="s">
        <v>13194</v>
      </c>
      <c r="E5125" s="410" t="s">
        <v>13193</v>
      </c>
      <c r="F5125" s="270" t="s">
        <v>13195</v>
      </c>
      <c r="G5125" s="399"/>
      <c r="H5125" s="283" t="s">
        <v>29</v>
      </c>
      <c r="I5125" s="330" t="s">
        <v>40</v>
      </c>
      <c r="J5125" s="490" t="s">
        <v>70</v>
      </c>
      <c r="K5125" s="490" t="s">
        <v>70</v>
      </c>
      <c r="L5125" s="490" t="s">
        <v>70</v>
      </c>
      <c r="M5125" s="490" t="s">
        <v>70</v>
      </c>
      <c r="N5125" s="490" t="s">
        <v>70</v>
      </c>
      <c r="O5125" s="490" t="s">
        <v>70</v>
      </c>
      <c r="P5125" s="377" t="s">
        <v>70</v>
      </c>
      <c r="Q5125" s="377" t="s">
        <v>70</v>
      </c>
      <c r="R5125" s="377" t="s">
        <v>70</v>
      </c>
      <c r="S5125" s="322"/>
      <c r="T5125" s="283"/>
      <c r="U5125" s="527"/>
      <c r="V5125" s="312"/>
      <c r="W5125" s="270" t="s">
        <v>120</v>
      </c>
    </row>
    <row r="5126" s="253" customFormat="true" ht="89.25" hidden="true" spans="1:23">
      <c r="A5126" s="270">
        <f>MAX(A$3:A5125)+1</f>
        <v>4817</v>
      </c>
      <c r="B5126" s="321">
        <v>331510014</v>
      </c>
      <c r="C5126" s="526" t="s">
        <v>13196</v>
      </c>
      <c r="D5126" s="336" t="s">
        <v>13197</v>
      </c>
      <c r="E5126" s="336" t="s">
        <v>13198</v>
      </c>
      <c r="F5126" s="270" t="s">
        <v>13199</v>
      </c>
      <c r="G5126" s="399"/>
      <c r="H5126" s="287" t="s">
        <v>29</v>
      </c>
      <c r="I5126" s="330" t="s">
        <v>1850</v>
      </c>
      <c r="J5126" s="289" t="s">
        <v>70</v>
      </c>
      <c r="K5126" s="290"/>
      <c r="L5126" s="291"/>
      <c r="M5126" s="289" t="s">
        <v>70</v>
      </c>
      <c r="N5126" s="290"/>
      <c r="O5126" s="291"/>
      <c r="P5126" s="289" t="s">
        <v>70</v>
      </c>
      <c r="Q5126" s="290"/>
      <c r="R5126" s="291"/>
      <c r="S5126" s="448"/>
      <c r="T5126" s="283"/>
      <c r="U5126" s="283"/>
      <c r="V5126" s="270"/>
      <c r="W5126" s="270" t="s">
        <v>535</v>
      </c>
    </row>
    <row r="5127" s="252" customFormat="true" ht="25.5" hidden="true" spans="1:23">
      <c r="A5127" s="270"/>
      <c r="B5127" s="270">
        <v>331511</v>
      </c>
      <c r="C5127" s="270" t="s">
        <v>13200</v>
      </c>
      <c r="D5127" s="410"/>
      <c r="E5127" s="410"/>
      <c r="F5127" s="270"/>
      <c r="G5127" s="270"/>
      <c r="H5127" s="283"/>
      <c r="I5127" s="283"/>
      <c r="J5127" s="490"/>
      <c r="K5127" s="490"/>
      <c r="L5127" s="490"/>
      <c r="M5127" s="490"/>
      <c r="N5127" s="490"/>
      <c r="O5127" s="490"/>
      <c r="P5127" s="377"/>
      <c r="Q5127" s="377"/>
      <c r="R5127" s="377"/>
      <c r="S5127" s="270"/>
      <c r="T5127" s="283"/>
      <c r="U5127" s="283"/>
      <c r="V5127" s="270"/>
      <c r="W5127" s="270" t="s">
        <v>21</v>
      </c>
    </row>
    <row r="5128" s="253" customFormat="true" ht="25.5" hidden="true" spans="1:23">
      <c r="A5128" s="270">
        <f>MAX(A$3:A5127)+1</f>
        <v>4818</v>
      </c>
      <c r="B5128" s="270">
        <v>331511001</v>
      </c>
      <c r="C5128" s="503" t="s">
        <v>13201</v>
      </c>
      <c r="D5128" s="410" t="s">
        <v>13202</v>
      </c>
      <c r="E5128" s="410" t="s">
        <v>13201</v>
      </c>
      <c r="F5128" s="270"/>
      <c r="G5128" s="270"/>
      <c r="H5128" s="283" t="s">
        <v>39</v>
      </c>
      <c r="I5128" s="283" t="s">
        <v>40</v>
      </c>
      <c r="J5128" s="525">
        <v>1350</v>
      </c>
      <c r="K5128" s="501">
        <v>1215</v>
      </c>
      <c r="L5128" s="501">
        <v>1093.5</v>
      </c>
      <c r="M5128" s="501">
        <v>1080</v>
      </c>
      <c r="N5128" s="501">
        <v>972</v>
      </c>
      <c r="O5128" s="501">
        <v>874.8</v>
      </c>
      <c r="P5128" s="377" t="s">
        <v>31</v>
      </c>
      <c r="Q5128" s="377" t="s">
        <v>31</v>
      </c>
      <c r="R5128" s="377" t="s">
        <v>31</v>
      </c>
      <c r="S5128" s="270"/>
      <c r="T5128" s="283"/>
      <c r="U5128" s="283"/>
      <c r="V5128" s="270"/>
      <c r="W5128" s="270" t="s">
        <v>21</v>
      </c>
    </row>
    <row r="5129" s="253" customFormat="true" ht="40.5" hidden="true" spans="1:23">
      <c r="A5129" s="270">
        <f>MAX(A$3:A5128)+1</f>
        <v>4819</v>
      </c>
      <c r="B5129" s="270">
        <v>331511002</v>
      </c>
      <c r="C5129" s="503" t="s">
        <v>13203</v>
      </c>
      <c r="D5129" s="410" t="s">
        <v>13204</v>
      </c>
      <c r="E5129" s="410" t="s">
        <v>13203</v>
      </c>
      <c r="F5129" s="270"/>
      <c r="G5129" s="270"/>
      <c r="H5129" s="283" t="s">
        <v>4442</v>
      </c>
      <c r="I5129" s="283" t="s">
        <v>40</v>
      </c>
      <c r="J5129" s="525">
        <v>1580</v>
      </c>
      <c r="K5129" s="501">
        <v>1422</v>
      </c>
      <c r="L5129" s="501">
        <v>1279.8</v>
      </c>
      <c r="M5129" s="501">
        <v>1264</v>
      </c>
      <c r="N5129" s="501">
        <v>1137.6</v>
      </c>
      <c r="O5129" s="501">
        <v>1023.84</v>
      </c>
      <c r="P5129" s="377" t="s">
        <v>31</v>
      </c>
      <c r="Q5129" s="377" t="s">
        <v>31</v>
      </c>
      <c r="R5129" s="377" t="s">
        <v>31</v>
      </c>
      <c r="S5129" s="272" t="s">
        <v>8517</v>
      </c>
      <c r="T5129" s="283"/>
      <c r="U5129" s="283"/>
      <c r="V5129" s="270"/>
      <c r="W5129" s="270" t="s">
        <v>21</v>
      </c>
    </row>
    <row r="5130" s="253" customFormat="true" ht="27" hidden="true" spans="1:23">
      <c r="A5130" s="270">
        <f>MAX(A$3:A5129)+1</f>
        <v>4820</v>
      </c>
      <c r="B5130" s="270">
        <v>331511003</v>
      </c>
      <c r="C5130" s="503" t="s">
        <v>13205</v>
      </c>
      <c r="D5130" s="410" t="s">
        <v>13206</v>
      </c>
      <c r="E5130" s="410" t="s">
        <v>13205</v>
      </c>
      <c r="F5130" s="270" t="s">
        <v>13207</v>
      </c>
      <c r="G5130" s="270"/>
      <c r="H5130" s="283" t="s">
        <v>39</v>
      </c>
      <c r="I5130" s="283" t="s">
        <v>40</v>
      </c>
      <c r="J5130" s="525">
        <v>1580</v>
      </c>
      <c r="K5130" s="501">
        <v>1422</v>
      </c>
      <c r="L5130" s="501">
        <v>1279.8</v>
      </c>
      <c r="M5130" s="501">
        <v>1264</v>
      </c>
      <c r="N5130" s="501">
        <v>1137.6</v>
      </c>
      <c r="O5130" s="501">
        <v>1023.84</v>
      </c>
      <c r="P5130" s="377" t="s">
        <v>31</v>
      </c>
      <c r="Q5130" s="377" t="s">
        <v>31</v>
      </c>
      <c r="R5130" s="377" t="s">
        <v>31</v>
      </c>
      <c r="S5130" s="270"/>
      <c r="T5130" s="283"/>
      <c r="U5130" s="283"/>
      <c r="V5130" s="270"/>
      <c r="W5130" s="270" t="s">
        <v>21</v>
      </c>
    </row>
    <row r="5131" s="253" customFormat="true" ht="27" hidden="true" spans="1:23">
      <c r="A5131" s="270">
        <f>MAX(A$3:A5130)+1</f>
        <v>4821</v>
      </c>
      <c r="B5131" s="270" t="s">
        <v>13208</v>
      </c>
      <c r="C5131" s="393" t="s">
        <v>13209</v>
      </c>
      <c r="D5131" s="410" t="s">
        <v>13210</v>
      </c>
      <c r="E5131" s="410" t="s">
        <v>13211</v>
      </c>
      <c r="F5131" s="270"/>
      <c r="G5131" s="270"/>
      <c r="H5131" s="283" t="s">
        <v>39</v>
      </c>
      <c r="I5131" s="283" t="s">
        <v>40</v>
      </c>
      <c r="J5131" s="490">
        <v>450</v>
      </c>
      <c r="K5131" s="490">
        <v>450</v>
      </c>
      <c r="L5131" s="490">
        <v>450</v>
      </c>
      <c r="M5131" s="490">
        <v>450</v>
      </c>
      <c r="N5131" s="490">
        <v>450</v>
      </c>
      <c r="O5131" s="490">
        <v>450</v>
      </c>
      <c r="P5131" s="377" t="s">
        <v>31</v>
      </c>
      <c r="Q5131" s="377" t="s">
        <v>31</v>
      </c>
      <c r="R5131" s="377" t="s">
        <v>31</v>
      </c>
      <c r="S5131" s="270" t="s">
        <v>13209</v>
      </c>
      <c r="T5131" s="283"/>
      <c r="U5131" s="283"/>
      <c r="V5131" s="270"/>
      <c r="W5131" s="270" t="s">
        <v>21</v>
      </c>
    </row>
    <row r="5132" s="253" customFormat="true" ht="27" hidden="true" spans="1:23">
      <c r="A5132" s="270">
        <f>MAX(A$3:A5131)+1</f>
        <v>4822</v>
      </c>
      <c r="B5132" s="270">
        <v>331511004</v>
      </c>
      <c r="C5132" s="503" t="s">
        <v>13212</v>
      </c>
      <c r="D5132" s="410" t="s">
        <v>13213</v>
      </c>
      <c r="E5132" s="410" t="s">
        <v>13212</v>
      </c>
      <c r="F5132" s="270"/>
      <c r="G5132" s="270"/>
      <c r="H5132" s="283" t="s">
        <v>39</v>
      </c>
      <c r="I5132" s="283" t="s">
        <v>40</v>
      </c>
      <c r="J5132" s="525">
        <v>1350</v>
      </c>
      <c r="K5132" s="501">
        <v>1215</v>
      </c>
      <c r="L5132" s="501">
        <v>1093.5</v>
      </c>
      <c r="M5132" s="501">
        <v>1080</v>
      </c>
      <c r="N5132" s="501">
        <v>972</v>
      </c>
      <c r="O5132" s="501">
        <v>874.8</v>
      </c>
      <c r="P5132" s="377" t="s">
        <v>31</v>
      </c>
      <c r="Q5132" s="377" t="s">
        <v>31</v>
      </c>
      <c r="R5132" s="377" t="s">
        <v>31</v>
      </c>
      <c r="S5132" s="270"/>
      <c r="T5132" s="283"/>
      <c r="U5132" s="283"/>
      <c r="V5132" s="270"/>
      <c r="W5132" s="270" t="s">
        <v>21</v>
      </c>
    </row>
    <row r="5133" s="253" customFormat="true" ht="27" hidden="true" spans="1:23">
      <c r="A5133" s="270">
        <f>MAX(A$3:A5132)+1</f>
        <v>4823</v>
      </c>
      <c r="B5133" s="270">
        <v>331511005</v>
      </c>
      <c r="C5133" s="503" t="s">
        <v>13214</v>
      </c>
      <c r="D5133" s="410" t="s">
        <v>13215</v>
      </c>
      <c r="E5133" s="410" t="s">
        <v>13214</v>
      </c>
      <c r="F5133" s="270" t="s">
        <v>13216</v>
      </c>
      <c r="G5133" s="270"/>
      <c r="H5133" s="283" t="s">
        <v>39</v>
      </c>
      <c r="I5133" s="283" t="s">
        <v>40</v>
      </c>
      <c r="J5133" s="525">
        <v>1350</v>
      </c>
      <c r="K5133" s="501">
        <v>1215</v>
      </c>
      <c r="L5133" s="501">
        <v>1093.5</v>
      </c>
      <c r="M5133" s="501">
        <v>1080</v>
      </c>
      <c r="N5133" s="501">
        <v>972</v>
      </c>
      <c r="O5133" s="501">
        <v>874.8</v>
      </c>
      <c r="P5133" s="377" t="s">
        <v>31</v>
      </c>
      <c r="Q5133" s="377" t="s">
        <v>31</v>
      </c>
      <c r="R5133" s="377" t="s">
        <v>31</v>
      </c>
      <c r="S5133" s="270"/>
      <c r="T5133" s="283"/>
      <c r="U5133" s="283"/>
      <c r="V5133" s="270"/>
      <c r="W5133" s="270" t="s">
        <v>21</v>
      </c>
    </row>
    <row r="5134" s="253" customFormat="true" ht="63.75" hidden="true" spans="1:23">
      <c r="A5134" s="270">
        <f>MAX(A$3:A5133)+1</f>
        <v>4824</v>
      </c>
      <c r="B5134" s="270">
        <v>331511006</v>
      </c>
      <c r="C5134" s="270" t="s">
        <v>13217</v>
      </c>
      <c r="D5134" s="410" t="s">
        <v>13206</v>
      </c>
      <c r="E5134" s="410" t="s">
        <v>13205</v>
      </c>
      <c r="F5134" s="270" t="s">
        <v>13218</v>
      </c>
      <c r="G5134" s="270"/>
      <c r="H5134" s="283" t="s">
        <v>29</v>
      </c>
      <c r="I5134" s="283" t="s">
        <v>40</v>
      </c>
      <c r="J5134" s="490" t="s">
        <v>70</v>
      </c>
      <c r="K5134" s="490" t="s">
        <v>70</v>
      </c>
      <c r="L5134" s="490" t="s">
        <v>70</v>
      </c>
      <c r="M5134" s="490" t="s">
        <v>70</v>
      </c>
      <c r="N5134" s="490" t="s">
        <v>70</v>
      </c>
      <c r="O5134" s="490" t="s">
        <v>70</v>
      </c>
      <c r="P5134" s="377" t="s">
        <v>70</v>
      </c>
      <c r="Q5134" s="377" t="s">
        <v>70</v>
      </c>
      <c r="R5134" s="377" t="s">
        <v>70</v>
      </c>
      <c r="S5134" s="270"/>
      <c r="T5134" s="283"/>
      <c r="U5134" s="283"/>
      <c r="V5134" s="283"/>
      <c r="W5134" s="270" t="s">
        <v>120</v>
      </c>
    </row>
    <row r="5135" s="252" customFormat="true" ht="25.5" hidden="true" spans="1:23">
      <c r="A5135" s="270"/>
      <c r="B5135" s="270">
        <v>331512</v>
      </c>
      <c r="C5135" s="270" t="s">
        <v>13219</v>
      </c>
      <c r="D5135" s="410"/>
      <c r="E5135" s="410"/>
      <c r="F5135" s="270"/>
      <c r="G5135" s="270"/>
      <c r="H5135" s="283"/>
      <c r="I5135" s="283"/>
      <c r="J5135" s="490"/>
      <c r="K5135" s="490"/>
      <c r="L5135" s="490"/>
      <c r="M5135" s="490"/>
      <c r="N5135" s="490"/>
      <c r="O5135" s="490"/>
      <c r="P5135" s="377"/>
      <c r="Q5135" s="377"/>
      <c r="R5135" s="377"/>
      <c r="S5135" s="270"/>
      <c r="T5135" s="283"/>
      <c r="U5135" s="283"/>
      <c r="V5135" s="270"/>
      <c r="W5135" s="270" t="s">
        <v>21</v>
      </c>
    </row>
    <row r="5136" s="253" customFormat="true" ht="27" hidden="true" spans="1:23">
      <c r="A5136" s="270">
        <f>MAX(A$3:A5135)+1</f>
        <v>4825</v>
      </c>
      <c r="B5136" s="270">
        <v>331512001</v>
      </c>
      <c r="C5136" s="503" t="s">
        <v>13220</v>
      </c>
      <c r="D5136" s="410" t="s">
        <v>13221</v>
      </c>
      <c r="E5136" s="410" t="s">
        <v>13220</v>
      </c>
      <c r="F5136" s="270"/>
      <c r="G5136" s="270"/>
      <c r="H5136" s="283" t="s">
        <v>39</v>
      </c>
      <c r="I5136" s="283" t="s">
        <v>40</v>
      </c>
      <c r="J5136" s="525">
        <v>900</v>
      </c>
      <c r="K5136" s="501">
        <v>810</v>
      </c>
      <c r="L5136" s="501">
        <v>729</v>
      </c>
      <c r="M5136" s="501">
        <v>720</v>
      </c>
      <c r="N5136" s="501">
        <v>648</v>
      </c>
      <c r="O5136" s="501">
        <v>583.2</v>
      </c>
      <c r="P5136" s="377" t="s">
        <v>31</v>
      </c>
      <c r="Q5136" s="377" t="s">
        <v>31</v>
      </c>
      <c r="R5136" s="377" t="s">
        <v>31</v>
      </c>
      <c r="S5136" s="270"/>
      <c r="T5136" s="283"/>
      <c r="U5136" s="283"/>
      <c r="V5136" s="270"/>
      <c r="W5136" s="270" t="s">
        <v>21</v>
      </c>
    </row>
    <row r="5137" s="253" customFormat="true" ht="25.5" hidden="true" spans="1:23">
      <c r="A5137" s="270">
        <f>MAX(A$3:A5136)+1</f>
        <v>4826</v>
      </c>
      <c r="B5137" s="270">
        <v>331512002</v>
      </c>
      <c r="C5137" s="503" t="s">
        <v>13222</v>
      </c>
      <c r="D5137" s="410" t="s">
        <v>13223</v>
      </c>
      <c r="E5137" s="410" t="s">
        <v>13222</v>
      </c>
      <c r="F5137" s="270"/>
      <c r="G5137" s="270"/>
      <c r="H5137" s="283" t="s">
        <v>39</v>
      </c>
      <c r="I5137" s="283" t="s">
        <v>40</v>
      </c>
      <c r="J5137" s="525">
        <v>900</v>
      </c>
      <c r="K5137" s="501">
        <v>810</v>
      </c>
      <c r="L5137" s="501">
        <v>729</v>
      </c>
      <c r="M5137" s="501">
        <v>720</v>
      </c>
      <c r="N5137" s="501">
        <v>648</v>
      </c>
      <c r="O5137" s="501">
        <v>583.2</v>
      </c>
      <c r="P5137" s="377" t="s">
        <v>31</v>
      </c>
      <c r="Q5137" s="377" t="s">
        <v>31</v>
      </c>
      <c r="R5137" s="377" t="s">
        <v>31</v>
      </c>
      <c r="S5137" s="270"/>
      <c r="T5137" s="283"/>
      <c r="U5137" s="283"/>
      <c r="V5137" s="270"/>
      <c r="W5137" s="270" t="s">
        <v>21</v>
      </c>
    </row>
    <row r="5138" s="253" customFormat="true" ht="25.5" hidden="true" spans="1:23">
      <c r="A5138" s="270">
        <f>MAX(A$3:A5137)+1</f>
        <v>4827</v>
      </c>
      <c r="B5138" s="270">
        <v>331512003</v>
      </c>
      <c r="C5138" s="503" t="s">
        <v>13224</v>
      </c>
      <c r="D5138" s="410" t="s">
        <v>13225</v>
      </c>
      <c r="E5138" s="410" t="s">
        <v>13224</v>
      </c>
      <c r="F5138" s="270"/>
      <c r="G5138" s="270"/>
      <c r="H5138" s="283" t="s">
        <v>4442</v>
      </c>
      <c r="I5138" s="283" t="s">
        <v>40</v>
      </c>
      <c r="J5138" s="525">
        <v>1200</v>
      </c>
      <c r="K5138" s="501">
        <v>1080</v>
      </c>
      <c r="L5138" s="501">
        <v>972</v>
      </c>
      <c r="M5138" s="501">
        <v>960</v>
      </c>
      <c r="N5138" s="501">
        <v>864</v>
      </c>
      <c r="O5138" s="501">
        <v>777.6</v>
      </c>
      <c r="P5138" s="377" t="s">
        <v>31</v>
      </c>
      <c r="Q5138" s="377" t="s">
        <v>31</v>
      </c>
      <c r="R5138" s="377" t="s">
        <v>31</v>
      </c>
      <c r="S5138" s="272" t="s">
        <v>8517</v>
      </c>
      <c r="T5138" s="283"/>
      <c r="U5138" s="283"/>
      <c r="V5138" s="270"/>
      <c r="W5138" s="270" t="s">
        <v>21</v>
      </c>
    </row>
    <row r="5139" s="253" customFormat="true" ht="25.5" hidden="true" spans="1:23">
      <c r="A5139" s="270">
        <f>MAX(A$3:A5138)+1</f>
        <v>4828</v>
      </c>
      <c r="B5139" s="270">
        <v>331512004</v>
      </c>
      <c r="C5139" s="503" t="s">
        <v>13226</v>
      </c>
      <c r="D5139" s="410" t="s">
        <v>13227</v>
      </c>
      <c r="E5139" s="410" t="s">
        <v>13226</v>
      </c>
      <c r="F5139" s="270"/>
      <c r="G5139" s="270"/>
      <c r="H5139" s="283" t="s">
        <v>4442</v>
      </c>
      <c r="I5139" s="283" t="s">
        <v>40</v>
      </c>
      <c r="J5139" s="525">
        <v>1200</v>
      </c>
      <c r="K5139" s="501">
        <v>1080</v>
      </c>
      <c r="L5139" s="501">
        <v>972</v>
      </c>
      <c r="M5139" s="501">
        <v>960</v>
      </c>
      <c r="N5139" s="501">
        <v>864</v>
      </c>
      <c r="O5139" s="501">
        <v>777.6</v>
      </c>
      <c r="P5139" s="377" t="s">
        <v>31</v>
      </c>
      <c r="Q5139" s="377" t="s">
        <v>31</v>
      </c>
      <c r="R5139" s="377" t="s">
        <v>31</v>
      </c>
      <c r="S5139" s="272" t="s">
        <v>8517</v>
      </c>
      <c r="T5139" s="283"/>
      <c r="U5139" s="283"/>
      <c r="V5139" s="270"/>
      <c r="W5139" s="270" t="s">
        <v>21</v>
      </c>
    </row>
    <row r="5140" s="253" customFormat="true" ht="25.5" hidden="true" spans="1:23">
      <c r="A5140" s="270">
        <f>MAX(A$3:A5139)+1</f>
        <v>4829</v>
      </c>
      <c r="B5140" s="270">
        <v>331512005</v>
      </c>
      <c r="C5140" s="503" t="s">
        <v>13228</v>
      </c>
      <c r="D5140" s="410" t="s">
        <v>13229</v>
      </c>
      <c r="E5140" s="410" t="s">
        <v>13228</v>
      </c>
      <c r="F5140" s="270"/>
      <c r="G5140" s="270"/>
      <c r="H5140" s="283" t="s">
        <v>4442</v>
      </c>
      <c r="I5140" s="283" t="s">
        <v>40</v>
      </c>
      <c r="J5140" s="525">
        <v>1200</v>
      </c>
      <c r="K5140" s="501">
        <v>1080</v>
      </c>
      <c r="L5140" s="501">
        <v>972</v>
      </c>
      <c r="M5140" s="501">
        <v>960</v>
      </c>
      <c r="N5140" s="501">
        <v>864</v>
      </c>
      <c r="O5140" s="501">
        <v>777.6</v>
      </c>
      <c r="P5140" s="377" t="s">
        <v>31</v>
      </c>
      <c r="Q5140" s="377" t="s">
        <v>31</v>
      </c>
      <c r="R5140" s="377" t="s">
        <v>31</v>
      </c>
      <c r="S5140" s="272" t="s">
        <v>8517</v>
      </c>
      <c r="T5140" s="283"/>
      <c r="U5140" s="283"/>
      <c r="V5140" s="270"/>
      <c r="W5140" s="270" t="s">
        <v>21</v>
      </c>
    </row>
    <row r="5141" s="253" customFormat="true" ht="25.5" hidden="true" spans="1:23">
      <c r="A5141" s="270">
        <f>MAX(A$3:A5140)+1</f>
        <v>4830</v>
      </c>
      <c r="B5141" s="270">
        <v>331512006</v>
      </c>
      <c r="C5141" s="503" t="s">
        <v>13230</v>
      </c>
      <c r="D5141" s="410" t="s">
        <v>13231</v>
      </c>
      <c r="E5141" s="410" t="s">
        <v>13230</v>
      </c>
      <c r="F5141" s="270"/>
      <c r="G5141" s="270"/>
      <c r="H5141" s="283" t="s">
        <v>4442</v>
      </c>
      <c r="I5141" s="283" t="s">
        <v>40</v>
      </c>
      <c r="J5141" s="525">
        <v>1200</v>
      </c>
      <c r="K5141" s="501">
        <v>1080</v>
      </c>
      <c r="L5141" s="501">
        <v>972</v>
      </c>
      <c r="M5141" s="501">
        <v>960</v>
      </c>
      <c r="N5141" s="501">
        <v>864</v>
      </c>
      <c r="O5141" s="501">
        <v>777.6</v>
      </c>
      <c r="P5141" s="377" t="s">
        <v>31</v>
      </c>
      <c r="Q5141" s="377" t="s">
        <v>31</v>
      </c>
      <c r="R5141" s="377" t="s">
        <v>31</v>
      </c>
      <c r="S5141" s="272" t="s">
        <v>8517</v>
      </c>
      <c r="T5141" s="283"/>
      <c r="U5141" s="283"/>
      <c r="V5141" s="270"/>
      <c r="W5141" s="270" t="s">
        <v>21</v>
      </c>
    </row>
    <row r="5142" s="253" customFormat="true" ht="25.5" hidden="true" spans="1:23">
      <c r="A5142" s="270">
        <f>MAX(A$3:A5141)+1</f>
        <v>4831</v>
      </c>
      <c r="B5142" s="270">
        <v>331512007</v>
      </c>
      <c r="C5142" s="503" t="s">
        <v>13232</v>
      </c>
      <c r="D5142" s="410" t="s">
        <v>13233</v>
      </c>
      <c r="E5142" s="410" t="s">
        <v>13232</v>
      </c>
      <c r="F5142" s="270"/>
      <c r="G5142" s="270"/>
      <c r="H5142" s="283" t="s">
        <v>4442</v>
      </c>
      <c r="I5142" s="283" t="s">
        <v>40</v>
      </c>
      <c r="J5142" s="524">
        <v>2600</v>
      </c>
      <c r="K5142" s="494">
        <v>2600</v>
      </c>
      <c r="L5142" s="494">
        <v>2600</v>
      </c>
      <c r="M5142" s="494">
        <v>2080</v>
      </c>
      <c r="N5142" s="494">
        <v>2080</v>
      </c>
      <c r="O5142" s="494">
        <v>2080</v>
      </c>
      <c r="P5142" s="377" t="s">
        <v>31</v>
      </c>
      <c r="Q5142" s="377" t="s">
        <v>31</v>
      </c>
      <c r="R5142" s="377" t="s">
        <v>31</v>
      </c>
      <c r="S5142" s="272" t="s">
        <v>8517</v>
      </c>
      <c r="T5142" s="377"/>
      <c r="U5142" s="377"/>
      <c r="V5142" s="270"/>
      <c r="W5142" s="270" t="s">
        <v>938</v>
      </c>
    </row>
    <row r="5143" s="253" customFormat="true" ht="27" hidden="true" spans="1:23">
      <c r="A5143" s="270">
        <f>MAX(A$3:A5142)+1</f>
        <v>4832</v>
      </c>
      <c r="B5143" s="270">
        <v>331512008</v>
      </c>
      <c r="C5143" s="503" t="s">
        <v>13234</v>
      </c>
      <c r="D5143" s="410" t="s">
        <v>13235</v>
      </c>
      <c r="E5143" s="410" t="s">
        <v>13234</v>
      </c>
      <c r="F5143" s="270"/>
      <c r="G5143" s="270"/>
      <c r="H5143" s="283" t="s">
        <v>39</v>
      </c>
      <c r="I5143" s="283" t="s">
        <v>40</v>
      </c>
      <c r="J5143" s="524">
        <v>3100</v>
      </c>
      <c r="K5143" s="494">
        <v>3100</v>
      </c>
      <c r="L5143" s="494">
        <v>3100</v>
      </c>
      <c r="M5143" s="494">
        <v>2480</v>
      </c>
      <c r="N5143" s="494">
        <v>2480</v>
      </c>
      <c r="O5143" s="494">
        <v>2480</v>
      </c>
      <c r="P5143" s="377" t="s">
        <v>31</v>
      </c>
      <c r="Q5143" s="377" t="s">
        <v>31</v>
      </c>
      <c r="R5143" s="377" t="s">
        <v>31</v>
      </c>
      <c r="S5143" s="270"/>
      <c r="T5143" s="377"/>
      <c r="U5143" s="377"/>
      <c r="V5143" s="270"/>
      <c r="W5143" s="270" t="s">
        <v>938</v>
      </c>
    </row>
    <row r="5144" s="253" customFormat="true" ht="27" hidden="true" spans="1:23">
      <c r="A5144" s="270">
        <f>MAX(A$3:A5143)+1</f>
        <v>4833</v>
      </c>
      <c r="B5144" s="270">
        <v>331512009</v>
      </c>
      <c r="C5144" s="503" t="s">
        <v>13236</v>
      </c>
      <c r="D5144" s="410" t="s">
        <v>13237</v>
      </c>
      <c r="E5144" s="410" t="s">
        <v>13236</v>
      </c>
      <c r="F5144" s="270"/>
      <c r="G5144" s="270"/>
      <c r="H5144" s="283" t="s">
        <v>44</v>
      </c>
      <c r="I5144" s="283" t="s">
        <v>40</v>
      </c>
      <c r="J5144" s="524">
        <v>2900</v>
      </c>
      <c r="K5144" s="494">
        <v>2900</v>
      </c>
      <c r="L5144" s="494">
        <v>2900</v>
      </c>
      <c r="M5144" s="494">
        <v>2320</v>
      </c>
      <c r="N5144" s="494">
        <v>2320</v>
      </c>
      <c r="O5144" s="494">
        <v>2320</v>
      </c>
      <c r="P5144" s="377" t="s">
        <v>31</v>
      </c>
      <c r="Q5144" s="377" t="s">
        <v>31</v>
      </c>
      <c r="R5144" s="377" t="s">
        <v>31</v>
      </c>
      <c r="S5144" s="270"/>
      <c r="T5144" s="377"/>
      <c r="U5144" s="377"/>
      <c r="V5144" s="270"/>
      <c r="W5144" s="270" t="s">
        <v>938</v>
      </c>
    </row>
    <row r="5145" s="253" customFormat="true" ht="27" hidden="true" spans="1:23">
      <c r="A5145" s="270">
        <f>MAX(A$3:A5144)+1</f>
        <v>4834</v>
      </c>
      <c r="B5145" s="270">
        <v>331512010</v>
      </c>
      <c r="C5145" s="503" t="s">
        <v>13238</v>
      </c>
      <c r="D5145" s="410" t="s">
        <v>13239</v>
      </c>
      <c r="E5145" s="410" t="s">
        <v>13238</v>
      </c>
      <c r="F5145" s="270"/>
      <c r="G5145" s="270"/>
      <c r="H5145" s="283" t="s">
        <v>39</v>
      </c>
      <c r="I5145" s="283" t="s">
        <v>40</v>
      </c>
      <c r="J5145" s="525">
        <v>1800</v>
      </c>
      <c r="K5145" s="501">
        <v>1620</v>
      </c>
      <c r="L5145" s="501">
        <v>1458</v>
      </c>
      <c r="M5145" s="501">
        <v>1440</v>
      </c>
      <c r="N5145" s="501">
        <v>1296</v>
      </c>
      <c r="O5145" s="501">
        <v>1166.4</v>
      </c>
      <c r="P5145" s="377" t="s">
        <v>31</v>
      </c>
      <c r="Q5145" s="377" t="s">
        <v>31</v>
      </c>
      <c r="R5145" s="377" t="s">
        <v>31</v>
      </c>
      <c r="S5145" s="270"/>
      <c r="T5145" s="283"/>
      <c r="U5145" s="283"/>
      <c r="V5145" s="270"/>
      <c r="W5145" s="270" t="s">
        <v>21</v>
      </c>
    </row>
    <row r="5146" s="253" customFormat="true" ht="27" hidden="true" spans="1:23">
      <c r="A5146" s="270">
        <f>MAX(A$3:A5145)+1</f>
        <v>4835</v>
      </c>
      <c r="B5146" s="270">
        <v>331512011</v>
      </c>
      <c r="C5146" s="503" t="s">
        <v>13240</v>
      </c>
      <c r="D5146" s="410" t="s">
        <v>13241</v>
      </c>
      <c r="E5146" s="410" t="s">
        <v>13240</v>
      </c>
      <c r="F5146" s="270"/>
      <c r="G5146" s="270"/>
      <c r="H5146" s="283" t="s">
        <v>39</v>
      </c>
      <c r="I5146" s="283" t="s">
        <v>40</v>
      </c>
      <c r="J5146" s="525">
        <v>1500</v>
      </c>
      <c r="K5146" s="501">
        <v>1350</v>
      </c>
      <c r="L5146" s="501">
        <v>1215</v>
      </c>
      <c r="M5146" s="501">
        <v>1200</v>
      </c>
      <c r="N5146" s="501">
        <v>1080</v>
      </c>
      <c r="O5146" s="501">
        <v>972</v>
      </c>
      <c r="P5146" s="377" t="s">
        <v>31</v>
      </c>
      <c r="Q5146" s="377" t="s">
        <v>31</v>
      </c>
      <c r="R5146" s="377" t="s">
        <v>31</v>
      </c>
      <c r="S5146" s="270"/>
      <c r="T5146" s="283"/>
      <c r="U5146" s="283"/>
      <c r="V5146" s="270"/>
      <c r="W5146" s="270" t="s">
        <v>21</v>
      </c>
    </row>
    <row r="5147" s="253" customFormat="true" ht="51" hidden="true" spans="1:23">
      <c r="A5147" s="270">
        <f>MAX(A$3:A5146)+1</f>
        <v>4836</v>
      </c>
      <c r="B5147" s="270">
        <v>331512012</v>
      </c>
      <c r="C5147" s="503" t="s">
        <v>13242</v>
      </c>
      <c r="D5147" s="410" t="s">
        <v>13243</v>
      </c>
      <c r="E5147" s="410" t="s">
        <v>13242</v>
      </c>
      <c r="F5147" s="270" t="s">
        <v>13244</v>
      </c>
      <c r="G5147" s="270" t="s">
        <v>13245</v>
      </c>
      <c r="H5147" s="283" t="s">
        <v>39</v>
      </c>
      <c r="I5147" s="283" t="s">
        <v>40</v>
      </c>
      <c r="J5147" s="525">
        <v>1500</v>
      </c>
      <c r="K5147" s="501">
        <v>1350</v>
      </c>
      <c r="L5147" s="501">
        <v>1215</v>
      </c>
      <c r="M5147" s="501">
        <v>1200</v>
      </c>
      <c r="N5147" s="501">
        <v>1080</v>
      </c>
      <c r="O5147" s="501">
        <v>972</v>
      </c>
      <c r="P5147" s="377" t="s">
        <v>31</v>
      </c>
      <c r="Q5147" s="377" t="s">
        <v>31</v>
      </c>
      <c r="R5147" s="377" t="s">
        <v>31</v>
      </c>
      <c r="S5147" s="270"/>
      <c r="T5147" s="283"/>
      <c r="U5147" s="283"/>
      <c r="V5147" s="270"/>
      <c r="W5147" s="270" t="s">
        <v>21</v>
      </c>
    </row>
    <row r="5148" s="253" customFormat="true" ht="25.5" hidden="true" spans="1:23">
      <c r="A5148" s="270">
        <f>MAX(A$3:A5147)+1</f>
        <v>4837</v>
      </c>
      <c r="B5148" s="270">
        <v>331512013</v>
      </c>
      <c r="C5148" s="270" t="s">
        <v>13246</v>
      </c>
      <c r="D5148" s="410" t="s">
        <v>13247</v>
      </c>
      <c r="E5148" s="410" t="s">
        <v>13246</v>
      </c>
      <c r="F5148" s="270"/>
      <c r="G5148" s="270"/>
      <c r="H5148" s="283" t="s">
        <v>44</v>
      </c>
      <c r="I5148" s="283" t="s">
        <v>40</v>
      </c>
      <c r="J5148" s="525">
        <v>1500</v>
      </c>
      <c r="K5148" s="501">
        <v>1350</v>
      </c>
      <c r="L5148" s="501">
        <v>1215</v>
      </c>
      <c r="M5148" s="501">
        <v>1200</v>
      </c>
      <c r="N5148" s="501">
        <v>1080</v>
      </c>
      <c r="O5148" s="501">
        <v>972</v>
      </c>
      <c r="P5148" s="377" t="s">
        <v>31</v>
      </c>
      <c r="Q5148" s="377" t="s">
        <v>31</v>
      </c>
      <c r="R5148" s="377" t="s">
        <v>31</v>
      </c>
      <c r="S5148" s="270"/>
      <c r="T5148" s="283"/>
      <c r="U5148" s="283"/>
      <c r="V5148" s="270"/>
      <c r="W5148" s="270" t="s">
        <v>21</v>
      </c>
    </row>
    <row r="5149" s="253" customFormat="true" ht="25.5" hidden="true" spans="1:23">
      <c r="A5149" s="270">
        <f>MAX(A$3:A5148)+1</f>
        <v>4838</v>
      </c>
      <c r="B5149" s="270">
        <v>331512014</v>
      </c>
      <c r="C5149" s="270" t="s">
        <v>13248</v>
      </c>
      <c r="D5149" s="410" t="s">
        <v>13249</v>
      </c>
      <c r="E5149" s="410" t="s">
        <v>13248</v>
      </c>
      <c r="F5149" s="270" t="s">
        <v>13250</v>
      </c>
      <c r="G5149" s="270"/>
      <c r="H5149" s="283" t="s">
        <v>4442</v>
      </c>
      <c r="I5149" s="283" t="s">
        <v>40</v>
      </c>
      <c r="J5149" s="525">
        <v>1500</v>
      </c>
      <c r="K5149" s="501">
        <v>1350</v>
      </c>
      <c r="L5149" s="501">
        <v>1215</v>
      </c>
      <c r="M5149" s="501">
        <v>1200</v>
      </c>
      <c r="N5149" s="501">
        <v>1080</v>
      </c>
      <c r="O5149" s="501">
        <v>972</v>
      </c>
      <c r="P5149" s="377" t="s">
        <v>31</v>
      </c>
      <c r="Q5149" s="377" t="s">
        <v>31</v>
      </c>
      <c r="R5149" s="377" t="s">
        <v>31</v>
      </c>
      <c r="S5149" s="272" t="s">
        <v>8517</v>
      </c>
      <c r="T5149" s="283"/>
      <c r="U5149" s="283"/>
      <c r="V5149" s="270"/>
      <c r="W5149" s="270" t="s">
        <v>21</v>
      </c>
    </row>
    <row r="5150" s="253" customFormat="true" ht="25.5" hidden="true" spans="1:23">
      <c r="A5150" s="270">
        <f>MAX(A$3:A5149)+1</f>
        <v>4839</v>
      </c>
      <c r="B5150" s="321" t="s">
        <v>13251</v>
      </c>
      <c r="C5150" s="270" t="s">
        <v>13252</v>
      </c>
      <c r="D5150" s="410" t="s">
        <v>13253</v>
      </c>
      <c r="E5150" s="410" t="s">
        <v>13248</v>
      </c>
      <c r="F5150" s="325" t="s">
        <v>13254</v>
      </c>
      <c r="G5150" s="270"/>
      <c r="H5150" s="283" t="s">
        <v>29</v>
      </c>
      <c r="I5150" s="283" t="s">
        <v>842</v>
      </c>
      <c r="J5150" s="289">
        <v>591</v>
      </c>
      <c r="K5150" s="290"/>
      <c r="L5150" s="291"/>
      <c r="M5150" s="289">
        <v>473</v>
      </c>
      <c r="N5150" s="290"/>
      <c r="O5150" s="291"/>
      <c r="P5150" s="298" t="s">
        <v>31</v>
      </c>
      <c r="Q5150" s="305"/>
      <c r="R5150" s="306"/>
      <c r="S5150" s="270"/>
      <c r="T5150" s="283"/>
      <c r="U5150" s="283"/>
      <c r="V5150" s="270"/>
      <c r="W5150" s="270" t="s">
        <v>310</v>
      </c>
    </row>
    <row r="5151" s="253" customFormat="true" ht="25.5" hidden="true" spans="1:23">
      <c r="A5151" s="270">
        <f>MAX(A$3:A5150)+1</f>
        <v>4840</v>
      </c>
      <c r="B5151" s="270">
        <v>331512015</v>
      </c>
      <c r="C5151" s="270" t="s">
        <v>13255</v>
      </c>
      <c r="D5151" s="410" t="s">
        <v>13256</v>
      </c>
      <c r="E5151" s="410" t="s">
        <v>13255</v>
      </c>
      <c r="F5151" s="270"/>
      <c r="G5151" s="270"/>
      <c r="H5151" s="283" t="s">
        <v>4442</v>
      </c>
      <c r="I5151" s="283" t="s">
        <v>40</v>
      </c>
      <c r="J5151" s="525">
        <v>1500</v>
      </c>
      <c r="K5151" s="501">
        <v>1350</v>
      </c>
      <c r="L5151" s="501">
        <v>1215</v>
      </c>
      <c r="M5151" s="501">
        <v>1200</v>
      </c>
      <c r="N5151" s="501">
        <v>1080</v>
      </c>
      <c r="O5151" s="501">
        <v>972</v>
      </c>
      <c r="P5151" s="377" t="s">
        <v>31</v>
      </c>
      <c r="Q5151" s="377" t="s">
        <v>31</v>
      </c>
      <c r="R5151" s="377" t="s">
        <v>31</v>
      </c>
      <c r="S5151" s="498" t="s">
        <v>8517</v>
      </c>
      <c r="T5151" s="485"/>
      <c r="U5151" s="283"/>
      <c r="V5151" s="270"/>
      <c r="W5151" s="270" t="s">
        <v>21</v>
      </c>
    </row>
    <row r="5152" s="253" customFormat="true" ht="25.5" hidden="true" spans="1:23">
      <c r="A5152" s="270">
        <f>MAX(A$3:A5151)+1</f>
        <v>4841</v>
      </c>
      <c r="B5152" s="270" t="s">
        <v>13257</v>
      </c>
      <c r="C5152" s="270" t="s">
        <v>13258</v>
      </c>
      <c r="D5152" s="410" t="s">
        <v>13259</v>
      </c>
      <c r="E5152" s="410" t="s">
        <v>13260</v>
      </c>
      <c r="F5152" s="270"/>
      <c r="G5152" s="270"/>
      <c r="H5152" s="283" t="s">
        <v>4442</v>
      </c>
      <c r="I5152" s="283" t="s">
        <v>40</v>
      </c>
      <c r="J5152" s="490">
        <v>300</v>
      </c>
      <c r="K5152" s="490">
        <v>300</v>
      </c>
      <c r="L5152" s="490">
        <v>300</v>
      </c>
      <c r="M5152" s="490">
        <v>300</v>
      </c>
      <c r="N5152" s="490">
        <v>300</v>
      </c>
      <c r="O5152" s="490">
        <v>300</v>
      </c>
      <c r="P5152" s="377" t="s">
        <v>31</v>
      </c>
      <c r="Q5152" s="377" t="s">
        <v>31</v>
      </c>
      <c r="R5152" s="377" t="s">
        <v>31</v>
      </c>
      <c r="S5152" s="272" t="s">
        <v>13261</v>
      </c>
      <c r="T5152" s="283"/>
      <c r="U5152" s="283"/>
      <c r="V5152" s="270"/>
      <c r="W5152" s="270" t="s">
        <v>21</v>
      </c>
    </row>
    <row r="5153" s="253" customFormat="true" ht="27" hidden="true" spans="1:23">
      <c r="A5153" s="270">
        <f>MAX(A$3:A5152)+1</f>
        <v>4842</v>
      </c>
      <c r="B5153" s="270">
        <v>331512016</v>
      </c>
      <c r="C5153" s="503" t="s">
        <v>13262</v>
      </c>
      <c r="D5153" s="410" t="s">
        <v>13263</v>
      </c>
      <c r="E5153" s="410" t="s">
        <v>13262</v>
      </c>
      <c r="F5153" s="270"/>
      <c r="G5153" s="270"/>
      <c r="H5153" s="283" t="s">
        <v>4442</v>
      </c>
      <c r="I5153" s="283" t="s">
        <v>40</v>
      </c>
      <c r="J5153" s="525">
        <v>1500</v>
      </c>
      <c r="K5153" s="501">
        <v>1350</v>
      </c>
      <c r="L5153" s="501">
        <v>1215</v>
      </c>
      <c r="M5153" s="501">
        <v>1200</v>
      </c>
      <c r="N5153" s="501">
        <v>1080</v>
      </c>
      <c r="O5153" s="501">
        <v>972</v>
      </c>
      <c r="P5153" s="377" t="s">
        <v>31</v>
      </c>
      <c r="Q5153" s="377" t="s">
        <v>31</v>
      </c>
      <c r="R5153" s="377" t="s">
        <v>31</v>
      </c>
      <c r="S5153" s="272" t="s">
        <v>8517</v>
      </c>
      <c r="T5153" s="283"/>
      <c r="U5153" s="283"/>
      <c r="V5153" s="270"/>
      <c r="W5153" s="270" t="s">
        <v>21</v>
      </c>
    </row>
    <row r="5154" s="253" customFormat="true" ht="38.25" hidden="true" spans="1:23">
      <c r="A5154" s="270">
        <f>MAX(A$3:A5153)+1</f>
        <v>4843</v>
      </c>
      <c r="B5154" s="270">
        <v>331512017</v>
      </c>
      <c r="C5154" s="503" t="s">
        <v>13198</v>
      </c>
      <c r="D5154" s="410" t="s">
        <v>13197</v>
      </c>
      <c r="E5154" s="410" t="s">
        <v>13198</v>
      </c>
      <c r="F5154" s="474" t="s">
        <v>13264</v>
      </c>
      <c r="G5154" s="270" t="s">
        <v>13265</v>
      </c>
      <c r="H5154" s="283" t="s">
        <v>44</v>
      </c>
      <c r="I5154" s="283" t="s">
        <v>40</v>
      </c>
      <c r="J5154" s="525">
        <v>750</v>
      </c>
      <c r="K5154" s="501">
        <v>675</v>
      </c>
      <c r="L5154" s="501">
        <v>607.5</v>
      </c>
      <c r="M5154" s="501">
        <v>600</v>
      </c>
      <c r="N5154" s="501">
        <v>540</v>
      </c>
      <c r="O5154" s="501">
        <v>486</v>
      </c>
      <c r="P5154" s="377" t="s">
        <v>31</v>
      </c>
      <c r="Q5154" s="377" t="s">
        <v>31</v>
      </c>
      <c r="R5154" s="377" t="s">
        <v>31</v>
      </c>
      <c r="S5154" s="270"/>
      <c r="T5154" s="283"/>
      <c r="U5154" s="283"/>
      <c r="V5154" s="270"/>
      <c r="W5154" s="270" t="s">
        <v>21</v>
      </c>
    </row>
    <row r="5155" s="253" customFormat="true" ht="25.5" hidden="true" spans="1:23">
      <c r="A5155" s="270">
        <f>MAX(A$3:A5154)+1</f>
        <v>4844</v>
      </c>
      <c r="B5155" s="270">
        <v>331512018</v>
      </c>
      <c r="C5155" s="341" t="s">
        <v>13266</v>
      </c>
      <c r="D5155" s="410" t="s">
        <v>13267</v>
      </c>
      <c r="E5155" s="410" t="s">
        <v>13266</v>
      </c>
      <c r="F5155" s="177"/>
      <c r="G5155" s="270"/>
      <c r="H5155" s="283" t="s">
        <v>4442</v>
      </c>
      <c r="I5155" s="283" t="s">
        <v>13268</v>
      </c>
      <c r="J5155" s="490">
        <v>1830</v>
      </c>
      <c r="K5155" s="490">
        <v>1830</v>
      </c>
      <c r="L5155" s="490">
        <v>1830</v>
      </c>
      <c r="M5155" s="490">
        <v>1464</v>
      </c>
      <c r="N5155" s="490">
        <v>1464</v>
      </c>
      <c r="O5155" s="490">
        <v>1464</v>
      </c>
      <c r="P5155" s="377" t="s">
        <v>31</v>
      </c>
      <c r="Q5155" s="377" t="s">
        <v>31</v>
      </c>
      <c r="R5155" s="377" t="s">
        <v>31</v>
      </c>
      <c r="S5155" s="272" t="s">
        <v>8517</v>
      </c>
      <c r="T5155" s="283"/>
      <c r="U5155" s="283"/>
      <c r="V5155" s="270"/>
      <c r="W5155" s="270" t="s">
        <v>21</v>
      </c>
    </row>
    <row r="5156" s="253" customFormat="true" ht="27" hidden="true" spans="1:23">
      <c r="A5156" s="270">
        <f>MAX(A$3:A5155)+1</f>
        <v>4845</v>
      </c>
      <c r="B5156" s="270">
        <v>331512019</v>
      </c>
      <c r="C5156" s="503" t="s">
        <v>13269</v>
      </c>
      <c r="D5156" s="410" t="s">
        <v>13270</v>
      </c>
      <c r="E5156" s="410" t="s">
        <v>13269</v>
      </c>
      <c r="F5156" s="474" t="s">
        <v>13271</v>
      </c>
      <c r="G5156" s="270"/>
      <c r="H5156" s="283" t="s">
        <v>44</v>
      </c>
      <c r="I5156" s="283" t="s">
        <v>40</v>
      </c>
      <c r="J5156" s="490">
        <v>1500</v>
      </c>
      <c r="K5156" s="490">
        <v>1500</v>
      </c>
      <c r="L5156" s="490">
        <v>1500</v>
      </c>
      <c r="M5156" s="490">
        <v>1200</v>
      </c>
      <c r="N5156" s="490">
        <v>1200</v>
      </c>
      <c r="O5156" s="490">
        <v>1200</v>
      </c>
      <c r="P5156" s="377" t="s">
        <v>31</v>
      </c>
      <c r="Q5156" s="377" t="s">
        <v>31</v>
      </c>
      <c r="R5156" s="377" t="s">
        <v>31</v>
      </c>
      <c r="S5156" s="270"/>
      <c r="T5156" s="283"/>
      <c r="U5156" s="283"/>
      <c r="V5156" s="270"/>
      <c r="W5156" s="270" t="s">
        <v>21</v>
      </c>
    </row>
    <row r="5157" s="253" customFormat="true" ht="27" hidden="true" spans="1:23">
      <c r="A5157" s="270">
        <f>MAX(A$3:A5156)+1</f>
        <v>4846</v>
      </c>
      <c r="B5157" s="270">
        <v>331512020</v>
      </c>
      <c r="C5157" s="503" t="s">
        <v>13272</v>
      </c>
      <c r="D5157" s="410" t="s">
        <v>13273</v>
      </c>
      <c r="E5157" s="410" t="s">
        <v>13272</v>
      </c>
      <c r="F5157" s="474" t="s">
        <v>13274</v>
      </c>
      <c r="G5157" s="270"/>
      <c r="H5157" s="283" t="s">
        <v>44</v>
      </c>
      <c r="I5157" s="283" t="s">
        <v>40</v>
      </c>
      <c r="J5157" s="377">
        <v>3177</v>
      </c>
      <c r="K5157" s="377">
        <v>3177</v>
      </c>
      <c r="L5157" s="377">
        <v>3177</v>
      </c>
      <c r="M5157" s="377">
        <v>2542</v>
      </c>
      <c r="N5157" s="377">
        <v>2542</v>
      </c>
      <c r="O5157" s="377">
        <v>2542</v>
      </c>
      <c r="P5157" s="377" t="s">
        <v>31</v>
      </c>
      <c r="Q5157" s="377" t="s">
        <v>31</v>
      </c>
      <c r="R5157" s="377" t="s">
        <v>31</v>
      </c>
      <c r="S5157" s="270"/>
      <c r="T5157" s="377"/>
      <c r="U5157" s="377"/>
      <c r="V5157" s="270"/>
      <c r="W5157" s="270" t="s">
        <v>938</v>
      </c>
    </row>
    <row r="5158" s="253" customFormat="true" ht="76.5" hidden="true" spans="1:23">
      <c r="A5158" s="270">
        <f>MAX(A$3:A5157)+1</f>
        <v>4847</v>
      </c>
      <c r="B5158" s="321">
        <v>331512021</v>
      </c>
      <c r="C5158" s="270" t="s">
        <v>13275</v>
      </c>
      <c r="D5158" s="410" t="s">
        <v>13276</v>
      </c>
      <c r="E5158" s="410" t="s">
        <v>13275</v>
      </c>
      <c r="F5158" s="325" t="s">
        <v>13277</v>
      </c>
      <c r="G5158" s="270"/>
      <c r="H5158" s="283" t="s">
        <v>29</v>
      </c>
      <c r="I5158" s="283" t="s">
        <v>842</v>
      </c>
      <c r="J5158" s="289">
        <v>1508</v>
      </c>
      <c r="K5158" s="290"/>
      <c r="L5158" s="291"/>
      <c r="M5158" s="289">
        <v>1206</v>
      </c>
      <c r="N5158" s="290"/>
      <c r="O5158" s="291"/>
      <c r="P5158" s="298" t="s">
        <v>31</v>
      </c>
      <c r="Q5158" s="305"/>
      <c r="R5158" s="306"/>
      <c r="S5158" s="270"/>
      <c r="T5158" s="283"/>
      <c r="U5158" s="283"/>
      <c r="V5158" s="270"/>
      <c r="W5158" s="270" t="s">
        <v>310</v>
      </c>
    </row>
    <row r="5159" s="252" customFormat="true" ht="25.5" hidden="true" spans="1:23">
      <c r="A5159" s="270"/>
      <c r="B5159" s="270">
        <v>331513</v>
      </c>
      <c r="C5159" s="270" t="s">
        <v>13278</v>
      </c>
      <c r="D5159" s="410"/>
      <c r="E5159" s="410"/>
      <c r="F5159" s="270"/>
      <c r="G5159" s="270"/>
      <c r="H5159" s="283"/>
      <c r="I5159" s="283"/>
      <c r="J5159" s="490"/>
      <c r="K5159" s="490"/>
      <c r="L5159" s="490"/>
      <c r="M5159" s="490"/>
      <c r="N5159" s="490"/>
      <c r="O5159" s="490"/>
      <c r="P5159" s="377"/>
      <c r="Q5159" s="377"/>
      <c r="R5159" s="377"/>
      <c r="S5159" s="270"/>
      <c r="T5159" s="283"/>
      <c r="U5159" s="283"/>
      <c r="V5159" s="270"/>
      <c r="W5159" s="270" t="s">
        <v>21</v>
      </c>
    </row>
    <row r="5160" s="253" customFormat="true" ht="25.5" hidden="true" spans="1:23">
      <c r="A5160" s="270">
        <f>MAX(A$3:A5159)+1</f>
        <v>4848</v>
      </c>
      <c r="B5160" s="270">
        <v>331513001</v>
      </c>
      <c r="C5160" s="503" t="s">
        <v>13279</v>
      </c>
      <c r="D5160" s="410" t="s">
        <v>13280</v>
      </c>
      <c r="E5160" s="410" t="s">
        <v>13279</v>
      </c>
      <c r="F5160" s="270"/>
      <c r="G5160" s="270"/>
      <c r="H5160" s="283" t="s">
        <v>39</v>
      </c>
      <c r="I5160" s="283" t="s">
        <v>40</v>
      </c>
      <c r="J5160" s="493">
        <v>3100</v>
      </c>
      <c r="K5160" s="494">
        <v>3100</v>
      </c>
      <c r="L5160" s="494">
        <v>3100</v>
      </c>
      <c r="M5160" s="494">
        <v>2480</v>
      </c>
      <c r="N5160" s="494">
        <v>2480</v>
      </c>
      <c r="O5160" s="494">
        <v>2480</v>
      </c>
      <c r="P5160" s="377" t="s">
        <v>31</v>
      </c>
      <c r="Q5160" s="377" t="s">
        <v>31</v>
      </c>
      <c r="R5160" s="377" t="s">
        <v>31</v>
      </c>
      <c r="S5160" s="270"/>
      <c r="T5160" s="377"/>
      <c r="U5160" s="377"/>
      <c r="V5160" s="270"/>
      <c r="W5160" s="270" t="s">
        <v>938</v>
      </c>
    </row>
    <row r="5161" s="253" customFormat="true" ht="27" hidden="true" spans="1:23">
      <c r="A5161" s="270">
        <f>MAX(A$3:A5160)+1</f>
        <v>4849</v>
      </c>
      <c r="B5161" s="270">
        <v>331513002</v>
      </c>
      <c r="C5161" s="503" t="s">
        <v>13281</v>
      </c>
      <c r="D5161" s="410" t="s">
        <v>13282</v>
      </c>
      <c r="E5161" s="410" t="s">
        <v>13281</v>
      </c>
      <c r="F5161" s="270"/>
      <c r="G5161" s="270"/>
      <c r="H5161" s="283" t="s">
        <v>39</v>
      </c>
      <c r="I5161" s="283" t="s">
        <v>40</v>
      </c>
      <c r="J5161" s="493">
        <v>4000</v>
      </c>
      <c r="K5161" s="494">
        <v>4000</v>
      </c>
      <c r="L5161" s="494">
        <v>4000</v>
      </c>
      <c r="M5161" s="494">
        <v>3200</v>
      </c>
      <c r="N5161" s="494">
        <v>3200</v>
      </c>
      <c r="O5161" s="494">
        <v>3200</v>
      </c>
      <c r="P5161" s="377" t="s">
        <v>31</v>
      </c>
      <c r="Q5161" s="377" t="s">
        <v>31</v>
      </c>
      <c r="R5161" s="377" t="s">
        <v>31</v>
      </c>
      <c r="S5161" s="270"/>
      <c r="T5161" s="377"/>
      <c r="U5161" s="377"/>
      <c r="V5161" s="270"/>
      <c r="W5161" s="270" t="s">
        <v>938</v>
      </c>
    </row>
    <row r="5162" s="253" customFormat="true" ht="25.5" hidden="true" spans="1:23">
      <c r="A5162" s="270">
        <f>MAX(A$3:A5161)+1</f>
        <v>4850</v>
      </c>
      <c r="B5162" s="270">
        <v>331513003</v>
      </c>
      <c r="C5162" s="503" t="s">
        <v>13283</v>
      </c>
      <c r="D5162" s="410" t="s">
        <v>13284</v>
      </c>
      <c r="E5162" s="410" t="s">
        <v>13283</v>
      </c>
      <c r="F5162" s="270" t="s">
        <v>13285</v>
      </c>
      <c r="G5162" s="270"/>
      <c r="H5162" s="283" t="s">
        <v>39</v>
      </c>
      <c r="I5162" s="283" t="s">
        <v>40</v>
      </c>
      <c r="J5162" s="500">
        <v>1200</v>
      </c>
      <c r="K5162" s="501">
        <v>1080</v>
      </c>
      <c r="L5162" s="501">
        <v>972</v>
      </c>
      <c r="M5162" s="501">
        <v>960</v>
      </c>
      <c r="N5162" s="501">
        <v>864</v>
      </c>
      <c r="O5162" s="501">
        <v>777.6</v>
      </c>
      <c r="P5162" s="377" t="s">
        <v>31</v>
      </c>
      <c r="Q5162" s="377" t="s">
        <v>31</v>
      </c>
      <c r="R5162" s="377" t="s">
        <v>31</v>
      </c>
      <c r="S5162" s="270"/>
      <c r="T5162" s="283"/>
      <c r="U5162" s="283"/>
      <c r="V5162" s="270"/>
      <c r="W5162" s="270" t="s">
        <v>21</v>
      </c>
    </row>
    <row r="5163" s="253" customFormat="true" ht="25.5" hidden="true" spans="1:23">
      <c r="A5163" s="270">
        <f>MAX(A$3:A5162)+1</f>
        <v>4851</v>
      </c>
      <c r="B5163" s="270">
        <v>331513004</v>
      </c>
      <c r="C5163" s="503" t="s">
        <v>13286</v>
      </c>
      <c r="D5163" s="410" t="s">
        <v>13287</v>
      </c>
      <c r="E5163" s="410" t="s">
        <v>13286</v>
      </c>
      <c r="F5163" s="270"/>
      <c r="G5163" s="270"/>
      <c r="H5163" s="283" t="s">
        <v>39</v>
      </c>
      <c r="I5163" s="283" t="s">
        <v>40</v>
      </c>
      <c r="J5163" s="500">
        <v>1500</v>
      </c>
      <c r="K5163" s="501">
        <v>1350</v>
      </c>
      <c r="L5163" s="501">
        <v>1215</v>
      </c>
      <c r="M5163" s="501">
        <v>1200</v>
      </c>
      <c r="N5163" s="501">
        <v>1080</v>
      </c>
      <c r="O5163" s="501">
        <v>972</v>
      </c>
      <c r="P5163" s="377" t="s">
        <v>31</v>
      </c>
      <c r="Q5163" s="377" t="s">
        <v>31</v>
      </c>
      <c r="R5163" s="377" t="s">
        <v>31</v>
      </c>
      <c r="S5163" s="270"/>
      <c r="T5163" s="283"/>
      <c r="U5163" s="283"/>
      <c r="V5163" s="270"/>
      <c r="W5163" s="270" t="s">
        <v>21</v>
      </c>
    </row>
    <row r="5164" s="253" customFormat="true" ht="25.5" hidden="true" spans="1:23">
      <c r="A5164" s="270">
        <f>MAX(A$3:A5163)+1</f>
        <v>4852</v>
      </c>
      <c r="B5164" s="270">
        <v>331513005</v>
      </c>
      <c r="C5164" s="503" t="s">
        <v>13288</v>
      </c>
      <c r="D5164" s="410" t="s">
        <v>13289</v>
      </c>
      <c r="E5164" s="410" t="s">
        <v>13288</v>
      </c>
      <c r="F5164" s="270"/>
      <c r="G5164" s="270"/>
      <c r="H5164" s="283" t="s">
        <v>39</v>
      </c>
      <c r="I5164" s="283" t="s">
        <v>40</v>
      </c>
      <c r="J5164" s="493">
        <v>3100</v>
      </c>
      <c r="K5164" s="494">
        <v>3100</v>
      </c>
      <c r="L5164" s="494">
        <v>3100</v>
      </c>
      <c r="M5164" s="494">
        <v>2480</v>
      </c>
      <c r="N5164" s="494">
        <v>2480</v>
      </c>
      <c r="O5164" s="494">
        <v>2480</v>
      </c>
      <c r="P5164" s="377" t="s">
        <v>31</v>
      </c>
      <c r="Q5164" s="377" t="s">
        <v>31</v>
      </c>
      <c r="R5164" s="377" t="s">
        <v>31</v>
      </c>
      <c r="S5164" s="270"/>
      <c r="T5164" s="377"/>
      <c r="U5164" s="377"/>
      <c r="V5164" s="270"/>
      <c r="W5164" s="270" t="s">
        <v>938</v>
      </c>
    </row>
    <row r="5165" s="253" customFormat="true" ht="25.5" hidden="true" spans="1:23">
      <c r="A5165" s="270">
        <f>MAX(A$3:A5164)+1</f>
        <v>4853</v>
      </c>
      <c r="B5165" s="270">
        <v>331513006</v>
      </c>
      <c r="C5165" s="503" t="s">
        <v>13290</v>
      </c>
      <c r="D5165" s="410" t="s">
        <v>13291</v>
      </c>
      <c r="E5165" s="410" t="s">
        <v>13290</v>
      </c>
      <c r="F5165" s="270"/>
      <c r="G5165" s="270"/>
      <c r="H5165" s="283" t="s">
        <v>39</v>
      </c>
      <c r="I5165" s="283" t="s">
        <v>40</v>
      </c>
      <c r="J5165" s="500">
        <v>1500</v>
      </c>
      <c r="K5165" s="501">
        <v>1350</v>
      </c>
      <c r="L5165" s="501">
        <v>1215</v>
      </c>
      <c r="M5165" s="501">
        <v>1200</v>
      </c>
      <c r="N5165" s="501">
        <v>1080</v>
      </c>
      <c r="O5165" s="501">
        <v>972</v>
      </c>
      <c r="P5165" s="377" t="s">
        <v>31</v>
      </c>
      <c r="Q5165" s="377" t="s">
        <v>31</v>
      </c>
      <c r="R5165" s="377" t="s">
        <v>31</v>
      </c>
      <c r="S5165" s="270"/>
      <c r="T5165" s="283"/>
      <c r="U5165" s="283"/>
      <c r="V5165" s="270"/>
      <c r="W5165" s="270" t="s">
        <v>21</v>
      </c>
    </row>
    <row r="5166" s="253" customFormat="true" ht="25.5" hidden="true" spans="1:23">
      <c r="A5166" s="270">
        <f>MAX(A$3:A5165)+1</f>
        <v>4854</v>
      </c>
      <c r="B5166" s="270">
        <v>331513007</v>
      </c>
      <c r="C5166" s="503" t="s">
        <v>13292</v>
      </c>
      <c r="D5166" s="410" t="s">
        <v>13293</v>
      </c>
      <c r="E5166" s="410" t="s">
        <v>13292</v>
      </c>
      <c r="F5166" s="270"/>
      <c r="G5166" s="270"/>
      <c r="H5166" s="283" t="s">
        <v>39</v>
      </c>
      <c r="I5166" s="283" t="s">
        <v>40</v>
      </c>
      <c r="J5166" s="500">
        <v>1500</v>
      </c>
      <c r="K5166" s="501">
        <v>1350</v>
      </c>
      <c r="L5166" s="501">
        <v>1215</v>
      </c>
      <c r="M5166" s="501">
        <v>1200</v>
      </c>
      <c r="N5166" s="501">
        <v>1080</v>
      </c>
      <c r="O5166" s="501">
        <v>972</v>
      </c>
      <c r="P5166" s="377" t="s">
        <v>31</v>
      </c>
      <c r="Q5166" s="377" t="s">
        <v>31</v>
      </c>
      <c r="R5166" s="377" t="s">
        <v>31</v>
      </c>
      <c r="S5166" s="270"/>
      <c r="T5166" s="283"/>
      <c r="U5166" s="283"/>
      <c r="V5166" s="270"/>
      <c r="W5166" s="270" t="s">
        <v>21</v>
      </c>
    </row>
    <row r="5167" s="253" customFormat="true" ht="25.5" hidden="true" spans="1:23">
      <c r="A5167" s="270">
        <f>MAX(A$3:A5166)+1</f>
        <v>4855</v>
      </c>
      <c r="B5167" s="270">
        <v>331513008</v>
      </c>
      <c r="C5167" s="503" t="s">
        <v>13294</v>
      </c>
      <c r="D5167" s="410" t="s">
        <v>13295</v>
      </c>
      <c r="E5167" s="410" t="s">
        <v>13294</v>
      </c>
      <c r="F5167" s="270"/>
      <c r="G5167" s="270"/>
      <c r="H5167" s="283" t="s">
        <v>39</v>
      </c>
      <c r="I5167" s="283" t="s">
        <v>40</v>
      </c>
      <c r="J5167" s="500">
        <v>1500</v>
      </c>
      <c r="K5167" s="501">
        <v>1350</v>
      </c>
      <c r="L5167" s="501">
        <v>1215</v>
      </c>
      <c r="M5167" s="501">
        <v>1200</v>
      </c>
      <c r="N5167" s="501">
        <v>1080</v>
      </c>
      <c r="O5167" s="501">
        <v>972</v>
      </c>
      <c r="P5167" s="377" t="s">
        <v>31</v>
      </c>
      <c r="Q5167" s="377" t="s">
        <v>31</v>
      </c>
      <c r="R5167" s="377" t="s">
        <v>31</v>
      </c>
      <c r="S5167" s="270"/>
      <c r="T5167" s="283"/>
      <c r="U5167" s="283"/>
      <c r="V5167" s="270"/>
      <c r="W5167" s="270" t="s">
        <v>21</v>
      </c>
    </row>
    <row r="5168" s="253" customFormat="true" ht="25.5" hidden="true" spans="1:23">
      <c r="A5168" s="270">
        <f>MAX(A$3:A5167)+1</f>
        <v>4856</v>
      </c>
      <c r="B5168" s="270">
        <v>331513009</v>
      </c>
      <c r="C5168" s="503" t="s">
        <v>13296</v>
      </c>
      <c r="D5168" s="410" t="s">
        <v>13297</v>
      </c>
      <c r="E5168" s="410" t="s">
        <v>13296</v>
      </c>
      <c r="F5168" s="270" t="s">
        <v>13298</v>
      </c>
      <c r="G5168" s="270"/>
      <c r="H5168" s="283" t="s">
        <v>39</v>
      </c>
      <c r="I5168" s="283" t="s">
        <v>40</v>
      </c>
      <c r="J5168" s="500">
        <v>525</v>
      </c>
      <c r="K5168" s="501">
        <v>472.5</v>
      </c>
      <c r="L5168" s="501">
        <v>425.25</v>
      </c>
      <c r="M5168" s="501">
        <v>420</v>
      </c>
      <c r="N5168" s="501">
        <v>378</v>
      </c>
      <c r="O5168" s="501">
        <v>340.2</v>
      </c>
      <c r="P5168" s="377" t="s">
        <v>31</v>
      </c>
      <c r="Q5168" s="377" t="s">
        <v>31</v>
      </c>
      <c r="R5168" s="377" t="s">
        <v>31</v>
      </c>
      <c r="S5168" s="270"/>
      <c r="T5168" s="283"/>
      <c r="U5168" s="283"/>
      <c r="V5168" s="270"/>
      <c r="W5168" s="270" t="s">
        <v>21</v>
      </c>
    </row>
    <row r="5169" s="252" customFormat="true" ht="25.5" hidden="true" spans="1:23">
      <c r="A5169" s="270"/>
      <c r="B5169" s="270">
        <v>331514</v>
      </c>
      <c r="C5169" s="270" t="s">
        <v>13299</v>
      </c>
      <c r="D5169" s="410"/>
      <c r="E5169" s="410"/>
      <c r="F5169" s="270"/>
      <c r="G5169" s="270"/>
      <c r="H5169" s="283"/>
      <c r="I5169" s="283"/>
      <c r="J5169" s="490"/>
      <c r="K5169" s="490"/>
      <c r="L5169" s="490"/>
      <c r="M5169" s="490"/>
      <c r="N5169" s="490"/>
      <c r="O5169" s="490"/>
      <c r="P5169" s="377"/>
      <c r="Q5169" s="377"/>
      <c r="R5169" s="377"/>
      <c r="S5169" s="270"/>
      <c r="T5169" s="283"/>
      <c r="U5169" s="283"/>
      <c r="V5169" s="270"/>
      <c r="W5169" s="270" t="s">
        <v>21</v>
      </c>
    </row>
    <row r="5170" s="253" customFormat="true" ht="25.5" hidden="true" spans="1:23">
      <c r="A5170" s="270">
        <f>MAX(A$3:A5169)+1</f>
        <v>4857</v>
      </c>
      <c r="B5170" s="270">
        <v>331514001</v>
      </c>
      <c r="C5170" s="503" t="s">
        <v>13299</v>
      </c>
      <c r="D5170" s="410" t="s">
        <v>13300</v>
      </c>
      <c r="E5170" s="410" t="s">
        <v>13299</v>
      </c>
      <c r="F5170" s="270"/>
      <c r="G5170" s="270"/>
      <c r="H5170" s="283" t="s">
        <v>39</v>
      </c>
      <c r="I5170" s="283" t="s">
        <v>1142</v>
      </c>
      <c r="J5170" s="493">
        <v>5500</v>
      </c>
      <c r="K5170" s="494">
        <v>5500</v>
      </c>
      <c r="L5170" s="494">
        <v>5500</v>
      </c>
      <c r="M5170" s="494">
        <v>4400</v>
      </c>
      <c r="N5170" s="494">
        <v>4400</v>
      </c>
      <c r="O5170" s="494">
        <v>4400</v>
      </c>
      <c r="P5170" s="377" t="s">
        <v>31</v>
      </c>
      <c r="Q5170" s="377" t="s">
        <v>31</v>
      </c>
      <c r="R5170" s="377" t="s">
        <v>31</v>
      </c>
      <c r="S5170" s="270"/>
      <c r="T5170" s="377"/>
      <c r="U5170" s="377"/>
      <c r="V5170" s="270"/>
      <c r="W5170" s="270" t="s">
        <v>938</v>
      </c>
    </row>
    <row r="5171" s="253" customFormat="true" ht="25.5" hidden="true" spans="1:23">
      <c r="A5171" s="270">
        <f>MAX(A$3:A5170)+1</f>
        <v>4858</v>
      </c>
      <c r="B5171" s="270" t="s">
        <v>13301</v>
      </c>
      <c r="C5171" s="393" t="s">
        <v>13302</v>
      </c>
      <c r="D5171" s="410" t="s">
        <v>13303</v>
      </c>
      <c r="E5171" s="410" t="s">
        <v>13304</v>
      </c>
      <c r="F5171" s="270"/>
      <c r="G5171" s="270"/>
      <c r="H5171" s="283" t="s">
        <v>39</v>
      </c>
      <c r="I5171" s="283" t="s">
        <v>1142</v>
      </c>
      <c r="J5171" s="490">
        <v>300</v>
      </c>
      <c r="K5171" s="490">
        <v>300</v>
      </c>
      <c r="L5171" s="490">
        <v>300</v>
      </c>
      <c r="M5171" s="490">
        <v>300</v>
      </c>
      <c r="N5171" s="490">
        <v>300</v>
      </c>
      <c r="O5171" s="490">
        <v>300</v>
      </c>
      <c r="P5171" s="377" t="s">
        <v>31</v>
      </c>
      <c r="Q5171" s="377" t="s">
        <v>31</v>
      </c>
      <c r="R5171" s="377" t="s">
        <v>31</v>
      </c>
      <c r="S5171" s="430" t="s">
        <v>13302</v>
      </c>
      <c r="T5171" s="283"/>
      <c r="U5171" s="283"/>
      <c r="V5171" s="270"/>
      <c r="W5171" s="270" t="s">
        <v>21</v>
      </c>
    </row>
    <row r="5172" s="253" customFormat="true" ht="25.5" hidden="true" spans="1:23">
      <c r="A5172" s="270">
        <f>MAX(A$3:A5171)+1</f>
        <v>4859</v>
      </c>
      <c r="B5172" s="270">
        <v>331514002</v>
      </c>
      <c r="C5172" s="503" t="s">
        <v>13305</v>
      </c>
      <c r="D5172" s="410" t="s">
        <v>13306</v>
      </c>
      <c r="E5172" s="410" t="s">
        <v>13305</v>
      </c>
      <c r="F5172" s="270" t="s">
        <v>13307</v>
      </c>
      <c r="G5172" s="270"/>
      <c r="H5172" s="283" t="s">
        <v>39</v>
      </c>
      <c r="I5172" s="283" t="s">
        <v>13308</v>
      </c>
      <c r="J5172" s="493">
        <v>4650</v>
      </c>
      <c r="K5172" s="494">
        <v>4650</v>
      </c>
      <c r="L5172" s="494">
        <v>4650</v>
      </c>
      <c r="M5172" s="494">
        <v>3720</v>
      </c>
      <c r="N5172" s="494">
        <v>3720</v>
      </c>
      <c r="O5172" s="494">
        <v>3720</v>
      </c>
      <c r="P5172" s="377" t="s">
        <v>31</v>
      </c>
      <c r="Q5172" s="377" t="s">
        <v>31</v>
      </c>
      <c r="R5172" s="377" t="s">
        <v>31</v>
      </c>
      <c r="S5172" s="430"/>
      <c r="T5172" s="377"/>
      <c r="U5172" s="377"/>
      <c r="V5172" s="270"/>
      <c r="W5172" s="270" t="s">
        <v>938</v>
      </c>
    </row>
    <row r="5173" s="253" customFormat="true" ht="25.5" hidden="true" spans="1:23">
      <c r="A5173" s="270">
        <f>MAX(A$3:A5172)+1</f>
        <v>4860</v>
      </c>
      <c r="B5173" s="270" t="s">
        <v>13309</v>
      </c>
      <c r="C5173" s="393" t="s">
        <v>13302</v>
      </c>
      <c r="D5173" s="410" t="s">
        <v>13310</v>
      </c>
      <c r="E5173" s="410" t="s">
        <v>13311</v>
      </c>
      <c r="F5173" s="270"/>
      <c r="G5173" s="270"/>
      <c r="H5173" s="283" t="s">
        <v>39</v>
      </c>
      <c r="I5173" s="283" t="s">
        <v>13308</v>
      </c>
      <c r="J5173" s="490">
        <v>300</v>
      </c>
      <c r="K5173" s="490">
        <v>300</v>
      </c>
      <c r="L5173" s="490">
        <v>300</v>
      </c>
      <c r="M5173" s="490">
        <v>300</v>
      </c>
      <c r="N5173" s="490">
        <v>300</v>
      </c>
      <c r="O5173" s="490">
        <v>300</v>
      </c>
      <c r="P5173" s="377" t="s">
        <v>31</v>
      </c>
      <c r="Q5173" s="377" t="s">
        <v>31</v>
      </c>
      <c r="R5173" s="377" t="s">
        <v>31</v>
      </c>
      <c r="S5173" s="430" t="s">
        <v>13302</v>
      </c>
      <c r="T5173" s="283"/>
      <c r="U5173" s="283"/>
      <c r="V5173" s="270"/>
      <c r="W5173" s="270" t="s">
        <v>21</v>
      </c>
    </row>
    <row r="5174" s="252" customFormat="true" ht="25.5" hidden="true" spans="1:23">
      <c r="A5174" s="270"/>
      <c r="B5174" s="270">
        <v>331515</v>
      </c>
      <c r="C5174" s="270" t="s">
        <v>13312</v>
      </c>
      <c r="D5174" s="410"/>
      <c r="E5174" s="410"/>
      <c r="F5174" s="270"/>
      <c r="G5174" s="270"/>
      <c r="H5174" s="283"/>
      <c r="I5174" s="283"/>
      <c r="J5174" s="490"/>
      <c r="K5174" s="490"/>
      <c r="L5174" s="490"/>
      <c r="M5174" s="490"/>
      <c r="N5174" s="490"/>
      <c r="O5174" s="490"/>
      <c r="P5174" s="377"/>
      <c r="Q5174" s="377"/>
      <c r="R5174" s="377"/>
      <c r="S5174" s="270"/>
      <c r="T5174" s="283"/>
      <c r="U5174" s="283"/>
      <c r="V5174" s="270"/>
      <c r="W5174" s="270" t="s">
        <v>21</v>
      </c>
    </row>
    <row r="5175" s="253" customFormat="true" ht="40.5" hidden="true" spans="1:23">
      <c r="A5175" s="270">
        <f>MAX(A$3:A5174)+1</f>
        <v>4861</v>
      </c>
      <c r="B5175" s="270">
        <v>331515001</v>
      </c>
      <c r="C5175" s="503" t="s">
        <v>13313</v>
      </c>
      <c r="D5175" s="410" t="s">
        <v>13314</v>
      </c>
      <c r="E5175" s="410" t="s">
        <v>13313</v>
      </c>
      <c r="F5175" s="270" t="s">
        <v>13315</v>
      </c>
      <c r="G5175" s="270"/>
      <c r="H5175" s="283" t="s">
        <v>39</v>
      </c>
      <c r="I5175" s="283" t="s">
        <v>40</v>
      </c>
      <c r="J5175" s="493">
        <v>1413</v>
      </c>
      <c r="K5175" s="494">
        <v>1413</v>
      </c>
      <c r="L5175" s="494">
        <v>1413</v>
      </c>
      <c r="M5175" s="494">
        <v>1130</v>
      </c>
      <c r="N5175" s="494">
        <v>1130</v>
      </c>
      <c r="O5175" s="494">
        <v>1130</v>
      </c>
      <c r="P5175" s="377" t="s">
        <v>31</v>
      </c>
      <c r="Q5175" s="377" t="s">
        <v>31</v>
      </c>
      <c r="R5175" s="377" t="s">
        <v>31</v>
      </c>
      <c r="S5175" s="270"/>
      <c r="T5175" s="377"/>
      <c r="U5175" s="377"/>
      <c r="V5175" s="270"/>
      <c r="W5175" s="270" t="s">
        <v>938</v>
      </c>
    </row>
    <row r="5176" s="253" customFormat="true" ht="40.5" hidden="true" spans="1:23">
      <c r="A5176" s="270">
        <f>MAX(A$3:A5175)+1</f>
        <v>4862</v>
      </c>
      <c r="B5176" s="270">
        <v>331515002</v>
      </c>
      <c r="C5176" s="503" t="s">
        <v>13316</v>
      </c>
      <c r="D5176" s="410" t="s">
        <v>13317</v>
      </c>
      <c r="E5176" s="410" t="s">
        <v>13316</v>
      </c>
      <c r="F5176" s="270" t="s">
        <v>13318</v>
      </c>
      <c r="G5176" s="270"/>
      <c r="H5176" s="283" t="s">
        <v>39</v>
      </c>
      <c r="I5176" s="283" t="s">
        <v>40</v>
      </c>
      <c r="J5176" s="500">
        <v>900</v>
      </c>
      <c r="K5176" s="501">
        <v>810</v>
      </c>
      <c r="L5176" s="501">
        <v>729</v>
      </c>
      <c r="M5176" s="501">
        <v>720</v>
      </c>
      <c r="N5176" s="501">
        <v>648</v>
      </c>
      <c r="O5176" s="501">
        <v>583.2</v>
      </c>
      <c r="P5176" s="377" t="s">
        <v>31</v>
      </c>
      <c r="Q5176" s="377" t="s">
        <v>31</v>
      </c>
      <c r="R5176" s="377" t="s">
        <v>31</v>
      </c>
      <c r="S5176" s="270"/>
      <c r="T5176" s="283"/>
      <c r="U5176" s="283"/>
      <c r="V5176" s="270"/>
      <c r="W5176" s="270" t="s">
        <v>21</v>
      </c>
    </row>
    <row r="5177" s="253" customFormat="true" ht="40.5" hidden="true" spans="1:23">
      <c r="A5177" s="270">
        <f>MAX(A$3:A5176)+1</f>
        <v>4863</v>
      </c>
      <c r="B5177" s="270">
        <v>331515003</v>
      </c>
      <c r="C5177" s="503" t="s">
        <v>13319</v>
      </c>
      <c r="D5177" s="410" t="s">
        <v>13320</v>
      </c>
      <c r="E5177" s="410" t="s">
        <v>13319</v>
      </c>
      <c r="F5177" s="270"/>
      <c r="G5177" s="270"/>
      <c r="H5177" s="283" t="s">
        <v>39</v>
      </c>
      <c r="I5177" s="283" t="s">
        <v>40</v>
      </c>
      <c r="J5177" s="500">
        <v>900</v>
      </c>
      <c r="K5177" s="501">
        <v>810</v>
      </c>
      <c r="L5177" s="501">
        <v>729</v>
      </c>
      <c r="M5177" s="501">
        <v>720</v>
      </c>
      <c r="N5177" s="501">
        <v>648</v>
      </c>
      <c r="O5177" s="501">
        <v>583.2</v>
      </c>
      <c r="P5177" s="377" t="s">
        <v>31</v>
      </c>
      <c r="Q5177" s="377" t="s">
        <v>31</v>
      </c>
      <c r="R5177" s="377" t="s">
        <v>31</v>
      </c>
      <c r="S5177" s="270"/>
      <c r="T5177" s="283"/>
      <c r="U5177" s="283"/>
      <c r="V5177" s="270"/>
      <c r="W5177" s="270" t="s">
        <v>21</v>
      </c>
    </row>
    <row r="5178" s="253" customFormat="true" ht="27" hidden="true" spans="1:23">
      <c r="A5178" s="270">
        <f>MAX(A$3:A5177)+1</f>
        <v>4864</v>
      </c>
      <c r="B5178" s="270">
        <v>331515004</v>
      </c>
      <c r="C5178" s="503" t="s">
        <v>13321</v>
      </c>
      <c r="D5178" s="410" t="s">
        <v>13322</v>
      </c>
      <c r="E5178" s="410" t="s">
        <v>13321</v>
      </c>
      <c r="F5178" s="270"/>
      <c r="G5178" s="270"/>
      <c r="H5178" s="283" t="s">
        <v>39</v>
      </c>
      <c r="I5178" s="283" t="s">
        <v>40</v>
      </c>
      <c r="J5178" s="500">
        <v>900</v>
      </c>
      <c r="K5178" s="501">
        <v>810</v>
      </c>
      <c r="L5178" s="501">
        <v>729</v>
      </c>
      <c r="M5178" s="501">
        <v>720</v>
      </c>
      <c r="N5178" s="501">
        <v>648</v>
      </c>
      <c r="O5178" s="501">
        <v>583.2</v>
      </c>
      <c r="P5178" s="377" t="s">
        <v>31</v>
      </c>
      <c r="Q5178" s="377" t="s">
        <v>31</v>
      </c>
      <c r="R5178" s="377" t="s">
        <v>31</v>
      </c>
      <c r="S5178" s="270"/>
      <c r="T5178" s="283"/>
      <c r="U5178" s="283"/>
      <c r="V5178" s="270"/>
      <c r="W5178" s="270" t="s">
        <v>21</v>
      </c>
    </row>
    <row r="5179" s="253" customFormat="true" ht="27" hidden="true" spans="1:23">
      <c r="A5179" s="270">
        <f>MAX(A$3:A5178)+1</f>
        <v>4865</v>
      </c>
      <c r="B5179" s="270">
        <v>331515005</v>
      </c>
      <c r="C5179" s="503" t="s">
        <v>13323</v>
      </c>
      <c r="D5179" s="410" t="s">
        <v>13324</v>
      </c>
      <c r="E5179" s="410" t="s">
        <v>13323</v>
      </c>
      <c r="F5179" s="270"/>
      <c r="G5179" s="270"/>
      <c r="H5179" s="283" t="s">
        <v>39</v>
      </c>
      <c r="I5179" s="283" t="s">
        <v>40</v>
      </c>
      <c r="J5179" s="493">
        <v>1900</v>
      </c>
      <c r="K5179" s="494">
        <v>1900</v>
      </c>
      <c r="L5179" s="494">
        <v>1900</v>
      </c>
      <c r="M5179" s="494">
        <v>1520</v>
      </c>
      <c r="N5179" s="494">
        <v>1520</v>
      </c>
      <c r="O5179" s="494">
        <v>1520</v>
      </c>
      <c r="P5179" s="377" t="s">
        <v>31</v>
      </c>
      <c r="Q5179" s="377" t="s">
        <v>31</v>
      </c>
      <c r="R5179" s="377" t="s">
        <v>31</v>
      </c>
      <c r="S5179" s="270"/>
      <c r="T5179" s="377"/>
      <c r="U5179" s="377"/>
      <c r="V5179" s="270"/>
      <c r="W5179" s="270" t="s">
        <v>938</v>
      </c>
    </row>
    <row r="5180" s="253" customFormat="true" ht="54" hidden="true" spans="1:23">
      <c r="A5180" s="270">
        <f>MAX(A$3:A5179)+1</f>
        <v>4866</v>
      </c>
      <c r="B5180" s="270">
        <v>331515006</v>
      </c>
      <c r="C5180" s="503" t="s">
        <v>13325</v>
      </c>
      <c r="D5180" s="410" t="s">
        <v>13326</v>
      </c>
      <c r="E5180" s="410" t="s">
        <v>13325</v>
      </c>
      <c r="F5180" s="270"/>
      <c r="G5180" s="270"/>
      <c r="H5180" s="283" t="s">
        <v>39</v>
      </c>
      <c r="I5180" s="283" t="s">
        <v>40</v>
      </c>
      <c r="J5180" s="500">
        <v>1200</v>
      </c>
      <c r="K5180" s="501">
        <v>1080</v>
      </c>
      <c r="L5180" s="501">
        <v>972</v>
      </c>
      <c r="M5180" s="501">
        <v>960</v>
      </c>
      <c r="N5180" s="501">
        <v>864</v>
      </c>
      <c r="O5180" s="501">
        <v>777.6</v>
      </c>
      <c r="P5180" s="377" t="s">
        <v>31</v>
      </c>
      <c r="Q5180" s="377" t="s">
        <v>31</v>
      </c>
      <c r="R5180" s="377" t="s">
        <v>31</v>
      </c>
      <c r="S5180" s="270"/>
      <c r="T5180" s="283"/>
      <c r="U5180" s="283"/>
      <c r="V5180" s="270"/>
      <c r="W5180" s="270" t="s">
        <v>21</v>
      </c>
    </row>
    <row r="5181" s="253" customFormat="true" ht="27" hidden="true" spans="1:23">
      <c r="A5181" s="270">
        <f>MAX(A$3:A5180)+1</f>
        <v>4867</v>
      </c>
      <c r="B5181" s="270">
        <v>331515007</v>
      </c>
      <c r="C5181" s="503" t="s">
        <v>13327</v>
      </c>
      <c r="D5181" s="410" t="s">
        <v>13328</v>
      </c>
      <c r="E5181" s="410" t="s">
        <v>13327</v>
      </c>
      <c r="F5181" s="270"/>
      <c r="G5181" s="270"/>
      <c r="H5181" s="283" t="s">
        <v>39</v>
      </c>
      <c r="I5181" s="283" t="s">
        <v>40</v>
      </c>
      <c r="J5181" s="500">
        <v>1200</v>
      </c>
      <c r="K5181" s="501">
        <v>1080</v>
      </c>
      <c r="L5181" s="501">
        <v>972</v>
      </c>
      <c r="M5181" s="501">
        <v>960</v>
      </c>
      <c r="N5181" s="501">
        <v>864</v>
      </c>
      <c r="O5181" s="501">
        <v>777.6</v>
      </c>
      <c r="P5181" s="377" t="s">
        <v>31</v>
      </c>
      <c r="Q5181" s="377" t="s">
        <v>31</v>
      </c>
      <c r="R5181" s="377" t="s">
        <v>31</v>
      </c>
      <c r="S5181" s="270"/>
      <c r="T5181" s="283"/>
      <c r="U5181" s="283"/>
      <c r="V5181" s="270"/>
      <c r="W5181" s="270" t="s">
        <v>21</v>
      </c>
    </row>
    <row r="5182" s="253" customFormat="true" ht="27" hidden="true" spans="1:23">
      <c r="A5182" s="270">
        <f>MAX(A$3:A5181)+1</f>
        <v>4868</v>
      </c>
      <c r="B5182" s="270">
        <v>331515008</v>
      </c>
      <c r="C5182" s="503" t="s">
        <v>13329</v>
      </c>
      <c r="D5182" s="410" t="s">
        <v>13330</v>
      </c>
      <c r="E5182" s="410" t="s">
        <v>13329</v>
      </c>
      <c r="F5182" s="270" t="s">
        <v>13331</v>
      </c>
      <c r="G5182" s="270"/>
      <c r="H5182" s="283" t="s">
        <v>39</v>
      </c>
      <c r="I5182" s="283" t="s">
        <v>40</v>
      </c>
      <c r="J5182" s="500">
        <v>1200</v>
      </c>
      <c r="K5182" s="501">
        <v>1080</v>
      </c>
      <c r="L5182" s="501">
        <v>972</v>
      </c>
      <c r="M5182" s="501">
        <v>960</v>
      </c>
      <c r="N5182" s="501">
        <v>864</v>
      </c>
      <c r="O5182" s="501">
        <v>777.6</v>
      </c>
      <c r="P5182" s="377" t="s">
        <v>31</v>
      </c>
      <c r="Q5182" s="377" t="s">
        <v>31</v>
      </c>
      <c r="R5182" s="377" t="s">
        <v>31</v>
      </c>
      <c r="S5182" s="270"/>
      <c r="T5182" s="283"/>
      <c r="U5182" s="283"/>
      <c r="V5182" s="270"/>
      <c r="W5182" s="270" t="s">
        <v>21</v>
      </c>
    </row>
    <row r="5183" s="253" customFormat="true" ht="27" hidden="true" spans="1:23">
      <c r="A5183" s="270">
        <f>MAX(A$3:A5182)+1</f>
        <v>4869</v>
      </c>
      <c r="B5183" s="270">
        <v>331515009</v>
      </c>
      <c r="C5183" s="503" t="s">
        <v>13332</v>
      </c>
      <c r="D5183" s="410" t="s">
        <v>13333</v>
      </c>
      <c r="E5183" s="410" t="s">
        <v>13332</v>
      </c>
      <c r="F5183" s="270" t="s">
        <v>13334</v>
      </c>
      <c r="G5183" s="270"/>
      <c r="H5183" s="283" t="s">
        <v>44</v>
      </c>
      <c r="I5183" s="283" t="s">
        <v>40</v>
      </c>
      <c r="J5183" s="493">
        <v>2900</v>
      </c>
      <c r="K5183" s="494">
        <v>2900</v>
      </c>
      <c r="L5183" s="494">
        <v>2900</v>
      </c>
      <c r="M5183" s="494">
        <v>2320</v>
      </c>
      <c r="N5183" s="494">
        <v>2320</v>
      </c>
      <c r="O5183" s="494">
        <v>2320</v>
      </c>
      <c r="P5183" s="377" t="s">
        <v>31</v>
      </c>
      <c r="Q5183" s="377" t="s">
        <v>31</v>
      </c>
      <c r="R5183" s="377" t="s">
        <v>31</v>
      </c>
      <c r="S5183" s="270"/>
      <c r="T5183" s="377"/>
      <c r="U5183" s="377"/>
      <c r="V5183" s="270"/>
      <c r="W5183" s="270" t="s">
        <v>938</v>
      </c>
    </row>
    <row r="5184" s="253" customFormat="true" ht="27" hidden="true" spans="1:23">
      <c r="A5184" s="270">
        <f>MAX(A$3:A5183)+1</f>
        <v>4870</v>
      </c>
      <c r="B5184" s="270">
        <v>331515010</v>
      </c>
      <c r="C5184" s="503" t="s">
        <v>13335</v>
      </c>
      <c r="D5184" s="410" t="s">
        <v>13336</v>
      </c>
      <c r="E5184" s="410" t="s">
        <v>13335</v>
      </c>
      <c r="F5184" s="270"/>
      <c r="G5184" s="270"/>
      <c r="H5184" s="283" t="s">
        <v>44</v>
      </c>
      <c r="I5184" s="283" t="s">
        <v>842</v>
      </c>
      <c r="J5184" s="500">
        <v>1500</v>
      </c>
      <c r="K5184" s="501">
        <v>1350</v>
      </c>
      <c r="L5184" s="501">
        <v>1215</v>
      </c>
      <c r="M5184" s="501">
        <v>1200</v>
      </c>
      <c r="N5184" s="501">
        <v>1080</v>
      </c>
      <c r="O5184" s="501">
        <v>972</v>
      </c>
      <c r="P5184" s="377" t="s">
        <v>31</v>
      </c>
      <c r="Q5184" s="377" t="s">
        <v>31</v>
      </c>
      <c r="R5184" s="377" t="s">
        <v>31</v>
      </c>
      <c r="S5184" s="270"/>
      <c r="T5184" s="283"/>
      <c r="U5184" s="283"/>
      <c r="V5184" s="270"/>
      <c r="W5184" s="270" t="s">
        <v>21</v>
      </c>
    </row>
    <row r="5185" s="252" customFormat="true" ht="25.5" hidden="true" spans="1:23">
      <c r="A5185" s="270"/>
      <c r="B5185" s="270">
        <v>331516</v>
      </c>
      <c r="C5185" s="270" t="s">
        <v>13337</v>
      </c>
      <c r="D5185" s="410"/>
      <c r="E5185" s="410"/>
      <c r="F5185" s="270"/>
      <c r="G5185" s="270"/>
      <c r="H5185" s="283"/>
      <c r="I5185" s="283"/>
      <c r="J5185" s="490"/>
      <c r="K5185" s="490"/>
      <c r="L5185" s="490"/>
      <c r="M5185" s="490"/>
      <c r="N5185" s="490"/>
      <c r="O5185" s="490"/>
      <c r="P5185" s="377"/>
      <c r="Q5185" s="377"/>
      <c r="R5185" s="377"/>
      <c r="S5185" s="270"/>
      <c r="T5185" s="283"/>
      <c r="U5185" s="283"/>
      <c r="V5185" s="270"/>
      <c r="W5185" s="270" t="s">
        <v>21</v>
      </c>
    </row>
    <row r="5186" s="253" customFormat="true" ht="38.25" hidden="true" spans="1:23">
      <c r="A5186" s="270">
        <f>MAX(A$3:A5185)+1</f>
        <v>4871</v>
      </c>
      <c r="B5186" s="270">
        <v>331516001</v>
      </c>
      <c r="C5186" s="270" t="s">
        <v>13338</v>
      </c>
      <c r="D5186" s="410" t="s">
        <v>13339</v>
      </c>
      <c r="E5186" s="410" t="s">
        <v>13338</v>
      </c>
      <c r="F5186" s="270" t="s">
        <v>13340</v>
      </c>
      <c r="G5186" s="270"/>
      <c r="H5186" s="283" t="s">
        <v>39</v>
      </c>
      <c r="I5186" s="283" t="s">
        <v>40</v>
      </c>
      <c r="J5186" s="500">
        <v>1200</v>
      </c>
      <c r="K5186" s="501">
        <v>1080</v>
      </c>
      <c r="L5186" s="501">
        <v>972</v>
      </c>
      <c r="M5186" s="501">
        <v>960</v>
      </c>
      <c r="N5186" s="501">
        <v>864</v>
      </c>
      <c r="O5186" s="501">
        <v>777.6</v>
      </c>
      <c r="P5186" s="377" t="s">
        <v>31</v>
      </c>
      <c r="Q5186" s="377" t="s">
        <v>31</v>
      </c>
      <c r="R5186" s="377" t="s">
        <v>31</v>
      </c>
      <c r="S5186" s="270"/>
      <c r="T5186" s="283"/>
      <c r="U5186" s="283"/>
      <c r="V5186" s="270"/>
      <c r="W5186" s="270" t="s">
        <v>21</v>
      </c>
    </row>
    <row r="5187" s="252" customFormat="true" ht="25.5" hidden="true" spans="1:23">
      <c r="A5187" s="270"/>
      <c r="B5187" s="270">
        <v>331517</v>
      </c>
      <c r="C5187" s="270" t="s">
        <v>13341</v>
      </c>
      <c r="D5187" s="410"/>
      <c r="E5187" s="410"/>
      <c r="F5187" s="270"/>
      <c r="G5187" s="270"/>
      <c r="H5187" s="283"/>
      <c r="I5187" s="283"/>
      <c r="J5187" s="490"/>
      <c r="K5187" s="490"/>
      <c r="L5187" s="490"/>
      <c r="M5187" s="490"/>
      <c r="N5187" s="490"/>
      <c r="O5187" s="490"/>
      <c r="P5187" s="377"/>
      <c r="Q5187" s="377"/>
      <c r="R5187" s="377"/>
      <c r="S5187" s="270"/>
      <c r="T5187" s="283"/>
      <c r="U5187" s="283"/>
      <c r="V5187" s="270"/>
      <c r="W5187" s="270" t="s">
        <v>21</v>
      </c>
    </row>
    <row r="5188" s="253" customFormat="true" ht="25.5" hidden="true" spans="1:23">
      <c r="A5188" s="270">
        <f>MAX(A$3:A5187)+1</f>
        <v>4872</v>
      </c>
      <c r="B5188" s="270">
        <v>331517001</v>
      </c>
      <c r="C5188" s="270" t="s">
        <v>13342</v>
      </c>
      <c r="D5188" s="410" t="s">
        <v>13343</v>
      </c>
      <c r="E5188" s="410" t="s">
        <v>13342</v>
      </c>
      <c r="F5188" s="270"/>
      <c r="G5188" s="270"/>
      <c r="H5188" s="283" t="s">
        <v>39</v>
      </c>
      <c r="I5188" s="283" t="s">
        <v>40</v>
      </c>
      <c r="J5188" s="500">
        <v>1050</v>
      </c>
      <c r="K5188" s="501">
        <v>945</v>
      </c>
      <c r="L5188" s="501">
        <v>850.5</v>
      </c>
      <c r="M5188" s="501">
        <v>840</v>
      </c>
      <c r="N5188" s="501">
        <v>756</v>
      </c>
      <c r="O5188" s="501">
        <v>680.4</v>
      </c>
      <c r="P5188" s="377" t="s">
        <v>31</v>
      </c>
      <c r="Q5188" s="377" t="s">
        <v>31</v>
      </c>
      <c r="R5188" s="377" t="s">
        <v>31</v>
      </c>
      <c r="S5188" s="270"/>
      <c r="T5188" s="283"/>
      <c r="U5188" s="283"/>
      <c r="V5188" s="270"/>
      <c r="W5188" s="270" t="s">
        <v>21</v>
      </c>
    </row>
    <row r="5189" s="253" customFormat="true" ht="25.5" hidden="true" spans="1:23">
      <c r="A5189" s="270">
        <f>MAX(A$3:A5188)+1</f>
        <v>4873</v>
      </c>
      <c r="B5189" s="270">
        <v>331517002</v>
      </c>
      <c r="C5189" s="270" t="s">
        <v>13344</v>
      </c>
      <c r="D5189" s="410" t="s">
        <v>13345</v>
      </c>
      <c r="E5189" s="410" t="s">
        <v>13344</v>
      </c>
      <c r="F5189" s="270"/>
      <c r="G5189" s="270"/>
      <c r="H5189" s="283" t="s">
        <v>39</v>
      </c>
      <c r="I5189" s="283" t="s">
        <v>40</v>
      </c>
      <c r="J5189" s="500">
        <v>1050</v>
      </c>
      <c r="K5189" s="501">
        <v>945</v>
      </c>
      <c r="L5189" s="501">
        <v>850.5</v>
      </c>
      <c r="M5189" s="501">
        <v>840</v>
      </c>
      <c r="N5189" s="501">
        <v>756</v>
      </c>
      <c r="O5189" s="501">
        <v>680.4</v>
      </c>
      <c r="P5189" s="377" t="s">
        <v>31</v>
      </c>
      <c r="Q5189" s="377" t="s">
        <v>31</v>
      </c>
      <c r="R5189" s="377" t="s">
        <v>31</v>
      </c>
      <c r="S5189" s="270"/>
      <c r="T5189" s="283"/>
      <c r="U5189" s="283"/>
      <c r="V5189" s="270"/>
      <c r="W5189" s="270" t="s">
        <v>21</v>
      </c>
    </row>
    <row r="5190" s="253" customFormat="true" ht="25.5" hidden="true" spans="1:23">
      <c r="A5190" s="270">
        <f>MAX(A$3:A5189)+1</f>
        <v>4874</v>
      </c>
      <c r="B5190" s="270">
        <v>331517003</v>
      </c>
      <c r="C5190" s="270" t="s">
        <v>13346</v>
      </c>
      <c r="D5190" s="410" t="s">
        <v>13347</v>
      </c>
      <c r="E5190" s="410" t="s">
        <v>13346</v>
      </c>
      <c r="F5190" s="270"/>
      <c r="G5190" s="270"/>
      <c r="H5190" s="283" t="s">
        <v>39</v>
      </c>
      <c r="I5190" s="283" t="s">
        <v>40</v>
      </c>
      <c r="J5190" s="500">
        <v>1050</v>
      </c>
      <c r="K5190" s="501">
        <v>945</v>
      </c>
      <c r="L5190" s="501">
        <v>850.5</v>
      </c>
      <c r="M5190" s="501">
        <v>840</v>
      </c>
      <c r="N5190" s="501">
        <v>756</v>
      </c>
      <c r="O5190" s="501">
        <v>680.4</v>
      </c>
      <c r="P5190" s="377" t="s">
        <v>31</v>
      </c>
      <c r="Q5190" s="377" t="s">
        <v>31</v>
      </c>
      <c r="R5190" s="377" t="s">
        <v>31</v>
      </c>
      <c r="S5190" s="270"/>
      <c r="T5190" s="283"/>
      <c r="U5190" s="283"/>
      <c r="V5190" s="270"/>
      <c r="W5190" s="270" t="s">
        <v>21</v>
      </c>
    </row>
    <row r="5191" s="253" customFormat="true" ht="25.5" hidden="true" spans="1:23">
      <c r="A5191" s="270">
        <f>MAX(A$3:A5190)+1</f>
        <v>4875</v>
      </c>
      <c r="B5191" s="270">
        <v>331517004</v>
      </c>
      <c r="C5191" s="270" t="s">
        <v>13348</v>
      </c>
      <c r="D5191" s="410" t="s">
        <v>13349</v>
      </c>
      <c r="E5191" s="410" t="s">
        <v>13348</v>
      </c>
      <c r="F5191" s="270" t="s">
        <v>13350</v>
      </c>
      <c r="G5191" s="270"/>
      <c r="H5191" s="283" t="s">
        <v>44</v>
      </c>
      <c r="I5191" s="283" t="s">
        <v>40</v>
      </c>
      <c r="J5191" s="500">
        <v>2550</v>
      </c>
      <c r="K5191" s="501">
        <v>2295</v>
      </c>
      <c r="L5191" s="501">
        <v>2065.5</v>
      </c>
      <c r="M5191" s="501">
        <v>2040</v>
      </c>
      <c r="N5191" s="501">
        <v>1836</v>
      </c>
      <c r="O5191" s="501">
        <v>1652.4</v>
      </c>
      <c r="P5191" s="377" t="s">
        <v>31</v>
      </c>
      <c r="Q5191" s="377" t="s">
        <v>31</v>
      </c>
      <c r="R5191" s="377" t="s">
        <v>31</v>
      </c>
      <c r="S5191" s="270"/>
      <c r="T5191" s="283"/>
      <c r="U5191" s="283"/>
      <c r="V5191" s="270"/>
      <c r="W5191" s="270" t="s">
        <v>21</v>
      </c>
    </row>
    <row r="5192" s="252" customFormat="true" ht="25.5" hidden="true" spans="1:23">
      <c r="A5192" s="270"/>
      <c r="B5192" s="270">
        <v>331518</v>
      </c>
      <c r="C5192" s="270" t="s">
        <v>13351</v>
      </c>
      <c r="D5192" s="410"/>
      <c r="E5192" s="410"/>
      <c r="F5192" s="270"/>
      <c r="G5192" s="270"/>
      <c r="H5192" s="283"/>
      <c r="I5192" s="283"/>
      <c r="J5192" s="490"/>
      <c r="K5192" s="490"/>
      <c r="L5192" s="490"/>
      <c r="M5192" s="490"/>
      <c r="N5192" s="490"/>
      <c r="O5192" s="490"/>
      <c r="P5192" s="377"/>
      <c r="Q5192" s="377"/>
      <c r="R5192" s="377"/>
      <c r="S5192" s="270"/>
      <c r="T5192" s="283"/>
      <c r="U5192" s="283"/>
      <c r="V5192" s="270"/>
      <c r="W5192" s="270" t="s">
        <v>21</v>
      </c>
    </row>
    <row r="5193" s="253" customFormat="true" ht="27" hidden="true" spans="1:23">
      <c r="A5193" s="270">
        <f>MAX(A$3:A5192)+1</f>
        <v>4876</v>
      </c>
      <c r="B5193" s="270">
        <v>331518001</v>
      </c>
      <c r="C5193" s="503" t="s">
        <v>13352</v>
      </c>
      <c r="D5193" s="410" t="s">
        <v>13353</v>
      </c>
      <c r="E5193" s="410" t="s">
        <v>13352</v>
      </c>
      <c r="F5193" s="270"/>
      <c r="G5193" s="270"/>
      <c r="H5193" s="283" t="s">
        <v>44</v>
      </c>
      <c r="I5193" s="283" t="s">
        <v>40</v>
      </c>
      <c r="J5193" s="500">
        <v>1200</v>
      </c>
      <c r="K5193" s="501">
        <v>1080</v>
      </c>
      <c r="L5193" s="501">
        <v>972</v>
      </c>
      <c r="M5193" s="501">
        <v>960</v>
      </c>
      <c r="N5193" s="501">
        <v>864</v>
      </c>
      <c r="O5193" s="501">
        <v>777.6</v>
      </c>
      <c r="P5193" s="377" t="s">
        <v>31</v>
      </c>
      <c r="Q5193" s="377" t="s">
        <v>31</v>
      </c>
      <c r="R5193" s="377" t="s">
        <v>31</v>
      </c>
      <c r="S5193" s="270"/>
      <c r="T5193" s="283"/>
      <c r="U5193" s="283"/>
      <c r="V5193" s="270"/>
      <c r="W5193" s="270" t="s">
        <v>21</v>
      </c>
    </row>
    <row r="5194" s="253" customFormat="true" ht="27" hidden="true" spans="1:23">
      <c r="A5194" s="270">
        <f>MAX(A$3:A5193)+1</f>
        <v>4877</v>
      </c>
      <c r="B5194" s="270">
        <v>331518002</v>
      </c>
      <c r="C5194" s="503" t="s">
        <v>13354</v>
      </c>
      <c r="D5194" s="410" t="s">
        <v>13355</v>
      </c>
      <c r="E5194" s="410" t="s">
        <v>13354</v>
      </c>
      <c r="F5194" s="270" t="s">
        <v>13356</v>
      </c>
      <c r="G5194" s="270"/>
      <c r="H5194" s="283" t="s">
        <v>39</v>
      </c>
      <c r="I5194" s="283" t="s">
        <v>40</v>
      </c>
      <c r="J5194" s="500">
        <v>1200</v>
      </c>
      <c r="K5194" s="501">
        <v>1080</v>
      </c>
      <c r="L5194" s="501">
        <v>972</v>
      </c>
      <c r="M5194" s="501">
        <v>960</v>
      </c>
      <c r="N5194" s="501">
        <v>864</v>
      </c>
      <c r="O5194" s="501">
        <v>777.6</v>
      </c>
      <c r="P5194" s="377" t="s">
        <v>31</v>
      </c>
      <c r="Q5194" s="377" t="s">
        <v>31</v>
      </c>
      <c r="R5194" s="377" t="s">
        <v>31</v>
      </c>
      <c r="S5194" s="270"/>
      <c r="T5194" s="283"/>
      <c r="U5194" s="283"/>
      <c r="V5194" s="270"/>
      <c r="W5194" s="270" t="s">
        <v>21</v>
      </c>
    </row>
    <row r="5195" s="253" customFormat="true" ht="27" hidden="true" spans="1:23">
      <c r="A5195" s="270">
        <f>MAX(A$3:A5194)+1</f>
        <v>4878</v>
      </c>
      <c r="B5195" s="270">
        <v>331518003</v>
      </c>
      <c r="C5195" s="503" t="s">
        <v>13357</v>
      </c>
      <c r="D5195" s="410" t="s">
        <v>13358</v>
      </c>
      <c r="E5195" s="410" t="s">
        <v>13357</v>
      </c>
      <c r="F5195" s="270"/>
      <c r="G5195" s="270"/>
      <c r="H5195" s="283" t="s">
        <v>39</v>
      </c>
      <c r="I5195" s="283" t="s">
        <v>40</v>
      </c>
      <c r="J5195" s="500">
        <v>1200</v>
      </c>
      <c r="K5195" s="501">
        <v>1080</v>
      </c>
      <c r="L5195" s="501">
        <v>972</v>
      </c>
      <c r="M5195" s="501">
        <v>960</v>
      </c>
      <c r="N5195" s="501">
        <v>864</v>
      </c>
      <c r="O5195" s="501">
        <v>777.6</v>
      </c>
      <c r="P5195" s="377" t="s">
        <v>31</v>
      </c>
      <c r="Q5195" s="377" t="s">
        <v>31</v>
      </c>
      <c r="R5195" s="377" t="s">
        <v>31</v>
      </c>
      <c r="S5195" s="270"/>
      <c r="T5195" s="283"/>
      <c r="U5195" s="283"/>
      <c r="V5195" s="270"/>
      <c r="W5195" s="270" t="s">
        <v>21</v>
      </c>
    </row>
    <row r="5196" s="253" customFormat="true" ht="27" hidden="true" spans="1:23">
      <c r="A5196" s="270">
        <f>MAX(A$3:A5195)+1</f>
        <v>4879</v>
      </c>
      <c r="B5196" s="270">
        <v>331518004</v>
      </c>
      <c r="C5196" s="503" t="s">
        <v>13359</v>
      </c>
      <c r="D5196" s="410" t="s">
        <v>13360</v>
      </c>
      <c r="E5196" s="410" t="s">
        <v>13359</v>
      </c>
      <c r="F5196" s="270"/>
      <c r="G5196" s="270"/>
      <c r="H5196" s="283" t="s">
        <v>39</v>
      </c>
      <c r="I5196" s="283" t="s">
        <v>40</v>
      </c>
      <c r="J5196" s="500">
        <v>1200</v>
      </c>
      <c r="K5196" s="501">
        <v>1080</v>
      </c>
      <c r="L5196" s="501">
        <v>972</v>
      </c>
      <c r="M5196" s="501">
        <v>960</v>
      </c>
      <c r="N5196" s="501">
        <v>864</v>
      </c>
      <c r="O5196" s="501">
        <v>777.6</v>
      </c>
      <c r="P5196" s="377" t="s">
        <v>31</v>
      </c>
      <c r="Q5196" s="377" t="s">
        <v>31</v>
      </c>
      <c r="R5196" s="377" t="s">
        <v>31</v>
      </c>
      <c r="S5196" s="270"/>
      <c r="T5196" s="283"/>
      <c r="U5196" s="283"/>
      <c r="V5196" s="270"/>
      <c r="W5196" s="270" t="s">
        <v>21</v>
      </c>
    </row>
    <row r="5197" s="253" customFormat="true" ht="25.5" hidden="true" spans="1:23">
      <c r="A5197" s="270">
        <f>MAX(A$3:A5196)+1</f>
        <v>4880</v>
      </c>
      <c r="B5197" s="270">
        <v>331518005</v>
      </c>
      <c r="C5197" s="503" t="s">
        <v>13361</v>
      </c>
      <c r="D5197" s="410" t="s">
        <v>13362</v>
      </c>
      <c r="E5197" s="410" t="s">
        <v>13361</v>
      </c>
      <c r="F5197" s="270"/>
      <c r="G5197" s="270"/>
      <c r="H5197" s="283" t="s">
        <v>39</v>
      </c>
      <c r="I5197" s="283" t="s">
        <v>40</v>
      </c>
      <c r="J5197" s="500">
        <v>1200</v>
      </c>
      <c r="K5197" s="501">
        <v>1080</v>
      </c>
      <c r="L5197" s="501">
        <v>972</v>
      </c>
      <c r="M5197" s="501">
        <v>960</v>
      </c>
      <c r="N5197" s="501">
        <v>864</v>
      </c>
      <c r="O5197" s="501">
        <v>777.6</v>
      </c>
      <c r="P5197" s="377" t="s">
        <v>31</v>
      </c>
      <c r="Q5197" s="377" t="s">
        <v>31</v>
      </c>
      <c r="R5197" s="377" t="s">
        <v>31</v>
      </c>
      <c r="S5197" s="270"/>
      <c r="T5197" s="283"/>
      <c r="U5197" s="283"/>
      <c r="V5197" s="270"/>
      <c r="W5197" s="270" t="s">
        <v>21</v>
      </c>
    </row>
    <row r="5198" s="253" customFormat="true" ht="27" hidden="true" spans="1:23">
      <c r="A5198" s="270">
        <f>MAX(A$3:A5197)+1</f>
        <v>4881</v>
      </c>
      <c r="B5198" s="270">
        <v>331518006</v>
      </c>
      <c r="C5198" s="503" t="s">
        <v>13363</v>
      </c>
      <c r="D5198" s="410" t="s">
        <v>13364</v>
      </c>
      <c r="E5198" s="410" t="s">
        <v>13363</v>
      </c>
      <c r="F5198" s="270" t="s">
        <v>13365</v>
      </c>
      <c r="G5198" s="270"/>
      <c r="H5198" s="283" t="s">
        <v>39</v>
      </c>
      <c r="I5198" s="283" t="s">
        <v>40</v>
      </c>
      <c r="J5198" s="500">
        <v>1350</v>
      </c>
      <c r="K5198" s="501">
        <v>1215</v>
      </c>
      <c r="L5198" s="501">
        <v>1093.5</v>
      </c>
      <c r="M5198" s="501">
        <v>1080</v>
      </c>
      <c r="N5198" s="501">
        <v>972</v>
      </c>
      <c r="O5198" s="501">
        <v>874.8</v>
      </c>
      <c r="P5198" s="377" t="s">
        <v>31</v>
      </c>
      <c r="Q5198" s="377" t="s">
        <v>31</v>
      </c>
      <c r="R5198" s="377" t="s">
        <v>31</v>
      </c>
      <c r="S5198" s="270"/>
      <c r="T5198" s="283"/>
      <c r="U5198" s="283"/>
      <c r="V5198" s="270"/>
      <c r="W5198" s="270" t="s">
        <v>21</v>
      </c>
    </row>
    <row r="5199" s="253" customFormat="true" ht="40.5" hidden="true" spans="1:23">
      <c r="A5199" s="270">
        <f>MAX(A$3:A5198)+1</f>
        <v>4882</v>
      </c>
      <c r="B5199" s="270">
        <v>331518007</v>
      </c>
      <c r="C5199" s="341" t="s">
        <v>13366</v>
      </c>
      <c r="D5199" s="410" t="s">
        <v>13367</v>
      </c>
      <c r="E5199" s="410" t="s">
        <v>13366</v>
      </c>
      <c r="F5199" s="270" t="s">
        <v>13368</v>
      </c>
      <c r="G5199" s="270"/>
      <c r="H5199" s="283" t="s">
        <v>39</v>
      </c>
      <c r="I5199" s="283" t="s">
        <v>40</v>
      </c>
      <c r="J5199" s="490">
        <v>1610</v>
      </c>
      <c r="K5199" s="490">
        <v>1610</v>
      </c>
      <c r="L5199" s="490">
        <v>1610</v>
      </c>
      <c r="M5199" s="490">
        <v>1288</v>
      </c>
      <c r="N5199" s="490">
        <v>1288</v>
      </c>
      <c r="O5199" s="490">
        <v>1288</v>
      </c>
      <c r="P5199" s="377" t="s">
        <v>31</v>
      </c>
      <c r="Q5199" s="377" t="s">
        <v>31</v>
      </c>
      <c r="R5199" s="377" t="s">
        <v>31</v>
      </c>
      <c r="S5199" s="270"/>
      <c r="T5199" s="283"/>
      <c r="U5199" s="283"/>
      <c r="V5199" s="270"/>
      <c r="W5199" s="270" t="s">
        <v>21</v>
      </c>
    </row>
    <row r="5200" s="252" customFormat="true" ht="25.5" hidden="true" spans="1:23">
      <c r="A5200" s="270"/>
      <c r="B5200" s="270">
        <v>331519</v>
      </c>
      <c r="C5200" s="270" t="s">
        <v>13369</v>
      </c>
      <c r="D5200" s="410"/>
      <c r="E5200" s="410"/>
      <c r="F5200" s="270"/>
      <c r="G5200" s="270"/>
      <c r="H5200" s="283"/>
      <c r="I5200" s="283"/>
      <c r="J5200" s="490"/>
      <c r="K5200" s="490"/>
      <c r="L5200" s="490"/>
      <c r="M5200" s="490"/>
      <c r="N5200" s="490"/>
      <c r="O5200" s="490"/>
      <c r="P5200" s="377"/>
      <c r="Q5200" s="377"/>
      <c r="R5200" s="377"/>
      <c r="S5200" s="270"/>
      <c r="T5200" s="283"/>
      <c r="U5200" s="283"/>
      <c r="V5200" s="270"/>
      <c r="W5200" s="270" t="s">
        <v>21</v>
      </c>
    </row>
    <row r="5201" s="253" customFormat="true" ht="25.5" hidden="true" spans="1:23">
      <c r="A5201" s="270">
        <f>MAX(A$3:A5200)+1</f>
        <v>4883</v>
      </c>
      <c r="B5201" s="270">
        <v>331519001</v>
      </c>
      <c r="C5201" s="503" t="s">
        <v>13370</v>
      </c>
      <c r="D5201" s="410" t="s">
        <v>13371</v>
      </c>
      <c r="E5201" s="410" t="s">
        <v>13370</v>
      </c>
      <c r="F5201" s="474" t="s">
        <v>13372</v>
      </c>
      <c r="G5201" s="270"/>
      <c r="H5201" s="283" t="s">
        <v>4442</v>
      </c>
      <c r="I5201" s="283" t="s">
        <v>13373</v>
      </c>
      <c r="J5201" s="500">
        <v>900</v>
      </c>
      <c r="K5201" s="501">
        <v>810</v>
      </c>
      <c r="L5201" s="501">
        <v>729</v>
      </c>
      <c r="M5201" s="501">
        <v>720</v>
      </c>
      <c r="N5201" s="501">
        <v>648</v>
      </c>
      <c r="O5201" s="501">
        <v>583.2</v>
      </c>
      <c r="P5201" s="377" t="s">
        <v>31</v>
      </c>
      <c r="Q5201" s="377" t="s">
        <v>31</v>
      </c>
      <c r="R5201" s="377" t="s">
        <v>31</v>
      </c>
      <c r="S5201" s="272" t="s">
        <v>8517</v>
      </c>
      <c r="T5201" s="283"/>
      <c r="U5201" s="283"/>
      <c r="V5201" s="270"/>
      <c r="W5201" s="270" t="s">
        <v>21</v>
      </c>
    </row>
    <row r="5202" s="253" customFormat="true" ht="51" hidden="true" spans="1:23">
      <c r="A5202" s="270">
        <f>MAX(A$3:A5201)+1</f>
        <v>4884</v>
      </c>
      <c r="B5202" s="270">
        <v>331519002</v>
      </c>
      <c r="C5202" s="503" t="s">
        <v>13374</v>
      </c>
      <c r="D5202" s="410" t="s">
        <v>13375</v>
      </c>
      <c r="E5202" s="410" t="s">
        <v>13374</v>
      </c>
      <c r="F5202" s="474" t="s">
        <v>13376</v>
      </c>
      <c r="G5202" s="270"/>
      <c r="H5202" s="283" t="s">
        <v>39</v>
      </c>
      <c r="I5202" s="283" t="s">
        <v>40</v>
      </c>
      <c r="J5202" s="493">
        <v>4000</v>
      </c>
      <c r="K5202" s="494">
        <v>4000</v>
      </c>
      <c r="L5202" s="494">
        <v>4000</v>
      </c>
      <c r="M5202" s="494">
        <v>3200</v>
      </c>
      <c r="N5202" s="494">
        <v>3200</v>
      </c>
      <c r="O5202" s="494">
        <v>3200</v>
      </c>
      <c r="P5202" s="377" t="s">
        <v>31</v>
      </c>
      <c r="Q5202" s="377" t="s">
        <v>31</v>
      </c>
      <c r="R5202" s="377" t="s">
        <v>31</v>
      </c>
      <c r="S5202" s="270"/>
      <c r="T5202" s="377"/>
      <c r="U5202" s="377"/>
      <c r="V5202" s="270"/>
      <c r="W5202" s="270" t="s">
        <v>938</v>
      </c>
    </row>
    <row r="5203" s="253" customFormat="true" ht="38.25" hidden="true" spans="1:23">
      <c r="A5203" s="270">
        <f>MAX(A$3:A5202)+1</f>
        <v>4885</v>
      </c>
      <c r="B5203" s="270">
        <v>331519003</v>
      </c>
      <c r="C5203" s="503" t="s">
        <v>13377</v>
      </c>
      <c r="D5203" s="410" t="s">
        <v>13378</v>
      </c>
      <c r="E5203" s="410" t="s">
        <v>13377</v>
      </c>
      <c r="F5203" s="474" t="s">
        <v>13379</v>
      </c>
      <c r="G5203" s="270"/>
      <c r="H5203" s="283" t="s">
        <v>39</v>
      </c>
      <c r="I5203" s="283" t="s">
        <v>40</v>
      </c>
      <c r="J5203" s="493">
        <v>3861</v>
      </c>
      <c r="K5203" s="494">
        <v>3861</v>
      </c>
      <c r="L5203" s="494">
        <v>3861</v>
      </c>
      <c r="M5203" s="494">
        <v>3089</v>
      </c>
      <c r="N5203" s="494">
        <v>3089</v>
      </c>
      <c r="O5203" s="494">
        <v>3089</v>
      </c>
      <c r="P5203" s="377" t="s">
        <v>31</v>
      </c>
      <c r="Q5203" s="377" t="s">
        <v>31</v>
      </c>
      <c r="R5203" s="377" t="s">
        <v>31</v>
      </c>
      <c r="S5203" s="270"/>
      <c r="T5203" s="377"/>
      <c r="U5203" s="377"/>
      <c r="V5203" s="270"/>
      <c r="W5203" s="270" t="s">
        <v>938</v>
      </c>
    </row>
    <row r="5204" s="253" customFormat="true" ht="27" hidden="true" spans="1:23">
      <c r="A5204" s="270">
        <f>MAX(A$3:A5203)+1</f>
        <v>4886</v>
      </c>
      <c r="B5204" s="270">
        <v>331519004</v>
      </c>
      <c r="C5204" s="503" t="s">
        <v>13380</v>
      </c>
      <c r="D5204" s="410" t="s">
        <v>13381</v>
      </c>
      <c r="E5204" s="410" t="s">
        <v>13380</v>
      </c>
      <c r="F5204" s="474" t="s">
        <v>13382</v>
      </c>
      <c r="G5204" s="270"/>
      <c r="H5204" s="283" t="s">
        <v>39</v>
      </c>
      <c r="I5204" s="283" t="s">
        <v>40</v>
      </c>
      <c r="J5204" s="493">
        <v>4010</v>
      </c>
      <c r="K5204" s="494">
        <v>4010</v>
      </c>
      <c r="L5204" s="494">
        <v>4010</v>
      </c>
      <c r="M5204" s="494">
        <v>3208</v>
      </c>
      <c r="N5204" s="494">
        <v>3208</v>
      </c>
      <c r="O5204" s="494">
        <v>3208</v>
      </c>
      <c r="P5204" s="377" t="s">
        <v>31</v>
      </c>
      <c r="Q5204" s="377" t="s">
        <v>31</v>
      </c>
      <c r="R5204" s="377" t="s">
        <v>31</v>
      </c>
      <c r="S5204" s="270"/>
      <c r="T5204" s="377"/>
      <c r="U5204" s="377"/>
      <c r="V5204" s="270"/>
      <c r="W5204" s="270" t="s">
        <v>938</v>
      </c>
    </row>
    <row r="5205" s="253" customFormat="true" ht="38.25" hidden="true" spans="1:23">
      <c r="A5205" s="270">
        <f>MAX(A$3:A5204)+1</f>
        <v>4887</v>
      </c>
      <c r="B5205" s="270">
        <v>331519005</v>
      </c>
      <c r="C5205" s="503" t="s">
        <v>13383</v>
      </c>
      <c r="D5205" s="410" t="s">
        <v>13384</v>
      </c>
      <c r="E5205" s="410" t="s">
        <v>13383</v>
      </c>
      <c r="F5205" s="474" t="s">
        <v>13385</v>
      </c>
      <c r="G5205" s="270"/>
      <c r="H5205" s="283" t="s">
        <v>39</v>
      </c>
      <c r="I5205" s="283" t="s">
        <v>40</v>
      </c>
      <c r="J5205" s="493">
        <v>3500</v>
      </c>
      <c r="K5205" s="494">
        <v>3500</v>
      </c>
      <c r="L5205" s="494">
        <v>3500</v>
      </c>
      <c r="M5205" s="494">
        <v>2800</v>
      </c>
      <c r="N5205" s="494">
        <v>2800</v>
      </c>
      <c r="O5205" s="494">
        <v>2800</v>
      </c>
      <c r="P5205" s="377" t="s">
        <v>31</v>
      </c>
      <c r="Q5205" s="377" t="s">
        <v>31</v>
      </c>
      <c r="R5205" s="377" t="s">
        <v>31</v>
      </c>
      <c r="S5205" s="270"/>
      <c r="T5205" s="377"/>
      <c r="U5205" s="377"/>
      <c r="V5205" s="270"/>
      <c r="W5205" s="270" t="s">
        <v>938</v>
      </c>
    </row>
    <row r="5206" s="253" customFormat="true" ht="27" hidden="true" spans="1:23">
      <c r="A5206" s="270">
        <f>MAX(A$3:A5205)+1</f>
        <v>4888</v>
      </c>
      <c r="B5206" s="270">
        <v>331519006</v>
      </c>
      <c r="C5206" s="503" t="s">
        <v>13386</v>
      </c>
      <c r="D5206" s="410" t="s">
        <v>13387</v>
      </c>
      <c r="E5206" s="410" t="s">
        <v>13386</v>
      </c>
      <c r="F5206" s="474" t="s">
        <v>13388</v>
      </c>
      <c r="G5206" s="270"/>
      <c r="H5206" s="283" t="s">
        <v>39</v>
      </c>
      <c r="I5206" s="283" t="s">
        <v>40</v>
      </c>
      <c r="J5206" s="493">
        <v>5400</v>
      </c>
      <c r="K5206" s="494">
        <v>5400</v>
      </c>
      <c r="L5206" s="494">
        <v>5400</v>
      </c>
      <c r="M5206" s="494">
        <v>4320</v>
      </c>
      <c r="N5206" s="494">
        <v>4320</v>
      </c>
      <c r="O5206" s="494">
        <v>4320</v>
      </c>
      <c r="P5206" s="377" t="s">
        <v>31</v>
      </c>
      <c r="Q5206" s="377" t="s">
        <v>31</v>
      </c>
      <c r="R5206" s="377" t="s">
        <v>31</v>
      </c>
      <c r="S5206" s="270"/>
      <c r="T5206" s="377"/>
      <c r="U5206" s="377"/>
      <c r="V5206" s="270"/>
      <c r="W5206" s="270" t="s">
        <v>938</v>
      </c>
    </row>
    <row r="5207" s="253" customFormat="true" ht="27" hidden="true" spans="1:23">
      <c r="A5207" s="270">
        <f>MAX(A$3:A5206)+1</f>
        <v>4889</v>
      </c>
      <c r="B5207" s="270">
        <v>331519007</v>
      </c>
      <c r="C5207" s="503" t="s">
        <v>13389</v>
      </c>
      <c r="D5207" s="410" t="s">
        <v>13390</v>
      </c>
      <c r="E5207" s="410" t="s">
        <v>13389</v>
      </c>
      <c r="F5207" s="474" t="s">
        <v>13391</v>
      </c>
      <c r="G5207" s="270"/>
      <c r="H5207" s="283" t="s">
        <v>39</v>
      </c>
      <c r="I5207" s="283" t="s">
        <v>40</v>
      </c>
      <c r="J5207" s="493">
        <v>4455</v>
      </c>
      <c r="K5207" s="494">
        <v>4455</v>
      </c>
      <c r="L5207" s="494">
        <v>4455</v>
      </c>
      <c r="M5207" s="494">
        <v>3564</v>
      </c>
      <c r="N5207" s="494">
        <v>3564</v>
      </c>
      <c r="O5207" s="494">
        <v>3564</v>
      </c>
      <c r="P5207" s="377" t="s">
        <v>31</v>
      </c>
      <c r="Q5207" s="377" t="s">
        <v>31</v>
      </c>
      <c r="R5207" s="377" t="s">
        <v>31</v>
      </c>
      <c r="S5207" s="270" t="s">
        <v>3233</v>
      </c>
      <c r="T5207" s="377"/>
      <c r="U5207" s="377"/>
      <c r="V5207" s="270"/>
      <c r="W5207" s="270" t="s">
        <v>938</v>
      </c>
    </row>
    <row r="5208" s="253" customFormat="true" ht="25.5" hidden="true" spans="1:23">
      <c r="A5208" s="270">
        <f>MAX(A$3:A5207)+1</f>
        <v>4890</v>
      </c>
      <c r="B5208" s="270">
        <v>331519008</v>
      </c>
      <c r="C5208" s="503" t="s">
        <v>13392</v>
      </c>
      <c r="D5208" s="410" t="s">
        <v>13393</v>
      </c>
      <c r="E5208" s="410" t="s">
        <v>13392</v>
      </c>
      <c r="F5208" s="474" t="s">
        <v>13394</v>
      </c>
      <c r="G5208" s="270"/>
      <c r="H5208" s="283" t="s">
        <v>4442</v>
      </c>
      <c r="I5208" s="283" t="s">
        <v>40</v>
      </c>
      <c r="J5208" s="500">
        <v>675</v>
      </c>
      <c r="K5208" s="501">
        <v>607.5</v>
      </c>
      <c r="L5208" s="501">
        <v>546.75</v>
      </c>
      <c r="M5208" s="501">
        <v>540</v>
      </c>
      <c r="N5208" s="501">
        <v>486</v>
      </c>
      <c r="O5208" s="501">
        <v>437.4</v>
      </c>
      <c r="P5208" s="377" t="s">
        <v>31</v>
      </c>
      <c r="Q5208" s="377" t="s">
        <v>31</v>
      </c>
      <c r="R5208" s="377" t="s">
        <v>31</v>
      </c>
      <c r="S5208" s="272" t="s">
        <v>8517</v>
      </c>
      <c r="T5208" s="283"/>
      <c r="U5208" s="283"/>
      <c r="V5208" s="270"/>
      <c r="W5208" s="270" t="s">
        <v>21</v>
      </c>
    </row>
    <row r="5209" s="253" customFormat="true" ht="38.25" hidden="true" spans="1:23">
      <c r="A5209" s="270">
        <f>MAX(A$3:A5208)+1</f>
        <v>4891</v>
      </c>
      <c r="B5209" s="270">
        <v>331519009</v>
      </c>
      <c r="C5209" s="503" t="s">
        <v>13395</v>
      </c>
      <c r="D5209" s="410" t="s">
        <v>13396</v>
      </c>
      <c r="E5209" s="410" t="s">
        <v>13395</v>
      </c>
      <c r="F5209" s="474" t="s">
        <v>13397</v>
      </c>
      <c r="G5209" s="270"/>
      <c r="H5209" s="283" t="s">
        <v>39</v>
      </c>
      <c r="I5209" s="283" t="s">
        <v>40</v>
      </c>
      <c r="J5209" s="493">
        <v>7050</v>
      </c>
      <c r="K5209" s="494">
        <v>7050</v>
      </c>
      <c r="L5209" s="494">
        <v>7050</v>
      </c>
      <c r="M5209" s="494">
        <v>5640</v>
      </c>
      <c r="N5209" s="494">
        <v>5640</v>
      </c>
      <c r="O5209" s="494">
        <v>5640</v>
      </c>
      <c r="P5209" s="377" t="s">
        <v>31</v>
      </c>
      <c r="Q5209" s="377" t="s">
        <v>31</v>
      </c>
      <c r="R5209" s="377" t="s">
        <v>31</v>
      </c>
      <c r="S5209" s="270"/>
      <c r="T5209" s="377"/>
      <c r="U5209" s="377"/>
      <c r="V5209" s="270"/>
      <c r="W5209" s="270" t="s">
        <v>938</v>
      </c>
    </row>
    <row r="5210" s="253" customFormat="true" ht="38.25" hidden="true" spans="1:23">
      <c r="A5210" s="270">
        <f>MAX(A$3:A5209)+1</f>
        <v>4892</v>
      </c>
      <c r="B5210" s="270">
        <v>331519010</v>
      </c>
      <c r="C5210" s="503" t="s">
        <v>13398</v>
      </c>
      <c r="D5210" s="410" t="s">
        <v>13399</v>
      </c>
      <c r="E5210" s="410" t="s">
        <v>13398</v>
      </c>
      <c r="F5210" s="474" t="s">
        <v>13400</v>
      </c>
      <c r="G5210" s="270"/>
      <c r="H5210" s="283" t="s">
        <v>39</v>
      </c>
      <c r="I5210" s="283" t="s">
        <v>40</v>
      </c>
      <c r="J5210" s="493">
        <v>4100</v>
      </c>
      <c r="K5210" s="494">
        <v>4100</v>
      </c>
      <c r="L5210" s="494">
        <v>4100</v>
      </c>
      <c r="M5210" s="494">
        <v>3280</v>
      </c>
      <c r="N5210" s="494">
        <v>3280</v>
      </c>
      <c r="O5210" s="494">
        <v>3280</v>
      </c>
      <c r="P5210" s="377" t="s">
        <v>31</v>
      </c>
      <c r="Q5210" s="377" t="s">
        <v>31</v>
      </c>
      <c r="R5210" s="377" t="s">
        <v>31</v>
      </c>
      <c r="S5210" s="270"/>
      <c r="T5210" s="377"/>
      <c r="U5210" s="377"/>
      <c r="V5210" s="270"/>
      <c r="W5210" s="270" t="s">
        <v>938</v>
      </c>
    </row>
    <row r="5211" s="253" customFormat="true" ht="38.25" hidden="true" spans="1:23">
      <c r="A5211" s="270">
        <f>MAX(A$3:A5210)+1</f>
        <v>4893</v>
      </c>
      <c r="B5211" s="270">
        <v>331519011</v>
      </c>
      <c r="C5211" s="503" t="s">
        <v>13401</v>
      </c>
      <c r="D5211" s="410" t="s">
        <v>13402</v>
      </c>
      <c r="E5211" s="410" t="s">
        <v>13401</v>
      </c>
      <c r="F5211" s="474" t="s">
        <v>13403</v>
      </c>
      <c r="G5211" s="270"/>
      <c r="H5211" s="283" t="s">
        <v>39</v>
      </c>
      <c r="I5211" s="283" t="s">
        <v>13404</v>
      </c>
      <c r="J5211" s="500">
        <v>1500</v>
      </c>
      <c r="K5211" s="501">
        <v>1350</v>
      </c>
      <c r="L5211" s="501">
        <v>1215</v>
      </c>
      <c r="M5211" s="501">
        <v>1200</v>
      </c>
      <c r="N5211" s="501">
        <v>1080</v>
      </c>
      <c r="O5211" s="501">
        <v>972</v>
      </c>
      <c r="P5211" s="377" t="s">
        <v>31</v>
      </c>
      <c r="Q5211" s="377" t="s">
        <v>31</v>
      </c>
      <c r="R5211" s="377" t="s">
        <v>31</v>
      </c>
      <c r="S5211" s="270"/>
      <c r="T5211" s="283"/>
      <c r="U5211" s="283"/>
      <c r="V5211" s="270"/>
      <c r="W5211" s="270" t="s">
        <v>21</v>
      </c>
    </row>
    <row r="5212" s="253" customFormat="true" ht="38.25" hidden="true" spans="1:23">
      <c r="A5212" s="270">
        <f>MAX(A$3:A5211)+1</f>
        <v>4894</v>
      </c>
      <c r="B5212" s="270">
        <v>331519012</v>
      </c>
      <c r="C5212" s="503" t="s">
        <v>13405</v>
      </c>
      <c r="D5212" s="410" t="s">
        <v>13406</v>
      </c>
      <c r="E5212" s="410" t="s">
        <v>13405</v>
      </c>
      <c r="F5212" s="474" t="s">
        <v>13407</v>
      </c>
      <c r="G5212" s="270"/>
      <c r="H5212" s="283" t="s">
        <v>39</v>
      </c>
      <c r="I5212" s="283" t="s">
        <v>13308</v>
      </c>
      <c r="J5212" s="500">
        <v>1350</v>
      </c>
      <c r="K5212" s="501">
        <v>1215</v>
      </c>
      <c r="L5212" s="501">
        <v>1093.5</v>
      </c>
      <c r="M5212" s="501">
        <v>1080</v>
      </c>
      <c r="N5212" s="501">
        <v>972</v>
      </c>
      <c r="O5212" s="501">
        <v>874.8</v>
      </c>
      <c r="P5212" s="377" t="s">
        <v>31</v>
      </c>
      <c r="Q5212" s="377" t="s">
        <v>31</v>
      </c>
      <c r="R5212" s="377" t="s">
        <v>31</v>
      </c>
      <c r="S5212" s="270"/>
      <c r="T5212" s="283"/>
      <c r="U5212" s="283"/>
      <c r="V5212" s="270"/>
      <c r="W5212" s="270" t="s">
        <v>21</v>
      </c>
    </row>
    <row r="5213" s="253" customFormat="true" ht="89.25" hidden="true" spans="1:23">
      <c r="A5213" s="270">
        <f>MAX(A$3:A5212)+1</f>
        <v>4895</v>
      </c>
      <c r="B5213" s="270">
        <v>331519013</v>
      </c>
      <c r="C5213" s="503" t="s">
        <v>13408</v>
      </c>
      <c r="D5213" s="410" t="s">
        <v>13409</v>
      </c>
      <c r="E5213" s="410" t="s">
        <v>13408</v>
      </c>
      <c r="F5213" s="474" t="s">
        <v>13410</v>
      </c>
      <c r="G5213" s="270"/>
      <c r="H5213" s="283" t="s">
        <v>44</v>
      </c>
      <c r="I5213" s="283" t="s">
        <v>765</v>
      </c>
      <c r="J5213" s="493">
        <v>3769</v>
      </c>
      <c r="K5213" s="494">
        <v>3769</v>
      </c>
      <c r="L5213" s="494">
        <v>3769</v>
      </c>
      <c r="M5213" s="494">
        <v>3015</v>
      </c>
      <c r="N5213" s="494">
        <v>3015</v>
      </c>
      <c r="O5213" s="494">
        <v>3015</v>
      </c>
      <c r="P5213" s="377" t="s">
        <v>31</v>
      </c>
      <c r="Q5213" s="377" t="s">
        <v>31</v>
      </c>
      <c r="R5213" s="377" t="s">
        <v>31</v>
      </c>
      <c r="S5213" s="270"/>
      <c r="T5213" s="377"/>
      <c r="U5213" s="377"/>
      <c r="V5213" s="270"/>
      <c r="W5213" s="270" t="s">
        <v>938</v>
      </c>
    </row>
    <row r="5214" s="253" customFormat="true" ht="27" hidden="true" spans="1:23">
      <c r="A5214" s="270">
        <f>MAX(A$3:A5213)+1</f>
        <v>4896</v>
      </c>
      <c r="B5214" s="270">
        <v>331519014</v>
      </c>
      <c r="C5214" s="503" t="s">
        <v>13411</v>
      </c>
      <c r="D5214" s="410" t="s">
        <v>13412</v>
      </c>
      <c r="E5214" s="410" t="s">
        <v>13411</v>
      </c>
      <c r="F5214" s="270"/>
      <c r="G5214" s="270"/>
      <c r="H5214" s="283" t="s">
        <v>39</v>
      </c>
      <c r="I5214" s="283" t="s">
        <v>765</v>
      </c>
      <c r="J5214" s="493">
        <v>2896</v>
      </c>
      <c r="K5214" s="494">
        <v>2896</v>
      </c>
      <c r="L5214" s="494">
        <v>2896</v>
      </c>
      <c r="M5214" s="494">
        <v>2317</v>
      </c>
      <c r="N5214" s="494">
        <v>2317</v>
      </c>
      <c r="O5214" s="494">
        <v>2317</v>
      </c>
      <c r="P5214" s="377" t="s">
        <v>31</v>
      </c>
      <c r="Q5214" s="377" t="s">
        <v>31</v>
      </c>
      <c r="R5214" s="377" t="s">
        <v>31</v>
      </c>
      <c r="S5214" s="270"/>
      <c r="T5214" s="377"/>
      <c r="U5214" s="377"/>
      <c r="V5214" s="270"/>
      <c r="W5214" s="270" t="s">
        <v>938</v>
      </c>
    </row>
    <row r="5215" s="253" customFormat="true" ht="40.5" hidden="true" spans="1:23">
      <c r="A5215" s="270">
        <f>MAX(A$3:A5214)+1</f>
        <v>4897</v>
      </c>
      <c r="B5215" s="270">
        <v>331519015</v>
      </c>
      <c r="C5215" s="503" t="s">
        <v>13413</v>
      </c>
      <c r="D5215" s="410" t="s">
        <v>13414</v>
      </c>
      <c r="E5215" s="410" t="s">
        <v>13413</v>
      </c>
      <c r="F5215" s="270"/>
      <c r="G5215" s="270"/>
      <c r="H5215" s="283" t="s">
        <v>44</v>
      </c>
      <c r="I5215" s="283" t="s">
        <v>13415</v>
      </c>
      <c r="J5215" s="500">
        <v>1500</v>
      </c>
      <c r="K5215" s="501">
        <v>1350</v>
      </c>
      <c r="L5215" s="501">
        <v>1215</v>
      </c>
      <c r="M5215" s="501">
        <v>1200</v>
      </c>
      <c r="N5215" s="501">
        <v>1080</v>
      </c>
      <c r="O5215" s="501">
        <v>972</v>
      </c>
      <c r="P5215" s="377" t="s">
        <v>31</v>
      </c>
      <c r="Q5215" s="377" t="s">
        <v>31</v>
      </c>
      <c r="R5215" s="377" t="s">
        <v>31</v>
      </c>
      <c r="S5215" s="270"/>
      <c r="T5215" s="283"/>
      <c r="U5215" s="283"/>
      <c r="V5215" s="270"/>
      <c r="W5215" s="270" t="s">
        <v>21</v>
      </c>
    </row>
    <row r="5216" s="253" customFormat="true" ht="25.5" hidden="true" spans="1:23">
      <c r="A5216" s="270">
        <f>MAX(A$3:A5215)+1</f>
        <v>4898</v>
      </c>
      <c r="B5216" s="270">
        <v>331519016</v>
      </c>
      <c r="C5216" s="270" t="s">
        <v>13416</v>
      </c>
      <c r="D5216" s="410" t="s">
        <v>13417</v>
      </c>
      <c r="E5216" s="410" t="s">
        <v>13416</v>
      </c>
      <c r="F5216" s="270"/>
      <c r="G5216" s="270"/>
      <c r="H5216" s="283" t="s">
        <v>39</v>
      </c>
      <c r="I5216" s="283" t="s">
        <v>966</v>
      </c>
      <c r="J5216" s="500">
        <v>1050</v>
      </c>
      <c r="K5216" s="501">
        <v>945</v>
      </c>
      <c r="L5216" s="501">
        <v>850.5</v>
      </c>
      <c r="M5216" s="501">
        <v>840</v>
      </c>
      <c r="N5216" s="501">
        <v>756</v>
      </c>
      <c r="O5216" s="501">
        <v>680.4</v>
      </c>
      <c r="P5216" s="377" t="s">
        <v>31</v>
      </c>
      <c r="Q5216" s="377" t="s">
        <v>31</v>
      </c>
      <c r="R5216" s="377" t="s">
        <v>31</v>
      </c>
      <c r="S5216" s="270"/>
      <c r="T5216" s="283"/>
      <c r="U5216" s="283"/>
      <c r="V5216" s="270"/>
      <c r="W5216" s="270" t="s">
        <v>21</v>
      </c>
    </row>
    <row r="5217" s="253" customFormat="true" ht="25.5" hidden="true" spans="1:23">
      <c r="A5217" s="270">
        <f>MAX(A$3:A5216)+1</f>
        <v>4899</v>
      </c>
      <c r="B5217" s="270">
        <v>331519017</v>
      </c>
      <c r="C5217" s="270" t="s">
        <v>13418</v>
      </c>
      <c r="D5217" s="410" t="s">
        <v>13419</v>
      </c>
      <c r="E5217" s="410" t="s">
        <v>13418</v>
      </c>
      <c r="F5217" s="270" t="s">
        <v>13420</v>
      </c>
      <c r="G5217" s="270"/>
      <c r="H5217" s="283" t="s">
        <v>39</v>
      </c>
      <c r="I5217" s="283" t="s">
        <v>40</v>
      </c>
      <c r="J5217" s="500">
        <v>1200</v>
      </c>
      <c r="K5217" s="501">
        <v>1080</v>
      </c>
      <c r="L5217" s="501">
        <v>972</v>
      </c>
      <c r="M5217" s="501">
        <v>960</v>
      </c>
      <c r="N5217" s="501">
        <v>864</v>
      </c>
      <c r="O5217" s="501">
        <v>777.6</v>
      </c>
      <c r="P5217" s="377" t="s">
        <v>31</v>
      </c>
      <c r="Q5217" s="377" t="s">
        <v>31</v>
      </c>
      <c r="R5217" s="377" t="s">
        <v>31</v>
      </c>
      <c r="S5217" s="270"/>
      <c r="T5217" s="283"/>
      <c r="U5217" s="283"/>
      <c r="V5217" s="270"/>
      <c r="W5217" s="270" t="s">
        <v>21</v>
      </c>
    </row>
    <row r="5218" s="252" customFormat="true" ht="25.5" hidden="true" spans="1:23">
      <c r="A5218" s="270"/>
      <c r="B5218" s="270">
        <v>331520</v>
      </c>
      <c r="C5218" s="270" t="s">
        <v>13421</v>
      </c>
      <c r="D5218" s="410"/>
      <c r="E5218" s="410"/>
      <c r="F5218" s="270"/>
      <c r="G5218" s="270"/>
      <c r="H5218" s="283"/>
      <c r="I5218" s="283"/>
      <c r="J5218" s="490"/>
      <c r="K5218" s="490"/>
      <c r="L5218" s="490"/>
      <c r="M5218" s="490"/>
      <c r="N5218" s="490"/>
      <c r="O5218" s="490"/>
      <c r="P5218" s="377"/>
      <c r="Q5218" s="377"/>
      <c r="R5218" s="377"/>
      <c r="S5218" s="270"/>
      <c r="T5218" s="283"/>
      <c r="U5218" s="283"/>
      <c r="V5218" s="270"/>
      <c r="W5218" s="270" t="s">
        <v>21</v>
      </c>
    </row>
    <row r="5219" s="253" customFormat="true" ht="27" hidden="true" spans="1:23">
      <c r="A5219" s="270">
        <f>MAX(A$3:A5218)+1</f>
        <v>4900</v>
      </c>
      <c r="B5219" s="270">
        <v>331520001</v>
      </c>
      <c r="C5219" s="503" t="s">
        <v>13422</v>
      </c>
      <c r="D5219" s="410" t="s">
        <v>13423</v>
      </c>
      <c r="E5219" s="410" t="s">
        <v>13422</v>
      </c>
      <c r="F5219" s="270"/>
      <c r="G5219" s="270"/>
      <c r="H5219" s="283" t="s">
        <v>39</v>
      </c>
      <c r="I5219" s="283" t="s">
        <v>40</v>
      </c>
      <c r="J5219" s="500">
        <v>900</v>
      </c>
      <c r="K5219" s="501">
        <v>810</v>
      </c>
      <c r="L5219" s="501">
        <v>729</v>
      </c>
      <c r="M5219" s="501">
        <v>720</v>
      </c>
      <c r="N5219" s="501">
        <v>648</v>
      </c>
      <c r="O5219" s="501">
        <v>583.2</v>
      </c>
      <c r="P5219" s="377" t="s">
        <v>31</v>
      </c>
      <c r="Q5219" s="377" t="s">
        <v>31</v>
      </c>
      <c r="R5219" s="377" t="s">
        <v>31</v>
      </c>
      <c r="S5219" s="270"/>
      <c r="T5219" s="283"/>
      <c r="U5219" s="283"/>
      <c r="V5219" s="270"/>
      <c r="W5219" s="270" t="s">
        <v>21</v>
      </c>
    </row>
    <row r="5220" s="253" customFormat="true" ht="40.5" hidden="true" spans="1:23">
      <c r="A5220" s="270">
        <f>MAX(A$3:A5219)+1</f>
        <v>4901</v>
      </c>
      <c r="B5220" s="270">
        <v>331520002</v>
      </c>
      <c r="C5220" s="503" t="s">
        <v>13424</v>
      </c>
      <c r="D5220" s="410" t="s">
        <v>13425</v>
      </c>
      <c r="E5220" s="410" t="s">
        <v>13424</v>
      </c>
      <c r="F5220" s="270" t="s">
        <v>13426</v>
      </c>
      <c r="G5220" s="270"/>
      <c r="H5220" s="283" t="s">
        <v>39</v>
      </c>
      <c r="I5220" s="283" t="s">
        <v>40</v>
      </c>
      <c r="J5220" s="500">
        <v>900</v>
      </c>
      <c r="K5220" s="501">
        <v>810</v>
      </c>
      <c r="L5220" s="501">
        <v>729</v>
      </c>
      <c r="M5220" s="501">
        <v>720</v>
      </c>
      <c r="N5220" s="501">
        <v>648</v>
      </c>
      <c r="O5220" s="501">
        <v>583.2</v>
      </c>
      <c r="P5220" s="377" t="s">
        <v>31</v>
      </c>
      <c r="Q5220" s="377" t="s">
        <v>31</v>
      </c>
      <c r="R5220" s="377" t="s">
        <v>31</v>
      </c>
      <c r="S5220" s="270"/>
      <c r="T5220" s="283"/>
      <c r="U5220" s="283"/>
      <c r="V5220" s="270"/>
      <c r="W5220" s="270" t="s">
        <v>21</v>
      </c>
    </row>
    <row r="5221" s="253" customFormat="true" ht="40.5" hidden="true" spans="1:23">
      <c r="A5221" s="270">
        <f>MAX(A$3:A5220)+1</f>
        <v>4902</v>
      </c>
      <c r="B5221" s="270">
        <v>331520003</v>
      </c>
      <c r="C5221" s="503" t="s">
        <v>13427</v>
      </c>
      <c r="D5221" s="410" t="s">
        <v>13428</v>
      </c>
      <c r="E5221" s="410" t="s">
        <v>13427</v>
      </c>
      <c r="F5221" s="270" t="s">
        <v>13429</v>
      </c>
      <c r="G5221" s="270"/>
      <c r="H5221" s="283" t="s">
        <v>44</v>
      </c>
      <c r="I5221" s="283" t="s">
        <v>13430</v>
      </c>
      <c r="J5221" s="500">
        <v>900</v>
      </c>
      <c r="K5221" s="501">
        <v>810</v>
      </c>
      <c r="L5221" s="501">
        <v>729</v>
      </c>
      <c r="M5221" s="501">
        <v>720</v>
      </c>
      <c r="N5221" s="501">
        <v>648</v>
      </c>
      <c r="O5221" s="501">
        <v>583.2</v>
      </c>
      <c r="P5221" s="377" t="s">
        <v>31</v>
      </c>
      <c r="Q5221" s="377" t="s">
        <v>31</v>
      </c>
      <c r="R5221" s="377" t="s">
        <v>31</v>
      </c>
      <c r="S5221" s="270"/>
      <c r="T5221" s="283"/>
      <c r="U5221" s="283"/>
      <c r="V5221" s="270"/>
      <c r="W5221" s="270" t="s">
        <v>21</v>
      </c>
    </row>
    <row r="5222" s="253" customFormat="true" ht="27" hidden="true" spans="1:23">
      <c r="A5222" s="270">
        <f>MAX(A$3:A5221)+1</f>
        <v>4903</v>
      </c>
      <c r="B5222" s="270" t="s">
        <v>13431</v>
      </c>
      <c r="C5222" s="393" t="s">
        <v>13432</v>
      </c>
      <c r="D5222" s="410" t="s">
        <v>13433</v>
      </c>
      <c r="E5222" s="410" t="s">
        <v>13434</v>
      </c>
      <c r="F5222" s="270"/>
      <c r="G5222" s="270"/>
      <c r="H5222" s="283" t="s">
        <v>44</v>
      </c>
      <c r="I5222" s="283" t="s">
        <v>13435</v>
      </c>
      <c r="J5222" s="490">
        <v>300</v>
      </c>
      <c r="K5222" s="490">
        <v>300</v>
      </c>
      <c r="L5222" s="490">
        <v>300</v>
      </c>
      <c r="M5222" s="490">
        <v>300</v>
      </c>
      <c r="N5222" s="490">
        <v>300</v>
      </c>
      <c r="O5222" s="490">
        <v>300</v>
      </c>
      <c r="P5222" s="377" t="s">
        <v>31</v>
      </c>
      <c r="Q5222" s="377" t="s">
        <v>31</v>
      </c>
      <c r="R5222" s="377" t="s">
        <v>31</v>
      </c>
      <c r="S5222" s="430" t="s">
        <v>13432</v>
      </c>
      <c r="T5222" s="283"/>
      <c r="U5222" s="283"/>
      <c r="V5222" s="270"/>
      <c r="W5222" s="270" t="s">
        <v>21</v>
      </c>
    </row>
    <row r="5223" s="253" customFormat="true" ht="27" hidden="true" spans="1:23">
      <c r="A5223" s="270">
        <f>MAX(A$3:A5222)+1</f>
        <v>4904</v>
      </c>
      <c r="B5223" s="270" t="s">
        <v>13436</v>
      </c>
      <c r="C5223" s="393" t="s">
        <v>13437</v>
      </c>
      <c r="D5223" s="410" t="s">
        <v>13428</v>
      </c>
      <c r="E5223" s="410" t="s">
        <v>13427</v>
      </c>
      <c r="F5223" s="270"/>
      <c r="G5223" s="270"/>
      <c r="H5223" s="283" t="s">
        <v>44</v>
      </c>
      <c r="I5223" s="283" t="s">
        <v>40</v>
      </c>
      <c r="J5223" s="490">
        <v>300</v>
      </c>
      <c r="K5223" s="490">
        <v>300</v>
      </c>
      <c r="L5223" s="490">
        <v>300</v>
      </c>
      <c r="M5223" s="490">
        <v>300</v>
      </c>
      <c r="N5223" s="490">
        <v>300</v>
      </c>
      <c r="O5223" s="490">
        <v>300</v>
      </c>
      <c r="P5223" s="377" t="s">
        <v>31</v>
      </c>
      <c r="Q5223" s="377" t="s">
        <v>31</v>
      </c>
      <c r="R5223" s="377" t="s">
        <v>31</v>
      </c>
      <c r="S5223" s="430" t="s">
        <v>13437</v>
      </c>
      <c r="T5223" s="283"/>
      <c r="U5223" s="283"/>
      <c r="V5223" s="270"/>
      <c r="W5223" s="270" t="s">
        <v>21</v>
      </c>
    </row>
    <row r="5224" s="253" customFormat="true" ht="27" hidden="true" spans="1:23">
      <c r="A5224" s="270">
        <f>MAX(A$3:A5223)+1</f>
        <v>4905</v>
      </c>
      <c r="B5224" s="270">
        <v>331520004</v>
      </c>
      <c r="C5224" s="503" t="s">
        <v>13438</v>
      </c>
      <c r="D5224" s="410" t="s">
        <v>13439</v>
      </c>
      <c r="E5224" s="410" t="s">
        <v>13438</v>
      </c>
      <c r="F5224" s="270"/>
      <c r="G5224" s="270"/>
      <c r="H5224" s="283" t="s">
        <v>39</v>
      </c>
      <c r="I5224" s="283" t="s">
        <v>13435</v>
      </c>
      <c r="J5224" s="500">
        <v>900</v>
      </c>
      <c r="K5224" s="500">
        <v>810</v>
      </c>
      <c r="L5224" s="500">
        <v>729</v>
      </c>
      <c r="M5224" s="500">
        <v>720</v>
      </c>
      <c r="N5224" s="500">
        <v>648</v>
      </c>
      <c r="O5224" s="500">
        <v>583</v>
      </c>
      <c r="P5224" s="377" t="s">
        <v>31</v>
      </c>
      <c r="Q5224" s="377" t="s">
        <v>31</v>
      </c>
      <c r="R5224" s="377" t="s">
        <v>31</v>
      </c>
      <c r="S5224" s="430"/>
      <c r="T5224" s="283"/>
      <c r="U5224" s="283"/>
      <c r="V5224" s="270"/>
      <c r="W5224" s="270" t="s">
        <v>21</v>
      </c>
    </row>
    <row r="5225" s="253" customFormat="true" ht="25.5" hidden="true" spans="1:23">
      <c r="A5225" s="270">
        <f>MAX(A$3:A5224)+1</f>
        <v>4906</v>
      </c>
      <c r="B5225" s="270" t="s">
        <v>13440</v>
      </c>
      <c r="C5225" s="393" t="s">
        <v>13441</v>
      </c>
      <c r="D5225" s="410" t="s">
        <v>13442</v>
      </c>
      <c r="E5225" s="410" t="s">
        <v>13443</v>
      </c>
      <c r="F5225" s="270"/>
      <c r="G5225" s="270"/>
      <c r="H5225" s="283" t="s">
        <v>39</v>
      </c>
      <c r="I5225" s="283" t="s">
        <v>13435</v>
      </c>
      <c r="J5225" s="490">
        <v>300</v>
      </c>
      <c r="K5225" s="490">
        <v>300</v>
      </c>
      <c r="L5225" s="490">
        <v>300</v>
      </c>
      <c r="M5225" s="490">
        <v>300</v>
      </c>
      <c r="N5225" s="490">
        <v>300</v>
      </c>
      <c r="O5225" s="490">
        <v>300</v>
      </c>
      <c r="P5225" s="377" t="s">
        <v>31</v>
      </c>
      <c r="Q5225" s="377" t="s">
        <v>31</v>
      </c>
      <c r="R5225" s="377" t="s">
        <v>31</v>
      </c>
      <c r="S5225" s="430" t="s">
        <v>13441</v>
      </c>
      <c r="T5225" s="283"/>
      <c r="U5225" s="283"/>
      <c r="V5225" s="270"/>
      <c r="W5225" s="270" t="s">
        <v>21</v>
      </c>
    </row>
    <row r="5226" s="253" customFormat="true" ht="27" hidden="true" spans="1:23">
      <c r="A5226" s="270">
        <f>MAX(A$3:A5225)+1</f>
        <v>4907</v>
      </c>
      <c r="B5226" s="270" t="s">
        <v>13444</v>
      </c>
      <c r="C5226" s="393" t="s">
        <v>13437</v>
      </c>
      <c r="D5226" s="410" t="s">
        <v>13445</v>
      </c>
      <c r="E5226" s="410" t="s">
        <v>13438</v>
      </c>
      <c r="F5226" s="270"/>
      <c r="G5226" s="270"/>
      <c r="H5226" s="283" t="s">
        <v>39</v>
      </c>
      <c r="I5226" s="283" t="s">
        <v>40</v>
      </c>
      <c r="J5226" s="490">
        <v>300</v>
      </c>
      <c r="K5226" s="490">
        <v>300</v>
      </c>
      <c r="L5226" s="490">
        <v>300</v>
      </c>
      <c r="M5226" s="490">
        <v>300</v>
      </c>
      <c r="N5226" s="490">
        <v>300</v>
      </c>
      <c r="O5226" s="490">
        <v>300</v>
      </c>
      <c r="P5226" s="377" t="s">
        <v>31</v>
      </c>
      <c r="Q5226" s="377" t="s">
        <v>31</v>
      </c>
      <c r="R5226" s="377" t="s">
        <v>31</v>
      </c>
      <c r="S5226" s="430" t="s">
        <v>13437</v>
      </c>
      <c r="T5226" s="283"/>
      <c r="U5226" s="283"/>
      <c r="V5226" s="270"/>
      <c r="W5226" s="270" t="s">
        <v>21</v>
      </c>
    </row>
    <row r="5227" s="252" customFormat="true" ht="25.5" hidden="true" spans="1:23">
      <c r="A5227" s="270"/>
      <c r="B5227" s="270">
        <v>331521</v>
      </c>
      <c r="C5227" s="270" t="s">
        <v>13446</v>
      </c>
      <c r="D5227" s="410"/>
      <c r="E5227" s="410"/>
      <c r="F5227" s="270"/>
      <c r="G5227" s="270"/>
      <c r="H5227" s="283"/>
      <c r="I5227" s="283"/>
      <c r="J5227" s="490"/>
      <c r="K5227" s="490"/>
      <c r="L5227" s="490"/>
      <c r="M5227" s="490"/>
      <c r="N5227" s="490"/>
      <c r="O5227" s="490"/>
      <c r="P5227" s="377"/>
      <c r="Q5227" s="377"/>
      <c r="R5227" s="377"/>
      <c r="S5227" s="270"/>
      <c r="T5227" s="283"/>
      <c r="U5227" s="283"/>
      <c r="V5227" s="270"/>
      <c r="W5227" s="270" t="s">
        <v>21</v>
      </c>
    </row>
    <row r="5228" s="253" customFormat="true" ht="27" hidden="true" spans="1:23">
      <c r="A5228" s="270">
        <f>MAX(A$3:A5227)+1</f>
        <v>4908</v>
      </c>
      <c r="B5228" s="270">
        <v>331521001</v>
      </c>
      <c r="C5228" s="503" t="s">
        <v>13447</v>
      </c>
      <c r="D5228" s="410" t="s">
        <v>13448</v>
      </c>
      <c r="E5228" s="410" t="s">
        <v>13447</v>
      </c>
      <c r="F5228" s="270"/>
      <c r="G5228" s="270"/>
      <c r="H5228" s="283" t="s">
        <v>39</v>
      </c>
      <c r="I5228" s="283" t="s">
        <v>40</v>
      </c>
      <c r="J5228" s="500">
        <v>1050</v>
      </c>
      <c r="K5228" s="501">
        <v>945</v>
      </c>
      <c r="L5228" s="501">
        <v>850.5</v>
      </c>
      <c r="M5228" s="501">
        <v>840</v>
      </c>
      <c r="N5228" s="501">
        <v>756</v>
      </c>
      <c r="O5228" s="501">
        <v>680.4</v>
      </c>
      <c r="P5228" s="377" t="s">
        <v>31</v>
      </c>
      <c r="Q5228" s="377" t="s">
        <v>31</v>
      </c>
      <c r="R5228" s="377" t="s">
        <v>31</v>
      </c>
      <c r="S5228" s="270"/>
      <c r="T5228" s="283"/>
      <c r="U5228" s="283"/>
      <c r="V5228" s="270"/>
      <c r="W5228" s="270" t="s">
        <v>21</v>
      </c>
    </row>
    <row r="5229" s="253" customFormat="true" ht="27" hidden="true" spans="1:23">
      <c r="A5229" s="270">
        <f>MAX(A$3:A5228)+1</f>
        <v>4909</v>
      </c>
      <c r="B5229" s="270">
        <v>331521002</v>
      </c>
      <c r="C5229" s="503" t="s">
        <v>13449</v>
      </c>
      <c r="D5229" s="410" t="s">
        <v>13450</v>
      </c>
      <c r="E5229" s="410" t="s">
        <v>13449</v>
      </c>
      <c r="F5229" s="270"/>
      <c r="G5229" s="270"/>
      <c r="H5229" s="283" t="s">
        <v>39</v>
      </c>
      <c r="I5229" s="283" t="s">
        <v>40</v>
      </c>
      <c r="J5229" s="500">
        <v>1050</v>
      </c>
      <c r="K5229" s="501">
        <v>945</v>
      </c>
      <c r="L5229" s="501">
        <v>850.5</v>
      </c>
      <c r="M5229" s="501">
        <v>840</v>
      </c>
      <c r="N5229" s="501">
        <v>756</v>
      </c>
      <c r="O5229" s="501">
        <v>680.4</v>
      </c>
      <c r="P5229" s="377" t="s">
        <v>31</v>
      </c>
      <c r="Q5229" s="377" t="s">
        <v>31</v>
      </c>
      <c r="R5229" s="377" t="s">
        <v>31</v>
      </c>
      <c r="S5229" s="270"/>
      <c r="T5229" s="283"/>
      <c r="U5229" s="283"/>
      <c r="V5229" s="270"/>
      <c r="W5229" s="270" t="s">
        <v>21</v>
      </c>
    </row>
    <row r="5230" s="253" customFormat="true" ht="27" hidden="true" spans="1:23">
      <c r="A5230" s="270">
        <f>MAX(A$3:A5229)+1</f>
        <v>4910</v>
      </c>
      <c r="B5230" s="270">
        <v>331521003</v>
      </c>
      <c r="C5230" s="503" t="s">
        <v>13451</v>
      </c>
      <c r="D5230" s="410" t="s">
        <v>13452</v>
      </c>
      <c r="E5230" s="410" t="s">
        <v>13451</v>
      </c>
      <c r="F5230" s="270"/>
      <c r="G5230" s="270"/>
      <c r="H5230" s="283" t="s">
        <v>39</v>
      </c>
      <c r="I5230" s="283" t="s">
        <v>40</v>
      </c>
      <c r="J5230" s="500">
        <v>1050</v>
      </c>
      <c r="K5230" s="501">
        <v>945</v>
      </c>
      <c r="L5230" s="501">
        <v>850.5</v>
      </c>
      <c r="M5230" s="501">
        <v>840</v>
      </c>
      <c r="N5230" s="501">
        <v>756</v>
      </c>
      <c r="O5230" s="501">
        <v>680.4</v>
      </c>
      <c r="P5230" s="377" t="s">
        <v>31</v>
      </c>
      <c r="Q5230" s="377" t="s">
        <v>31</v>
      </c>
      <c r="R5230" s="377" t="s">
        <v>31</v>
      </c>
      <c r="S5230" s="270"/>
      <c r="T5230" s="283"/>
      <c r="U5230" s="283"/>
      <c r="V5230" s="270"/>
      <c r="W5230" s="270" t="s">
        <v>21</v>
      </c>
    </row>
    <row r="5231" s="253" customFormat="true" ht="27" hidden="true" spans="1:23">
      <c r="A5231" s="270">
        <f>MAX(A$3:A5230)+1</f>
        <v>4911</v>
      </c>
      <c r="B5231" s="270">
        <v>331521004</v>
      </c>
      <c r="C5231" s="503" t="s">
        <v>13453</v>
      </c>
      <c r="D5231" s="410" t="s">
        <v>13454</v>
      </c>
      <c r="E5231" s="410" t="s">
        <v>13453</v>
      </c>
      <c r="F5231" s="270"/>
      <c r="G5231" s="270"/>
      <c r="H5231" s="283" t="s">
        <v>39</v>
      </c>
      <c r="I5231" s="283" t="s">
        <v>40</v>
      </c>
      <c r="J5231" s="500">
        <v>1050</v>
      </c>
      <c r="K5231" s="501">
        <v>945</v>
      </c>
      <c r="L5231" s="501">
        <v>850.5</v>
      </c>
      <c r="M5231" s="501">
        <v>840</v>
      </c>
      <c r="N5231" s="501">
        <v>756</v>
      </c>
      <c r="O5231" s="501">
        <v>680.4</v>
      </c>
      <c r="P5231" s="377" t="s">
        <v>31</v>
      </c>
      <c r="Q5231" s="377" t="s">
        <v>31</v>
      </c>
      <c r="R5231" s="377" t="s">
        <v>31</v>
      </c>
      <c r="S5231" s="270"/>
      <c r="T5231" s="283"/>
      <c r="U5231" s="283"/>
      <c r="V5231" s="270"/>
      <c r="W5231" s="270" t="s">
        <v>21</v>
      </c>
    </row>
    <row r="5232" s="253" customFormat="true" ht="27" hidden="true" spans="1:23">
      <c r="A5232" s="270">
        <f>MAX(A$3:A5231)+1</f>
        <v>4912</v>
      </c>
      <c r="B5232" s="270">
        <v>331521005</v>
      </c>
      <c r="C5232" s="503" t="s">
        <v>13455</v>
      </c>
      <c r="D5232" s="410" t="s">
        <v>13456</v>
      </c>
      <c r="E5232" s="410" t="s">
        <v>13455</v>
      </c>
      <c r="F5232" s="270"/>
      <c r="G5232" s="270"/>
      <c r="H5232" s="283" t="s">
        <v>39</v>
      </c>
      <c r="I5232" s="283" t="s">
        <v>40</v>
      </c>
      <c r="J5232" s="500">
        <v>1050</v>
      </c>
      <c r="K5232" s="501">
        <v>945</v>
      </c>
      <c r="L5232" s="501">
        <v>850.5</v>
      </c>
      <c r="M5232" s="501">
        <v>840</v>
      </c>
      <c r="N5232" s="501">
        <v>756</v>
      </c>
      <c r="O5232" s="501">
        <v>680.4</v>
      </c>
      <c r="P5232" s="377" t="s">
        <v>31</v>
      </c>
      <c r="Q5232" s="377" t="s">
        <v>31</v>
      </c>
      <c r="R5232" s="377" t="s">
        <v>31</v>
      </c>
      <c r="S5232" s="270"/>
      <c r="T5232" s="283"/>
      <c r="U5232" s="283"/>
      <c r="V5232" s="270"/>
      <c r="W5232" s="270" t="s">
        <v>21</v>
      </c>
    </row>
    <row r="5233" s="253" customFormat="true" ht="27" hidden="true" spans="1:23">
      <c r="A5233" s="270">
        <f>MAX(A$3:A5232)+1</f>
        <v>4913</v>
      </c>
      <c r="B5233" s="270">
        <v>331521006</v>
      </c>
      <c r="C5233" s="503" t="s">
        <v>13457</v>
      </c>
      <c r="D5233" s="410" t="s">
        <v>13458</v>
      </c>
      <c r="E5233" s="410" t="s">
        <v>13457</v>
      </c>
      <c r="F5233" s="270"/>
      <c r="G5233" s="270"/>
      <c r="H5233" s="283" t="s">
        <v>39</v>
      </c>
      <c r="I5233" s="283" t="s">
        <v>40</v>
      </c>
      <c r="J5233" s="500">
        <v>1050</v>
      </c>
      <c r="K5233" s="501">
        <v>945</v>
      </c>
      <c r="L5233" s="501">
        <v>850.5</v>
      </c>
      <c r="M5233" s="501">
        <v>840</v>
      </c>
      <c r="N5233" s="501">
        <v>756</v>
      </c>
      <c r="O5233" s="501">
        <v>680.4</v>
      </c>
      <c r="P5233" s="377" t="s">
        <v>31</v>
      </c>
      <c r="Q5233" s="377" t="s">
        <v>31</v>
      </c>
      <c r="R5233" s="377" t="s">
        <v>31</v>
      </c>
      <c r="S5233" s="270"/>
      <c r="T5233" s="283"/>
      <c r="U5233" s="283"/>
      <c r="V5233" s="270"/>
      <c r="W5233" s="270" t="s">
        <v>21</v>
      </c>
    </row>
    <row r="5234" s="253" customFormat="true" ht="25.5" hidden="true" spans="1:23">
      <c r="A5234" s="270">
        <f>MAX(A$3:A5233)+1</f>
        <v>4914</v>
      </c>
      <c r="B5234" s="270" t="s">
        <v>13459</v>
      </c>
      <c r="C5234" s="393" t="s">
        <v>13460</v>
      </c>
      <c r="D5234" s="410" t="s">
        <v>13461</v>
      </c>
      <c r="E5234" s="410" t="s">
        <v>13462</v>
      </c>
      <c r="F5234" s="270"/>
      <c r="G5234" s="270"/>
      <c r="H5234" s="283" t="s">
        <v>39</v>
      </c>
      <c r="I5234" s="283" t="s">
        <v>40</v>
      </c>
      <c r="J5234" s="490">
        <v>150</v>
      </c>
      <c r="K5234" s="490">
        <v>150</v>
      </c>
      <c r="L5234" s="490">
        <v>150</v>
      </c>
      <c r="M5234" s="490">
        <v>150</v>
      </c>
      <c r="N5234" s="490">
        <v>150</v>
      </c>
      <c r="O5234" s="490">
        <v>150</v>
      </c>
      <c r="P5234" s="377" t="s">
        <v>31</v>
      </c>
      <c r="Q5234" s="377" t="s">
        <v>31</v>
      </c>
      <c r="R5234" s="377" t="s">
        <v>31</v>
      </c>
      <c r="S5234" s="430" t="s">
        <v>13460</v>
      </c>
      <c r="T5234" s="283"/>
      <c r="U5234" s="283"/>
      <c r="V5234" s="270"/>
      <c r="W5234" s="270" t="s">
        <v>21</v>
      </c>
    </row>
    <row r="5235" s="253" customFormat="true" ht="40.5" hidden="true" spans="1:23">
      <c r="A5235" s="270">
        <f>MAX(A$3:A5234)+1</f>
        <v>4915</v>
      </c>
      <c r="B5235" s="270">
        <v>331521007</v>
      </c>
      <c r="C5235" s="503" t="s">
        <v>13463</v>
      </c>
      <c r="D5235" s="410" t="s">
        <v>13464</v>
      </c>
      <c r="E5235" s="410" t="s">
        <v>13463</v>
      </c>
      <c r="F5235" s="270"/>
      <c r="G5235" s="270"/>
      <c r="H5235" s="283" t="s">
        <v>39</v>
      </c>
      <c r="I5235" s="283" t="s">
        <v>40</v>
      </c>
      <c r="J5235" s="500">
        <v>1050</v>
      </c>
      <c r="K5235" s="501">
        <v>945</v>
      </c>
      <c r="L5235" s="501">
        <v>850.5</v>
      </c>
      <c r="M5235" s="501">
        <v>840</v>
      </c>
      <c r="N5235" s="501">
        <v>756</v>
      </c>
      <c r="O5235" s="501">
        <v>680.4</v>
      </c>
      <c r="P5235" s="377" t="s">
        <v>31</v>
      </c>
      <c r="Q5235" s="377" t="s">
        <v>31</v>
      </c>
      <c r="R5235" s="377" t="s">
        <v>31</v>
      </c>
      <c r="S5235" s="430"/>
      <c r="T5235" s="283"/>
      <c r="U5235" s="283"/>
      <c r="V5235" s="270"/>
      <c r="W5235" s="270" t="s">
        <v>21</v>
      </c>
    </row>
    <row r="5236" s="253" customFormat="true" ht="38.25" hidden="true" spans="1:23">
      <c r="A5236" s="270">
        <f>MAX(A$3:A5235)+1</f>
        <v>4916</v>
      </c>
      <c r="B5236" s="270">
        <v>331521008</v>
      </c>
      <c r="C5236" s="503" t="s">
        <v>13465</v>
      </c>
      <c r="D5236" s="410" t="s">
        <v>13466</v>
      </c>
      <c r="E5236" s="410" t="s">
        <v>13465</v>
      </c>
      <c r="F5236" s="270" t="s">
        <v>13467</v>
      </c>
      <c r="G5236" s="270"/>
      <c r="H5236" s="283" t="s">
        <v>39</v>
      </c>
      <c r="I5236" s="283" t="s">
        <v>13435</v>
      </c>
      <c r="J5236" s="500">
        <v>225</v>
      </c>
      <c r="K5236" s="501">
        <v>202.5</v>
      </c>
      <c r="L5236" s="501">
        <v>182.25</v>
      </c>
      <c r="M5236" s="501">
        <v>180</v>
      </c>
      <c r="N5236" s="501">
        <v>162</v>
      </c>
      <c r="O5236" s="501">
        <v>145.8</v>
      </c>
      <c r="P5236" s="377" t="s">
        <v>31</v>
      </c>
      <c r="Q5236" s="377" t="s">
        <v>31</v>
      </c>
      <c r="R5236" s="377" t="s">
        <v>31</v>
      </c>
      <c r="S5236" s="430" t="s">
        <v>13468</v>
      </c>
      <c r="T5236" s="283"/>
      <c r="U5236" s="283"/>
      <c r="V5236" s="270"/>
      <c r="W5236" s="270" t="s">
        <v>21</v>
      </c>
    </row>
    <row r="5237" s="253" customFormat="true" ht="25.5" hidden="true" spans="1:23">
      <c r="A5237" s="270">
        <f>MAX(A$3:A5236)+1</f>
        <v>4917</v>
      </c>
      <c r="B5237" s="270" t="s">
        <v>13469</v>
      </c>
      <c r="C5237" s="393" t="s">
        <v>13441</v>
      </c>
      <c r="D5237" s="410" t="s">
        <v>13470</v>
      </c>
      <c r="E5237" s="410" t="s">
        <v>13471</v>
      </c>
      <c r="F5237" s="270"/>
      <c r="G5237" s="270"/>
      <c r="H5237" s="283" t="s">
        <v>39</v>
      </c>
      <c r="I5237" s="283" t="s">
        <v>13435</v>
      </c>
      <c r="J5237" s="490">
        <v>150</v>
      </c>
      <c r="K5237" s="490">
        <v>150</v>
      </c>
      <c r="L5237" s="490">
        <v>150</v>
      </c>
      <c r="M5237" s="490">
        <v>150</v>
      </c>
      <c r="N5237" s="490">
        <v>150</v>
      </c>
      <c r="O5237" s="490">
        <v>150</v>
      </c>
      <c r="P5237" s="377" t="s">
        <v>31</v>
      </c>
      <c r="Q5237" s="377" t="s">
        <v>31</v>
      </c>
      <c r="R5237" s="377" t="s">
        <v>31</v>
      </c>
      <c r="S5237" s="430" t="s">
        <v>13441</v>
      </c>
      <c r="T5237" s="283"/>
      <c r="U5237" s="283"/>
      <c r="V5237" s="270"/>
      <c r="W5237" s="270" t="s">
        <v>21</v>
      </c>
    </row>
    <row r="5238" s="253" customFormat="true" ht="27" hidden="true" spans="1:23">
      <c r="A5238" s="270">
        <f>MAX(A$3:A5237)+1</f>
        <v>4918</v>
      </c>
      <c r="B5238" s="270" t="s">
        <v>13472</v>
      </c>
      <c r="C5238" s="393" t="s">
        <v>13437</v>
      </c>
      <c r="D5238" s="410" t="s">
        <v>13466</v>
      </c>
      <c r="E5238" s="410" t="s">
        <v>13465</v>
      </c>
      <c r="F5238" s="270"/>
      <c r="G5238" s="270"/>
      <c r="H5238" s="283" t="s">
        <v>39</v>
      </c>
      <c r="I5238" s="283" t="s">
        <v>40</v>
      </c>
      <c r="J5238" s="490">
        <v>150</v>
      </c>
      <c r="K5238" s="490">
        <v>150</v>
      </c>
      <c r="L5238" s="490">
        <v>150</v>
      </c>
      <c r="M5238" s="490">
        <v>150</v>
      </c>
      <c r="N5238" s="490">
        <v>150</v>
      </c>
      <c r="O5238" s="490">
        <v>150</v>
      </c>
      <c r="P5238" s="377" t="s">
        <v>31</v>
      </c>
      <c r="Q5238" s="377" t="s">
        <v>31</v>
      </c>
      <c r="R5238" s="377" t="s">
        <v>31</v>
      </c>
      <c r="S5238" s="430" t="s">
        <v>13437</v>
      </c>
      <c r="T5238" s="283"/>
      <c r="U5238" s="283"/>
      <c r="V5238" s="270"/>
      <c r="W5238" s="270" t="s">
        <v>21</v>
      </c>
    </row>
    <row r="5239" s="253" customFormat="true" ht="40.5" hidden="true" spans="1:23">
      <c r="A5239" s="270">
        <f>MAX(A$3:A5238)+1</f>
        <v>4919</v>
      </c>
      <c r="B5239" s="270">
        <v>331521009</v>
      </c>
      <c r="C5239" s="503" t="s">
        <v>13473</v>
      </c>
      <c r="D5239" s="410" t="s">
        <v>13474</v>
      </c>
      <c r="E5239" s="410" t="s">
        <v>13473</v>
      </c>
      <c r="F5239" s="474" t="s">
        <v>13475</v>
      </c>
      <c r="G5239" s="270"/>
      <c r="H5239" s="283" t="s">
        <v>39</v>
      </c>
      <c r="I5239" s="283" t="s">
        <v>40</v>
      </c>
      <c r="J5239" s="493">
        <v>2571</v>
      </c>
      <c r="K5239" s="494">
        <v>2571</v>
      </c>
      <c r="L5239" s="494">
        <v>2571</v>
      </c>
      <c r="M5239" s="494">
        <v>2057</v>
      </c>
      <c r="N5239" s="494">
        <v>2057</v>
      </c>
      <c r="O5239" s="494">
        <v>2057</v>
      </c>
      <c r="P5239" s="377" t="s">
        <v>31</v>
      </c>
      <c r="Q5239" s="377" t="s">
        <v>31</v>
      </c>
      <c r="R5239" s="377" t="s">
        <v>31</v>
      </c>
      <c r="S5239" s="270"/>
      <c r="T5239" s="377"/>
      <c r="U5239" s="377"/>
      <c r="V5239" s="270"/>
      <c r="W5239" s="270" t="s">
        <v>938</v>
      </c>
    </row>
    <row r="5240" s="253" customFormat="true" ht="38.25" hidden="true" spans="1:23">
      <c r="A5240" s="270">
        <f>MAX(A$3:A5239)+1</f>
        <v>4920</v>
      </c>
      <c r="B5240" s="270">
        <v>331521010</v>
      </c>
      <c r="C5240" s="503" t="s">
        <v>13476</v>
      </c>
      <c r="D5240" s="410" t="s">
        <v>13477</v>
      </c>
      <c r="E5240" s="410" t="s">
        <v>13476</v>
      </c>
      <c r="F5240" s="474" t="s">
        <v>13478</v>
      </c>
      <c r="G5240" s="270"/>
      <c r="H5240" s="283" t="s">
        <v>39</v>
      </c>
      <c r="I5240" s="283" t="s">
        <v>40</v>
      </c>
      <c r="J5240" s="493">
        <v>3000</v>
      </c>
      <c r="K5240" s="494">
        <v>3000</v>
      </c>
      <c r="L5240" s="494">
        <v>3000</v>
      </c>
      <c r="M5240" s="494">
        <v>2400</v>
      </c>
      <c r="N5240" s="494">
        <v>2400</v>
      </c>
      <c r="O5240" s="494">
        <v>2400</v>
      </c>
      <c r="P5240" s="377" t="s">
        <v>31</v>
      </c>
      <c r="Q5240" s="377" t="s">
        <v>31</v>
      </c>
      <c r="R5240" s="377" t="s">
        <v>31</v>
      </c>
      <c r="S5240" s="270"/>
      <c r="T5240" s="377"/>
      <c r="U5240" s="377"/>
      <c r="V5240" s="270"/>
      <c r="W5240" s="270" t="s">
        <v>938</v>
      </c>
    </row>
    <row r="5241" s="253" customFormat="true" ht="27" hidden="true" spans="1:23">
      <c r="A5241" s="270">
        <f>MAX(A$3:A5240)+1</f>
        <v>4921</v>
      </c>
      <c r="B5241" s="270">
        <v>331521011</v>
      </c>
      <c r="C5241" s="503" t="s">
        <v>13479</v>
      </c>
      <c r="D5241" s="410" t="s">
        <v>13480</v>
      </c>
      <c r="E5241" s="410" t="s">
        <v>13479</v>
      </c>
      <c r="F5241" s="474" t="s">
        <v>13481</v>
      </c>
      <c r="G5241" s="270"/>
      <c r="H5241" s="283" t="s">
        <v>39</v>
      </c>
      <c r="I5241" s="283" t="s">
        <v>40</v>
      </c>
      <c r="J5241" s="493">
        <v>3700</v>
      </c>
      <c r="K5241" s="494">
        <v>3700</v>
      </c>
      <c r="L5241" s="494">
        <v>3700</v>
      </c>
      <c r="M5241" s="494">
        <v>2960</v>
      </c>
      <c r="N5241" s="494">
        <v>2960</v>
      </c>
      <c r="O5241" s="494">
        <v>2960</v>
      </c>
      <c r="P5241" s="377" t="s">
        <v>31</v>
      </c>
      <c r="Q5241" s="377" t="s">
        <v>31</v>
      </c>
      <c r="R5241" s="377" t="s">
        <v>31</v>
      </c>
      <c r="S5241" s="270"/>
      <c r="T5241" s="377"/>
      <c r="U5241" s="377"/>
      <c r="V5241" s="270"/>
      <c r="W5241" s="270" t="s">
        <v>938</v>
      </c>
    </row>
    <row r="5242" s="253" customFormat="true" ht="27" hidden="true" spans="1:23">
      <c r="A5242" s="270">
        <f>MAX(A$3:A5241)+1</f>
        <v>4922</v>
      </c>
      <c r="B5242" s="270">
        <v>331521012</v>
      </c>
      <c r="C5242" s="503" t="s">
        <v>13482</v>
      </c>
      <c r="D5242" s="410" t="s">
        <v>13483</v>
      </c>
      <c r="E5242" s="410" t="s">
        <v>13482</v>
      </c>
      <c r="F5242" s="474" t="s">
        <v>13484</v>
      </c>
      <c r="G5242" s="270"/>
      <c r="H5242" s="283" t="s">
        <v>39</v>
      </c>
      <c r="I5242" s="283" t="s">
        <v>40</v>
      </c>
      <c r="J5242" s="493">
        <v>2755</v>
      </c>
      <c r="K5242" s="494">
        <v>2755</v>
      </c>
      <c r="L5242" s="494">
        <v>2755</v>
      </c>
      <c r="M5242" s="494">
        <v>2204</v>
      </c>
      <c r="N5242" s="494">
        <v>2204</v>
      </c>
      <c r="O5242" s="494">
        <v>2204</v>
      </c>
      <c r="P5242" s="377" t="s">
        <v>31</v>
      </c>
      <c r="Q5242" s="377" t="s">
        <v>31</v>
      </c>
      <c r="R5242" s="377" t="s">
        <v>31</v>
      </c>
      <c r="S5242" s="270"/>
      <c r="T5242" s="377"/>
      <c r="U5242" s="377"/>
      <c r="V5242" s="270"/>
      <c r="W5242" s="270" t="s">
        <v>938</v>
      </c>
    </row>
    <row r="5243" s="253" customFormat="true" ht="27" hidden="true" spans="1:23">
      <c r="A5243" s="270">
        <f>MAX(A$3:A5242)+1</f>
        <v>4923</v>
      </c>
      <c r="B5243" s="270">
        <v>331521013</v>
      </c>
      <c r="C5243" s="503" t="s">
        <v>13485</v>
      </c>
      <c r="D5243" s="410" t="s">
        <v>13486</v>
      </c>
      <c r="E5243" s="410" t="s">
        <v>13485</v>
      </c>
      <c r="F5243" s="474" t="s">
        <v>13484</v>
      </c>
      <c r="G5243" s="270"/>
      <c r="H5243" s="283" t="s">
        <v>39</v>
      </c>
      <c r="I5243" s="283" t="s">
        <v>40</v>
      </c>
      <c r="J5243" s="493">
        <v>2780</v>
      </c>
      <c r="K5243" s="494">
        <v>2780</v>
      </c>
      <c r="L5243" s="494">
        <v>2780</v>
      </c>
      <c r="M5243" s="494">
        <v>2224</v>
      </c>
      <c r="N5243" s="494">
        <v>2224</v>
      </c>
      <c r="O5243" s="494">
        <v>2224</v>
      </c>
      <c r="P5243" s="377" t="s">
        <v>31</v>
      </c>
      <c r="Q5243" s="377" t="s">
        <v>31</v>
      </c>
      <c r="R5243" s="377" t="s">
        <v>31</v>
      </c>
      <c r="S5243" s="270"/>
      <c r="T5243" s="377"/>
      <c r="U5243" s="377"/>
      <c r="V5243" s="270"/>
      <c r="W5243" s="270" t="s">
        <v>938</v>
      </c>
    </row>
    <row r="5244" s="253" customFormat="true" ht="27" hidden="true" spans="1:23">
      <c r="A5244" s="270">
        <f>MAX(A$3:A5243)+1</f>
        <v>4924</v>
      </c>
      <c r="B5244" s="270">
        <v>331521014</v>
      </c>
      <c r="C5244" s="503" t="s">
        <v>13487</v>
      </c>
      <c r="D5244" s="410" t="s">
        <v>13488</v>
      </c>
      <c r="E5244" s="410" t="s">
        <v>13487</v>
      </c>
      <c r="F5244" s="474" t="s">
        <v>13484</v>
      </c>
      <c r="G5244" s="270"/>
      <c r="H5244" s="283" t="s">
        <v>39</v>
      </c>
      <c r="I5244" s="283" t="s">
        <v>40</v>
      </c>
      <c r="J5244" s="493">
        <v>2800</v>
      </c>
      <c r="K5244" s="494">
        <v>2800</v>
      </c>
      <c r="L5244" s="494">
        <v>2800</v>
      </c>
      <c r="M5244" s="494">
        <v>2240</v>
      </c>
      <c r="N5244" s="494">
        <v>2240</v>
      </c>
      <c r="O5244" s="494">
        <v>2240</v>
      </c>
      <c r="P5244" s="377" t="s">
        <v>31</v>
      </c>
      <c r="Q5244" s="377" t="s">
        <v>31</v>
      </c>
      <c r="R5244" s="377" t="s">
        <v>31</v>
      </c>
      <c r="S5244" s="270"/>
      <c r="T5244" s="377"/>
      <c r="U5244" s="377"/>
      <c r="V5244" s="270"/>
      <c r="W5244" s="270" t="s">
        <v>938</v>
      </c>
    </row>
    <row r="5245" s="253" customFormat="true" ht="51" hidden="true" spans="1:23">
      <c r="A5245" s="270">
        <f>MAX(A$3:A5244)+1</f>
        <v>4925</v>
      </c>
      <c r="B5245" s="270">
        <v>331521015</v>
      </c>
      <c r="C5245" s="503" t="s">
        <v>13489</v>
      </c>
      <c r="D5245" s="410" t="s">
        <v>13490</v>
      </c>
      <c r="E5245" s="410" t="s">
        <v>13489</v>
      </c>
      <c r="F5245" s="474" t="s">
        <v>13491</v>
      </c>
      <c r="G5245" s="270"/>
      <c r="H5245" s="283" t="s">
        <v>39</v>
      </c>
      <c r="I5245" s="283" t="s">
        <v>40</v>
      </c>
      <c r="J5245" s="493">
        <v>3200</v>
      </c>
      <c r="K5245" s="494">
        <v>3200</v>
      </c>
      <c r="L5245" s="494">
        <v>3200</v>
      </c>
      <c r="M5245" s="494">
        <v>2560</v>
      </c>
      <c r="N5245" s="494">
        <v>2560</v>
      </c>
      <c r="O5245" s="494">
        <v>2560</v>
      </c>
      <c r="P5245" s="377" t="s">
        <v>31</v>
      </c>
      <c r="Q5245" s="377" t="s">
        <v>31</v>
      </c>
      <c r="R5245" s="377" t="s">
        <v>31</v>
      </c>
      <c r="S5245" s="270"/>
      <c r="T5245" s="377"/>
      <c r="U5245" s="377"/>
      <c r="V5245" s="270"/>
      <c r="W5245" s="270" t="s">
        <v>938</v>
      </c>
    </row>
    <row r="5246" s="253" customFormat="true" ht="27" hidden="true" spans="1:23">
      <c r="A5246" s="270">
        <f>MAX(A$3:A5245)+1</f>
        <v>4926</v>
      </c>
      <c r="B5246" s="270">
        <v>331521016</v>
      </c>
      <c r="C5246" s="503" t="s">
        <v>13492</v>
      </c>
      <c r="D5246" s="410" t="s">
        <v>13493</v>
      </c>
      <c r="E5246" s="410" t="s">
        <v>13492</v>
      </c>
      <c r="F5246" s="270"/>
      <c r="G5246" s="270"/>
      <c r="H5246" s="283" t="s">
        <v>39</v>
      </c>
      <c r="I5246" s="283" t="s">
        <v>40</v>
      </c>
      <c r="J5246" s="500">
        <v>750</v>
      </c>
      <c r="K5246" s="501">
        <v>675</v>
      </c>
      <c r="L5246" s="501">
        <v>607.5</v>
      </c>
      <c r="M5246" s="501">
        <v>600</v>
      </c>
      <c r="N5246" s="501">
        <v>540</v>
      </c>
      <c r="O5246" s="501">
        <v>486</v>
      </c>
      <c r="P5246" s="377" t="s">
        <v>31</v>
      </c>
      <c r="Q5246" s="377" t="s">
        <v>31</v>
      </c>
      <c r="R5246" s="377" t="s">
        <v>31</v>
      </c>
      <c r="S5246" s="270"/>
      <c r="T5246" s="283"/>
      <c r="U5246" s="283"/>
      <c r="V5246" s="270"/>
      <c r="W5246" s="270" t="s">
        <v>21</v>
      </c>
    </row>
    <row r="5247" s="253" customFormat="true" ht="27" hidden="true" spans="1:23">
      <c r="A5247" s="270">
        <f>MAX(A$3:A5246)+1</f>
        <v>4927</v>
      </c>
      <c r="B5247" s="270">
        <v>331521017</v>
      </c>
      <c r="C5247" s="503" t="s">
        <v>13494</v>
      </c>
      <c r="D5247" s="410" t="s">
        <v>13495</v>
      </c>
      <c r="E5247" s="410" t="s">
        <v>13494</v>
      </c>
      <c r="F5247" s="270"/>
      <c r="G5247" s="270"/>
      <c r="H5247" s="283" t="s">
        <v>39</v>
      </c>
      <c r="I5247" s="283" t="s">
        <v>40</v>
      </c>
      <c r="J5247" s="500">
        <v>600</v>
      </c>
      <c r="K5247" s="501">
        <v>540</v>
      </c>
      <c r="L5247" s="501">
        <v>486</v>
      </c>
      <c r="M5247" s="501">
        <v>480</v>
      </c>
      <c r="N5247" s="501">
        <v>432</v>
      </c>
      <c r="O5247" s="501">
        <v>388.8</v>
      </c>
      <c r="P5247" s="377" t="s">
        <v>31</v>
      </c>
      <c r="Q5247" s="377" t="s">
        <v>31</v>
      </c>
      <c r="R5247" s="377" t="s">
        <v>31</v>
      </c>
      <c r="S5247" s="270"/>
      <c r="T5247" s="283"/>
      <c r="U5247" s="283"/>
      <c r="V5247" s="270"/>
      <c r="W5247" s="270" t="s">
        <v>21</v>
      </c>
    </row>
    <row r="5248" s="253" customFormat="true" ht="27" hidden="true" spans="1:23">
      <c r="A5248" s="270">
        <f>MAX(A$3:A5247)+1</f>
        <v>4928</v>
      </c>
      <c r="B5248" s="270">
        <v>331521018</v>
      </c>
      <c r="C5248" s="503" t="s">
        <v>13496</v>
      </c>
      <c r="D5248" s="410" t="s">
        <v>13497</v>
      </c>
      <c r="E5248" s="410" t="s">
        <v>13496</v>
      </c>
      <c r="F5248" s="270"/>
      <c r="G5248" s="270"/>
      <c r="H5248" s="283" t="s">
        <v>39</v>
      </c>
      <c r="I5248" s="283" t="s">
        <v>40</v>
      </c>
      <c r="J5248" s="500">
        <v>900</v>
      </c>
      <c r="K5248" s="501">
        <v>810</v>
      </c>
      <c r="L5248" s="501">
        <v>729</v>
      </c>
      <c r="M5248" s="501">
        <v>720</v>
      </c>
      <c r="N5248" s="501">
        <v>648</v>
      </c>
      <c r="O5248" s="501">
        <v>583.2</v>
      </c>
      <c r="P5248" s="377" t="s">
        <v>31</v>
      </c>
      <c r="Q5248" s="377" t="s">
        <v>31</v>
      </c>
      <c r="R5248" s="377" t="s">
        <v>31</v>
      </c>
      <c r="S5248" s="270"/>
      <c r="T5248" s="283"/>
      <c r="U5248" s="283"/>
      <c r="V5248" s="270"/>
      <c r="W5248" s="270" t="s">
        <v>21</v>
      </c>
    </row>
    <row r="5249" s="253" customFormat="true" ht="27" hidden="true" spans="1:23">
      <c r="A5249" s="270">
        <f>MAX(A$3:A5248)+1</f>
        <v>4929</v>
      </c>
      <c r="B5249" s="270">
        <v>331521019</v>
      </c>
      <c r="C5249" s="503" t="s">
        <v>13498</v>
      </c>
      <c r="D5249" s="410" t="s">
        <v>13499</v>
      </c>
      <c r="E5249" s="410" t="s">
        <v>13498</v>
      </c>
      <c r="F5249" s="270"/>
      <c r="G5249" s="270"/>
      <c r="H5249" s="283" t="s">
        <v>39</v>
      </c>
      <c r="I5249" s="283" t="s">
        <v>40</v>
      </c>
      <c r="J5249" s="500">
        <v>1050</v>
      </c>
      <c r="K5249" s="501">
        <v>945</v>
      </c>
      <c r="L5249" s="501">
        <v>850.5</v>
      </c>
      <c r="M5249" s="501">
        <v>840</v>
      </c>
      <c r="N5249" s="501">
        <v>756</v>
      </c>
      <c r="O5249" s="501">
        <v>680.4</v>
      </c>
      <c r="P5249" s="377" t="s">
        <v>31</v>
      </c>
      <c r="Q5249" s="377" t="s">
        <v>31</v>
      </c>
      <c r="R5249" s="377" t="s">
        <v>31</v>
      </c>
      <c r="S5249" s="270"/>
      <c r="T5249" s="283"/>
      <c r="U5249" s="283"/>
      <c r="V5249" s="270"/>
      <c r="W5249" s="270" t="s">
        <v>21</v>
      </c>
    </row>
    <row r="5250" s="253" customFormat="true" ht="27" hidden="true" spans="1:23">
      <c r="A5250" s="270">
        <f>MAX(A$3:A5249)+1</f>
        <v>4930</v>
      </c>
      <c r="B5250" s="270">
        <v>331521020</v>
      </c>
      <c r="C5250" s="503" t="s">
        <v>13500</v>
      </c>
      <c r="D5250" s="410" t="s">
        <v>13501</v>
      </c>
      <c r="E5250" s="410" t="s">
        <v>13500</v>
      </c>
      <c r="F5250" s="270"/>
      <c r="G5250" s="270"/>
      <c r="H5250" s="283" t="s">
        <v>39</v>
      </c>
      <c r="I5250" s="283" t="s">
        <v>40</v>
      </c>
      <c r="J5250" s="500">
        <v>900</v>
      </c>
      <c r="K5250" s="501">
        <v>810</v>
      </c>
      <c r="L5250" s="501">
        <v>729</v>
      </c>
      <c r="M5250" s="501">
        <v>720</v>
      </c>
      <c r="N5250" s="501">
        <v>648</v>
      </c>
      <c r="O5250" s="501">
        <v>583.2</v>
      </c>
      <c r="P5250" s="377" t="s">
        <v>31</v>
      </c>
      <c r="Q5250" s="377" t="s">
        <v>31</v>
      </c>
      <c r="R5250" s="377" t="s">
        <v>31</v>
      </c>
      <c r="S5250" s="270"/>
      <c r="T5250" s="283"/>
      <c r="U5250" s="283"/>
      <c r="V5250" s="270"/>
      <c r="W5250" s="270" t="s">
        <v>21</v>
      </c>
    </row>
    <row r="5251" s="253" customFormat="true" ht="27" hidden="true" spans="1:23">
      <c r="A5251" s="270">
        <f>MAX(A$3:A5250)+1</f>
        <v>4931</v>
      </c>
      <c r="B5251" s="270">
        <v>331521021</v>
      </c>
      <c r="C5251" s="503" t="s">
        <v>13502</v>
      </c>
      <c r="D5251" s="410" t="s">
        <v>13503</v>
      </c>
      <c r="E5251" s="410" t="s">
        <v>13502</v>
      </c>
      <c r="F5251" s="270" t="s">
        <v>13318</v>
      </c>
      <c r="G5251" s="270"/>
      <c r="H5251" s="283" t="s">
        <v>39</v>
      </c>
      <c r="I5251" s="283" t="s">
        <v>40</v>
      </c>
      <c r="J5251" s="500">
        <v>900</v>
      </c>
      <c r="K5251" s="501">
        <v>810</v>
      </c>
      <c r="L5251" s="501">
        <v>729</v>
      </c>
      <c r="M5251" s="501">
        <v>720</v>
      </c>
      <c r="N5251" s="501">
        <v>648</v>
      </c>
      <c r="O5251" s="501">
        <v>583.2</v>
      </c>
      <c r="P5251" s="377" t="s">
        <v>31</v>
      </c>
      <c r="Q5251" s="377" t="s">
        <v>31</v>
      </c>
      <c r="R5251" s="377" t="s">
        <v>31</v>
      </c>
      <c r="S5251" s="270"/>
      <c r="T5251" s="283"/>
      <c r="U5251" s="283"/>
      <c r="V5251" s="270"/>
      <c r="W5251" s="270" t="s">
        <v>21</v>
      </c>
    </row>
    <row r="5252" s="253" customFormat="true" ht="27" hidden="true" spans="1:23">
      <c r="A5252" s="270">
        <f>MAX(A$3:A5251)+1</f>
        <v>4932</v>
      </c>
      <c r="B5252" s="270">
        <v>331521022</v>
      </c>
      <c r="C5252" s="503" t="s">
        <v>13504</v>
      </c>
      <c r="D5252" s="410" t="s">
        <v>13505</v>
      </c>
      <c r="E5252" s="410" t="s">
        <v>13504</v>
      </c>
      <c r="F5252" s="270" t="s">
        <v>13429</v>
      </c>
      <c r="G5252" s="270"/>
      <c r="H5252" s="283" t="s">
        <v>44</v>
      </c>
      <c r="I5252" s="283" t="s">
        <v>40</v>
      </c>
      <c r="J5252" s="500">
        <v>1200</v>
      </c>
      <c r="K5252" s="501">
        <v>1080</v>
      </c>
      <c r="L5252" s="501">
        <v>972</v>
      </c>
      <c r="M5252" s="501">
        <v>960</v>
      </c>
      <c r="N5252" s="501">
        <v>864</v>
      </c>
      <c r="O5252" s="501">
        <v>777.6</v>
      </c>
      <c r="P5252" s="377" t="s">
        <v>31</v>
      </c>
      <c r="Q5252" s="377" t="s">
        <v>31</v>
      </c>
      <c r="R5252" s="377" t="s">
        <v>31</v>
      </c>
      <c r="S5252" s="270"/>
      <c r="T5252" s="283"/>
      <c r="U5252" s="283"/>
      <c r="V5252" s="270"/>
      <c r="W5252" s="270" t="s">
        <v>21</v>
      </c>
    </row>
    <row r="5253" s="253" customFormat="true" ht="27" hidden="true" spans="1:23">
      <c r="A5253" s="270">
        <f>MAX(A$3:A5252)+1</f>
        <v>4933</v>
      </c>
      <c r="B5253" s="270">
        <v>331521023</v>
      </c>
      <c r="C5253" s="503" t="s">
        <v>13506</v>
      </c>
      <c r="D5253" s="410" t="s">
        <v>13507</v>
      </c>
      <c r="E5253" s="410" t="s">
        <v>13506</v>
      </c>
      <c r="F5253" s="270" t="s">
        <v>13508</v>
      </c>
      <c r="G5253" s="270"/>
      <c r="H5253" s="283" t="s">
        <v>44</v>
      </c>
      <c r="I5253" s="283" t="s">
        <v>40</v>
      </c>
      <c r="J5253" s="500">
        <v>1350</v>
      </c>
      <c r="K5253" s="501">
        <v>1215</v>
      </c>
      <c r="L5253" s="501">
        <v>1093.5</v>
      </c>
      <c r="M5253" s="501">
        <v>1080</v>
      </c>
      <c r="N5253" s="501">
        <v>972</v>
      </c>
      <c r="O5253" s="501">
        <v>874.8</v>
      </c>
      <c r="P5253" s="377" t="s">
        <v>31</v>
      </c>
      <c r="Q5253" s="377" t="s">
        <v>31</v>
      </c>
      <c r="R5253" s="377" t="s">
        <v>31</v>
      </c>
      <c r="S5253" s="270"/>
      <c r="T5253" s="283"/>
      <c r="U5253" s="283"/>
      <c r="V5253" s="270"/>
      <c r="W5253" s="270" t="s">
        <v>21</v>
      </c>
    </row>
    <row r="5254" s="253" customFormat="true" ht="27" hidden="true" spans="1:23">
      <c r="A5254" s="270">
        <f>MAX(A$3:A5253)+1</f>
        <v>4934</v>
      </c>
      <c r="B5254" s="270">
        <v>331521024</v>
      </c>
      <c r="C5254" s="503" t="s">
        <v>13509</v>
      </c>
      <c r="D5254" s="410" t="s">
        <v>13510</v>
      </c>
      <c r="E5254" s="410" t="s">
        <v>13509</v>
      </c>
      <c r="F5254" s="270"/>
      <c r="G5254" s="270"/>
      <c r="H5254" s="283" t="s">
        <v>39</v>
      </c>
      <c r="I5254" s="283" t="s">
        <v>40</v>
      </c>
      <c r="J5254" s="493">
        <v>2300</v>
      </c>
      <c r="K5254" s="494">
        <v>2300</v>
      </c>
      <c r="L5254" s="494">
        <v>2300</v>
      </c>
      <c r="M5254" s="494">
        <v>1840</v>
      </c>
      <c r="N5254" s="494">
        <v>1840</v>
      </c>
      <c r="O5254" s="494">
        <v>1840</v>
      </c>
      <c r="P5254" s="377" t="s">
        <v>31</v>
      </c>
      <c r="Q5254" s="377" t="s">
        <v>31</v>
      </c>
      <c r="R5254" s="377" t="s">
        <v>31</v>
      </c>
      <c r="S5254" s="270"/>
      <c r="T5254" s="377"/>
      <c r="U5254" s="377"/>
      <c r="V5254" s="270"/>
      <c r="W5254" s="270" t="s">
        <v>938</v>
      </c>
    </row>
    <row r="5255" s="253" customFormat="true" ht="27" hidden="true" spans="1:23">
      <c r="A5255" s="270">
        <f>MAX(A$3:A5254)+1</f>
        <v>4935</v>
      </c>
      <c r="B5255" s="270">
        <v>331521025</v>
      </c>
      <c r="C5255" s="503" t="s">
        <v>13511</v>
      </c>
      <c r="D5255" s="410" t="s">
        <v>13512</v>
      </c>
      <c r="E5255" s="410" t="s">
        <v>13511</v>
      </c>
      <c r="F5255" s="270"/>
      <c r="G5255" s="270"/>
      <c r="H5255" s="283" t="s">
        <v>39</v>
      </c>
      <c r="I5255" s="283" t="s">
        <v>40</v>
      </c>
      <c r="J5255" s="500">
        <v>1500</v>
      </c>
      <c r="K5255" s="501">
        <v>1350</v>
      </c>
      <c r="L5255" s="501">
        <v>1215</v>
      </c>
      <c r="M5255" s="501">
        <v>1200</v>
      </c>
      <c r="N5255" s="501">
        <v>1080</v>
      </c>
      <c r="O5255" s="501">
        <v>972</v>
      </c>
      <c r="P5255" s="377" t="s">
        <v>31</v>
      </c>
      <c r="Q5255" s="377" t="s">
        <v>31</v>
      </c>
      <c r="R5255" s="377" t="s">
        <v>31</v>
      </c>
      <c r="S5255" s="270"/>
      <c r="T5255" s="283"/>
      <c r="U5255" s="283"/>
      <c r="V5255" s="270"/>
      <c r="W5255" s="270" t="s">
        <v>21</v>
      </c>
    </row>
    <row r="5256" s="253" customFormat="true" ht="27" hidden="true" spans="1:23">
      <c r="A5256" s="270">
        <f>MAX(A$3:A5255)+1</f>
        <v>4936</v>
      </c>
      <c r="B5256" s="270">
        <v>331521026</v>
      </c>
      <c r="C5256" s="503" t="s">
        <v>13513</v>
      </c>
      <c r="D5256" s="410" t="s">
        <v>13514</v>
      </c>
      <c r="E5256" s="410" t="s">
        <v>13513</v>
      </c>
      <c r="F5256" s="270"/>
      <c r="G5256" s="270"/>
      <c r="H5256" s="283" t="s">
        <v>39</v>
      </c>
      <c r="I5256" s="283" t="s">
        <v>40</v>
      </c>
      <c r="J5256" s="500">
        <v>1500</v>
      </c>
      <c r="K5256" s="501">
        <v>1350</v>
      </c>
      <c r="L5256" s="501">
        <v>1215</v>
      </c>
      <c r="M5256" s="501">
        <v>1200</v>
      </c>
      <c r="N5256" s="501">
        <v>1080</v>
      </c>
      <c r="O5256" s="501">
        <v>972</v>
      </c>
      <c r="P5256" s="377" t="s">
        <v>31</v>
      </c>
      <c r="Q5256" s="377" t="s">
        <v>31</v>
      </c>
      <c r="R5256" s="377" t="s">
        <v>31</v>
      </c>
      <c r="S5256" s="270"/>
      <c r="T5256" s="283"/>
      <c r="U5256" s="283"/>
      <c r="V5256" s="270"/>
      <c r="W5256" s="270" t="s">
        <v>21</v>
      </c>
    </row>
    <row r="5257" s="253" customFormat="true" ht="27" hidden="true" spans="1:23">
      <c r="A5257" s="270">
        <f>MAX(A$3:A5256)+1</f>
        <v>4937</v>
      </c>
      <c r="B5257" s="270">
        <v>331521027</v>
      </c>
      <c r="C5257" s="503" t="s">
        <v>13515</v>
      </c>
      <c r="D5257" s="410" t="s">
        <v>13516</v>
      </c>
      <c r="E5257" s="410" t="s">
        <v>13515</v>
      </c>
      <c r="F5257" s="270"/>
      <c r="G5257" s="270"/>
      <c r="H5257" s="283" t="s">
        <v>39</v>
      </c>
      <c r="I5257" s="283" t="s">
        <v>40</v>
      </c>
      <c r="J5257" s="493">
        <v>2300</v>
      </c>
      <c r="K5257" s="494">
        <v>2300</v>
      </c>
      <c r="L5257" s="494">
        <v>2300</v>
      </c>
      <c r="M5257" s="494">
        <v>1840</v>
      </c>
      <c r="N5257" s="494">
        <v>1840</v>
      </c>
      <c r="O5257" s="494">
        <v>1840</v>
      </c>
      <c r="P5257" s="377" t="s">
        <v>31</v>
      </c>
      <c r="Q5257" s="377" t="s">
        <v>31</v>
      </c>
      <c r="R5257" s="377" t="s">
        <v>31</v>
      </c>
      <c r="S5257" s="270"/>
      <c r="T5257" s="377"/>
      <c r="U5257" s="377"/>
      <c r="V5257" s="270"/>
      <c r="W5257" s="270" t="s">
        <v>938</v>
      </c>
    </row>
    <row r="5258" s="253" customFormat="true" ht="27" hidden="true" spans="1:23">
      <c r="A5258" s="270">
        <f>MAX(A$3:A5257)+1</f>
        <v>4938</v>
      </c>
      <c r="B5258" s="270">
        <v>331521028</v>
      </c>
      <c r="C5258" s="503" t="s">
        <v>13517</v>
      </c>
      <c r="D5258" s="410" t="s">
        <v>13518</v>
      </c>
      <c r="E5258" s="410" t="s">
        <v>13517</v>
      </c>
      <c r="F5258" s="270"/>
      <c r="G5258" s="270"/>
      <c r="H5258" s="283" t="s">
        <v>39</v>
      </c>
      <c r="I5258" s="283" t="s">
        <v>13435</v>
      </c>
      <c r="J5258" s="500">
        <v>900</v>
      </c>
      <c r="K5258" s="501">
        <v>810</v>
      </c>
      <c r="L5258" s="501">
        <v>729</v>
      </c>
      <c r="M5258" s="501">
        <v>720</v>
      </c>
      <c r="N5258" s="501">
        <v>648</v>
      </c>
      <c r="O5258" s="501">
        <v>583.2</v>
      </c>
      <c r="P5258" s="377" t="s">
        <v>31</v>
      </c>
      <c r="Q5258" s="377" t="s">
        <v>31</v>
      </c>
      <c r="R5258" s="377" t="s">
        <v>31</v>
      </c>
      <c r="S5258" s="270"/>
      <c r="T5258" s="283"/>
      <c r="U5258" s="283"/>
      <c r="V5258" s="270"/>
      <c r="W5258" s="270" t="s">
        <v>21</v>
      </c>
    </row>
    <row r="5259" s="253" customFormat="true" ht="40.5" hidden="true" spans="1:23">
      <c r="A5259" s="270">
        <f>MAX(A$3:A5258)+1</f>
        <v>4939</v>
      </c>
      <c r="B5259" s="272" t="s">
        <v>13519</v>
      </c>
      <c r="C5259" s="393" t="s">
        <v>13520</v>
      </c>
      <c r="D5259" s="410" t="s">
        <v>13518</v>
      </c>
      <c r="E5259" s="410" t="s">
        <v>13517</v>
      </c>
      <c r="F5259" s="270"/>
      <c r="G5259" s="270"/>
      <c r="H5259" s="283" t="s">
        <v>39</v>
      </c>
      <c r="I5259" s="283" t="s">
        <v>40</v>
      </c>
      <c r="J5259" s="490">
        <v>300</v>
      </c>
      <c r="K5259" s="490">
        <v>300</v>
      </c>
      <c r="L5259" s="490">
        <v>300</v>
      </c>
      <c r="M5259" s="490">
        <v>300</v>
      </c>
      <c r="N5259" s="490">
        <v>300</v>
      </c>
      <c r="O5259" s="490">
        <v>300</v>
      </c>
      <c r="P5259" s="377" t="s">
        <v>31</v>
      </c>
      <c r="Q5259" s="377" t="s">
        <v>31</v>
      </c>
      <c r="R5259" s="377" t="s">
        <v>31</v>
      </c>
      <c r="S5259" s="430" t="s">
        <v>13520</v>
      </c>
      <c r="T5259" s="283"/>
      <c r="U5259" s="283"/>
      <c r="V5259" s="270"/>
      <c r="W5259" s="270" t="s">
        <v>21</v>
      </c>
    </row>
    <row r="5260" s="253" customFormat="true" ht="27" hidden="true" spans="1:23">
      <c r="A5260" s="270">
        <f>MAX(A$3:A5259)+1</f>
        <v>4940</v>
      </c>
      <c r="B5260" s="270">
        <v>331521029</v>
      </c>
      <c r="C5260" s="503" t="s">
        <v>13521</v>
      </c>
      <c r="D5260" s="410" t="s">
        <v>13522</v>
      </c>
      <c r="E5260" s="410" t="s">
        <v>13521</v>
      </c>
      <c r="F5260" s="270"/>
      <c r="G5260" s="270"/>
      <c r="H5260" s="283" t="s">
        <v>39</v>
      </c>
      <c r="I5260" s="283" t="s">
        <v>13523</v>
      </c>
      <c r="J5260" s="493">
        <v>1411</v>
      </c>
      <c r="K5260" s="494">
        <v>1411</v>
      </c>
      <c r="L5260" s="494">
        <v>1411</v>
      </c>
      <c r="M5260" s="494">
        <v>1129</v>
      </c>
      <c r="N5260" s="494">
        <v>1129</v>
      </c>
      <c r="O5260" s="494">
        <v>1129</v>
      </c>
      <c r="P5260" s="377" t="s">
        <v>31</v>
      </c>
      <c r="Q5260" s="377" t="s">
        <v>31</v>
      </c>
      <c r="R5260" s="377" t="s">
        <v>31</v>
      </c>
      <c r="S5260" s="270"/>
      <c r="T5260" s="377"/>
      <c r="U5260" s="377"/>
      <c r="V5260" s="270"/>
      <c r="W5260" s="270" t="s">
        <v>938</v>
      </c>
    </row>
    <row r="5261" s="253" customFormat="true" ht="27" hidden="true" spans="1:23">
      <c r="A5261" s="270">
        <f>MAX(A$3:A5260)+1</f>
        <v>4941</v>
      </c>
      <c r="B5261" s="270">
        <v>331521030</v>
      </c>
      <c r="C5261" s="503" t="s">
        <v>13524</v>
      </c>
      <c r="D5261" s="410" t="s">
        <v>13525</v>
      </c>
      <c r="E5261" s="410" t="s">
        <v>13524</v>
      </c>
      <c r="F5261" s="270"/>
      <c r="G5261" s="270"/>
      <c r="H5261" s="283" t="s">
        <v>44</v>
      </c>
      <c r="I5261" s="283" t="s">
        <v>13523</v>
      </c>
      <c r="J5261" s="493">
        <v>1668</v>
      </c>
      <c r="K5261" s="494">
        <v>1668</v>
      </c>
      <c r="L5261" s="494">
        <v>1668</v>
      </c>
      <c r="M5261" s="494">
        <v>1334</v>
      </c>
      <c r="N5261" s="494">
        <v>1334</v>
      </c>
      <c r="O5261" s="494">
        <v>1334</v>
      </c>
      <c r="P5261" s="377" t="s">
        <v>31</v>
      </c>
      <c r="Q5261" s="377" t="s">
        <v>31</v>
      </c>
      <c r="R5261" s="377" t="s">
        <v>31</v>
      </c>
      <c r="S5261" s="270"/>
      <c r="T5261" s="377"/>
      <c r="U5261" s="377"/>
      <c r="V5261" s="270"/>
      <c r="W5261" s="270" t="s">
        <v>938</v>
      </c>
    </row>
    <row r="5262" s="253" customFormat="true" ht="25.5" hidden="true" spans="1:23">
      <c r="A5262" s="270">
        <f>MAX(A$3:A5261)+1</f>
        <v>4942</v>
      </c>
      <c r="B5262" s="270">
        <v>331521031</v>
      </c>
      <c r="C5262" s="503" t="s">
        <v>13526</v>
      </c>
      <c r="D5262" s="410" t="s">
        <v>13527</v>
      </c>
      <c r="E5262" s="410" t="s">
        <v>13526</v>
      </c>
      <c r="F5262" s="270" t="s">
        <v>13365</v>
      </c>
      <c r="G5262" s="270"/>
      <c r="H5262" s="283" t="s">
        <v>39</v>
      </c>
      <c r="I5262" s="283" t="s">
        <v>40</v>
      </c>
      <c r="J5262" s="493">
        <v>2300</v>
      </c>
      <c r="K5262" s="494">
        <v>2300</v>
      </c>
      <c r="L5262" s="494">
        <v>2300</v>
      </c>
      <c r="M5262" s="494">
        <v>1840</v>
      </c>
      <c r="N5262" s="494">
        <v>1840</v>
      </c>
      <c r="O5262" s="494">
        <v>1840</v>
      </c>
      <c r="P5262" s="377" t="s">
        <v>31</v>
      </c>
      <c r="Q5262" s="377" t="s">
        <v>31</v>
      </c>
      <c r="R5262" s="377" t="s">
        <v>31</v>
      </c>
      <c r="S5262" s="270"/>
      <c r="T5262" s="377"/>
      <c r="U5262" s="377"/>
      <c r="V5262" s="270"/>
      <c r="W5262" s="270" t="s">
        <v>938</v>
      </c>
    </row>
    <row r="5263" s="253" customFormat="true" ht="25.5" hidden="true" spans="1:23">
      <c r="A5263" s="270">
        <f>MAX(A$3:A5262)+1</f>
        <v>4943</v>
      </c>
      <c r="B5263" s="270">
        <v>331521032</v>
      </c>
      <c r="C5263" s="503" t="s">
        <v>13528</v>
      </c>
      <c r="D5263" s="410" t="s">
        <v>13529</v>
      </c>
      <c r="E5263" s="410" t="s">
        <v>13528</v>
      </c>
      <c r="F5263" s="270"/>
      <c r="G5263" s="270"/>
      <c r="H5263" s="283" t="s">
        <v>39</v>
      </c>
      <c r="I5263" s="283" t="s">
        <v>40</v>
      </c>
      <c r="J5263" s="500">
        <v>900</v>
      </c>
      <c r="K5263" s="501">
        <v>810</v>
      </c>
      <c r="L5263" s="501">
        <v>729</v>
      </c>
      <c r="M5263" s="501">
        <v>720</v>
      </c>
      <c r="N5263" s="501">
        <v>648</v>
      </c>
      <c r="O5263" s="501">
        <v>583.2</v>
      </c>
      <c r="P5263" s="377" t="s">
        <v>31</v>
      </c>
      <c r="Q5263" s="377" t="s">
        <v>31</v>
      </c>
      <c r="R5263" s="377" t="s">
        <v>31</v>
      </c>
      <c r="S5263" s="270"/>
      <c r="T5263" s="283"/>
      <c r="U5263" s="283"/>
      <c r="V5263" s="270"/>
      <c r="W5263" s="270" t="s">
        <v>21</v>
      </c>
    </row>
    <row r="5264" s="253" customFormat="true" ht="27" hidden="true" spans="1:23">
      <c r="A5264" s="270">
        <f>MAX(A$3:A5263)+1</f>
        <v>4944</v>
      </c>
      <c r="B5264" s="270">
        <v>331521033</v>
      </c>
      <c r="C5264" s="503" t="s">
        <v>13530</v>
      </c>
      <c r="D5264" s="410" t="s">
        <v>13531</v>
      </c>
      <c r="E5264" s="410" t="s">
        <v>13530</v>
      </c>
      <c r="F5264" s="270"/>
      <c r="G5264" s="270"/>
      <c r="H5264" s="283" t="s">
        <v>39</v>
      </c>
      <c r="I5264" s="283" t="s">
        <v>40</v>
      </c>
      <c r="J5264" s="500">
        <v>900</v>
      </c>
      <c r="K5264" s="501">
        <v>810</v>
      </c>
      <c r="L5264" s="501">
        <v>729</v>
      </c>
      <c r="M5264" s="501">
        <v>720</v>
      </c>
      <c r="N5264" s="501">
        <v>648</v>
      </c>
      <c r="O5264" s="501">
        <v>583.2</v>
      </c>
      <c r="P5264" s="377" t="s">
        <v>31</v>
      </c>
      <c r="Q5264" s="377" t="s">
        <v>31</v>
      </c>
      <c r="R5264" s="377" t="s">
        <v>31</v>
      </c>
      <c r="S5264" s="270"/>
      <c r="T5264" s="283"/>
      <c r="U5264" s="283"/>
      <c r="V5264" s="270"/>
      <c r="W5264" s="270" t="s">
        <v>21</v>
      </c>
    </row>
    <row r="5265" s="253" customFormat="true" ht="40.5" hidden="true" spans="1:23">
      <c r="A5265" s="270">
        <f>MAX(A$3:A5264)+1</f>
        <v>4945</v>
      </c>
      <c r="B5265" s="270">
        <v>331521034</v>
      </c>
      <c r="C5265" s="503" t="s">
        <v>13532</v>
      </c>
      <c r="D5265" s="410" t="s">
        <v>13533</v>
      </c>
      <c r="E5265" s="410" t="s">
        <v>13532</v>
      </c>
      <c r="F5265" s="270"/>
      <c r="G5265" s="270"/>
      <c r="H5265" s="283" t="s">
        <v>39</v>
      </c>
      <c r="I5265" s="283" t="s">
        <v>40</v>
      </c>
      <c r="J5265" s="500">
        <v>900</v>
      </c>
      <c r="K5265" s="501">
        <v>810</v>
      </c>
      <c r="L5265" s="501">
        <v>729</v>
      </c>
      <c r="M5265" s="501">
        <v>720</v>
      </c>
      <c r="N5265" s="501">
        <v>648</v>
      </c>
      <c r="O5265" s="501">
        <v>583.2</v>
      </c>
      <c r="P5265" s="377" t="s">
        <v>31</v>
      </c>
      <c r="Q5265" s="377" t="s">
        <v>31</v>
      </c>
      <c r="R5265" s="377" t="s">
        <v>31</v>
      </c>
      <c r="S5265" s="270"/>
      <c r="T5265" s="283"/>
      <c r="U5265" s="283"/>
      <c r="V5265" s="270"/>
      <c r="W5265" s="270" t="s">
        <v>21</v>
      </c>
    </row>
    <row r="5266" s="253" customFormat="true" ht="27" hidden="true" spans="1:23">
      <c r="A5266" s="270">
        <f>MAX(A$3:A5265)+1</f>
        <v>4946</v>
      </c>
      <c r="B5266" s="270">
        <v>331521035</v>
      </c>
      <c r="C5266" s="503" t="s">
        <v>13534</v>
      </c>
      <c r="D5266" s="410" t="s">
        <v>13535</v>
      </c>
      <c r="E5266" s="410" t="s">
        <v>13534</v>
      </c>
      <c r="F5266" s="270"/>
      <c r="G5266" s="270"/>
      <c r="H5266" s="283" t="s">
        <v>39</v>
      </c>
      <c r="I5266" s="283" t="s">
        <v>40</v>
      </c>
      <c r="J5266" s="493">
        <v>3000</v>
      </c>
      <c r="K5266" s="494">
        <v>3000</v>
      </c>
      <c r="L5266" s="494">
        <v>3000</v>
      </c>
      <c r="M5266" s="494">
        <v>2400</v>
      </c>
      <c r="N5266" s="494">
        <v>2400</v>
      </c>
      <c r="O5266" s="494">
        <v>2400</v>
      </c>
      <c r="P5266" s="377" t="s">
        <v>31</v>
      </c>
      <c r="Q5266" s="377" t="s">
        <v>31</v>
      </c>
      <c r="R5266" s="377" t="s">
        <v>31</v>
      </c>
      <c r="S5266" s="270"/>
      <c r="T5266" s="377"/>
      <c r="U5266" s="377"/>
      <c r="V5266" s="270"/>
      <c r="W5266" s="270" t="s">
        <v>938</v>
      </c>
    </row>
    <row r="5267" s="253" customFormat="true" ht="27" hidden="true" spans="1:23">
      <c r="A5267" s="270">
        <f>MAX(A$3:A5266)+1</f>
        <v>4947</v>
      </c>
      <c r="B5267" s="270">
        <v>331521036</v>
      </c>
      <c r="C5267" s="503" t="s">
        <v>13536</v>
      </c>
      <c r="D5267" s="410" t="s">
        <v>13537</v>
      </c>
      <c r="E5267" s="410" t="s">
        <v>13536</v>
      </c>
      <c r="F5267" s="474" t="s">
        <v>13538</v>
      </c>
      <c r="G5267" s="270"/>
      <c r="H5267" s="283" t="s">
        <v>39</v>
      </c>
      <c r="I5267" s="283" t="s">
        <v>40</v>
      </c>
      <c r="J5267" s="500">
        <v>1500</v>
      </c>
      <c r="K5267" s="501">
        <v>1350</v>
      </c>
      <c r="L5267" s="501">
        <v>1215</v>
      </c>
      <c r="M5267" s="501">
        <v>1200</v>
      </c>
      <c r="N5267" s="501">
        <v>1080</v>
      </c>
      <c r="O5267" s="501">
        <v>972</v>
      </c>
      <c r="P5267" s="377" t="s">
        <v>31</v>
      </c>
      <c r="Q5267" s="377" t="s">
        <v>31</v>
      </c>
      <c r="R5267" s="377" t="s">
        <v>31</v>
      </c>
      <c r="S5267" s="270"/>
      <c r="T5267" s="283"/>
      <c r="U5267" s="283"/>
      <c r="V5267" s="270"/>
      <c r="W5267" s="270" t="s">
        <v>21</v>
      </c>
    </row>
    <row r="5268" s="253" customFormat="true" ht="40.5" hidden="true" spans="1:23">
      <c r="A5268" s="270">
        <f>MAX(A$3:A5267)+1</f>
        <v>4948</v>
      </c>
      <c r="B5268" s="270">
        <v>331521037</v>
      </c>
      <c r="C5268" s="503" t="s">
        <v>13539</v>
      </c>
      <c r="D5268" s="410" t="s">
        <v>13540</v>
      </c>
      <c r="E5268" s="410" t="s">
        <v>13539</v>
      </c>
      <c r="F5268" s="474" t="s">
        <v>13541</v>
      </c>
      <c r="G5268" s="270"/>
      <c r="H5268" s="283" t="s">
        <v>44</v>
      </c>
      <c r="I5268" s="283" t="s">
        <v>40</v>
      </c>
      <c r="J5268" s="493">
        <v>2902</v>
      </c>
      <c r="K5268" s="494">
        <v>2902</v>
      </c>
      <c r="L5268" s="494">
        <v>2902</v>
      </c>
      <c r="M5268" s="494">
        <v>2322</v>
      </c>
      <c r="N5268" s="494">
        <v>2322</v>
      </c>
      <c r="O5268" s="494">
        <v>2322</v>
      </c>
      <c r="P5268" s="377" t="s">
        <v>31</v>
      </c>
      <c r="Q5268" s="377" t="s">
        <v>31</v>
      </c>
      <c r="R5268" s="377" t="s">
        <v>31</v>
      </c>
      <c r="S5268" s="270"/>
      <c r="T5268" s="377"/>
      <c r="U5268" s="377"/>
      <c r="V5268" s="270"/>
      <c r="W5268" s="270" t="s">
        <v>938</v>
      </c>
    </row>
    <row r="5269" s="253" customFormat="true" ht="27" hidden="true" spans="1:23">
      <c r="A5269" s="270">
        <f>MAX(A$3:A5268)+1</f>
        <v>4949</v>
      </c>
      <c r="B5269" s="270">
        <v>331521038</v>
      </c>
      <c r="C5269" s="503" t="s">
        <v>13542</v>
      </c>
      <c r="D5269" s="410" t="s">
        <v>13543</v>
      </c>
      <c r="E5269" s="410" t="s">
        <v>13542</v>
      </c>
      <c r="F5269" s="474" t="s">
        <v>13544</v>
      </c>
      <c r="G5269" s="270"/>
      <c r="H5269" s="283" t="s">
        <v>39</v>
      </c>
      <c r="I5269" s="283" t="s">
        <v>40</v>
      </c>
      <c r="J5269" s="500">
        <v>1500</v>
      </c>
      <c r="K5269" s="501">
        <v>1350</v>
      </c>
      <c r="L5269" s="501">
        <v>1215</v>
      </c>
      <c r="M5269" s="501">
        <v>1200</v>
      </c>
      <c r="N5269" s="501">
        <v>1080</v>
      </c>
      <c r="O5269" s="501">
        <v>972</v>
      </c>
      <c r="P5269" s="377" t="s">
        <v>31</v>
      </c>
      <c r="Q5269" s="377" t="s">
        <v>31</v>
      </c>
      <c r="R5269" s="377" t="s">
        <v>31</v>
      </c>
      <c r="S5269" s="270"/>
      <c r="T5269" s="283"/>
      <c r="U5269" s="283"/>
      <c r="V5269" s="270"/>
      <c r="W5269" s="270" t="s">
        <v>21</v>
      </c>
    </row>
    <row r="5270" s="253" customFormat="true" ht="38.25" hidden="true" spans="1:23">
      <c r="A5270" s="270">
        <f>MAX(A$3:A5269)+1</f>
        <v>4950</v>
      </c>
      <c r="B5270" s="270">
        <v>331521039</v>
      </c>
      <c r="C5270" s="503" t="s">
        <v>13545</v>
      </c>
      <c r="D5270" s="410" t="s">
        <v>13546</v>
      </c>
      <c r="E5270" s="410" t="s">
        <v>13545</v>
      </c>
      <c r="F5270" s="474" t="s">
        <v>13547</v>
      </c>
      <c r="G5270" s="270"/>
      <c r="H5270" s="283" t="s">
        <v>39</v>
      </c>
      <c r="I5270" s="283" t="s">
        <v>842</v>
      </c>
      <c r="J5270" s="500">
        <v>900</v>
      </c>
      <c r="K5270" s="501">
        <v>810</v>
      </c>
      <c r="L5270" s="501">
        <v>729</v>
      </c>
      <c r="M5270" s="501">
        <v>720</v>
      </c>
      <c r="N5270" s="501">
        <v>648</v>
      </c>
      <c r="O5270" s="501">
        <v>583.2</v>
      </c>
      <c r="P5270" s="377" t="s">
        <v>31</v>
      </c>
      <c r="Q5270" s="377" t="s">
        <v>31</v>
      </c>
      <c r="R5270" s="377" t="s">
        <v>31</v>
      </c>
      <c r="S5270" s="270"/>
      <c r="T5270" s="283"/>
      <c r="U5270" s="283"/>
      <c r="V5270" s="270"/>
      <c r="W5270" s="270" t="s">
        <v>21</v>
      </c>
    </row>
    <row r="5271" s="253" customFormat="true" ht="25.5" hidden="true" spans="1:23">
      <c r="A5271" s="270">
        <f>MAX(A$3:A5270)+1</f>
        <v>4951</v>
      </c>
      <c r="B5271" s="270">
        <v>331521040</v>
      </c>
      <c r="C5271" s="503" t="s">
        <v>13548</v>
      </c>
      <c r="D5271" s="410" t="s">
        <v>13549</v>
      </c>
      <c r="E5271" s="410" t="s">
        <v>13548</v>
      </c>
      <c r="F5271" s="474" t="s">
        <v>13550</v>
      </c>
      <c r="G5271" s="270"/>
      <c r="H5271" s="283" t="s">
        <v>39</v>
      </c>
      <c r="I5271" s="283" t="s">
        <v>13551</v>
      </c>
      <c r="J5271" s="500">
        <v>900</v>
      </c>
      <c r="K5271" s="501">
        <v>810</v>
      </c>
      <c r="L5271" s="501">
        <v>729</v>
      </c>
      <c r="M5271" s="501">
        <v>720</v>
      </c>
      <c r="N5271" s="501">
        <v>648</v>
      </c>
      <c r="O5271" s="501">
        <v>583.2</v>
      </c>
      <c r="P5271" s="377" t="s">
        <v>31</v>
      </c>
      <c r="Q5271" s="377" t="s">
        <v>31</v>
      </c>
      <c r="R5271" s="377" t="s">
        <v>31</v>
      </c>
      <c r="S5271" s="270"/>
      <c r="T5271" s="283"/>
      <c r="U5271" s="283"/>
      <c r="V5271" s="270"/>
      <c r="W5271" s="270" t="s">
        <v>21</v>
      </c>
    </row>
    <row r="5272" s="253" customFormat="true" ht="25.5" hidden="true" spans="1:23">
      <c r="A5272" s="270">
        <f>MAX(A$3:A5271)+1</f>
        <v>4952</v>
      </c>
      <c r="B5272" s="270">
        <v>331521041</v>
      </c>
      <c r="C5272" s="503" t="s">
        <v>13552</v>
      </c>
      <c r="D5272" s="410" t="s">
        <v>13553</v>
      </c>
      <c r="E5272" s="410" t="s">
        <v>13552</v>
      </c>
      <c r="F5272" s="270"/>
      <c r="G5272" s="270"/>
      <c r="H5272" s="283" t="s">
        <v>39</v>
      </c>
      <c r="I5272" s="283" t="s">
        <v>40</v>
      </c>
      <c r="J5272" s="493">
        <v>1000</v>
      </c>
      <c r="K5272" s="494">
        <v>1000</v>
      </c>
      <c r="L5272" s="494">
        <v>1000</v>
      </c>
      <c r="M5272" s="494">
        <v>800</v>
      </c>
      <c r="N5272" s="494">
        <v>800</v>
      </c>
      <c r="O5272" s="494">
        <v>800</v>
      </c>
      <c r="P5272" s="377" t="s">
        <v>31</v>
      </c>
      <c r="Q5272" s="377" t="s">
        <v>31</v>
      </c>
      <c r="R5272" s="377" t="s">
        <v>31</v>
      </c>
      <c r="S5272" s="270"/>
      <c r="T5272" s="377"/>
      <c r="U5272" s="377"/>
      <c r="V5272" s="270"/>
      <c r="W5272" s="270" t="s">
        <v>938</v>
      </c>
    </row>
    <row r="5273" s="253" customFormat="true" ht="63.75" hidden="true" spans="1:23">
      <c r="A5273" s="270">
        <f>MAX(A$3:A5272)+1</f>
        <v>4953</v>
      </c>
      <c r="B5273" s="270" t="s">
        <v>13554</v>
      </c>
      <c r="C5273" s="333" t="s">
        <v>13555</v>
      </c>
      <c r="D5273" s="410" t="s">
        <v>13553</v>
      </c>
      <c r="E5273" s="410" t="s">
        <v>13552</v>
      </c>
      <c r="F5273" s="270"/>
      <c r="G5273" s="270"/>
      <c r="H5273" s="283" t="s">
        <v>29</v>
      </c>
      <c r="I5273" s="283" t="s">
        <v>1772</v>
      </c>
      <c r="J5273" s="490" t="s">
        <v>70</v>
      </c>
      <c r="K5273" s="490" t="s">
        <v>70</v>
      </c>
      <c r="L5273" s="490" t="s">
        <v>70</v>
      </c>
      <c r="M5273" s="490" t="s">
        <v>70</v>
      </c>
      <c r="N5273" s="490" t="s">
        <v>70</v>
      </c>
      <c r="O5273" s="490" t="s">
        <v>70</v>
      </c>
      <c r="P5273" s="490" t="s">
        <v>70</v>
      </c>
      <c r="Q5273" s="490" t="s">
        <v>70</v>
      </c>
      <c r="R5273" s="490" t="s">
        <v>70</v>
      </c>
      <c r="S5273" s="430" t="s">
        <v>1008</v>
      </c>
      <c r="T5273" s="283"/>
      <c r="U5273" s="283"/>
      <c r="V5273" s="270"/>
      <c r="W5273" s="270" t="s">
        <v>21</v>
      </c>
    </row>
    <row r="5274" s="252" customFormat="true" ht="25.5" hidden="true" spans="1:23">
      <c r="A5274" s="270"/>
      <c r="B5274" s="270">
        <v>331522</v>
      </c>
      <c r="C5274" s="270" t="s">
        <v>13556</v>
      </c>
      <c r="D5274" s="410"/>
      <c r="E5274" s="410"/>
      <c r="F5274" s="270"/>
      <c r="G5274" s="270"/>
      <c r="H5274" s="283"/>
      <c r="I5274" s="283"/>
      <c r="J5274" s="490"/>
      <c r="K5274" s="490"/>
      <c r="L5274" s="490"/>
      <c r="M5274" s="490"/>
      <c r="N5274" s="490"/>
      <c r="O5274" s="490"/>
      <c r="P5274" s="377"/>
      <c r="Q5274" s="377"/>
      <c r="R5274" s="377"/>
      <c r="S5274" s="270"/>
      <c r="T5274" s="283"/>
      <c r="U5274" s="283"/>
      <c r="V5274" s="270"/>
      <c r="W5274" s="270" t="s">
        <v>21</v>
      </c>
    </row>
    <row r="5275" s="253" customFormat="true" ht="27" hidden="true" spans="1:23">
      <c r="A5275" s="270">
        <f>MAX(A$3:A5274)+1</f>
        <v>4954</v>
      </c>
      <c r="B5275" s="270">
        <v>331522001</v>
      </c>
      <c r="C5275" s="503" t="s">
        <v>13557</v>
      </c>
      <c r="D5275" s="410" t="s">
        <v>13558</v>
      </c>
      <c r="E5275" s="410" t="s">
        <v>13557</v>
      </c>
      <c r="F5275" s="270"/>
      <c r="G5275" s="270"/>
      <c r="H5275" s="283" t="s">
        <v>39</v>
      </c>
      <c r="I5275" s="283" t="s">
        <v>40</v>
      </c>
      <c r="J5275" s="500">
        <v>1050</v>
      </c>
      <c r="K5275" s="501">
        <v>945</v>
      </c>
      <c r="L5275" s="501">
        <v>850.5</v>
      </c>
      <c r="M5275" s="501">
        <v>840</v>
      </c>
      <c r="N5275" s="501">
        <v>756</v>
      </c>
      <c r="O5275" s="501">
        <v>680.4</v>
      </c>
      <c r="P5275" s="377" t="s">
        <v>31</v>
      </c>
      <c r="Q5275" s="377" t="s">
        <v>31</v>
      </c>
      <c r="R5275" s="377" t="s">
        <v>31</v>
      </c>
      <c r="S5275" s="270"/>
      <c r="T5275" s="283"/>
      <c r="U5275" s="283"/>
      <c r="V5275" s="270"/>
      <c r="W5275" s="270" t="s">
        <v>21</v>
      </c>
    </row>
    <row r="5276" s="253" customFormat="true" ht="27" hidden="true" spans="1:23">
      <c r="A5276" s="270">
        <f>MAX(A$3:A5275)+1</f>
        <v>4955</v>
      </c>
      <c r="B5276" s="270">
        <v>331522002</v>
      </c>
      <c r="C5276" s="503" t="s">
        <v>13559</v>
      </c>
      <c r="D5276" s="410" t="s">
        <v>13560</v>
      </c>
      <c r="E5276" s="410" t="s">
        <v>13559</v>
      </c>
      <c r="F5276" s="270"/>
      <c r="G5276" s="270"/>
      <c r="H5276" s="283" t="s">
        <v>4442</v>
      </c>
      <c r="I5276" s="283" t="s">
        <v>40</v>
      </c>
      <c r="J5276" s="500">
        <v>1050</v>
      </c>
      <c r="K5276" s="501">
        <v>945</v>
      </c>
      <c r="L5276" s="501">
        <v>850.5</v>
      </c>
      <c r="M5276" s="501">
        <v>840</v>
      </c>
      <c r="N5276" s="501">
        <v>756</v>
      </c>
      <c r="O5276" s="501">
        <v>680.4</v>
      </c>
      <c r="P5276" s="377" t="s">
        <v>31</v>
      </c>
      <c r="Q5276" s="377" t="s">
        <v>31</v>
      </c>
      <c r="R5276" s="377" t="s">
        <v>31</v>
      </c>
      <c r="S5276" s="272" t="s">
        <v>8517</v>
      </c>
      <c r="T5276" s="283"/>
      <c r="U5276" s="283"/>
      <c r="V5276" s="270"/>
      <c r="W5276" s="270" t="s">
        <v>21</v>
      </c>
    </row>
    <row r="5277" s="253" customFormat="true" ht="27" hidden="true" spans="1:23">
      <c r="A5277" s="270">
        <f>MAX(A$3:A5276)+1</f>
        <v>4956</v>
      </c>
      <c r="B5277" s="270">
        <v>331522003</v>
      </c>
      <c r="C5277" s="503" t="s">
        <v>13561</v>
      </c>
      <c r="D5277" s="410" t="s">
        <v>13562</v>
      </c>
      <c r="E5277" s="410" t="s">
        <v>13561</v>
      </c>
      <c r="F5277" s="270"/>
      <c r="G5277" s="270"/>
      <c r="H5277" s="283" t="s">
        <v>39</v>
      </c>
      <c r="I5277" s="283" t="s">
        <v>765</v>
      </c>
      <c r="J5277" s="500">
        <v>1050</v>
      </c>
      <c r="K5277" s="501">
        <v>945</v>
      </c>
      <c r="L5277" s="501">
        <v>850.5</v>
      </c>
      <c r="M5277" s="501">
        <v>840</v>
      </c>
      <c r="N5277" s="501">
        <v>756</v>
      </c>
      <c r="O5277" s="501">
        <v>680.4</v>
      </c>
      <c r="P5277" s="377" t="s">
        <v>31</v>
      </c>
      <c r="Q5277" s="377" t="s">
        <v>31</v>
      </c>
      <c r="R5277" s="377" t="s">
        <v>31</v>
      </c>
      <c r="S5277" s="270"/>
      <c r="T5277" s="283"/>
      <c r="U5277" s="283"/>
      <c r="V5277" s="270"/>
      <c r="W5277" s="270" t="s">
        <v>21</v>
      </c>
    </row>
    <row r="5278" s="253" customFormat="true" ht="38.25" hidden="true" spans="1:23">
      <c r="A5278" s="270">
        <f>MAX(A$3:A5277)+1</f>
        <v>4957</v>
      </c>
      <c r="B5278" s="270">
        <v>331522004</v>
      </c>
      <c r="C5278" s="503" t="s">
        <v>13563</v>
      </c>
      <c r="D5278" s="410" t="s">
        <v>13564</v>
      </c>
      <c r="E5278" s="410" t="s">
        <v>13563</v>
      </c>
      <c r="F5278" s="270" t="s">
        <v>13565</v>
      </c>
      <c r="G5278" s="270"/>
      <c r="H5278" s="283" t="s">
        <v>39</v>
      </c>
      <c r="I5278" s="283" t="s">
        <v>961</v>
      </c>
      <c r="J5278" s="493">
        <v>2500</v>
      </c>
      <c r="K5278" s="494">
        <v>2500</v>
      </c>
      <c r="L5278" s="494">
        <v>2500</v>
      </c>
      <c r="M5278" s="494">
        <v>2000</v>
      </c>
      <c r="N5278" s="494">
        <v>2000</v>
      </c>
      <c r="O5278" s="494">
        <v>2000</v>
      </c>
      <c r="P5278" s="377" t="s">
        <v>31</v>
      </c>
      <c r="Q5278" s="377" t="s">
        <v>31</v>
      </c>
      <c r="R5278" s="377" t="s">
        <v>31</v>
      </c>
      <c r="S5278" s="270"/>
      <c r="T5278" s="377"/>
      <c r="U5278" s="377"/>
      <c r="V5278" s="270"/>
      <c r="W5278" s="270" t="s">
        <v>938</v>
      </c>
    </row>
    <row r="5279" s="253" customFormat="true" ht="40.5" hidden="true" spans="1:23">
      <c r="A5279" s="270">
        <f>MAX(A$3:A5278)+1</f>
        <v>4958</v>
      </c>
      <c r="B5279" s="270">
        <v>331522005</v>
      </c>
      <c r="C5279" s="503" t="s">
        <v>13566</v>
      </c>
      <c r="D5279" s="410" t="s">
        <v>13567</v>
      </c>
      <c r="E5279" s="410" t="s">
        <v>13566</v>
      </c>
      <c r="F5279" s="270"/>
      <c r="G5279" s="270"/>
      <c r="H5279" s="283" t="s">
        <v>39</v>
      </c>
      <c r="I5279" s="283" t="s">
        <v>40</v>
      </c>
      <c r="J5279" s="500">
        <v>1200</v>
      </c>
      <c r="K5279" s="501">
        <v>1080</v>
      </c>
      <c r="L5279" s="501">
        <v>972</v>
      </c>
      <c r="M5279" s="501">
        <v>960</v>
      </c>
      <c r="N5279" s="501">
        <v>864</v>
      </c>
      <c r="O5279" s="501">
        <v>777.6</v>
      </c>
      <c r="P5279" s="377" t="s">
        <v>31</v>
      </c>
      <c r="Q5279" s="377" t="s">
        <v>31</v>
      </c>
      <c r="R5279" s="377" t="s">
        <v>31</v>
      </c>
      <c r="S5279" s="270"/>
      <c r="T5279" s="283"/>
      <c r="U5279" s="283"/>
      <c r="V5279" s="270"/>
      <c r="W5279" s="270" t="s">
        <v>21</v>
      </c>
    </row>
    <row r="5280" s="253" customFormat="true" ht="27" hidden="true" spans="1:23">
      <c r="A5280" s="270">
        <f>MAX(A$3:A5279)+1</f>
        <v>4959</v>
      </c>
      <c r="B5280" s="270">
        <v>331522006</v>
      </c>
      <c r="C5280" s="503" t="s">
        <v>13568</v>
      </c>
      <c r="D5280" s="410" t="s">
        <v>13569</v>
      </c>
      <c r="E5280" s="410" t="s">
        <v>13568</v>
      </c>
      <c r="F5280" s="270"/>
      <c r="G5280" s="270"/>
      <c r="H5280" s="283" t="s">
        <v>39</v>
      </c>
      <c r="I5280" s="283" t="s">
        <v>40</v>
      </c>
      <c r="J5280" s="500">
        <v>1200</v>
      </c>
      <c r="K5280" s="501">
        <v>1080</v>
      </c>
      <c r="L5280" s="501">
        <v>972</v>
      </c>
      <c r="M5280" s="501">
        <v>960</v>
      </c>
      <c r="N5280" s="501">
        <v>864</v>
      </c>
      <c r="O5280" s="501">
        <v>777.6</v>
      </c>
      <c r="P5280" s="377" t="s">
        <v>31</v>
      </c>
      <c r="Q5280" s="377" t="s">
        <v>31</v>
      </c>
      <c r="R5280" s="377" t="s">
        <v>31</v>
      </c>
      <c r="S5280" s="270"/>
      <c r="T5280" s="283"/>
      <c r="U5280" s="283"/>
      <c r="V5280" s="270"/>
      <c r="W5280" s="270" t="s">
        <v>21</v>
      </c>
    </row>
    <row r="5281" s="253" customFormat="true" ht="27" hidden="true" spans="1:23">
      <c r="A5281" s="270">
        <f>MAX(A$3:A5280)+1</f>
        <v>4960</v>
      </c>
      <c r="B5281" s="270">
        <v>331522007</v>
      </c>
      <c r="C5281" s="503" t="s">
        <v>13570</v>
      </c>
      <c r="D5281" s="410" t="s">
        <v>13571</v>
      </c>
      <c r="E5281" s="410" t="s">
        <v>13570</v>
      </c>
      <c r="F5281" s="270"/>
      <c r="G5281" s="270"/>
      <c r="H5281" s="283" t="s">
        <v>39</v>
      </c>
      <c r="I5281" s="283" t="s">
        <v>40</v>
      </c>
      <c r="J5281" s="500">
        <v>1200</v>
      </c>
      <c r="K5281" s="501">
        <v>1080</v>
      </c>
      <c r="L5281" s="501">
        <v>972</v>
      </c>
      <c r="M5281" s="501">
        <v>960</v>
      </c>
      <c r="N5281" s="501">
        <v>864</v>
      </c>
      <c r="O5281" s="501">
        <v>777.6</v>
      </c>
      <c r="P5281" s="377" t="s">
        <v>31</v>
      </c>
      <c r="Q5281" s="377" t="s">
        <v>31</v>
      </c>
      <c r="R5281" s="377" t="s">
        <v>31</v>
      </c>
      <c r="S5281" s="270"/>
      <c r="T5281" s="283"/>
      <c r="U5281" s="283"/>
      <c r="V5281" s="270"/>
      <c r="W5281" s="270" t="s">
        <v>21</v>
      </c>
    </row>
    <row r="5282" s="253" customFormat="true" ht="27" hidden="true" spans="1:23">
      <c r="A5282" s="270">
        <f>MAX(A$3:A5281)+1</f>
        <v>4961</v>
      </c>
      <c r="B5282" s="270">
        <v>331522008</v>
      </c>
      <c r="C5282" s="503" t="s">
        <v>13572</v>
      </c>
      <c r="D5282" s="410" t="s">
        <v>13573</v>
      </c>
      <c r="E5282" s="410" t="s">
        <v>13572</v>
      </c>
      <c r="F5282" s="270" t="s">
        <v>13574</v>
      </c>
      <c r="G5282" s="270"/>
      <c r="H5282" s="283" t="s">
        <v>39</v>
      </c>
      <c r="I5282" s="283" t="s">
        <v>40</v>
      </c>
      <c r="J5282" s="490">
        <v>3080</v>
      </c>
      <c r="K5282" s="490">
        <v>3080</v>
      </c>
      <c r="L5282" s="490">
        <v>3080</v>
      </c>
      <c r="M5282" s="490">
        <v>2464</v>
      </c>
      <c r="N5282" s="490">
        <v>2464</v>
      </c>
      <c r="O5282" s="490">
        <v>2464</v>
      </c>
      <c r="P5282" s="377" t="s">
        <v>31</v>
      </c>
      <c r="Q5282" s="377" t="s">
        <v>31</v>
      </c>
      <c r="R5282" s="377" t="s">
        <v>31</v>
      </c>
      <c r="S5282" s="270"/>
      <c r="T5282" s="312"/>
      <c r="U5282" s="312"/>
      <c r="V5282" s="270"/>
      <c r="W5282" s="270" t="s">
        <v>21</v>
      </c>
    </row>
    <row r="5283" s="253" customFormat="true" ht="27" hidden="true" spans="1:23">
      <c r="A5283" s="270">
        <f>MAX(A$3:A5282)+1</f>
        <v>4962</v>
      </c>
      <c r="B5283" s="270">
        <v>331522009</v>
      </c>
      <c r="C5283" s="503" t="s">
        <v>13575</v>
      </c>
      <c r="D5283" s="410" t="s">
        <v>13576</v>
      </c>
      <c r="E5283" s="410" t="s">
        <v>13575</v>
      </c>
      <c r="F5283" s="270"/>
      <c r="G5283" s="270"/>
      <c r="H5283" s="283" t="s">
        <v>39</v>
      </c>
      <c r="I5283" s="283" t="s">
        <v>40</v>
      </c>
      <c r="J5283" s="500">
        <v>1050</v>
      </c>
      <c r="K5283" s="501">
        <v>945</v>
      </c>
      <c r="L5283" s="501">
        <v>850.5</v>
      </c>
      <c r="M5283" s="501">
        <v>840</v>
      </c>
      <c r="N5283" s="501">
        <v>756</v>
      </c>
      <c r="O5283" s="501">
        <v>680.4</v>
      </c>
      <c r="P5283" s="377" t="s">
        <v>31</v>
      </c>
      <c r="Q5283" s="377" t="s">
        <v>31</v>
      </c>
      <c r="R5283" s="377" t="s">
        <v>31</v>
      </c>
      <c r="S5283" s="270"/>
      <c r="T5283" s="283"/>
      <c r="U5283" s="283"/>
      <c r="V5283" s="270"/>
      <c r="W5283" s="270" t="s">
        <v>21</v>
      </c>
    </row>
    <row r="5284" s="253" customFormat="true" ht="27" hidden="true" spans="1:23">
      <c r="A5284" s="270">
        <f>MAX(A$3:A5283)+1</f>
        <v>4963</v>
      </c>
      <c r="B5284" s="270">
        <v>331522010</v>
      </c>
      <c r="C5284" s="503" t="s">
        <v>13577</v>
      </c>
      <c r="D5284" s="410" t="s">
        <v>13578</v>
      </c>
      <c r="E5284" s="410" t="s">
        <v>13577</v>
      </c>
      <c r="F5284" s="270"/>
      <c r="G5284" s="270"/>
      <c r="H5284" s="283" t="s">
        <v>39</v>
      </c>
      <c r="I5284" s="283" t="s">
        <v>40</v>
      </c>
      <c r="J5284" s="500">
        <v>1050</v>
      </c>
      <c r="K5284" s="501">
        <v>945</v>
      </c>
      <c r="L5284" s="501">
        <v>850.5</v>
      </c>
      <c r="M5284" s="501">
        <v>840</v>
      </c>
      <c r="N5284" s="501">
        <v>756</v>
      </c>
      <c r="O5284" s="501">
        <v>680.4</v>
      </c>
      <c r="P5284" s="377" t="s">
        <v>31</v>
      </c>
      <c r="Q5284" s="377" t="s">
        <v>31</v>
      </c>
      <c r="R5284" s="377" t="s">
        <v>31</v>
      </c>
      <c r="S5284" s="270"/>
      <c r="T5284" s="283"/>
      <c r="U5284" s="283"/>
      <c r="V5284" s="270"/>
      <c r="W5284" s="270" t="s">
        <v>21</v>
      </c>
    </row>
    <row r="5285" s="253" customFormat="true" ht="27" hidden="true" spans="1:23">
      <c r="A5285" s="270">
        <f>MAX(A$3:A5284)+1</f>
        <v>4964</v>
      </c>
      <c r="B5285" s="270">
        <v>331522011</v>
      </c>
      <c r="C5285" s="503" t="s">
        <v>13579</v>
      </c>
      <c r="D5285" s="410" t="s">
        <v>13580</v>
      </c>
      <c r="E5285" s="410" t="s">
        <v>13579</v>
      </c>
      <c r="F5285" s="270"/>
      <c r="G5285" s="270"/>
      <c r="H5285" s="283" t="s">
        <v>4442</v>
      </c>
      <c r="I5285" s="283" t="s">
        <v>40</v>
      </c>
      <c r="J5285" s="493">
        <v>1808</v>
      </c>
      <c r="K5285" s="494">
        <v>1808</v>
      </c>
      <c r="L5285" s="494">
        <v>1808</v>
      </c>
      <c r="M5285" s="494">
        <v>1446</v>
      </c>
      <c r="N5285" s="494">
        <v>1446</v>
      </c>
      <c r="O5285" s="494">
        <v>1446</v>
      </c>
      <c r="P5285" s="377" t="s">
        <v>31</v>
      </c>
      <c r="Q5285" s="377" t="s">
        <v>31</v>
      </c>
      <c r="R5285" s="377" t="s">
        <v>31</v>
      </c>
      <c r="S5285" s="272" t="s">
        <v>8517</v>
      </c>
      <c r="T5285" s="377"/>
      <c r="U5285" s="377"/>
      <c r="V5285" s="270"/>
      <c r="W5285" s="270" t="s">
        <v>938</v>
      </c>
    </row>
    <row r="5286" s="253" customFormat="true" ht="27" hidden="true" spans="1:23">
      <c r="A5286" s="270">
        <f>MAX(A$3:A5285)+1</f>
        <v>4965</v>
      </c>
      <c r="B5286" s="270">
        <v>331522012</v>
      </c>
      <c r="C5286" s="503" t="s">
        <v>13581</v>
      </c>
      <c r="D5286" s="410" t="s">
        <v>13582</v>
      </c>
      <c r="E5286" s="410" t="s">
        <v>13581</v>
      </c>
      <c r="F5286" s="270"/>
      <c r="G5286" s="270"/>
      <c r="H5286" s="283" t="s">
        <v>39</v>
      </c>
      <c r="I5286" s="283" t="s">
        <v>40</v>
      </c>
      <c r="J5286" s="500">
        <v>900</v>
      </c>
      <c r="K5286" s="501">
        <v>810</v>
      </c>
      <c r="L5286" s="501">
        <v>729</v>
      </c>
      <c r="M5286" s="501">
        <v>720</v>
      </c>
      <c r="N5286" s="501">
        <v>648</v>
      </c>
      <c r="O5286" s="501">
        <v>583.2</v>
      </c>
      <c r="P5286" s="377" t="s">
        <v>31</v>
      </c>
      <c r="Q5286" s="377" t="s">
        <v>31</v>
      </c>
      <c r="R5286" s="377" t="s">
        <v>31</v>
      </c>
      <c r="S5286" s="270"/>
      <c r="T5286" s="283"/>
      <c r="U5286" s="283"/>
      <c r="V5286" s="270"/>
      <c r="W5286" s="270" t="s">
        <v>21</v>
      </c>
    </row>
    <row r="5287" s="253" customFormat="true" ht="25.5" hidden="true" spans="1:23">
      <c r="A5287" s="270">
        <f>MAX(A$3:A5286)+1</f>
        <v>4966</v>
      </c>
      <c r="B5287" s="270">
        <v>331522013</v>
      </c>
      <c r="C5287" s="503" t="s">
        <v>13583</v>
      </c>
      <c r="D5287" s="410" t="s">
        <v>13584</v>
      </c>
      <c r="E5287" s="410" t="s">
        <v>13583</v>
      </c>
      <c r="F5287" s="270"/>
      <c r="G5287" s="270"/>
      <c r="H5287" s="283" t="s">
        <v>39</v>
      </c>
      <c r="I5287" s="283" t="s">
        <v>40</v>
      </c>
      <c r="J5287" s="500">
        <v>900</v>
      </c>
      <c r="K5287" s="501">
        <v>810</v>
      </c>
      <c r="L5287" s="501">
        <v>729</v>
      </c>
      <c r="M5287" s="501">
        <v>720</v>
      </c>
      <c r="N5287" s="501">
        <v>648</v>
      </c>
      <c r="O5287" s="501">
        <v>583.2</v>
      </c>
      <c r="P5287" s="377" t="s">
        <v>31</v>
      </c>
      <c r="Q5287" s="377" t="s">
        <v>31</v>
      </c>
      <c r="R5287" s="377" t="s">
        <v>31</v>
      </c>
      <c r="S5287" s="270"/>
      <c r="T5287" s="283"/>
      <c r="U5287" s="283"/>
      <c r="V5287" s="270"/>
      <c r="W5287" s="270" t="s">
        <v>21</v>
      </c>
    </row>
    <row r="5288" s="253" customFormat="true" ht="40.5" hidden="true" spans="1:23">
      <c r="A5288" s="270">
        <f>MAX(A$3:A5287)+1</f>
        <v>4967</v>
      </c>
      <c r="B5288" s="270">
        <v>331522014</v>
      </c>
      <c r="C5288" s="503" t="s">
        <v>13585</v>
      </c>
      <c r="D5288" s="410" t="s">
        <v>13586</v>
      </c>
      <c r="E5288" s="410" t="s">
        <v>13585</v>
      </c>
      <c r="F5288" s="270"/>
      <c r="G5288" s="270"/>
      <c r="H5288" s="283" t="s">
        <v>39</v>
      </c>
      <c r="I5288" s="283" t="s">
        <v>40</v>
      </c>
      <c r="J5288" s="500">
        <v>1200</v>
      </c>
      <c r="K5288" s="501">
        <v>1080</v>
      </c>
      <c r="L5288" s="501">
        <v>972</v>
      </c>
      <c r="M5288" s="501">
        <v>960</v>
      </c>
      <c r="N5288" s="501">
        <v>864</v>
      </c>
      <c r="O5288" s="501">
        <v>777.6</v>
      </c>
      <c r="P5288" s="377" t="s">
        <v>31</v>
      </c>
      <c r="Q5288" s="377" t="s">
        <v>31</v>
      </c>
      <c r="R5288" s="377" t="s">
        <v>31</v>
      </c>
      <c r="S5288" s="270"/>
      <c r="T5288" s="283"/>
      <c r="U5288" s="283"/>
      <c r="V5288" s="270"/>
      <c r="W5288" s="270" t="s">
        <v>21</v>
      </c>
    </row>
    <row r="5289" s="253" customFormat="true" ht="27" hidden="true" spans="1:23">
      <c r="A5289" s="270">
        <f>MAX(A$3:A5288)+1</f>
        <v>4968</v>
      </c>
      <c r="B5289" s="270">
        <v>331522015</v>
      </c>
      <c r="C5289" s="503" t="s">
        <v>13587</v>
      </c>
      <c r="D5289" s="410" t="s">
        <v>13588</v>
      </c>
      <c r="E5289" s="410" t="s">
        <v>13587</v>
      </c>
      <c r="F5289" s="270"/>
      <c r="G5289" s="270"/>
      <c r="H5289" s="283" t="s">
        <v>39</v>
      </c>
      <c r="I5289" s="283" t="s">
        <v>40</v>
      </c>
      <c r="J5289" s="493">
        <v>1800</v>
      </c>
      <c r="K5289" s="494">
        <v>1800</v>
      </c>
      <c r="L5289" s="494">
        <v>1800</v>
      </c>
      <c r="M5289" s="494">
        <v>1440</v>
      </c>
      <c r="N5289" s="494">
        <v>1440</v>
      </c>
      <c r="O5289" s="494">
        <v>1440</v>
      </c>
      <c r="P5289" s="377" t="s">
        <v>31</v>
      </c>
      <c r="Q5289" s="377" t="s">
        <v>31</v>
      </c>
      <c r="R5289" s="377" t="s">
        <v>31</v>
      </c>
      <c r="S5289" s="270"/>
      <c r="T5289" s="377"/>
      <c r="U5289" s="377"/>
      <c r="V5289" s="270"/>
      <c r="W5289" s="270" t="s">
        <v>938</v>
      </c>
    </row>
    <row r="5290" s="253" customFormat="true" ht="27" hidden="true" spans="1:23">
      <c r="A5290" s="270">
        <f>MAX(A$3:A5289)+1</f>
        <v>4969</v>
      </c>
      <c r="B5290" s="270">
        <v>331522016</v>
      </c>
      <c r="C5290" s="503" t="s">
        <v>13589</v>
      </c>
      <c r="D5290" s="410" t="s">
        <v>13590</v>
      </c>
      <c r="E5290" s="410" t="s">
        <v>13589</v>
      </c>
      <c r="F5290" s="270"/>
      <c r="G5290" s="270"/>
      <c r="H5290" s="283" t="s">
        <v>39</v>
      </c>
      <c r="I5290" s="283" t="s">
        <v>40</v>
      </c>
      <c r="J5290" s="493">
        <v>2550</v>
      </c>
      <c r="K5290" s="494">
        <v>2550</v>
      </c>
      <c r="L5290" s="494">
        <v>2550</v>
      </c>
      <c r="M5290" s="494">
        <v>2040</v>
      </c>
      <c r="N5290" s="494">
        <v>2040</v>
      </c>
      <c r="O5290" s="494">
        <v>2040</v>
      </c>
      <c r="P5290" s="377" t="s">
        <v>31</v>
      </c>
      <c r="Q5290" s="377" t="s">
        <v>31</v>
      </c>
      <c r="R5290" s="377" t="s">
        <v>31</v>
      </c>
      <c r="S5290" s="270"/>
      <c r="T5290" s="377"/>
      <c r="U5290" s="377"/>
      <c r="V5290" s="270"/>
      <c r="W5290" s="270" t="s">
        <v>938</v>
      </c>
    </row>
    <row r="5291" s="253" customFormat="true" ht="25.5" hidden="true" spans="1:23">
      <c r="A5291" s="270">
        <f>MAX(A$3:A5290)+1</f>
        <v>4970</v>
      </c>
      <c r="B5291" s="321">
        <v>331522018</v>
      </c>
      <c r="C5291" s="270" t="s">
        <v>13591</v>
      </c>
      <c r="D5291" s="410" t="s">
        <v>13592</v>
      </c>
      <c r="E5291" s="410" t="s">
        <v>510</v>
      </c>
      <c r="F5291" s="325" t="s">
        <v>13593</v>
      </c>
      <c r="G5291" s="270" t="s">
        <v>512</v>
      </c>
      <c r="H5291" s="283" t="s">
        <v>29</v>
      </c>
      <c r="I5291" s="283" t="s">
        <v>40</v>
      </c>
      <c r="J5291" s="289">
        <v>270</v>
      </c>
      <c r="K5291" s="290"/>
      <c r="L5291" s="291"/>
      <c r="M5291" s="289">
        <v>216</v>
      </c>
      <c r="N5291" s="290"/>
      <c r="O5291" s="291"/>
      <c r="P5291" s="298" t="s">
        <v>31</v>
      </c>
      <c r="Q5291" s="305"/>
      <c r="R5291" s="306"/>
      <c r="S5291" s="270"/>
      <c r="T5291" s="283"/>
      <c r="U5291" s="283"/>
      <c r="V5291" s="270"/>
      <c r="W5291" s="270" t="s">
        <v>310</v>
      </c>
    </row>
    <row r="5292" s="253" customFormat="true" ht="255" hidden="true" spans="1:23">
      <c r="A5292" s="270">
        <f>MAX(A$3:A5291)+1</f>
        <v>4971</v>
      </c>
      <c r="B5292" s="321">
        <v>331522019</v>
      </c>
      <c r="C5292" s="522" t="s">
        <v>13594</v>
      </c>
      <c r="D5292" s="336" t="s">
        <v>13595</v>
      </c>
      <c r="E5292" s="336" t="s">
        <v>13594</v>
      </c>
      <c r="F5292" s="324" t="s">
        <v>13596</v>
      </c>
      <c r="G5292" s="399"/>
      <c r="H5292" s="287" t="s">
        <v>29</v>
      </c>
      <c r="I5292" s="330" t="s">
        <v>842</v>
      </c>
      <c r="J5292" s="289" t="s">
        <v>70</v>
      </c>
      <c r="K5292" s="290"/>
      <c r="L5292" s="291"/>
      <c r="M5292" s="289" t="s">
        <v>70</v>
      </c>
      <c r="N5292" s="290"/>
      <c r="O5292" s="291"/>
      <c r="P5292" s="289" t="s">
        <v>70</v>
      </c>
      <c r="Q5292" s="290"/>
      <c r="R5292" s="291"/>
      <c r="S5292" s="513"/>
      <c r="T5292" s="283"/>
      <c r="U5292" s="283"/>
      <c r="V5292" s="270"/>
      <c r="W5292" s="270" t="s">
        <v>535</v>
      </c>
    </row>
    <row r="5293" s="253" customFormat="true" ht="89.25" hidden="true" spans="1:23">
      <c r="A5293" s="270">
        <f>MAX(A$3:A5292)+1</f>
        <v>4972</v>
      </c>
      <c r="B5293" s="321">
        <v>331522020</v>
      </c>
      <c r="C5293" s="522" t="s">
        <v>13597</v>
      </c>
      <c r="D5293" s="336" t="s">
        <v>13598</v>
      </c>
      <c r="E5293" s="336" t="s">
        <v>13597</v>
      </c>
      <c r="F5293" s="324" t="s">
        <v>13599</v>
      </c>
      <c r="G5293" s="399"/>
      <c r="H5293" s="287" t="s">
        <v>29</v>
      </c>
      <c r="I5293" s="330" t="s">
        <v>40</v>
      </c>
      <c r="J5293" s="289" t="s">
        <v>70</v>
      </c>
      <c r="K5293" s="290"/>
      <c r="L5293" s="291"/>
      <c r="M5293" s="289" t="s">
        <v>70</v>
      </c>
      <c r="N5293" s="290"/>
      <c r="O5293" s="291"/>
      <c r="P5293" s="289" t="s">
        <v>70</v>
      </c>
      <c r="Q5293" s="290"/>
      <c r="R5293" s="291"/>
      <c r="S5293" s="513"/>
      <c r="T5293" s="283"/>
      <c r="U5293" s="283"/>
      <c r="V5293" s="270"/>
      <c r="W5293" s="270" t="s">
        <v>535</v>
      </c>
    </row>
    <row r="5294" s="252" customFormat="true" ht="25.5" hidden="true" spans="1:23">
      <c r="A5294" s="270"/>
      <c r="B5294" s="270">
        <v>331523</v>
      </c>
      <c r="C5294" s="270" t="s">
        <v>13600</v>
      </c>
      <c r="D5294" s="410"/>
      <c r="E5294" s="410"/>
      <c r="F5294" s="270"/>
      <c r="G5294" s="270"/>
      <c r="H5294" s="283"/>
      <c r="I5294" s="283"/>
      <c r="J5294" s="490"/>
      <c r="K5294" s="490"/>
      <c r="L5294" s="490"/>
      <c r="M5294" s="490"/>
      <c r="N5294" s="490"/>
      <c r="O5294" s="490"/>
      <c r="P5294" s="377"/>
      <c r="Q5294" s="377"/>
      <c r="R5294" s="377"/>
      <c r="S5294" s="270"/>
      <c r="T5294" s="283"/>
      <c r="U5294" s="283"/>
      <c r="V5294" s="270"/>
      <c r="W5294" s="270" t="s">
        <v>21</v>
      </c>
    </row>
    <row r="5295" s="253" customFormat="true" ht="27" hidden="true" spans="1:23">
      <c r="A5295" s="270">
        <f>MAX(A$3:A5294)+1</f>
        <v>4973</v>
      </c>
      <c r="B5295" s="270">
        <v>331523001</v>
      </c>
      <c r="C5295" s="503" t="s">
        <v>13601</v>
      </c>
      <c r="D5295" s="410" t="s">
        <v>13602</v>
      </c>
      <c r="E5295" s="410" t="s">
        <v>13601</v>
      </c>
      <c r="F5295" s="270"/>
      <c r="G5295" s="270"/>
      <c r="H5295" s="283" t="s">
        <v>39</v>
      </c>
      <c r="I5295" s="283" t="s">
        <v>40</v>
      </c>
      <c r="J5295" s="500">
        <v>150</v>
      </c>
      <c r="K5295" s="501">
        <v>135</v>
      </c>
      <c r="L5295" s="501">
        <v>121.5</v>
      </c>
      <c r="M5295" s="501">
        <v>120</v>
      </c>
      <c r="N5295" s="501">
        <v>108</v>
      </c>
      <c r="O5295" s="501">
        <v>97.2</v>
      </c>
      <c r="P5295" s="377" t="s">
        <v>31</v>
      </c>
      <c r="Q5295" s="377" t="s">
        <v>31</v>
      </c>
      <c r="R5295" s="377" t="s">
        <v>31</v>
      </c>
      <c r="S5295" s="270"/>
      <c r="T5295" s="283"/>
      <c r="U5295" s="283"/>
      <c r="V5295" s="270"/>
      <c r="W5295" s="270" t="s">
        <v>21</v>
      </c>
    </row>
    <row r="5296" s="253" customFormat="true" ht="25.5" hidden="true" spans="1:23">
      <c r="A5296" s="270">
        <f>MAX(A$3:A5295)+1</f>
        <v>4974</v>
      </c>
      <c r="B5296" s="270">
        <v>331523002</v>
      </c>
      <c r="C5296" s="503" t="s">
        <v>13603</v>
      </c>
      <c r="D5296" s="410" t="s">
        <v>13604</v>
      </c>
      <c r="E5296" s="410" t="s">
        <v>13603</v>
      </c>
      <c r="F5296" s="270"/>
      <c r="G5296" s="270"/>
      <c r="H5296" s="283" t="s">
        <v>39</v>
      </c>
      <c r="I5296" s="283" t="s">
        <v>40</v>
      </c>
      <c r="J5296" s="500">
        <v>75</v>
      </c>
      <c r="K5296" s="501">
        <v>67.5</v>
      </c>
      <c r="L5296" s="501">
        <v>60.75</v>
      </c>
      <c r="M5296" s="501">
        <v>60</v>
      </c>
      <c r="N5296" s="501">
        <v>54</v>
      </c>
      <c r="O5296" s="501">
        <v>48.6</v>
      </c>
      <c r="P5296" s="377" t="s">
        <v>31</v>
      </c>
      <c r="Q5296" s="377" t="s">
        <v>31</v>
      </c>
      <c r="R5296" s="377" t="s">
        <v>31</v>
      </c>
      <c r="S5296" s="430" t="s">
        <v>13605</v>
      </c>
      <c r="T5296" s="283"/>
      <c r="U5296" s="283"/>
      <c r="V5296" s="270"/>
      <c r="W5296" s="270" t="s">
        <v>21</v>
      </c>
    </row>
    <row r="5297" s="253" customFormat="true" ht="25.5" hidden="true" spans="1:23">
      <c r="A5297" s="270">
        <f>MAX(A$3:A5296)+1</f>
        <v>4975</v>
      </c>
      <c r="B5297" s="270" t="s">
        <v>13606</v>
      </c>
      <c r="C5297" s="430" t="s">
        <v>13607</v>
      </c>
      <c r="D5297" s="410" t="s">
        <v>13604</v>
      </c>
      <c r="E5297" s="410" t="s">
        <v>13603</v>
      </c>
      <c r="F5297" s="270"/>
      <c r="G5297" s="270"/>
      <c r="H5297" s="283" t="s">
        <v>39</v>
      </c>
      <c r="I5297" s="283" t="s">
        <v>80</v>
      </c>
      <c r="J5297" s="490">
        <v>15</v>
      </c>
      <c r="K5297" s="490">
        <v>15</v>
      </c>
      <c r="L5297" s="490">
        <v>15</v>
      </c>
      <c r="M5297" s="490">
        <v>12</v>
      </c>
      <c r="N5297" s="490">
        <v>12</v>
      </c>
      <c r="O5297" s="490">
        <v>12</v>
      </c>
      <c r="P5297" s="377" t="s">
        <v>31</v>
      </c>
      <c r="Q5297" s="377" t="s">
        <v>31</v>
      </c>
      <c r="R5297" s="377" t="s">
        <v>31</v>
      </c>
      <c r="S5297" s="430" t="s">
        <v>13607</v>
      </c>
      <c r="T5297" s="283"/>
      <c r="U5297" s="283"/>
      <c r="V5297" s="270"/>
      <c r="W5297" s="270" t="s">
        <v>21</v>
      </c>
    </row>
    <row r="5298" s="253" customFormat="true" ht="25.5" hidden="true" spans="1:23">
      <c r="A5298" s="270">
        <f>MAX(A$3:A5297)+1</f>
        <v>4976</v>
      </c>
      <c r="B5298" s="270">
        <v>331523003</v>
      </c>
      <c r="C5298" s="503" t="s">
        <v>13608</v>
      </c>
      <c r="D5298" s="410" t="s">
        <v>13609</v>
      </c>
      <c r="E5298" s="410" t="s">
        <v>13608</v>
      </c>
      <c r="F5298" s="270"/>
      <c r="G5298" s="270"/>
      <c r="H5298" s="283" t="s">
        <v>39</v>
      </c>
      <c r="I5298" s="283" t="s">
        <v>40</v>
      </c>
      <c r="J5298" s="500">
        <v>135</v>
      </c>
      <c r="K5298" s="501">
        <v>121.5</v>
      </c>
      <c r="L5298" s="501">
        <v>109.35</v>
      </c>
      <c r="M5298" s="501">
        <v>108</v>
      </c>
      <c r="N5298" s="501">
        <v>97.2</v>
      </c>
      <c r="O5298" s="501">
        <v>87.48</v>
      </c>
      <c r="P5298" s="377" t="s">
        <v>31</v>
      </c>
      <c r="Q5298" s="377" t="s">
        <v>31</v>
      </c>
      <c r="R5298" s="377" t="s">
        <v>31</v>
      </c>
      <c r="S5298" s="430" t="s">
        <v>13605</v>
      </c>
      <c r="T5298" s="283"/>
      <c r="U5298" s="283"/>
      <c r="V5298" s="270"/>
      <c r="W5298" s="270" t="s">
        <v>21</v>
      </c>
    </row>
    <row r="5299" s="253" customFormat="true" ht="25.5" hidden="true" spans="1:23">
      <c r="A5299" s="270">
        <f>MAX(A$3:A5298)+1</f>
        <v>4977</v>
      </c>
      <c r="B5299" s="270" t="s">
        <v>13610</v>
      </c>
      <c r="C5299" s="430" t="s">
        <v>13607</v>
      </c>
      <c r="D5299" s="410" t="s">
        <v>13609</v>
      </c>
      <c r="E5299" s="410" t="s">
        <v>13608</v>
      </c>
      <c r="F5299" s="270"/>
      <c r="G5299" s="270"/>
      <c r="H5299" s="283" t="s">
        <v>39</v>
      </c>
      <c r="I5299" s="283" t="s">
        <v>80</v>
      </c>
      <c r="J5299" s="490">
        <v>15</v>
      </c>
      <c r="K5299" s="490">
        <v>15</v>
      </c>
      <c r="L5299" s="490">
        <v>15</v>
      </c>
      <c r="M5299" s="490">
        <v>12</v>
      </c>
      <c r="N5299" s="490">
        <v>12</v>
      </c>
      <c r="O5299" s="490">
        <v>12</v>
      </c>
      <c r="P5299" s="377" t="s">
        <v>31</v>
      </c>
      <c r="Q5299" s="377" t="s">
        <v>31</v>
      </c>
      <c r="R5299" s="377" t="s">
        <v>31</v>
      </c>
      <c r="S5299" s="430" t="s">
        <v>13607</v>
      </c>
      <c r="T5299" s="283"/>
      <c r="U5299" s="283"/>
      <c r="V5299" s="270"/>
      <c r="W5299" s="270" t="s">
        <v>21</v>
      </c>
    </row>
    <row r="5300" s="253" customFormat="true" ht="25.5" hidden="true" spans="1:23">
      <c r="A5300" s="270">
        <f>MAX(A$3:A5299)+1</f>
        <v>4978</v>
      </c>
      <c r="B5300" s="270">
        <v>331523004</v>
      </c>
      <c r="C5300" s="503" t="s">
        <v>13611</v>
      </c>
      <c r="D5300" s="410" t="s">
        <v>13612</v>
      </c>
      <c r="E5300" s="410" t="s">
        <v>13611</v>
      </c>
      <c r="F5300" s="270"/>
      <c r="G5300" s="270"/>
      <c r="H5300" s="283" t="s">
        <v>39</v>
      </c>
      <c r="I5300" s="283" t="s">
        <v>40</v>
      </c>
      <c r="J5300" s="500">
        <v>135</v>
      </c>
      <c r="K5300" s="501">
        <v>121.5</v>
      </c>
      <c r="L5300" s="501">
        <v>109.35</v>
      </c>
      <c r="M5300" s="501">
        <v>108</v>
      </c>
      <c r="N5300" s="501">
        <v>97.2</v>
      </c>
      <c r="O5300" s="501">
        <v>87.48</v>
      </c>
      <c r="P5300" s="377" t="s">
        <v>31</v>
      </c>
      <c r="Q5300" s="377" t="s">
        <v>31</v>
      </c>
      <c r="R5300" s="377" t="s">
        <v>31</v>
      </c>
      <c r="S5300" s="430" t="s">
        <v>13605</v>
      </c>
      <c r="T5300" s="283"/>
      <c r="U5300" s="283"/>
      <c r="V5300" s="270"/>
      <c r="W5300" s="270" t="s">
        <v>21</v>
      </c>
    </row>
    <row r="5301" s="253" customFormat="true" ht="25.5" hidden="true" spans="1:23">
      <c r="A5301" s="270">
        <f>MAX(A$3:A5300)+1</f>
        <v>4979</v>
      </c>
      <c r="B5301" s="270" t="s">
        <v>13613</v>
      </c>
      <c r="C5301" s="430" t="s">
        <v>13607</v>
      </c>
      <c r="D5301" s="410" t="s">
        <v>13612</v>
      </c>
      <c r="E5301" s="410" t="s">
        <v>13611</v>
      </c>
      <c r="F5301" s="270"/>
      <c r="G5301" s="270"/>
      <c r="H5301" s="283" t="s">
        <v>39</v>
      </c>
      <c r="I5301" s="283" t="s">
        <v>80</v>
      </c>
      <c r="J5301" s="490">
        <v>15</v>
      </c>
      <c r="K5301" s="490">
        <v>15</v>
      </c>
      <c r="L5301" s="490">
        <v>15</v>
      </c>
      <c r="M5301" s="490">
        <v>12</v>
      </c>
      <c r="N5301" s="490">
        <v>12</v>
      </c>
      <c r="O5301" s="490">
        <v>12</v>
      </c>
      <c r="P5301" s="377" t="s">
        <v>31</v>
      </c>
      <c r="Q5301" s="377" t="s">
        <v>31</v>
      </c>
      <c r="R5301" s="377" t="s">
        <v>31</v>
      </c>
      <c r="S5301" s="430" t="s">
        <v>13607</v>
      </c>
      <c r="T5301" s="283"/>
      <c r="U5301" s="283"/>
      <c r="V5301" s="270"/>
      <c r="W5301" s="270" t="s">
        <v>21</v>
      </c>
    </row>
    <row r="5302" s="253" customFormat="true" ht="27" hidden="true" spans="1:23">
      <c r="A5302" s="270">
        <f>MAX(A$3:A5301)+1</f>
        <v>4980</v>
      </c>
      <c r="B5302" s="270">
        <v>331523005</v>
      </c>
      <c r="C5302" s="503" t="s">
        <v>13614</v>
      </c>
      <c r="D5302" s="410" t="s">
        <v>13615</v>
      </c>
      <c r="E5302" s="410" t="s">
        <v>13614</v>
      </c>
      <c r="F5302" s="270"/>
      <c r="G5302" s="270"/>
      <c r="H5302" s="283" t="s">
        <v>39</v>
      </c>
      <c r="I5302" s="283" t="s">
        <v>40</v>
      </c>
      <c r="J5302" s="493">
        <v>240</v>
      </c>
      <c r="K5302" s="494">
        <v>240</v>
      </c>
      <c r="L5302" s="494">
        <v>240</v>
      </c>
      <c r="M5302" s="494">
        <v>192</v>
      </c>
      <c r="N5302" s="494">
        <v>192</v>
      </c>
      <c r="O5302" s="494">
        <v>192</v>
      </c>
      <c r="P5302" s="377" t="s">
        <v>31</v>
      </c>
      <c r="Q5302" s="377" t="s">
        <v>31</v>
      </c>
      <c r="R5302" s="377" t="s">
        <v>31</v>
      </c>
      <c r="S5302" s="430" t="s">
        <v>13605</v>
      </c>
      <c r="T5302" s="377"/>
      <c r="U5302" s="377"/>
      <c r="V5302" s="270"/>
      <c r="W5302" s="270" t="s">
        <v>938</v>
      </c>
    </row>
    <row r="5303" s="253" customFormat="true" ht="25.5" hidden="true" spans="1:23">
      <c r="A5303" s="270">
        <f>MAX(A$3:A5302)+1</f>
        <v>4981</v>
      </c>
      <c r="B5303" s="270" t="s">
        <v>13616</v>
      </c>
      <c r="C5303" s="430" t="s">
        <v>13607</v>
      </c>
      <c r="D5303" s="410" t="s">
        <v>13615</v>
      </c>
      <c r="E5303" s="410" t="s">
        <v>13614</v>
      </c>
      <c r="F5303" s="270"/>
      <c r="G5303" s="270"/>
      <c r="H5303" s="283" t="s">
        <v>39</v>
      </c>
      <c r="I5303" s="283" t="s">
        <v>80</v>
      </c>
      <c r="J5303" s="490">
        <v>18</v>
      </c>
      <c r="K5303" s="490">
        <v>18</v>
      </c>
      <c r="L5303" s="490">
        <v>18</v>
      </c>
      <c r="M5303" s="490">
        <v>14</v>
      </c>
      <c r="N5303" s="490">
        <v>14</v>
      </c>
      <c r="O5303" s="490">
        <v>14</v>
      </c>
      <c r="P5303" s="377" t="s">
        <v>31</v>
      </c>
      <c r="Q5303" s="377" t="s">
        <v>31</v>
      </c>
      <c r="R5303" s="377" t="s">
        <v>31</v>
      </c>
      <c r="S5303" s="430" t="s">
        <v>13607</v>
      </c>
      <c r="T5303" s="283"/>
      <c r="U5303" s="283"/>
      <c r="V5303" s="270"/>
      <c r="W5303" s="270" t="s">
        <v>21</v>
      </c>
    </row>
    <row r="5304" s="253" customFormat="true" ht="27" hidden="true" spans="1:23">
      <c r="A5304" s="270">
        <f>MAX(A$3:A5303)+1</f>
        <v>4982</v>
      </c>
      <c r="B5304" s="270">
        <v>331523006</v>
      </c>
      <c r="C5304" s="503" t="s">
        <v>13617</v>
      </c>
      <c r="D5304" s="410" t="s">
        <v>13618</v>
      </c>
      <c r="E5304" s="410" t="s">
        <v>13617</v>
      </c>
      <c r="F5304" s="474" t="s">
        <v>13619</v>
      </c>
      <c r="G5304" s="270"/>
      <c r="H5304" s="283" t="s">
        <v>39</v>
      </c>
      <c r="I5304" s="283" t="s">
        <v>40</v>
      </c>
      <c r="J5304" s="500">
        <v>225</v>
      </c>
      <c r="K5304" s="501">
        <v>202.5</v>
      </c>
      <c r="L5304" s="501">
        <v>182.25</v>
      </c>
      <c r="M5304" s="501">
        <v>180</v>
      </c>
      <c r="N5304" s="501">
        <v>162</v>
      </c>
      <c r="O5304" s="501">
        <v>145.8</v>
      </c>
      <c r="P5304" s="377" t="s">
        <v>31</v>
      </c>
      <c r="Q5304" s="377" t="s">
        <v>31</v>
      </c>
      <c r="R5304" s="377" t="s">
        <v>31</v>
      </c>
      <c r="S5304" s="270"/>
      <c r="T5304" s="283"/>
      <c r="U5304" s="283"/>
      <c r="V5304" s="270"/>
      <c r="W5304" s="270" t="s">
        <v>21</v>
      </c>
    </row>
    <row r="5305" s="253" customFormat="true" ht="25.5" hidden="true" spans="1:23">
      <c r="A5305" s="270">
        <f>MAX(A$3:A5304)+1</f>
        <v>4983</v>
      </c>
      <c r="B5305" s="270">
        <v>331523007</v>
      </c>
      <c r="C5305" s="503" t="s">
        <v>13620</v>
      </c>
      <c r="D5305" s="410" t="s">
        <v>12752</v>
      </c>
      <c r="E5305" s="410" t="s">
        <v>13620</v>
      </c>
      <c r="F5305" s="474" t="s">
        <v>13621</v>
      </c>
      <c r="G5305" s="270"/>
      <c r="H5305" s="283" t="s">
        <v>39</v>
      </c>
      <c r="I5305" s="283" t="s">
        <v>40</v>
      </c>
      <c r="J5305" s="500">
        <v>150</v>
      </c>
      <c r="K5305" s="501">
        <v>135</v>
      </c>
      <c r="L5305" s="501">
        <v>121.5</v>
      </c>
      <c r="M5305" s="501">
        <v>120</v>
      </c>
      <c r="N5305" s="501">
        <v>108</v>
      </c>
      <c r="O5305" s="501">
        <v>97.2</v>
      </c>
      <c r="P5305" s="377" t="s">
        <v>31</v>
      </c>
      <c r="Q5305" s="377" t="s">
        <v>31</v>
      </c>
      <c r="R5305" s="377" t="s">
        <v>31</v>
      </c>
      <c r="S5305" s="270"/>
      <c r="T5305" s="283"/>
      <c r="U5305" s="283"/>
      <c r="V5305" s="270"/>
      <c r="W5305" s="270" t="s">
        <v>21</v>
      </c>
    </row>
    <row r="5306" s="253" customFormat="true" ht="25.5" hidden="true" spans="1:23">
      <c r="A5306" s="270">
        <f>MAX(A$3:A5305)+1</f>
        <v>4984</v>
      </c>
      <c r="B5306" s="270">
        <v>331523008</v>
      </c>
      <c r="C5306" s="503" t="s">
        <v>13622</v>
      </c>
      <c r="D5306" s="410" t="s">
        <v>13623</v>
      </c>
      <c r="E5306" s="410" t="s">
        <v>13622</v>
      </c>
      <c r="F5306" s="474" t="s">
        <v>13624</v>
      </c>
      <c r="G5306" s="270"/>
      <c r="H5306" s="283" t="s">
        <v>39</v>
      </c>
      <c r="I5306" s="283" t="s">
        <v>40</v>
      </c>
      <c r="J5306" s="500">
        <v>120</v>
      </c>
      <c r="K5306" s="501">
        <v>108</v>
      </c>
      <c r="L5306" s="501">
        <v>97.2</v>
      </c>
      <c r="M5306" s="501">
        <v>96</v>
      </c>
      <c r="N5306" s="501">
        <v>86.4</v>
      </c>
      <c r="O5306" s="501">
        <v>77.76</v>
      </c>
      <c r="P5306" s="377" t="s">
        <v>31</v>
      </c>
      <c r="Q5306" s="377" t="s">
        <v>31</v>
      </c>
      <c r="R5306" s="377" t="s">
        <v>31</v>
      </c>
      <c r="S5306" s="270"/>
      <c r="T5306" s="283"/>
      <c r="U5306" s="283"/>
      <c r="V5306" s="270"/>
      <c r="W5306" s="270" t="s">
        <v>21</v>
      </c>
    </row>
    <row r="5307" s="253" customFormat="true" ht="25.5" hidden="true" spans="1:23">
      <c r="A5307" s="270">
        <f>MAX(A$3:A5306)+1</f>
        <v>4985</v>
      </c>
      <c r="B5307" s="270">
        <v>331523009</v>
      </c>
      <c r="C5307" s="503" t="s">
        <v>13625</v>
      </c>
      <c r="D5307" s="410" t="s">
        <v>13626</v>
      </c>
      <c r="E5307" s="410" t="s">
        <v>13625</v>
      </c>
      <c r="F5307" s="474" t="s">
        <v>13627</v>
      </c>
      <c r="G5307" s="270"/>
      <c r="H5307" s="283" t="s">
        <v>39</v>
      </c>
      <c r="I5307" s="283" t="s">
        <v>40</v>
      </c>
      <c r="J5307" s="500">
        <v>60</v>
      </c>
      <c r="K5307" s="501">
        <v>54</v>
      </c>
      <c r="L5307" s="501">
        <v>48.6</v>
      </c>
      <c r="M5307" s="501">
        <v>48</v>
      </c>
      <c r="N5307" s="501">
        <v>43.2</v>
      </c>
      <c r="O5307" s="501">
        <v>38.88</v>
      </c>
      <c r="P5307" s="377" t="s">
        <v>31</v>
      </c>
      <c r="Q5307" s="377" t="s">
        <v>31</v>
      </c>
      <c r="R5307" s="377" t="s">
        <v>31</v>
      </c>
      <c r="S5307" s="270"/>
      <c r="T5307" s="283"/>
      <c r="U5307" s="283"/>
      <c r="V5307" s="270"/>
      <c r="W5307" s="270" t="s">
        <v>21</v>
      </c>
    </row>
    <row r="5308" s="253" customFormat="true" ht="25.5" hidden="true" spans="1:23">
      <c r="A5308" s="270">
        <f>MAX(A$3:A5307)+1</f>
        <v>4986</v>
      </c>
      <c r="B5308" s="270">
        <v>331523010</v>
      </c>
      <c r="C5308" s="503" t="s">
        <v>13628</v>
      </c>
      <c r="D5308" s="410" t="s">
        <v>13629</v>
      </c>
      <c r="E5308" s="410" t="s">
        <v>13628</v>
      </c>
      <c r="F5308" s="474"/>
      <c r="G5308" s="270"/>
      <c r="H5308" s="283" t="s">
        <v>39</v>
      </c>
      <c r="I5308" s="283" t="s">
        <v>40</v>
      </c>
      <c r="J5308" s="500">
        <v>30</v>
      </c>
      <c r="K5308" s="501">
        <v>27</v>
      </c>
      <c r="L5308" s="501">
        <v>24.3</v>
      </c>
      <c r="M5308" s="501">
        <v>24</v>
      </c>
      <c r="N5308" s="501">
        <v>21.6</v>
      </c>
      <c r="O5308" s="501">
        <v>19.44</v>
      </c>
      <c r="P5308" s="377" t="s">
        <v>31</v>
      </c>
      <c r="Q5308" s="377" t="s">
        <v>31</v>
      </c>
      <c r="R5308" s="377" t="s">
        <v>31</v>
      </c>
      <c r="S5308" s="270"/>
      <c r="T5308" s="283"/>
      <c r="U5308" s="283"/>
      <c r="V5308" s="270"/>
      <c r="W5308" s="270" t="s">
        <v>21</v>
      </c>
    </row>
    <row r="5309" s="253" customFormat="true" ht="27" hidden="true" spans="1:23">
      <c r="A5309" s="270">
        <f>MAX(A$3:A5308)+1</f>
        <v>4987</v>
      </c>
      <c r="B5309" s="270">
        <v>331523011</v>
      </c>
      <c r="C5309" s="503" t="s">
        <v>13630</v>
      </c>
      <c r="D5309" s="410" t="s">
        <v>13631</v>
      </c>
      <c r="E5309" s="410" t="s">
        <v>13630</v>
      </c>
      <c r="F5309" s="474"/>
      <c r="G5309" s="270"/>
      <c r="H5309" s="283" t="s">
        <v>39</v>
      </c>
      <c r="I5309" s="283" t="s">
        <v>765</v>
      </c>
      <c r="J5309" s="500">
        <v>38</v>
      </c>
      <c r="K5309" s="501">
        <v>34.2</v>
      </c>
      <c r="L5309" s="501">
        <v>30.78</v>
      </c>
      <c r="M5309" s="501">
        <v>30.4</v>
      </c>
      <c r="N5309" s="501">
        <v>27.36</v>
      </c>
      <c r="O5309" s="501">
        <v>24.624</v>
      </c>
      <c r="P5309" s="377" t="s">
        <v>31</v>
      </c>
      <c r="Q5309" s="377" t="s">
        <v>31</v>
      </c>
      <c r="R5309" s="377" t="s">
        <v>31</v>
      </c>
      <c r="S5309" s="270"/>
      <c r="T5309" s="283"/>
      <c r="U5309" s="283"/>
      <c r="V5309" s="270"/>
      <c r="W5309" s="270" t="s">
        <v>21</v>
      </c>
    </row>
    <row r="5310" s="253" customFormat="true" ht="25.5" hidden="true" spans="1:23">
      <c r="A5310" s="270">
        <f>MAX(A$3:A5309)+1</f>
        <v>4988</v>
      </c>
      <c r="B5310" s="270">
        <v>331523012</v>
      </c>
      <c r="C5310" s="503" t="s">
        <v>13632</v>
      </c>
      <c r="D5310" s="410" t="s">
        <v>13633</v>
      </c>
      <c r="E5310" s="410" t="s">
        <v>13632</v>
      </c>
      <c r="F5310" s="474"/>
      <c r="G5310" s="270"/>
      <c r="H5310" s="283" t="s">
        <v>39</v>
      </c>
      <c r="I5310" s="283" t="s">
        <v>40</v>
      </c>
      <c r="J5310" s="500">
        <v>300</v>
      </c>
      <c r="K5310" s="501">
        <v>270</v>
      </c>
      <c r="L5310" s="501">
        <v>243</v>
      </c>
      <c r="M5310" s="501">
        <v>240</v>
      </c>
      <c r="N5310" s="501">
        <v>216</v>
      </c>
      <c r="O5310" s="501">
        <v>194.4</v>
      </c>
      <c r="P5310" s="377" t="s">
        <v>31</v>
      </c>
      <c r="Q5310" s="377" t="s">
        <v>31</v>
      </c>
      <c r="R5310" s="377" t="s">
        <v>31</v>
      </c>
      <c r="S5310" s="270"/>
      <c r="T5310" s="283"/>
      <c r="U5310" s="283"/>
      <c r="V5310" s="270"/>
      <c r="W5310" s="270" t="s">
        <v>21</v>
      </c>
    </row>
    <row r="5311" s="252" customFormat="true" ht="25.5" hidden="true" spans="1:23">
      <c r="A5311" s="270"/>
      <c r="B5311" s="270">
        <v>3316</v>
      </c>
      <c r="C5311" s="270" t="s">
        <v>13634</v>
      </c>
      <c r="D5311" s="410"/>
      <c r="E5311" s="410"/>
      <c r="F5311" s="270"/>
      <c r="G5311" s="270" t="s">
        <v>13635</v>
      </c>
      <c r="H5311" s="283"/>
      <c r="I5311" s="283"/>
      <c r="J5311" s="490"/>
      <c r="K5311" s="490"/>
      <c r="L5311" s="490"/>
      <c r="M5311" s="490"/>
      <c r="N5311" s="490"/>
      <c r="O5311" s="490"/>
      <c r="P5311" s="377"/>
      <c r="Q5311" s="377"/>
      <c r="R5311" s="528"/>
      <c r="S5311" s="270"/>
      <c r="T5311" s="283"/>
      <c r="U5311" s="283"/>
      <c r="V5311" s="270"/>
      <c r="W5311" s="270" t="s">
        <v>21</v>
      </c>
    </row>
    <row r="5312" s="252" customFormat="true" ht="25.5" hidden="true" spans="1:23">
      <c r="A5312" s="270"/>
      <c r="B5312" s="270">
        <v>331601</v>
      </c>
      <c r="C5312" s="270" t="s">
        <v>13636</v>
      </c>
      <c r="D5312" s="410"/>
      <c r="E5312" s="410"/>
      <c r="F5312" s="270"/>
      <c r="G5312" s="270"/>
      <c r="H5312" s="283"/>
      <c r="I5312" s="283"/>
      <c r="J5312" s="490"/>
      <c r="K5312" s="490"/>
      <c r="L5312" s="490"/>
      <c r="M5312" s="490"/>
      <c r="N5312" s="490"/>
      <c r="O5312" s="490"/>
      <c r="P5312" s="377"/>
      <c r="Q5312" s="377"/>
      <c r="R5312" s="377"/>
      <c r="S5312" s="270"/>
      <c r="T5312" s="283"/>
      <c r="U5312" s="283"/>
      <c r="V5312" s="270"/>
      <c r="W5312" s="270" t="s">
        <v>21</v>
      </c>
    </row>
    <row r="5313" s="253" customFormat="true" ht="38.25" hidden="true" spans="1:23">
      <c r="A5313" s="270">
        <f>MAX(A$3:A5312)+1</f>
        <v>4989</v>
      </c>
      <c r="B5313" s="270" t="s">
        <v>13637</v>
      </c>
      <c r="C5313" s="341" t="s">
        <v>4808</v>
      </c>
      <c r="D5313" s="410" t="s">
        <v>4797</v>
      </c>
      <c r="E5313" s="410" t="s">
        <v>4798</v>
      </c>
      <c r="F5313" s="270"/>
      <c r="G5313" s="270" t="s">
        <v>316</v>
      </c>
      <c r="H5313" s="283" t="s">
        <v>29</v>
      </c>
      <c r="I5313" s="283" t="s">
        <v>873</v>
      </c>
      <c r="J5313" s="490" t="s">
        <v>31</v>
      </c>
      <c r="K5313" s="490" t="s">
        <v>31</v>
      </c>
      <c r="L5313" s="490" t="s">
        <v>31</v>
      </c>
      <c r="M5313" s="490" t="s">
        <v>31</v>
      </c>
      <c r="N5313" s="490" t="s">
        <v>31</v>
      </c>
      <c r="O5313" s="490" t="s">
        <v>31</v>
      </c>
      <c r="P5313" s="377" t="s">
        <v>31</v>
      </c>
      <c r="Q5313" s="377" t="s">
        <v>31</v>
      </c>
      <c r="R5313" s="377" t="s">
        <v>31</v>
      </c>
      <c r="S5313" s="341" t="s">
        <v>4809</v>
      </c>
      <c r="T5313" s="283"/>
      <c r="U5313" s="283"/>
      <c r="V5313" s="270"/>
      <c r="W5313" s="270" t="s">
        <v>21</v>
      </c>
    </row>
    <row r="5314" s="253" customFormat="true" ht="38.25" hidden="true" spans="1:23">
      <c r="A5314" s="270">
        <f>MAX(A$3:A5313)+1</f>
        <v>4990</v>
      </c>
      <c r="B5314" s="270">
        <v>331601001</v>
      </c>
      <c r="C5314" s="503" t="s">
        <v>13638</v>
      </c>
      <c r="D5314" s="410" t="s">
        <v>13639</v>
      </c>
      <c r="E5314" s="410" t="s">
        <v>13638</v>
      </c>
      <c r="F5314" s="474" t="s">
        <v>5687</v>
      </c>
      <c r="G5314" s="270"/>
      <c r="H5314" s="283" t="s">
        <v>39</v>
      </c>
      <c r="I5314" s="283" t="s">
        <v>40</v>
      </c>
      <c r="J5314" s="490" t="s">
        <v>31</v>
      </c>
      <c r="K5314" s="490" t="s">
        <v>31</v>
      </c>
      <c r="L5314" s="490" t="s">
        <v>31</v>
      </c>
      <c r="M5314" s="490" t="s">
        <v>31</v>
      </c>
      <c r="N5314" s="490" t="s">
        <v>31</v>
      </c>
      <c r="O5314" s="490" t="s">
        <v>31</v>
      </c>
      <c r="P5314" s="377" t="s">
        <v>31</v>
      </c>
      <c r="Q5314" s="377" t="s">
        <v>31</v>
      </c>
      <c r="R5314" s="377" t="s">
        <v>31</v>
      </c>
      <c r="S5314" s="430"/>
      <c r="T5314" s="283"/>
      <c r="U5314" s="283"/>
      <c r="V5314" s="270"/>
      <c r="W5314" s="270" t="s">
        <v>21</v>
      </c>
    </row>
    <row r="5315" s="253" customFormat="true" ht="38.25" hidden="true" spans="1:23">
      <c r="A5315" s="270">
        <f>MAX(A$3:A5314)+1</f>
        <v>4991</v>
      </c>
      <c r="B5315" s="270" t="s">
        <v>13640</v>
      </c>
      <c r="C5315" s="393" t="s">
        <v>13641</v>
      </c>
      <c r="D5315" s="410" t="s">
        <v>13642</v>
      </c>
      <c r="E5315" s="410" t="s">
        <v>13643</v>
      </c>
      <c r="F5315" s="474"/>
      <c r="G5315" s="270"/>
      <c r="H5315" s="283" t="s">
        <v>39</v>
      </c>
      <c r="I5315" s="283" t="s">
        <v>40</v>
      </c>
      <c r="J5315" s="490" t="s">
        <v>31</v>
      </c>
      <c r="K5315" s="490" t="s">
        <v>31</v>
      </c>
      <c r="L5315" s="490" t="s">
        <v>31</v>
      </c>
      <c r="M5315" s="490" t="s">
        <v>31</v>
      </c>
      <c r="N5315" s="490" t="s">
        <v>31</v>
      </c>
      <c r="O5315" s="490" t="s">
        <v>31</v>
      </c>
      <c r="P5315" s="377" t="s">
        <v>31</v>
      </c>
      <c r="Q5315" s="377" t="s">
        <v>31</v>
      </c>
      <c r="R5315" s="377" t="s">
        <v>31</v>
      </c>
      <c r="S5315" s="430" t="s">
        <v>13641</v>
      </c>
      <c r="T5315" s="283"/>
      <c r="U5315" s="283"/>
      <c r="V5315" s="270"/>
      <c r="W5315" s="270" t="s">
        <v>21</v>
      </c>
    </row>
    <row r="5316" s="253" customFormat="true" ht="38.25" hidden="true" spans="1:23">
      <c r="A5316" s="270">
        <f>MAX(A$3:A5315)+1</f>
        <v>4992</v>
      </c>
      <c r="B5316" s="270">
        <v>331601002</v>
      </c>
      <c r="C5316" s="503" t="s">
        <v>13644</v>
      </c>
      <c r="D5316" s="410" t="s">
        <v>13645</v>
      </c>
      <c r="E5316" s="410" t="s">
        <v>13644</v>
      </c>
      <c r="F5316" s="474" t="s">
        <v>13646</v>
      </c>
      <c r="G5316" s="270"/>
      <c r="H5316" s="283" t="s">
        <v>39</v>
      </c>
      <c r="I5316" s="283" t="s">
        <v>842</v>
      </c>
      <c r="J5316" s="490" t="s">
        <v>31</v>
      </c>
      <c r="K5316" s="490" t="s">
        <v>31</v>
      </c>
      <c r="L5316" s="490" t="s">
        <v>31</v>
      </c>
      <c r="M5316" s="490" t="s">
        <v>31</v>
      </c>
      <c r="N5316" s="490" t="s">
        <v>31</v>
      </c>
      <c r="O5316" s="490" t="s">
        <v>31</v>
      </c>
      <c r="P5316" s="377" t="s">
        <v>31</v>
      </c>
      <c r="Q5316" s="377" t="s">
        <v>31</v>
      </c>
      <c r="R5316" s="377" t="s">
        <v>31</v>
      </c>
      <c r="S5316" s="430"/>
      <c r="T5316" s="283"/>
      <c r="U5316" s="283"/>
      <c r="V5316" s="270"/>
      <c r="W5316" s="270" t="s">
        <v>21</v>
      </c>
    </row>
    <row r="5317" s="253" customFormat="true" ht="38.25" hidden="true" spans="1:23">
      <c r="A5317" s="270">
        <f>MAX(A$3:A5316)+1</f>
        <v>4993</v>
      </c>
      <c r="B5317" s="270">
        <v>331601003</v>
      </c>
      <c r="C5317" s="503" t="s">
        <v>13647</v>
      </c>
      <c r="D5317" s="410" t="s">
        <v>13648</v>
      </c>
      <c r="E5317" s="410" t="s">
        <v>13647</v>
      </c>
      <c r="F5317" s="474"/>
      <c r="G5317" s="270"/>
      <c r="H5317" s="283" t="s">
        <v>39</v>
      </c>
      <c r="I5317" s="283" t="s">
        <v>842</v>
      </c>
      <c r="J5317" s="490" t="s">
        <v>31</v>
      </c>
      <c r="K5317" s="490" t="s">
        <v>31</v>
      </c>
      <c r="L5317" s="490" t="s">
        <v>31</v>
      </c>
      <c r="M5317" s="490" t="s">
        <v>31</v>
      </c>
      <c r="N5317" s="490" t="s">
        <v>31</v>
      </c>
      <c r="O5317" s="490" t="s">
        <v>31</v>
      </c>
      <c r="P5317" s="377" t="s">
        <v>31</v>
      </c>
      <c r="Q5317" s="377" t="s">
        <v>31</v>
      </c>
      <c r="R5317" s="377" t="s">
        <v>31</v>
      </c>
      <c r="S5317" s="430"/>
      <c r="T5317" s="283"/>
      <c r="U5317" s="283"/>
      <c r="V5317" s="270"/>
      <c r="W5317" s="270" t="s">
        <v>21</v>
      </c>
    </row>
    <row r="5318" s="253" customFormat="true" ht="38.25" hidden="true" spans="1:23">
      <c r="A5318" s="270">
        <f>MAX(A$3:A5317)+1</f>
        <v>4994</v>
      </c>
      <c r="B5318" s="270">
        <v>331601004</v>
      </c>
      <c r="C5318" s="503" t="s">
        <v>13649</v>
      </c>
      <c r="D5318" s="410" t="s">
        <v>13650</v>
      </c>
      <c r="E5318" s="410" t="s">
        <v>13649</v>
      </c>
      <c r="F5318" s="474"/>
      <c r="G5318" s="270"/>
      <c r="H5318" s="283" t="s">
        <v>39</v>
      </c>
      <c r="I5318" s="283" t="s">
        <v>842</v>
      </c>
      <c r="J5318" s="490" t="s">
        <v>31</v>
      </c>
      <c r="K5318" s="490" t="s">
        <v>31</v>
      </c>
      <c r="L5318" s="490" t="s">
        <v>31</v>
      </c>
      <c r="M5318" s="490" t="s">
        <v>31</v>
      </c>
      <c r="N5318" s="490" t="s">
        <v>31</v>
      </c>
      <c r="O5318" s="490" t="s">
        <v>31</v>
      </c>
      <c r="P5318" s="377" t="s">
        <v>31</v>
      </c>
      <c r="Q5318" s="377" t="s">
        <v>31</v>
      </c>
      <c r="R5318" s="377" t="s">
        <v>31</v>
      </c>
      <c r="S5318" s="430"/>
      <c r="T5318" s="283"/>
      <c r="U5318" s="283"/>
      <c r="V5318" s="270"/>
      <c r="W5318" s="270" t="s">
        <v>21</v>
      </c>
    </row>
    <row r="5319" s="253" customFormat="true" ht="38.25" hidden="true" spans="1:23">
      <c r="A5319" s="270">
        <f>MAX(A$3:A5318)+1</f>
        <v>4995</v>
      </c>
      <c r="B5319" s="270">
        <v>331601005</v>
      </c>
      <c r="C5319" s="503" t="s">
        <v>13651</v>
      </c>
      <c r="D5319" s="410" t="s">
        <v>13652</v>
      </c>
      <c r="E5319" s="410" t="s">
        <v>13651</v>
      </c>
      <c r="F5319" s="474" t="s">
        <v>13653</v>
      </c>
      <c r="G5319" s="270"/>
      <c r="H5319" s="283" t="s">
        <v>39</v>
      </c>
      <c r="I5319" s="283" t="s">
        <v>842</v>
      </c>
      <c r="J5319" s="490" t="s">
        <v>31</v>
      </c>
      <c r="K5319" s="490" t="s">
        <v>31</v>
      </c>
      <c r="L5319" s="490" t="s">
        <v>31</v>
      </c>
      <c r="M5319" s="490" t="s">
        <v>31</v>
      </c>
      <c r="N5319" s="490" t="s">
        <v>31</v>
      </c>
      <c r="O5319" s="490" t="s">
        <v>31</v>
      </c>
      <c r="P5319" s="377" t="s">
        <v>31</v>
      </c>
      <c r="Q5319" s="377" t="s">
        <v>31</v>
      </c>
      <c r="R5319" s="377" t="s">
        <v>31</v>
      </c>
      <c r="S5319" s="430"/>
      <c r="T5319" s="283"/>
      <c r="U5319" s="283"/>
      <c r="V5319" s="270"/>
      <c r="W5319" s="270" t="s">
        <v>21</v>
      </c>
    </row>
    <row r="5320" s="253" customFormat="true" ht="38.25" hidden="true" spans="1:23">
      <c r="A5320" s="270">
        <f>MAX(A$3:A5319)+1</f>
        <v>4996</v>
      </c>
      <c r="B5320" s="270" t="s">
        <v>13654</v>
      </c>
      <c r="C5320" s="393" t="s">
        <v>13655</v>
      </c>
      <c r="D5320" s="410" t="s">
        <v>13656</v>
      </c>
      <c r="E5320" s="410" t="s">
        <v>13657</v>
      </c>
      <c r="F5320" s="474"/>
      <c r="G5320" s="270"/>
      <c r="H5320" s="283" t="s">
        <v>44</v>
      </c>
      <c r="I5320" s="283" t="s">
        <v>842</v>
      </c>
      <c r="J5320" s="490" t="s">
        <v>31</v>
      </c>
      <c r="K5320" s="490" t="s">
        <v>31</v>
      </c>
      <c r="L5320" s="490" t="s">
        <v>31</v>
      </c>
      <c r="M5320" s="490" t="s">
        <v>31</v>
      </c>
      <c r="N5320" s="490" t="s">
        <v>31</v>
      </c>
      <c r="O5320" s="490" t="s">
        <v>31</v>
      </c>
      <c r="P5320" s="377" t="s">
        <v>31</v>
      </c>
      <c r="Q5320" s="377" t="s">
        <v>31</v>
      </c>
      <c r="R5320" s="377" t="s">
        <v>31</v>
      </c>
      <c r="S5320" s="430" t="s">
        <v>13655</v>
      </c>
      <c r="T5320" s="283"/>
      <c r="U5320" s="283"/>
      <c r="V5320" s="270"/>
      <c r="W5320" s="270" t="s">
        <v>21</v>
      </c>
    </row>
    <row r="5321" s="253" customFormat="true" ht="38.25" hidden="true" spans="1:23">
      <c r="A5321" s="270">
        <f>MAX(A$3:A5320)+1</f>
        <v>4997</v>
      </c>
      <c r="B5321" s="270">
        <v>331601006</v>
      </c>
      <c r="C5321" s="503" t="s">
        <v>13658</v>
      </c>
      <c r="D5321" s="410" t="s">
        <v>13659</v>
      </c>
      <c r="E5321" s="410" t="s">
        <v>13658</v>
      </c>
      <c r="F5321" s="474" t="s">
        <v>13660</v>
      </c>
      <c r="G5321" s="270"/>
      <c r="H5321" s="283" t="s">
        <v>39</v>
      </c>
      <c r="I5321" s="283" t="s">
        <v>842</v>
      </c>
      <c r="J5321" s="490" t="s">
        <v>31</v>
      </c>
      <c r="K5321" s="490" t="s">
        <v>31</v>
      </c>
      <c r="L5321" s="490" t="s">
        <v>31</v>
      </c>
      <c r="M5321" s="490" t="s">
        <v>31</v>
      </c>
      <c r="N5321" s="490" t="s">
        <v>31</v>
      </c>
      <c r="O5321" s="490" t="s">
        <v>31</v>
      </c>
      <c r="P5321" s="377" t="s">
        <v>31</v>
      </c>
      <c r="Q5321" s="377" t="s">
        <v>31</v>
      </c>
      <c r="R5321" s="377" t="s">
        <v>31</v>
      </c>
      <c r="S5321" s="430"/>
      <c r="T5321" s="283"/>
      <c r="U5321" s="283"/>
      <c r="V5321" s="270"/>
      <c r="W5321" s="270" t="s">
        <v>21</v>
      </c>
    </row>
    <row r="5322" s="253" customFormat="true" ht="38.25" hidden="true" spans="1:23">
      <c r="A5322" s="270">
        <f>MAX(A$3:A5321)+1</f>
        <v>4998</v>
      </c>
      <c r="B5322" s="270">
        <v>331601007</v>
      </c>
      <c r="C5322" s="503" t="s">
        <v>13661</v>
      </c>
      <c r="D5322" s="410" t="s">
        <v>13662</v>
      </c>
      <c r="E5322" s="410" t="s">
        <v>13661</v>
      </c>
      <c r="F5322" s="474" t="s">
        <v>13663</v>
      </c>
      <c r="G5322" s="270" t="s">
        <v>8589</v>
      </c>
      <c r="H5322" s="283" t="s">
        <v>29</v>
      </c>
      <c r="I5322" s="283" t="s">
        <v>842</v>
      </c>
      <c r="J5322" s="490" t="s">
        <v>31</v>
      </c>
      <c r="K5322" s="490" t="s">
        <v>31</v>
      </c>
      <c r="L5322" s="490" t="s">
        <v>31</v>
      </c>
      <c r="M5322" s="490" t="s">
        <v>31</v>
      </c>
      <c r="N5322" s="490" t="s">
        <v>31</v>
      </c>
      <c r="O5322" s="490" t="s">
        <v>31</v>
      </c>
      <c r="P5322" s="377" t="s">
        <v>31</v>
      </c>
      <c r="Q5322" s="377" t="s">
        <v>31</v>
      </c>
      <c r="R5322" s="377" t="s">
        <v>31</v>
      </c>
      <c r="S5322" s="430"/>
      <c r="T5322" s="283"/>
      <c r="U5322" s="283"/>
      <c r="V5322" s="270"/>
      <c r="W5322" s="270" t="s">
        <v>21</v>
      </c>
    </row>
    <row r="5323" s="253" customFormat="true" ht="51" hidden="true" spans="1:23">
      <c r="A5323" s="270">
        <f>MAX(A$3:A5322)+1</f>
        <v>4999</v>
      </c>
      <c r="B5323" s="270">
        <v>331601008</v>
      </c>
      <c r="C5323" s="503" t="s">
        <v>13664</v>
      </c>
      <c r="D5323" s="410" t="s">
        <v>13665</v>
      </c>
      <c r="E5323" s="410" t="s">
        <v>13664</v>
      </c>
      <c r="F5323" s="474" t="s">
        <v>13666</v>
      </c>
      <c r="G5323" s="270"/>
      <c r="H5323" s="283" t="s">
        <v>39</v>
      </c>
      <c r="I5323" s="283" t="s">
        <v>842</v>
      </c>
      <c r="J5323" s="490" t="s">
        <v>31</v>
      </c>
      <c r="K5323" s="490" t="s">
        <v>31</v>
      </c>
      <c r="L5323" s="490" t="s">
        <v>31</v>
      </c>
      <c r="M5323" s="490" t="s">
        <v>31</v>
      </c>
      <c r="N5323" s="490" t="s">
        <v>31</v>
      </c>
      <c r="O5323" s="490" t="s">
        <v>31</v>
      </c>
      <c r="P5323" s="377" t="s">
        <v>31</v>
      </c>
      <c r="Q5323" s="377" t="s">
        <v>31</v>
      </c>
      <c r="R5323" s="377" t="s">
        <v>31</v>
      </c>
      <c r="S5323" s="430"/>
      <c r="T5323" s="283"/>
      <c r="U5323" s="283"/>
      <c r="V5323" s="270"/>
      <c r="W5323" s="270" t="s">
        <v>21</v>
      </c>
    </row>
    <row r="5324" s="253" customFormat="true" ht="38.25" hidden="true" spans="1:23">
      <c r="A5324" s="270">
        <f>MAX(A$3:A5323)+1</f>
        <v>5000</v>
      </c>
      <c r="B5324" s="270">
        <v>331601009</v>
      </c>
      <c r="C5324" s="503" t="s">
        <v>13667</v>
      </c>
      <c r="D5324" s="410" t="s">
        <v>13668</v>
      </c>
      <c r="E5324" s="410" t="s">
        <v>13667</v>
      </c>
      <c r="F5324" s="474" t="s">
        <v>13669</v>
      </c>
      <c r="G5324" s="270" t="s">
        <v>8589</v>
      </c>
      <c r="H5324" s="283" t="s">
        <v>29</v>
      </c>
      <c r="I5324" s="283" t="s">
        <v>842</v>
      </c>
      <c r="J5324" s="490" t="s">
        <v>31</v>
      </c>
      <c r="K5324" s="490" t="s">
        <v>31</v>
      </c>
      <c r="L5324" s="490" t="s">
        <v>31</v>
      </c>
      <c r="M5324" s="490" t="s">
        <v>31</v>
      </c>
      <c r="N5324" s="490" t="s">
        <v>31</v>
      </c>
      <c r="O5324" s="490" t="s">
        <v>31</v>
      </c>
      <c r="P5324" s="377" t="s">
        <v>31</v>
      </c>
      <c r="Q5324" s="377" t="s">
        <v>31</v>
      </c>
      <c r="R5324" s="377" t="s">
        <v>31</v>
      </c>
      <c r="S5324" s="430"/>
      <c r="T5324" s="283"/>
      <c r="U5324" s="283"/>
      <c r="V5324" s="270"/>
      <c r="W5324" s="270" t="s">
        <v>21</v>
      </c>
    </row>
    <row r="5325" s="253" customFormat="true" ht="38.25" hidden="true" spans="1:23">
      <c r="A5325" s="270">
        <f>MAX(A$3:A5324)+1</f>
        <v>5001</v>
      </c>
      <c r="B5325" s="270">
        <v>331601010</v>
      </c>
      <c r="C5325" s="503" t="s">
        <v>13670</v>
      </c>
      <c r="D5325" s="410" t="s">
        <v>13671</v>
      </c>
      <c r="E5325" s="410" t="s">
        <v>13670</v>
      </c>
      <c r="F5325" s="474" t="s">
        <v>13672</v>
      </c>
      <c r="G5325" s="270"/>
      <c r="H5325" s="283" t="s">
        <v>29</v>
      </c>
      <c r="I5325" s="283" t="s">
        <v>842</v>
      </c>
      <c r="J5325" s="490" t="s">
        <v>31</v>
      </c>
      <c r="K5325" s="490" t="s">
        <v>31</v>
      </c>
      <c r="L5325" s="490" t="s">
        <v>31</v>
      </c>
      <c r="M5325" s="490" t="s">
        <v>31</v>
      </c>
      <c r="N5325" s="490" t="s">
        <v>31</v>
      </c>
      <c r="O5325" s="490" t="s">
        <v>31</v>
      </c>
      <c r="P5325" s="377" t="s">
        <v>31</v>
      </c>
      <c r="Q5325" s="377" t="s">
        <v>31</v>
      </c>
      <c r="R5325" s="377" t="s">
        <v>31</v>
      </c>
      <c r="S5325" s="430"/>
      <c r="T5325" s="283"/>
      <c r="U5325" s="283"/>
      <c r="V5325" s="270"/>
      <c r="W5325" s="270" t="s">
        <v>21</v>
      </c>
    </row>
    <row r="5326" s="253" customFormat="true" ht="63.75" hidden="true" spans="1:23">
      <c r="A5326" s="270">
        <f>MAX(A$3:A5325)+1</f>
        <v>5002</v>
      </c>
      <c r="B5326" s="270">
        <v>331601011</v>
      </c>
      <c r="C5326" s="503" t="s">
        <v>13673</v>
      </c>
      <c r="D5326" s="410" t="s">
        <v>13674</v>
      </c>
      <c r="E5326" s="410" t="s">
        <v>13673</v>
      </c>
      <c r="F5326" s="474" t="s">
        <v>13675</v>
      </c>
      <c r="G5326" s="270" t="s">
        <v>8589</v>
      </c>
      <c r="H5326" s="283" t="s">
        <v>29</v>
      </c>
      <c r="I5326" s="283" t="s">
        <v>842</v>
      </c>
      <c r="J5326" s="490" t="s">
        <v>70</v>
      </c>
      <c r="K5326" s="490" t="s">
        <v>70</v>
      </c>
      <c r="L5326" s="490" t="s">
        <v>70</v>
      </c>
      <c r="M5326" s="490" t="s">
        <v>70</v>
      </c>
      <c r="N5326" s="490" t="s">
        <v>70</v>
      </c>
      <c r="O5326" s="490" t="s">
        <v>70</v>
      </c>
      <c r="P5326" s="377" t="s">
        <v>70</v>
      </c>
      <c r="Q5326" s="377" t="s">
        <v>70</v>
      </c>
      <c r="R5326" s="377" t="s">
        <v>70</v>
      </c>
      <c r="S5326" s="430" t="s">
        <v>5353</v>
      </c>
      <c r="T5326" s="283"/>
      <c r="U5326" s="283"/>
      <c r="V5326" s="270"/>
      <c r="W5326" s="270" t="s">
        <v>21</v>
      </c>
    </row>
    <row r="5327" s="253" customFormat="true" ht="63.75" hidden="true" spans="1:23">
      <c r="A5327" s="270">
        <f>MAX(A$3:A5326)+1</f>
        <v>5003</v>
      </c>
      <c r="B5327" s="270">
        <v>331601012</v>
      </c>
      <c r="C5327" s="503" t="s">
        <v>13676</v>
      </c>
      <c r="D5327" s="410" t="s">
        <v>13677</v>
      </c>
      <c r="E5327" s="410" t="s">
        <v>13676</v>
      </c>
      <c r="F5327" s="474"/>
      <c r="G5327" s="270" t="s">
        <v>8589</v>
      </c>
      <c r="H5327" s="283" t="s">
        <v>29</v>
      </c>
      <c r="I5327" s="283" t="s">
        <v>842</v>
      </c>
      <c r="J5327" s="490" t="s">
        <v>70</v>
      </c>
      <c r="K5327" s="490" t="s">
        <v>70</v>
      </c>
      <c r="L5327" s="490" t="s">
        <v>70</v>
      </c>
      <c r="M5327" s="490" t="s">
        <v>70</v>
      </c>
      <c r="N5327" s="490" t="s">
        <v>70</v>
      </c>
      <c r="O5327" s="490" t="s">
        <v>70</v>
      </c>
      <c r="P5327" s="377" t="s">
        <v>70</v>
      </c>
      <c r="Q5327" s="377" t="s">
        <v>70</v>
      </c>
      <c r="R5327" s="377" t="s">
        <v>70</v>
      </c>
      <c r="S5327" s="430" t="s">
        <v>5353</v>
      </c>
      <c r="T5327" s="283"/>
      <c r="U5327" s="283"/>
      <c r="V5327" s="270"/>
      <c r="W5327" s="270" t="s">
        <v>21</v>
      </c>
    </row>
    <row r="5328" s="253" customFormat="true" ht="63.75" hidden="true" spans="1:23">
      <c r="A5328" s="270">
        <f>MAX(A$3:A5327)+1</f>
        <v>5004</v>
      </c>
      <c r="B5328" s="270">
        <v>331601013</v>
      </c>
      <c r="C5328" s="503" t="s">
        <v>13678</v>
      </c>
      <c r="D5328" s="410" t="s">
        <v>13679</v>
      </c>
      <c r="E5328" s="410" t="s">
        <v>13678</v>
      </c>
      <c r="F5328" s="474"/>
      <c r="G5328" s="270"/>
      <c r="H5328" s="283" t="s">
        <v>29</v>
      </c>
      <c r="I5328" s="283" t="s">
        <v>842</v>
      </c>
      <c r="J5328" s="490" t="s">
        <v>70</v>
      </c>
      <c r="K5328" s="490" t="s">
        <v>70</v>
      </c>
      <c r="L5328" s="490" t="s">
        <v>70</v>
      </c>
      <c r="M5328" s="490" t="s">
        <v>70</v>
      </c>
      <c r="N5328" s="490" t="s">
        <v>70</v>
      </c>
      <c r="O5328" s="490" t="s">
        <v>70</v>
      </c>
      <c r="P5328" s="377" t="s">
        <v>70</v>
      </c>
      <c r="Q5328" s="377" t="s">
        <v>70</v>
      </c>
      <c r="R5328" s="377" t="s">
        <v>70</v>
      </c>
      <c r="S5328" s="430" t="s">
        <v>5353</v>
      </c>
      <c r="T5328" s="283"/>
      <c r="U5328" s="283"/>
      <c r="V5328" s="270"/>
      <c r="W5328" s="270" t="s">
        <v>21</v>
      </c>
    </row>
    <row r="5329" s="253" customFormat="true" ht="63.75" hidden="true" spans="1:23">
      <c r="A5329" s="270">
        <f>MAX(A$3:A5328)+1</f>
        <v>5005</v>
      </c>
      <c r="B5329" s="270">
        <v>331601014</v>
      </c>
      <c r="C5329" s="503" t="s">
        <v>13680</v>
      </c>
      <c r="D5329" s="410" t="s">
        <v>13681</v>
      </c>
      <c r="E5329" s="410" t="s">
        <v>13680</v>
      </c>
      <c r="F5329" s="474" t="s">
        <v>13682</v>
      </c>
      <c r="G5329" s="270"/>
      <c r="H5329" s="283" t="s">
        <v>29</v>
      </c>
      <c r="I5329" s="283" t="s">
        <v>842</v>
      </c>
      <c r="J5329" s="490" t="s">
        <v>70</v>
      </c>
      <c r="K5329" s="490" t="s">
        <v>70</v>
      </c>
      <c r="L5329" s="490" t="s">
        <v>70</v>
      </c>
      <c r="M5329" s="490" t="s">
        <v>70</v>
      </c>
      <c r="N5329" s="490" t="s">
        <v>70</v>
      </c>
      <c r="O5329" s="490" t="s">
        <v>70</v>
      </c>
      <c r="P5329" s="377" t="s">
        <v>70</v>
      </c>
      <c r="Q5329" s="377" t="s">
        <v>70</v>
      </c>
      <c r="R5329" s="377" t="s">
        <v>70</v>
      </c>
      <c r="S5329" s="430" t="s">
        <v>5353</v>
      </c>
      <c r="T5329" s="283"/>
      <c r="U5329" s="283"/>
      <c r="V5329" s="270"/>
      <c r="W5329" s="270" t="s">
        <v>21</v>
      </c>
    </row>
    <row r="5330" s="253" customFormat="true" ht="114.75" hidden="true" spans="1:23">
      <c r="A5330" s="270">
        <f>MAX(A$3:A5329)+1</f>
        <v>5006</v>
      </c>
      <c r="B5330" s="270">
        <v>331601015</v>
      </c>
      <c r="C5330" s="519" t="s">
        <v>13683</v>
      </c>
      <c r="D5330" s="336" t="s">
        <v>13684</v>
      </c>
      <c r="E5330" s="336" t="s">
        <v>13683</v>
      </c>
      <c r="F5330" s="504" t="s">
        <v>13685</v>
      </c>
      <c r="G5330" s="270"/>
      <c r="H5330" s="287" t="s">
        <v>29</v>
      </c>
      <c r="I5330" s="377" t="s">
        <v>842</v>
      </c>
      <c r="J5330" s="289" t="s">
        <v>70</v>
      </c>
      <c r="K5330" s="290"/>
      <c r="L5330" s="291"/>
      <c r="M5330" s="289" t="s">
        <v>70</v>
      </c>
      <c r="N5330" s="290"/>
      <c r="O5330" s="291"/>
      <c r="P5330" s="289" t="s">
        <v>70</v>
      </c>
      <c r="Q5330" s="290"/>
      <c r="R5330" s="291"/>
      <c r="S5330" s="513"/>
      <c r="T5330" s="283"/>
      <c r="U5330" s="283"/>
      <c r="V5330" s="270"/>
      <c r="W5330" s="270" t="s">
        <v>535</v>
      </c>
    </row>
    <row r="5331" s="253" customFormat="true" ht="27" hidden="true" spans="1:23">
      <c r="A5331" s="270">
        <f>MAX(A$3:A5330)+1</f>
        <v>5007</v>
      </c>
      <c r="B5331" s="270">
        <v>331601016</v>
      </c>
      <c r="C5331" s="519" t="s">
        <v>13686</v>
      </c>
      <c r="D5331" s="336" t="s">
        <v>11187</v>
      </c>
      <c r="E5331" s="336" t="s">
        <v>11186</v>
      </c>
      <c r="F5331" s="504" t="s">
        <v>13687</v>
      </c>
      <c r="G5331" s="270"/>
      <c r="H5331" s="287" t="s">
        <v>29</v>
      </c>
      <c r="I5331" s="377" t="s">
        <v>842</v>
      </c>
      <c r="J5331" s="289" t="s">
        <v>70</v>
      </c>
      <c r="K5331" s="290"/>
      <c r="L5331" s="291"/>
      <c r="M5331" s="289" t="s">
        <v>70</v>
      </c>
      <c r="N5331" s="290"/>
      <c r="O5331" s="291"/>
      <c r="P5331" s="289" t="s">
        <v>70</v>
      </c>
      <c r="Q5331" s="290"/>
      <c r="R5331" s="291"/>
      <c r="S5331" s="513"/>
      <c r="T5331" s="283"/>
      <c r="U5331" s="283"/>
      <c r="V5331" s="270"/>
      <c r="W5331" s="270" t="s">
        <v>535</v>
      </c>
    </row>
    <row r="5332" s="252" customFormat="true" ht="38.25" hidden="true" spans="1:23">
      <c r="A5332" s="270"/>
      <c r="B5332" s="270">
        <v>331602</v>
      </c>
      <c r="C5332" s="270" t="s">
        <v>13688</v>
      </c>
      <c r="D5332" s="410"/>
      <c r="E5332" s="410"/>
      <c r="F5332" s="270"/>
      <c r="G5332" s="270"/>
      <c r="H5332" s="283"/>
      <c r="I5332" s="283"/>
      <c r="J5332" s="490" t="s">
        <v>31</v>
      </c>
      <c r="K5332" s="490" t="s">
        <v>31</v>
      </c>
      <c r="L5332" s="490" t="s">
        <v>31</v>
      </c>
      <c r="M5332" s="490" t="s">
        <v>31</v>
      </c>
      <c r="N5332" s="490" t="s">
        <v>31</v>
      </c>
      <c r="O5332" s="490" t="s">
        <v>31</v>
      </c>
      <c r="P5332" s="377" t="s">
        <v>31</v>
      </c>
      <c r="Q5332" s="377" t="s">
        <v>31</v>
      </c>
      <c r="R5332" s="377" t="s">
        <v>31</v>
      </c>
      <c r="S5332" s="270"/>
      <c r="T5332" s="283"/>
      <c r="U5332" s="283"/>
      <c r="V5332" s="270"/>
      <c r="W5332" s="270" t="s">
        <v>21</v>
      </c>
    </row>
    <row r="5333" s="253" customFormat="true" ht="38.25" hidden="true" spans="1:23">
      <c r="A5333" s="270">
        <f>MAX(A$3:A5332)+1</f>
        <v>5008</v>
      </c>
      <c r="B5333" s="270">
        <v>331602001</v>
      </c>
      <c r="C5333" s="503" t="s">
        <v>13689</v>
      </c>
      <c r="D5333" s="410" t="s">
        <v>13690</v>
      </c>
      <c r="E5333" s="410" t="s">
        <v>13689</v>
      </c>
      <c r="F5333" s="474" t="s">
        <v>13691</v>
      </c>
      <c r="G5333" s="270"/>
      <c r="H5333" s="283" t="s">
        <v>39</v>
      </c>
      <c r="I5333" s="283" t="s">
        <v>40</v>
      </c>
      <c r="J5333" s="490" t="s">
        <v>31</v>
      </c>
      <c r="K5333" s="490" t="s">
        <v>31</v>
      </c>
      <c r="L5333" s="490" t="s">
        <v>31</v>
      </c>
      <c r="M5333" s="490" t="s">
        <v>31</v>
      </c>
      <c r="N5333" s="490" t="s">
        <v>31</v>
      </c>
      <c r="O5333" s="490" t="s">
        <v>31</v>
      </c>
      <c r="P5333" s="377" t="s">
        <v>31</v>
      </c>
      <c r="Q5333" s="377" t="s">
        <v>31</v>
      </c>
      <c r="R5333" s="377" t="s">
        <v>31</v>
      </c>
      <c r="S5333" s="270"/>
      <c r="T5333" s="283"/>
      <c r="U5333" s="283"/>
      <c r="V5333" s="270"/>
      <c r="W5333" s="270" t="s">
        <v>21</v>
      </c>
    </row>
    <row r="5334" s="253" customFormat="true" ht="38.25" hidden="true" spans="1:23">
      <c r="A5334" s="270">
        <f>MAX(A$3:A5333)+1</f>
        <v>5009</v>
      </c>
      <c r="B5334" s="270">
        <v>331602002</v>
      </c>
      <c r="C5334" s="503" t="s">
        <v>13692</v>
      </c>
      <c r="D5334" s="410" t="s">
        <v>13693</v>
      </c>
      <c r="E5334" s="410" t="s">
        <v>13692</v>
      </c>
      <c r="F5334" s="474" t="s">
        <v>13694</v>
      </c>
      <c r="G5334" s="270"/>
      <c r="H5334" s="283" t="s">
        <v>39</v>
      </c>
      <c r="I5334" s="283" t="s">
        <v>40</v>
      </c>
      <c r="J5334" s="490" t="s">
        <v>31</v>
      </c>
      <c r="K5334" s="490" t="s">
        <v>31</v>
      </c>
      <c r="L5334" s="490" t="s">
        <v>31</v>
      </c>
      <c r="M5334" s="490" t="s">
        <v>31</v>
      </c>
      <c r="N5334" s="490" t="s">
        <v>31</v>
      </c>
      <c r="O5334" s="490" t="s">
        <v>31</v>
      </c>
      <c r="P5334" s="377" t="s">
        <v>31</v>
      </c>
      <c r="Q5334" s="377" t="s">
        <v>31</v>
      </c>
      <c r="R5334" s="377" t="s">
        <v>31</v>
      </c>
      <c r="S5334" s="270"/>
      <c r="T5334" s="283"/>
      <c r="U5334" s="283"/>
      <c r="V5334" s="270"/>
      <c r="W5334" s="270" t="s">
        <v>21</v>
      </c>
    </row>
    <row r="5335" s="253" customFormat="true" ht="38.25" hidden="true" spans="1:23">
      <c r="A5335" s="270">
        <f>MAX(A$3:A5334)+1</f>
        <v>5010</v>
      </c>
      <c r="B5335" s="270">
        <v>331602003</v>
      </c>
      <c r="C5335" s="503" t="s">
        <v>13695</v>
      </c>
      <c r="D5335" s="410" t="s">
        <v>13696</v>
      </c>
      <c r="E5335" s="410" t="s">
        <v>13695</v>
      </c>
      <c r="F5335" s="474" t="s">
        <v>13697</v>
      </c>
      <c r="G5335" s="270"/>
      <c r="H5335" s="283" t="s">
        <v>39</v>
      </c>
      <c r="I5335" s="283" t="s">
        <v>13698</v>
      </c>
      <c r="J5335" s="490" t="s">
        <v>31</v>
      </c>
      <c r="K5335" s="490" t="s">
        <v>31</v>
      </c>
      <c r="L5335" s="490" t="s">
        <v>31</v>
      </c>
      <c r="M5335" s="490" t="s">
        <v>31</v>
      </c>
      <c r="N5335" s="490" t="s">
        <v>31</v>
      </c>
      <c r="O5335" s="490" t="s">
        <v>31</v>
      </c>
      <c r="P5335" s="377" t="s">
        <v>31</v>
      </c>
      <c r="Q5335" s="377" t="s">
        <v>31</v>
      </c>
      <c r="R5335" s="377" t="s">
        <v>31</v>
      </c>
      <c r="S5335" s="270"/>
      <c r="T5335" s="283"/>
      <c r="U5335" s="283"/>
      <c r="V5335" s="270"/>
      <c r="W5335" s="270" t="s">
        <v>21</v>
      </c>
    </row>
    <row r="5336" s="253" customFormat="true" ht="38.25" hidden="true" spans="1:23">
      <c r="A5336" s="270">
        <f>MAX(A$3:A5335)+1</f>
        <v>5011</v>
      </c>
      <c r="B5336" s="270" t="s">
        <v>13699</v>
      </c>
      <c r="C5336" s="393" t="s">
        <v>13655</v>
      </c>
      <c r="D5336" s="410" t="s">
        <v>13700</v>
      </c>
      <c r="E5336" s="410" t="s">
        <v>13701</v>
      </c>
      <c r="F5336" s="474"/>
      <c r="G5336" s="270"/>
      <c r="H5336" s="283" t="s">
        <v>44</v>
      </c>
      <c r="I5336" s="283" t="s">
        <v>13698</v>
      </c>
      <c r="J5336" s="490" t="s">
        <v>31</v>
      </c>
      <c r="K5336" s="490" t="s">
        <v>31</v>
      </c>
      <c r="L5336" s="490" t="s">
        <v>31</v>
      </c>
      <c r="M5336" s="490" t="s">
        <v>31</v>
      </c>
      <c r="N5336" s="490" t="s">
        <v>31</v>
      </c>
      <c r="O5336" s="490" t="s">
        <v>31</v>
      </c>
      <c r="P5336" s="377" t="s">
        <v>31</v>
      </c>
      <c r="Q5336" s="377" t="s">
        <v>31</v>
      </c>
      <c r="R5336" s="377" t="s">
        <v>31</v>
      </c>
      <c r="S5336" s="430" t="s">
        <v>13655</v>
      </c>
      <c r="T5336" s="283"/>
      <c r="U5336" s="283"/>
      <c r="V5336" s="270"/>
      <c r="W5336" s="270" t="s">
        <v>21</v>
      </c>
    </row>
    <row r="5337" s="253" customFormat="true" ht="76.5" hidden="true" spans="1:23">
      <c r="A5337" s="270">
        <f>MAX(A$3:A5336)+1</f>
        <v>5012</v>
      </c>
      <c r="B5337" s="270">
        <v>331602004</v>
      </c>
      <c r="C5337" s="503" t="s">
        <v>13702</v>
      </c>
      <c r="D5337" s="410" t="s">
        <v>13703</v>
      </c>
      <c r="E5337" s="410" t="s">
        <v>13702</v>
      </c>
      <c r="F5337" s="474" t="s">
        <v>13704</v>
      </c>
      <c r="G5337" s="270"/>
      <c r="H5337" s="283" t="s">
        <v>39</v>
      </c>
      <c r="I5337" s="283" t="s">
        <v>13705</v>
      </c>
      <c r="J5337" s="490" t="s">
        <v>31</v>
      </c>
      <c r="K5337" s="490" t="s">
        <v>31</v>
      </c>
      <c r="L5337" s="490" t="s">
        <v>31</v>
      </c>
      <c r="M5337" s="490" t="s">
        <v>31</v>
      </c>
      <c r="N5337" s="490" t="s">
        <v>31</v>
      </c>
      <c r="O5337" s="490" t="s">
        <v>31</v>
      </c>
      <c r="P5337" s="377" t="s">
        <v>31</v>
      </c>
      <c r="Q5337" s="377" t="s">
        <v>31</v>
      </c>
      <c r="R5337" s="377" t="s">
        <v>31</v>
      </c>
      <c r="S5337" s="430"/>
      <c r="T5337" s="283"/>
      <c r="U5337" s="283"/>
      <c r="V5337" s="270"/>
      <c r="W5337" s="270" t="s">
        <v>21</v>
      </c>
    </row>
    <row r="5338" s="253" customFormat="true" ht="38.25" hidden="true" spans="1:23">
      <c r="A5338" s="270">
        <f>MAX(A$3:A5337)+1</f>
        <v>5013</v>
      </c>
      <c r="B5338" s="270" t="s">
        <v>13706</v>
      </c>
      <c r="C5338" s="393" t="s">
        <v>13707</v>
      </c>
      <c r="D5338" s="410" t="s">
        <v>13708</v>
      </c>
      <c r="E5338" s="410" t="s">
        <v>13709</v>
      </c>
      <c r="F5338" s="474"/>
      <c r="G5338" s="270"/>
      <c r="H5338" s="283" t="s">
        <v>44</v>
      </c>
      <c r="I5338" s="283" t="s">
        <v>13705</v>
      </c>
      <c r="J5338" s="490" t="s">
        <v>31</v>
      </c>
      <c r="K5338" s="490" t="s">
        <v>31</v>
      </c>
      <c r="L5338" s="490" t="s">
        <v>31</v>
      </c>
      <c r="M5338" s="490" t="s">
        <v>31</v>
      </c>
      <c r="N5338" s="490" t="s">
        <v>31</v>
      </c>
      <c r="O5338" s="490" t="s">
        <v>31</v>
      </c>
      <c r="P5338" s="377" t="s">
        <v>31</v>
      </c>
      <c r="Q5338" s="377" t="s">
        <v>31</v>
      </c>
      <c r="R5338" s="377" t="s">
        <v>31</v>
      </c>
      <c r="S5338" s="430" t="s">
        <v>13707</v>
      </c>
      <c r="T5338" s="283"/>
      <c r="U5338" s="283"/>
      <c r="V5338" s="270"/>
      <c r="W5338" s="270" t="s">
        <v>21</v>
      </c>
    </row>
    <row r="5339" s="253" customFormat="true" ht="38.25" hidden="true" spans="1:23">
      <c r="A5339" s="270">
        <f>MAX(A$3:A5338)+1</f>
        <v>5014</v>
      </c>
      <c r="B5339" s="270" t="s">
        <v>13710</v>
      </c>
      <c r="C5339" s="503" t="s">
        <v>13711</v>
      </c>
      <c r="D5339" s="410" t="s">
        <v>13712</v>
      </c>
      <c r="E5339" s="410" t="s">
        <v>13711</v>
      </c>
      <c r="F5339" s="474" t="s">
        <v>13713</v>
      </c>
      <c r="G5339" s="270"/>
      <c r="H5339" s="283" t="s">
        <v>39</v>
      </c>
      <c r="I5339" s="283" t="s">
        <v>13705</v>
      </c>
      <c r="J5339" s="490" t="s">
        <v>31</v>
      </c>
      <c r="K5339" s="490" t="s">
        <v>31</v>
      </c>
      <c r="L5339" s="490" t="s">
        <v>31</v>
      </c>
      <c r="M5339" s="490" t="s">
        <v>31</v>
      </c>
      <c r="N5339" s="490" t="s">
        <v>31</v>
      </c>
      <c r="O5339" s="490" t="s">
        <v>31</v>
      </c>
      <c r="P5339" s="377" t="s">
        <v>31</v>
      </c>
      <c r="Q5339" s="377" t="s">
        <v>31</v>
      </c>
      <c r="R5339" s="377" t="s">
        <v>31</v>
      </c>
      <c r="S5339" s="430" t="s">
        <v>13714</v>
      </c>
      <c r="T5339" s="283"/>
      <c r="U5339" s="283"/>
      <c r="V5339" s="270"/>
      <c r="W5339" s="270" t="s">
        <v>21</v>
      </c>
    </row>
    <row r="5340" s="253" customFormat="true" ht="102" hidden="true" spans="1:23">
      <c r="A5340" s="270">
        <f>MAX(A$3:A5339)+1</f>
        <v>5015</v>
      </c>
      <c r="B5340" s="270">
        <v>331602005</v>
      </c>
      <c r="C5340" s="503" t="s">
        <v>13715</v>
      </c>
      <c r="D5340" s="410" t="s">
        <v>13716</v>
      </c>
      <c r="E5340" s="410" t="s">
        <v>13715</v>
      </c>
      <c r="F5340" s="474" t="s">
        <v>13717</v>
      </c>
      <c r="G5340" s="270"/>
      <c r="H5340" s="283" t="s">
        <v>39</v>
      </c>
      <c r="I5340" s="283" t="s">
        <v>40</v>
      </c>
      <c r="J5340" s="490" t="s">
        <v>31</v>
      </c>
      <c r="K5340" s="490" t="s">
        <v>31</v>
      </c>
      <c r="L5340" s="490" t="s">
        <v>31</v>
      </c>
      <c r="M5340" s="490" t="s">
        <v>31</v>
      </c>
      <c r="N5340" s="490" t="s">
        <v>31</v>
      </c>
      <c r="O5340" s="490" t="s">
        <v>31</v>
      </c>
      <c r="P5340" s="377" t="s">
        <v>31</v>
      </c>
      <c r="Q5340" s="377" t="s">
        <v>31</v>
      </c>
      <c r="R5340" s="377" t="s">
        <v>31</v>
      </c>
      <c r="S5340" s="430"/>
      <c r="T5340" s="283"/>
      <c r="U5340" s="283"/>
      <c r="V5340" s="270"/>
      <c r="W5340" s="270" t="s">
        <v>21</v>
      </c>
    </row>
    <row r="5341" s="253" customFormat="true" ht="38.25" hidden="true" spans="1:23">
      <c r="A5341" s="270">
        <f>MAX(A$3:A5340)+1</f>
        <v>5016</v>
      </c>
      <c r="B5341" s="270" t="s">
        <v>13718</v>
      </c>
      <c r="C5341" s="393" t="s">
        <v>13655</v>
      </c>
      <c r="D5341" s="410" t="s">
        <v>13719</v>
      </c>
      <c r="E5341" s="410" t="s">
        <v>13720</v>
      </c>
      <c r="F5341" s="474"/>
      <c r="G5341" s="270"/>
      <c r="H5341" s="283" t="s">
        <v>44</v>
      </c>
      <c r="I5341" s="283" t="s">
        <v>40</v>
      </c>
      <c r="J5341" s="490" t="s">
        <v>31</v>
      </c>
      <c r="K5341" s="490" t="s">
        <v>31</v>
      </c>
      <c r="L5341" s="490" t="s">
        <v>31</v>
      </c>
      <c r="M5341" s="490" t="s">
        <v>31</v>
      </c>
      <c r="N5341" s="490" t="s">
        <v>31</v>
      </c>
      <c r="O5341" s="490" t="s">
        <v>31</v>
      </c>
      <c r="P5341" s="377" t="s">
        <v>31</v>
      </c>
      <c r="Q5341" s="377" t="s">
        <v>31</v>
      </c>
      <c r="R5341" s="377" t="s">
        <v>31</v>
      </c>
      <c r="S5341" s="430" t="s">
        <v>13655</v>
      </c>
      <c r="T5341" s="283"/>
      <c r="U5341" s="283"/>
      <c r="V5341" s="270"/>
      <c r="W5341" s="270" t="s">
        <v>21</v>
      </c>
    </row>
    <row r="5342" s="253" customFormat="true" ht="38.25" hidden="true" spans="1:23">
      <c r="A5342" s="270">
        <f>MAX(A$3:A5341)+1</f>
        <v>5017</v>
      </c>
      <c r="B5342" s="270" t="s">
        <v>13721</v>
      </c>
      <c r="C5342" s="393" t="s">
        <v>13707</v>
      </c>
      <c r="D5342" s="410" t="s">
        <v>13722</v>
      </c>
      <c r="E5342" s="410" t="s">
        <v>13723</v>
      </c>
      <c r="F5342" s="474"/>
      <c r="G5342" s="270"/>
      <c r="H5342" s="283" t="s">
        <v>44</v>
      </c>
      <c r="I5342" s="283" t="s">
        <v>40</v>
      </c>
      <c r="J5342" s="490" t="s">
        <v>31</v>
      </c>
      <c r="K5342" s="490" t="s">
        <v>31</v>
      </c>
      <c r="L5342" s="490" t="s">
        <v>31</v>
      </c>
      <c r="M5342" s="490" t="s">
        <v>31</v>
      </c>
      <c r="N5342" s="490" t="s">
        <v>31</v>
      </c>
      <c r="O5342" s="490" t="s">
        <v>31</v>
      </c>
      <c r="P5342" s="377" t="s">
        <v>31</v>
      </c>
      <c r="Q5342" s="377" t="s">
        <v>31</v>
      </c>
      <c r="R5342" s="377" t="s">
        <v>31</v>
      </c>
      <c r="S5342" s="430" t="s">
        <v>13707</v>
      </c>
      <c r="T5342" s="283"/>
      <c r="U5342" s="283"/>
      <c r="V5342" s="270"/>
      <c r="W5342" s="270" t="s">
        <v>21</v>
      </c>
    </row>
    <row r="5343" s="253" customFormat="true" ht="102" hidden="true" spans="1:23">
      <c r="A5343" s="270">
        <f>MAX(A$3:A5342)+1</f>
        <v>5018</v>
      </c>
      <c r="B5343" s="270">
        <v>331602006</v>
      </c>
      <c r="C5343" s="503" t="s">
        <v>13724</v>
      </c>
      <c r="D5343" s="410" t="s">
        <v>13725</v>
      </c>
      <c r="E5343" s="410" t="s">
        <v>13724</v>
      </c>
      <c r="F5343" s="474" t="s">
        <v>13726</v>
      </c>
      <c r="G5343" s="270"/>
      <c r="H5343" s="283" t="s">
        <v>39</v>
      </c>
      <c r="I5343" s="283" t="s">
        <v>40</v>
      </c>
      <c r="J5343" s="490" t="s">
        <v>31</v>
      </c>
      <c r="K5343" s="490" t="s">
        <v>31</v>
      </c>
      <c r="L5343" s="490" t="s">
        <v>31</v>
      </c>
      <c r="M5343" s="490" t="s">
        <v>31</v>
      </c>
      <c r="N5343" s="490" t="s">
        <v>31</v>
      </c>
      <c r="O5343" s="490" t="s">
        <v>31</v>
      </c>
      <c r="P5343" s="377" t="s">
        <v>31</v>
      </c>
      <c r="Q5343" s="377" t="s">
        <v>31</v>
      </c>
      <c r="R5343" s="377" t="s">
        <v>31</v>
      </c>
      <c r="S5343" s="430"/>
      <c r="T5343" s="283"/>
      <c r="U5343" s="283"/>
      <c r="V5343" s="270"/>
      <c r="W5343" s="270" t="s">
        <v>21</v>
      </c>
    </row>
    <row r="5344" s="253" customFormat="true" ht="38.25" hidden="true" spans="1:23">
      <c r="A5344" s="270">
        <f>MAX(A$3:A5343)+1</f>
        <v>5019</v>
      </c>
      <c r="B5344" s="270" t="s">
        <v>13727</v>
      </c>
      <c r="C5344" s="393" t="s">
        <v>13655</v>
      </c>
      <c r="D5344" s="410" t="s">
        <v>13728</v>
      </c>
      <c r="E5344" s="410" t="s">
        <v>13729</v>
      </c>
      <c r="F5344" s="474"/>
      <c r="G5344" s="270"/>
      <c r="H5344" s="283" t="s">
        <v>44</v>
      </c>
      <c r="I5344" s="283" t="s">
        <v>40</v>
      </c>
      <c r="J5344" s="490" t="s">
        <v>31</v>
      </c>
      <c r="K5344" s="490" t="s">
        <v>31</v>
      </c>
      <c r="L5344" s="490" t="s">
        <v>31</v>
      </c>
      <c r="M5344" s="490" t="s">
        <v>31</v>
      </c>
      <c r="N5344" s="490" t="s">
        <v>31</v>
      </c>
      <c r="O5344" s="490" t="s">
        <v>31</v>
      </c>
      <c r="P5344" s="377" t="s">
        <v>31</v>
      </c>
      <c r="Q5344" s="377" t="s">
        <v>31</v>
      </c>
      <c r="R5344" s="377" t="s">
        <v>31</v>
      </c>
      <c r="S5344" s="430" t="s">
        <v>13655</v>
      </c>
      <c r="T5344" s="283"/>
      <c r="U5344" s="283"/>
      <c r="V5344" s="270"/>
      <c r="W5344" s="270" t="s">
        <v>21</v>
      </c>
    </row>
    <row r="5345" s="253" customFormat="true" ht="38.25" hidden="true" spans="1:23">
      <c r="A5345" s="270">
        <f>MAX(A$3:A5344)+1</f>
        <v>5020</v>
      </c>
      <c r="B5345" s="270" t="s">
        <v>13730</v>
      </c>
      <c r="C5345" s="393" t="s">
        <v>13707</v>
      </c>
      <c r="D5345" s="410" t="s">
        <v>13731</v>
      </c>
      <c r="E5345" s="410" t="s">
        <v>13732</v>
      </c>
      <c r="F5345" s="474"/>
      <c r="G5345" s="270"/>
      <c r="H5345" s="283" t="s">
        <v>44</v>
      </c>
      <c r="I5345" s="283" t="s">
        <v>40</v>
      </c>
      <c r="J5345" s="490" t="s">
        <v>31</v>
      </c>
      <c r="K5345" s="490" t="s">
        <v>31</v>
      </c>
      <c r="L5345" s="490" t="s">
        <v>31</v>
      </c>
      <c r="M5345" s="490" t="s">
        <v>31</v>
      </c>
      <c r="N5345" s="490" t="s">
        <v>31</v>
      </c>
      <c r="O5345" s="490" t="s">
        <v>31</v>
      </c>
      <c r="P5345" s="377" t="s">
        <v>31</v>
      </c>
      <c r="Q5345" s="377" t="s">
        <v>31</v>
      </c>
      <c r="R5345" s="377" t="s">
        <v>31</v>
      </c>
      <c r="S5345" s="430" t="s">
        <v>13707</v>
      </c>
      <c r="T5345" s="283"/>
      <c r="U5345" s="283"/>
      <c r="V5345" s="270"/>
      <c r="W5345" s="270" t="s">
        <v>21</v>
      </c>
    </row>
    <row r="5346" s="253" customFormat="true" ht="114.75" hidden="true" spans="1:23">
      <c r="A5346" s="270">
        <f>MAX(A$3:A5345)+1</f>
        <v>5021</v>
      </c>
      <c r="B5346" s="270">
        <v>331602007</v>
      </c>
      <c r="C5346" s="503" t="s">
        <v>13733</v>
      </c>
      <c r="D5346" s="410" t="s">
        <v>13734</v>
      </c>
      <c r="E5346" s="410" t="s">
        <v>13733</v>
      </c>
      <c r="F5346" s="474" t="s">
        <v>13735</v>
      </c>
      <c r="G5346" s="270"/>
      <c r="H5346" s="283" t="s">
        <v>39</v>
      </c>
      <c r="I5346" s="283" t="s">
        <v>40</v>
      </c>
      <c r="J5346" s="490" t="s">
        <v>31</v>
      </c>
      <c r="K5346" s="490" t="s">
        <v>31</v>
      </c>
      <c r="L5346" s="490" t="s">
        <v>31</v>
      </c>
      <c r="M5346" s="490" t="s">
        <v>31</v>
      </c>
      <c r="N5346" s="490" t="s">
        <v>31</v>
      </c>
      <c r="O5346" s="490" t="s">
        <v>31</v>
      </c>
      <c r="P5346" s="377" t="s">
        <v>31</v>
      </c>
      <c r="Q5346" s="377" t="s">
        <v>31</v>
      </c>
      <c r="R5346" s="377" t="s">
        <v>31</v>
      </c>
      <c r="S5346" s="430"/>
      <c r="T5346" s="283"/>
      <c r="U5346" s="283"/>
      <c r="V5346" s="270"/>
      <c r="W5346" s="270" t="s">
        <v>21</v>
      </c>
    </row>
    <row r="5347" s="253" customFormat="true" ht="38.25" hidden="true" spans="1:23">
      <c r="A5347" s="270">
        <f>MAX(A$3:A5346)+1</f>
        <v>5022</v>
      </c>
      <c r="B5347" s="270" t="s">
        <v>13736</v>
      </c>
      <c r="C5347" s="393" t="s">
        <v>13655</v>
      </c>
      <c r="D5347" s="410" t="s">
        <v>13737</v>
      </c>
      <c r="E5347" s="410" t="s">
        <v>13738</v>
      </c>
      <c r="F5347" s="474"/>
      <c r="G5347" s="270"/>
      <c r="H5347" s="283" t="s">
        <v>44</v>
      </c>
      <c r="I5347" s="283" t="s">
        <v>40</v>
      </c>
      <c r="J5347" s="490" t="s">
        <v>31</v>
      </c>
      <c r="K5347" s="490" t="s">
        <v>31</v>
      </c>
      <c r="L5347" s="490" t="s">
        <v>31</v>
      </c>
      <c r="M5347" s="490" t="s">
        <v>31</v>
      </c>
      <c r="N5347" s="490" t="s">
        <v>31</v>
      </c>
      <c r="O5347" s="490" t="s">
        <v>31</v>
      </c>
      <c r="P5347" s="377" t="s">
        <v>31</v>
      </c>
      <c r="Q5347" s="377" t="s">
        <v>31</v>
      </c>
      <c r="R5347" s="377" t="s">
        <v>31</v>
      </c>
      <c r="S5347" s="430" t="s">
        <v>13655</v>
      </c>
      <c r="T5347" s="283"/>
      <c r="U5347" s="283"/>
      <c r="V5347" s="270"/>
      <c r="W5347" s="270" t="s">
        <v>21</v>
      </c>
    </row>
    <row r="5348" s="253" customFormat="true" ht="38.25" hidden="true" spans="1:23">
      <c r="A5348" s="270">
        <f>MAX(A$3:A5347)+1</f>
        <v>5023</v>
      </c>
      <c r="B5348" s="270" t="s">
        <v>13739</v>
      </c>
      <c r="C5348" s="393" t="s">
        <v>13707</v>
      </c>
      <c r="D5348" s="410" t="s">
        <v>13740</v>
      </c>
      <c r="E5348" s="410" t="s">
        <v>13741</v>
      </c>
      <c r="F5348" s="474"/>
      <c r="G5348" s="270"/>
      <c r="H5348" s="283" t="s">
        <v>44</v>
      </c>
      <c r="I5348" s="283" t="s">
        <v>40</v>
      </c>
      <c r="J5348" s="490" t="s">
        <v>31</v>
      </c>
      <c r="K5348" s="490" t="s">
        <v>31</v>
      </c>
      <c r="L5348" s="490" t="s">
        <v>31</v>
      </c>
      <c r="M5348" s="490" t="s">
        <v>31</v>
      </c>
      <c r="N5348" s="490" t="s">
        <v>31</v>
      </c>
      <c r="O5348" s="490" t="s">
        <v>31</v>
      </c>
      <c r="P5348" s="377" t="s">
        <v>31</v>
      </c>
      <c r="Q5348" s="377" t="s">
        <v>31</v>
      </c>
      <c r="R5348" s="377" t="s">
        <v>31</v>
      </c>
      <c r="S5348" s="430" t="s">
        <v>13707</v>
      </c>
      <c r="T5348" s="283"/>
      <c r="U5348" s="283"/>
      <c r="V5348" s="270"/>
      <c r="W5348" s="270" t="s">
        <v>21</v>
      </c>
    </row>
    <row r="5349" s="253" customFormat="true" ht="63.75" hidden="true" spans="1:23">
      <c r="A5349" s="270">
        <f>MAX(A$3:A5348)+1</f>
        <v>5024</v>
      </c>
      <c r="B5349" s="270">
        <v>331602008</v>
      </c>
      <c r="C5349" s="503" t="s">
        <v>13742</v>
      </c>
      <c r="D5349" s="410" t="s">
        <v>13743</v>
      </c>
      <c r="E5349" s="410" t="s">
        <v>13742</v>
      </c>
      <c r="F5349" s="474" t="s">
        <v>13744</v>
      </c>
      <c r="G5349" s="270"/>
      <c r="H5349" s="283" t="s">
        <v>29</v>
      </c>
      <c r="I5349" s="283" t="s">
        <v>13745</v>
      </c>
      <c r="J5349" s="490" t="s">
        <v>70</v>
      </c>
      <c r="K5349" s="490" t="s">
        <v>70</v>
      </c>
      <c r="L5349" s="490" t="s">
        <v>70</v>
      </c>
      <c r="M5349" s="490" t="s">
        <v>70</v>
      </c>
      <c r="N5349" s="490" t="s">
        <v>70</v>
      </c>
      <c r="O5349" s="490" t="s">
        <v>70</v>
      </c>
      <c r="P5349" s="377" t="s">
        <v>70</v>
      </c>
      <c r="Q5349" s="377" t="s">
        <v>70</v>
      </c>
      <c r="R5349" s="377" t="s">
        <v>70</v>
      </c>
      <c r="S5349" s="430" t="s">
        <v>5353</v>
      </c>
      <c r="T5349" s="283"/>
      <c r="U5349" s="283"/>
      <c r="V5349" s="270"/>
      <c r="W5349" s="270" t="s">
        <v>21</v>
      </c>
    </row>
    <row r="5350" s="253" customFormat="true" ht="38.25" hidden="true" spans="1:23">
      <c r="A5350" s="270">
        <f>MAX(A$3:A5349)+1</f>
        <v>5025</v>
      </c>
      <c r="B5350" s="270">
        <v>331602009</v>
      </c>
      <c r="C5350" s="503" t="s">
        <v>13746</v>
      </c>
      <c r="D5350" s="410" t="s">
        <v>13747</v>
      </c>
      <c r="E5350" s="410" t="s">
        <v>13746</v>
      </c>
      <c r="F5350" s="474" t="s">
        <v>13748</v>
      </c>
      <c r="G5350" s="270"/>
      <c r="H5350" s="283" t="s">
        <v>39</v>
      </c>
      <c r="I5350" s="283" t="s">
        <v>40</v>
      </c>
      <c r="J5350" s="490" t="s">
        <v>31</v>
      </c>
      <c r="K5350" s="490" t="s">
        <v>31</v>
      </c>
      <c r="L5350" s="490" t="s">
        <v>31</v>
      </c>
      <c r="M5350" s="490" t="s">
        <v>31</v>
      </c>
      <c r="N5350" s="490" t="s">
        <v>31</v>
      </c>
      <c r="O5350" s="490" t="s">
        <v>31</v>
      </c>
      <c r="P5350" s="377" t="s">
        <v>31</v>
      </c>
      <c r="Q5350" s="377" t="s">
        <v>31</v>
      </c>
      <c r="R5350" s="377" t="s">
        <v>31</v>
      </c>
      <c r="S5350" s="270"/>
      <c r="T5350" s="283"/>
      <c r="U5350" s="283"/>
      <c r="V5350" s="270"/>
      <c r="W5350" s="270" t="s">
        <v>21</v>
      </c>
    </row>
    <row r="5351" s="253" customFormat="true" ht="38.25" hidden="true" spans="1:23">
      <c r="A5351" s="270">
        <f>MAX(A$3:A5350)+1</f>
        <v>5026</v>
      </c>
      <c r="B5351" s="270">
        <v>331602010</v>
      </c>
      <c r="C5351" s="503" t="s">
        <v>13749</v>
      </c>
      <c r="D5351" s="410" t="s">
        <v>13750</v>
      </c>
      <c r="E5351" s="410" t="s">
        <v>13749</v>
      </c>
      <c r="F5351" s="474" t="s">
        <v>13751</v>
      </c>
      <c r="G5351" s="270"/>
      <c r="H5351" s="283" t="s">
        <v>39</v>
      </c>
      <c r="I5351" s="283" t="s">
        <v>40</v>
      </c>
      <c r="J5351" s="490" t="s">
        <v>31</v>
      </c>
      <c r="K5351" s="490" t="s">
        <v>31</v>
      </c>
      <c r="L5351" s="490" t="s">
        <v>31</v>
      </c>
      <c r="M5351" s="490" t="s">
        <v>31</v>
      </c>
      <c r="N5351" s="490" t="s">
        <v>31</v>
      </c>
      <c r="O5351" s="490" t="s">
        <v>31</v>
      </c>
      <c r="P5351" s="377" t="s">
        <v>31</v>
      </c>
      <c r="Q5351" s="377" t="s">
        <v>31</v>
      </c>
      <c r="R5351" s="377" t="s">
        <v>31</v>
      </c>
      <c r="S5351" s="270"/>
      <c r="T5351" s="283"/>
      <c r="U5351" s="283"/>
      <c r="V5351" s="270"/>
      <c r="W5351" s="270" t="s">
        <v>21</v>
      </c>
    </row>
    <row r="5352" s="253" customFormat="true" ht="38.25" hidden="true" spans="1:23">
      <c r="A5352" s="270">
        <f>MAX(A$3:A5351)+1</f>
        <v>5027</v>
      </c>
      <c r="B5352" s="270">
        <v>331602011</v>
      </c>
      <c r="C5352" s="503" t="s">
        <v>13752</v>
      </c>
      <c r="D5352" s="410" t="s">
        <v>13753</v>
      </c>
      <c r="E5352" s="410" t="s">
        <v>13752</v>
      </c>
      <c r="F5352" s="474"/>
      <c r="G5352" s="270"/>
      <c r="H5352" s="283" t="s">
        <v>29</v>
      </c>
      <c r="I5352" s="283" t="s">
        <v>842</v>
      </c>
      <c r="J5352" s="490" t="s">
        <v>31</v>
      </c>
      <c r="K5352" s="490" t="s">
        <v>31</v>
      </c>
      <c r="L5352" s="490" t="s">
        <v>31</v>
      </c>
      <c r="M5352" s="490" t="s">
        <v>31</v>
      </c>
      <c r="N5352" s="490" t="s">
        <v>31</v>
      </c>
      <c r="O5352" s="490" t="s">
        <v>31</v>
      </c>
      <c r="P5352" s="377" t="s">
        <v>31</v>
      </c>
      <c r="Q5352" s="377" t="s">
        <v>31</v>
      </c>
      <c r="R5352" s="377" t="s">
        <v>31</v>
      </c>
      <c r="S5352" s="270"/>
      <c r="T5352" s="283"/>
      <c r="U5352" s="283"/>
      <c r="V5352" s="270"/>
      <c r="W5352" s="270" t="s">
        <v>21</v>
      </c>
    </row>
    <row r="5353" s="253" customFormat="true" ht="40.5" hidden="true" spans="1:23">
      <c r="A5353" s="270">
        <f>MAX(A$3:A5352)+1</f>
        <v>5028</v>
      </c>
      <c r="B5353" s="270" t="s">
        <v>13754</v>
      </c>
      <c r="C5353" s="503" t="s">
        <v>13755</v>
      </c>
      <c r="D5353" s="410" t="s">
        <v>13753</v>
      </c>
      <c r="E5353" s="410" t="s">
        <v>13752</v>
      </c>
      <c r="F5353" s="474"/>
      <c r="G5353" s="270"/>
      <c r="H5353" s="283" t="s">
        <v>29</v>
      </c>
      <c r="I5353" s="283" t="s">
        <v>40</v>
      </c>
      <c r="J5353" s="490" t="s">
        <v>31</v>
      </c>
      <c r="K5353" s="490" t="s">
        <v>31</v>
      </c>
      <c r="L5353" s="490" t="s">
        <v>31</v>
      </c>
      <c r="M5353" s="490" t="s">
        <v>31</v>
      </c>
      <c r="N5353" s="490" t="s">
        <v>31</v>
      </c>
      <c r="O5353" s="490" t="s">
        <v>31</v>
      </c>
      <c r="P5353" s="377" t="s">
        <v>31</v>
      </c>
      <c r="Q5353" s="377" t="s">
        <v>31</v>
      </c>
      <c r="R5353" s="377" t="s">
        <v>31</v>
      </c>
      <c r="S5353" s="270"/>
      <c r="T5353" s="283"/>
      <c r="U5353" s="283"/>
      <c r="V5353" s="270"/>
      <c r="W5353" s="270" t="s">
        <v>21</v>
      </c>
    </row>
    <row r="5354" s="253" customFormat="true" ht="38.25" hidden="true" spans="1:23">
      <c r="A5354" s="270">
        <f>MAX(A$3:A5353)+1</f>
        <v>5029</v>
      </c>
      <c r="B5354" s="270">
        <v>331602012</v>
      </c>
      <c r="C5354" s="503" t="s">
        <v>13756</v>
      </c>
      <c r="D5354" s="410" t="s">
        <v>13757</v>
      </c>
      <c r="E5354" s="410" t="s">
        <v>13756</v>
      </c>
      <c r="F5354" s="474"/>
      <c r="G5354" s="270"/>
      <c r="H5354" s="283" t="s">
        <v>39</v>
      </c>
      <c r="I5354" s="283" t="s">
        <v>40</v>
      </c>
      <c r="J5354" s="490" t="s">
        <v>31</v>
      </c>
      <c r="K5354" s="490" t="s">
        <v>31</v>
      </c>
      <c r="L5354" s="490" t="s">
        <v>31</v>
      </c>
      <c r="M5354" s="490" t="s">
        <v>31</v>
      </c>
      <c r="N5354" s="490" t="s">
        <v>31</v>
      </c>
      <c r="O5354" s="490" t="s">
        <v>31</v>
      </c>
      <c r="P5354" s="377" t="s">
        <v>31</v>
      </c>
      <c r="Q5354" s="377" t="s">
        <v>31</v>
      </c>
      <c r="R5354" s="377" t="s">
        <v>31</v>
      </c>
      <c r="S5354" s="270"/>
      <c r="T5354" s="283"/>
      <c r="U5354" s="283"/>
      <c r="V5354" s="270"/>
      <c r="W5354" s="270" t="s">
        <v>21</v>
      </c>
    </row>
    <row r="5355" s="253" customFormat="true" ht="51" hidden="true" spans="1:23">
      <c r="A5355" s="270">
        <f>MAX(A$3:A5354)+1</f>
        <v>5030</v>
      </c>
      <c r="B5355" s="270">
        <v>331602013</v>
      </c>
      <c r="C5355" s="341" t="s">
        <v>13758</v>
      </c>
      <c r="D5355" s="410" t="s">
        <v>13759</v>
      </c>
      <c r="E5355" s="410" t="s">
        <v>13760</v>
      </c>
      <c r="F5355" s="474" t="s">
        <v>13761</v>
      </c>
      <c r="G5355" s="272"/>
      <c r="H5355" s="283" t="s">
        <v>39</v>
      </c>
      <c r="I5355" s="283" t="s">
        <v>40</v>
      </c>
      <c r="J5355" s="490" t="s">
        <v>31</v>
      </c>
      <c r="K5355" s="490" t="s">
        <v>31</v>
      </c>
      <c r="L5355" s="490" t="s">
        <v>31</v>
      </c>
      <c r="M5355" s="490" t="s">
        <v>31</v>
      </c>
      <c r="N5355" s="490" t="s">
        <v>31</v>
      </c>
      <c r="O5355" s="490" t="s">
        <v>31</v>
      </c>
      <c r="P5355" s="377" t="s">
        <v>31</v>
      </c>
      <c r="Q5355" s="377" t="s">
        <v>31</v>
      </c>
      <c r="R5355" s="377" t="s">
        <v>31</v>
      </c>
      <c r="S5355" s="270"/>
      <c r="T5355" s="283"/>
      <c r="U5355" s="283"/>
      <c r="V5355" s="270"/>
      <c r="W5355" s="270" t="s">
        <v>21</v>
      </c>
    </row>
    <row r="5356" s="253" customFormat="true" ht="51" hidden="true" spans="1:23">
      <c r="A5356" s="270">
        <f>MAX(A$3:A5355)+1</f>
        <v>5031</v>
      </c>
      <c r="B5356" s="270" t="s">
        <v>13762</v>
      </c>
      <c r="C5356" s="341" t="s">
        <v>13763</v>
      </c>
      <c r="D5356" s="410" t="s">
        <v>13759</v>
      </c>
      <c r="E5356" s="410" t="s">
        <v>13760</v>
      </c>
      <c r="F5356" s="474" t="s">
        <v>13764</v>
      </c>
      <c r="G5356" s="272"/>
      <c r="H5356" s="283" t="s">
        <v>39</v>
      </c>
      <c r="I5356" s="283" t="s">
        <v>40</v>
      </c>
      <c r="J5356" s="490" t="s">
        <v>31</v>
      </c>
      <c r="K5356" s="490" t="s">
        <v>31</v>
      </c>
      <c r="L5356" s="490" t="s">
        <v>31</v>
      </c>
      <c r="M5356" s="490" t="s">
        <v>31</v>
      </c>
      <c r="N5356" s="490" t="s">
        <v>31</v>
      </c>
      <c r="O5356" s="490" t="s">
        <v>31</v>
      </c>
      <c r="P5356" s="377" t="s">
        <v>31</v>
      </c>
      <c r="Q5356" s="377" t="s">
        <v>31</v>
      </c>
      <c r="R5356" s="377" t="s">
        <v>31</v>
      </c>
      <c r="S5356" s="270"/>
      <c r="T5356" s="283"/>
      <c r="U5356" s="283"/>
      <c r="V5356" s="270"/>
      <c r="W5356" s="270" t="s">
        <v>21</v>
      </c>
    </row>
    <row r="5357" s="253" customFormat="true" ht="38.25" hidden="true" spans="1:23">
      <c r="A5357" s="270">
        <f>MAX(A$3:A5356)+1</f>
        <v>5032</v>
      </c>
      <c r="B5357" s="270" t="s">
        <v>13765</v>
      </c>
      <c r="C5357" s="341" t="s">
        <v>13766</v>
      </c>
      <c r="D5357" s="410" t="s">
        <v>13759</v>
      </c>
      <c r="E5357" s="410" t="s">
        <v>13760</v>
      </c>
      <c r="F5357" s="474" t="s">
        <v>13767</v>
      </c>
      <c r="G5357" s="272"/>
      <c r="H5357" s="283" t="s">
        <v>39</v>
      </c>
      <c r="I5357" s="283" t="s">
        <v>40</v>
      </c>
      <c r="J5357" s="490" t="s">
        <v>31</v>
      </c>
      <c r="K5357" s="490" t="s">
        <v>31</v>
      </c>
      <c r="L5357" s="490" t="s">
        <v>31</v>
      </c>
      <c r="M5357" s="490" t="s">
        <v>31</v>
      </c>
      <c r="N5357" s="490" t="s">
        <v>31</v>
      </c>
      <c r="O5357" s="490" t="s">
        <v>31</v>
      </c>
      <c r="P5357" s="377" t="s">
        <v>31</v>
      </c>
      <c r="Q5357" s="377" t="s">
        <v>31</v>
      </c>
      <c r="R5357" s="377" t="s">
        <v>31</v>
      </c>
      <c r="S5357" s="270"/>
      <c r="T5357" s="283"/>
      <c r="U5357" s="283"/>
      <c r="V5357" s="270"/>
      <c r="W5357" s="270" t="s">
        <v>21</v>
      </c>
    </row>
    <row r="5358" s="253" customFormat="true" ht="38.25" hidden="true" spans="1:23">
      <c r="A5358" s="270">
        <f>MAX(A$3:A5357)+1</f>
        <v>5033</v>
      </c>
      <c r="B5358" s="270" t="s">
        <v>13768</v>
      </c>
      <c r="C5358" s="393" t="s">
        <v>13655</v>
      </c>
      <c r="D5358" s="410" t="s">
        <v>13769</v>
      </c>
      <c r="E5358" s="410" t="s">
        <v>13770</v>
      </c>
      <c r="F5358" s="177"/>
      <c r="G5358" s="270"/>
      <c r="H5358" s="283" t="s">
        <v>39</v>
      </c>
      <c r="I5358" s="283" t="s">
        <v>40</v>
      </c>
      <c r="J5358" s="490" t="s">
        <v>31</v>
      </c>
      <c r="K5358" s="490" t="s">
        <v>31</v>
      </c>
      <c r="L5358" s="490" t="s">
        <v>31</v>
      </c>
      <c r="M5358" s="490" t="s">
        <v>31</v>
      </c>
      <c r="N5358" s="490" t="s">
        <v>31</v>
      </c>
      <c r="O5358" s="490" t="s">
        <v>31</v>
      </c>
      <c r="P5358" s="377" t="s">
        <v>31</v>
      </c>
      <c r="Q5358" s="377" t="s">
        <v>31</v>
      </c>
      <c r="R5358" s="377" t="s">
        <v>31</v>
      </c>
      <c r="S5358" s="503" t="s">
        <v>13655</v>
      </c>
      <c r="T5358" s="283"/>
      <c r="U5358" s="283"/>
      <c r="V5358" s="270"/>
      <c r="W5358" s="270" t="s">
        <v>21</v>
      </c>
    </row>
    <row r="5359" s="253" customFormat="true" ht="38.25" hidden="true" spans="1:23">
      <c r="A5359" s="270">
        <f>MAX(A$3:A5358)+1</f>
        <v>5034</v>
      </c>
      <c r="B5359" s="270" t="s">
        <v>13771</v>
      </c>
      <c r="C5359" s="393" t="s">
        <v>13707</v>
      </c>
      <c r="D5359" s="410" t="s">
        <v>13759</v>
      </c>
      <c r="E5359" s="410" t="s">
        <v>13760</v>
      </c>
      <c r="F5359" s="177"/>
      <c r="G5359" s="270"/>
      <c r="H5359" s="283" t="s">
        <v>39</v>
      </c>
      <c r="I5359" s="283" t="s">
        <v>40</v>
      </c>
      <c r="J5359" s="490" t="s">
        <v>31</v>
      </c>
      <c r="K5359" s="490" t="s">
        <v>31</v>
      </c>
      <c r="L5359" s="490" t="s">
        <v>31</v>
      </c>
      <c r="M5359" s="490" t="s">
        <v>31</v>
      </c>
      <c r="N5359" s="490" t="s">
        <v>31</v>
      </c>
      <c r="O5359" s="490" t="s">
        <v>31</v>
      </c>
      <c r="P5359" s="377" t="s">
        <v>31</v>
      </c>
      <c r="Q5359" s="377" t="s">
        <v>31</v>
      </c>
      <c r="R5359" s="377" t="s">
        <v>31</v>
      </c>
      <c r="S5359" s="503" t="s">
        <v>13707</v>
      </c>
      <c r="T5359" s="283"/>
      <c r="U5359" s="283"/>
      <c r="V5359" s="270"/>
      <c r="W5359" s="270" t="s">
        <v>21</v>
      </c>
    </row>
    <row r="5360" s="253" customFormat="true" ht="63.75" hidden="true" spans="1:23">
      <c r="A5360" s="270">
        <f>MAX(A$3:A5359)+1</f>
        <v>5035</v>
      </c>
      <c r="B5360" s="270">
        <v>331602014</v>
      </c>
      <c r="C5360" s="502" t="s">
        <v>13772</v>
      </c>
      <c r="D5360" s="410" t="s">
        <v>13773</v>
      </c>
      <c r="E5360" s="410" t="s">
        <v>13772</v>
      </c>
      <c r="F5360" s="496"/>
      <c r="G5360" s="270"/>
      <c r="H5360" s="283" t="s">
        <v>29</v>
      </c>
      <c r="I5360" s="283" t="s">
        <v>13774</v>
      </c>
      <c r="J5360" s="490" t="s">
        <v>70</v>
      </c>
      <c r="K5360" s="490" t="s">
        <v>70</v>
      </c>
      <c r="L5360" s="490" t="s">
        <v>70</v>
      </c>
      <c r="M5360" s="490" t="s">
        <v>70</v>
      </c>
      <c r="N5360" s="490" t="s">
        <v>70</v>
      </c>
      <c r="O5360" s="490" t="s">
        <v>70</v>
      </c>
      <c r="P5360" s="377" t="s">
        <v>70</v>
      </c>
      <c r="Q5360" s="377" t="s">
        <v>70</v>
      </c>
      <c r="R5360" s="377" t="s">
        <v>70</v>
      </c>
      <c r="S5360" s="430" t="s">
        <v>5353</v>
      </c>
      <c r="T5360" s="283"/>
      <c r="U5360" s="283"/>
      <c r="V5360" s="270"/>
      <c r="W5360" s="270" t="s">
        <v>21</v>
      </c>
    </row>
    <row r="5361" s="253" customFormat="true" ht="63.75" hidden="true" spans="1:23">
      <c r="A5361" s="270">
        <f>MAX(A$3:A5360)+1</f>
        <v>5036</v>
      </c>
      <c r="B5361" s="270" t="s">
        <v>13775</v>
      </c>
      <c r="C5361" s="502" t="s">
        <v>13776</v>
      </c>
      <c r="D5361" s="550" t="s">
        <v>13773</v>
      </c>
      <c r="E5361" s="410" t="s">
        <v>13777</v>
      </c>
      <c r="F5361" s="496"/>
      <c r="G5361" s="270"/>
      <c r="H5361" s="283" t="s">
        <v>29</v>
      </c>
      <c r="I5361" s="283" t="s">
        <v>13778</v>
      </c>
      <c r="J5361" s="490" t="s">
        <v>70</v>
      </c>
      <c r="K5361" s="490" t="s">
        <v>70</v>
      </c>
      <c r="L5361" s="490" t="s">
        <v>70</v>
      </c>
      <c r="M5361" s="490" t="s">
        <v>70</v>
      </c>
      <c r="N5361" s="490" t="s">
        <v>70</v>
      </c>
      <c r="O5361" s="490" t="s">
        <v>70</v>
      </c>
      <c r="P5361" s="377" t="s">
        <v>70</v>
      </c>
      <c r="Q5361" s="377" t="s">
        <v>70</v>
      </c>
      <c r="R5361" s="377" t="s">
        <v>70</v>
      </c>
      <c r="S5361" s="430" t="s">
        <v>5353</v>
      </c>
      <c r="T5361" s="283"/>
      <c r="U5361" s="283"/>
      <c r="V5361" s="270"/>
      <c r="W5361" s="270" t="s">
        <v>21</v>
      </c>
    </row>
    <row r="5362" s="253" customFormat="true" ht="38.25" hidden="true" spans="1:23">
      <c r="A5362" s="270">
        <f>MAX(A$3:A5361)+1</f>
        <v>5037</v>
      </c>
      <c r="B5362" s="270">
        <v>331602015</v>
      </c>
      <c r="C5362" s="341" t="s">
        <v>13779</v>
      </c>
      <c r="D5362" s="410" t="s">
        <v>13690</v>
      </c>
      <c r="E5362" s="410" t="s">
        <v>13689</v>
      </c>
      <c r="F5362" s="177" t="s">
        <v>13780</v>
      </c>
      <c r="G5362" s="270"/>
      <c r="H5362" s="283" t="s">
        <v>39</v>
      </c>
      <c r="I5362" s="283" t="s">
        <v>40</v>
      </c>
      <c r="J5362" s="490" t="s">
        <v>31</v>
      </c>
      <c r="K5362" s="490" t="s">
        <v>31</v>
      </c>
      <c r="L5362" s="490" t="s">
        <v>31</v>
      </c>
      <c r="M5362" s="490" t="s">
        <v>31</v>
      </c>
      <c r="N5362" s="490" t="s">
        <v>31</v>
      </c>
      <c r="O5362" s="490" t="s">
        <v>31</v>
      </c>
      <c r="P5362" s="377" t="s">
        <v>31</v>
      </c>
      <c r="Q5362" s="377" t="s">
        <v>31</v>
      </c>
      <c r="R5362" s="377" t="s">
        <v>31</v>
      </c>
      <c r="S5362" s="270"/>
      <c r="T5362" s="283"/>
      <c r="U5362" s="283"/>
      <c r="V5362" s="270"/>
      <c r="W5362" s="270" t="s">
        <v>21</v>
      </c>
    </row>
    <row r="5363" s="253" customFormat="true" ht="38.25" hidden="true" spans="1:23">
      <c r="A5363" s="270">
        <f>MAX(A$3:A5362)+1</f>
        <v>5038</v>
      </c>
      <c r="B5363" s="270">
        <v>331602016</v>
      </c>
      <c r="C5363" s="270" t="s">
        <v>13781</v>
      </c>
      <c r="D5363" s="410" t="s">
        <v>13782</v>
      </c>
      <c r="E5363" s="410" t="s">
        <v>8506</v>
      </c>
      <c r="F5363" s="325"/>
      <c r="G5363" s="270" t="s">
        <v>13783</v>
      </c>
      <c r="H5363" s="283" t="s">
        <v>39</v>
      </c>
      <c r="I5363" s="283" t="s">
        <v>40</v>
      </c>
      <c r="J5363" s="289" t="s">
        <v>31</v>
      </c>
      <c r="K5363" s="290"/>
      <c r="L5363" s="291"/>
      <c r="M5363" s="289" t="s">
        <v>31</v>
      </c>
      <c r="N5363" s="290"/>
      <c r="O5363" s="291"/>
      <c r="P5363" s="298" t="s">
        <v>31</v>
      </c>
      <c r="Q5363" s="305"/>
      <c r="R5363" s="306"/>
      <c r="S5363" s="270"/>
      <c r="T5363" s="283"/>
      <c r="U5363" s="283"/>
      <c r="V5363" s="270"/>
      <c r="W5363" s="270" t="s">
        <v>13784</v>
      </c>
    </row>
    <row r="5364" s="253" customFormat="true" ht="38.25" hidden="true" spans="1:23">
      <c r="A5364" s="270">
        <f>MAX(A$3:A5363)+1</f>
        <v>5039</v>
      </c>
      <c r="B5364" s="270" t="s">
        <v>13785</v>
      </c>
      <c r="C5364" s="529" t="s">
        <v>13786</v>
      </c>
      <c r="D5364" s="551" t="s">
        <v>13787</v>
      </c>
      <c r="E5364" s="410" t="s">
        <v>13788</v>
      </c>
      <c r="F5364" s="530"/>
      <c r="G5364" s="270"/>
      <c r="H5364" s="283" t="s">
        <v>39</v>
      </c>
      <c r="I5364" s="283" t="s">
        <v>40</v>
      </c>
      <c r="J5364" s="490" t="s">
        <v>31</v>
      </c>
      <c r="K5364" s="490" t="s">
        <v>31</v>
      </c>
      <c r="L5364" s="490" t="s">
        <v>31</v>
      </c>
      <c r="M5364" s="490" t="s">
        <v>31</v>
      </c>
      <c r="N5364" s="490" t="s">
        <v>31</v>
      </c>
      <c r="O5364" s="490" t="s">
        <v>31</v>
      </c>
      <c r="P5364" s="377" t="s">
        <v>31</v>
      </c>
      <c r="Q5364" s="377" t="s">
        <v>31</v>
      </c>
      <c r="R5364" s="377" t="s">
        <v>31</v>
      </c>
      <c r="S5364" s="270"/>
      <c r="T5364" s="283"/>
      <c r="U5364" s="283"/>
      <c r="V5364" s="270"/>
      <c r="W5364" s="270" t="s">
        <v>13789</v>
      </c>
    </row>
    <row r="5365" s="253" customFormat="true" ht="38.25" hidden="true" spans="1:23">
      <c r="A5365" s="270"/>
      <c r="B5365" s="270">
        <v>331603</v>
      </c>
      <c r="C5365" s="341" t="s">
        <v>13790</v>
      </c>
      <c r="D5365" s="410"/>
      <c r="E5365" s="410"/>
      <c r="F5365" s="270"/>
      <c r="G5365" s="270"/>
      <c r="H5365" s="283"/>
      <c r="I5365" s="283"/>
      <c r="J5365" s="490" t="s">
        <v>31</v>
      </c>
      <c r="K5365" s="490" t="s">
        <v>31</v>
      </c>
      <c r="L5365" s="490" t="s">
        <v>31</v>
      </c>
      <c r="M5365" s="490" t="s">
        <v>31</v>
      </c>
      <c r="N5365" s="490" t="s">
        <v>31</v>
      </c>
      <c r="O5365" s="490" t="s">
        <v>31</v>
      </c>
      <c r="P5365" s="377" t="s">
        <v>31</v>
      </c>
      <c r="Q5365" s="377" t="s">
        <v>31</v>
      </c>
      <c r="R5365" s="377" t="s">
        <v>31</v>
      </c>
      <c r="S5365" s="270"/>
      <c r="T5365" s="283"/>
      <c r="U5365" s="283"/>
      <c r="V5365" s="270"/>
      <c r="W5365" s="270" t="s">
        <v>21</v>
      </c>
    </row>
    <row r="5366" s="253" customFormat="true" ht="38.25" hidden="true" spans="1:23">
      <c r="A5366" s="270">
        <f>MAX(A$3:A5365)+1</f>
        <v>5040</v>
      </c>
      <c r="B5366" s="270">
        <v>331603001</v>
      </c>
      <c r="C5366" s="503" t="s">
        <v>13791</v>
      </c>
      <c r="D5366" s="410" t="s">
        <v>13792</v>
      </c>
      <c r="E5366" s="410" t="s">
        <v>13791</v>
      </c>
      <c r="F5366" s="474" t="s">
        <v>13793</v>
      </c>
      <c r="G5366" s="270"/>
      <c r="H5366" s="283" t="s">
        <v>39</v>
      </c>
      <c r="I5366" s="283" t="s">
        <v>765</v>
      </c>
      <c r="J5366" s="490" t="s">
        <v>31</v>
      </c>
      <c r="K5366" s="490" t="s">
        <v>31</v>
      </c>
      <c r="L5366" s="490" t="s">
        <v>31</v>
      </c>
      <c r="M5366" s="490" t="s">
        <v>31</v>
      </c>
      <c r="N5366" s="490" t="s">
        <v>31</v>
      </c>
      <c r="O5366" s="490" t="s">
        <v>31</v>
      </c>
      <c r="P5366" s="377" t="s">
        <v>31</v>
      </c>
      <c r="Q5366" s="377" t="s">
        <v>31</v>
      </c>
      <c r="R5366" s="377" t="s">
        <v>31</v>
      </c>
      <c r="S5366" s="270"/>
      <c r="T5366" s="283"/>
      <c r="U5366" s="283"/>
      <c r="V5366" s="270"/>
      <c r="W5366" s="270" t="s">
        <v>21</v>
      </c>
    </row>
    <row r="5367" s="253" customFormat="true" ht="38.25" hidden="true" spans="1:23">
      <c r="A5367" s="270">
        <f>MAX(A$3:A5366)+1</f>
        <v>5041</v>
      </c>
      <c r="B5367" s="270">
        <v>331603002</v>
      </c>
      <c r="C5367" s="503" t="s">
        <v>13794</v>
      </c>
      <c r="D5367" s="410" t="s">
        <v>13795</v>
      </c>
      <c r="E5367" s="410" t="s">
        <v>13794</v>
      </c>
      <c r="F5367" s="474" t="s">
        <v>13796</v>
      </c>
      <c r="G5367" s="270"/>
      <c r="H5367" s="283" t="s">
        <v>39</v>
      </c>
      <c r="I5367" s="283" t="s">
        <v>765</v>
      </c>
      <c r="J5367" s="490" t="s">
        <v>31</v>
      </c>
      <c r="K5367" s="490" t="s">
        <v>31</v>
      </c>
      <c r="L5367" s="490" t="s">
        <v>31</v>
      </c>
      <c r="M5367" s="490" t="s">
        <v>31</v>
      </c>
      <c r="N5367" s="490" t="s">
        <v>31</v>
      </c>
      <c r="O5367" s="490" t="s">
        <v>31</v>
      </c>
      <c r="P5367" s="377" t="s">
        <v>31</v>
      </c>
      <c r="Q5367" s="377" t="s">
        <v>31</v>
      </c>
      <c r="R5367" s="377" t="s">
        <v>31</v>
      </c>
      <c r="S5367" s="270"/>
      <c r="T5367" s="283"/>
      <c r="U5367" s="283"/>
      <c r="V5367" s="270"/>
      <c r="W5367" s="270" t="s">
        <v>21</v>
      </c>
    </row>
    <row r="5368" s="253" customFormat="true" ht="40.5" hidden="true" spans="1:23">
      <c r="A5368" s="270">
        <f>MAX(A$3:A5367)+1</f>
        <v>5042</v>
      </c>
      <c r="B5368" s="270">
        <v>331603003</v>
      </c>
      <c r="C5368" s="503" t="s">
        <v>13797</v>
      </c>
      <c r="D5368" s="410" t="s">
        <v>13798</v>
      </c>
      <c r="E5368" s="410" t="s">
        <v>13797</v>
      </c>
      <c r="F5368" s="474" t="s">
        <v>13796</v>
      </c>
      <c r="G5368" s="270"/>
      <c r="H5368" s="283" t="s">
        <v>39</v>
      </c>
      <c r="I5368" s="283" t="s">
        <v>765</v>
      </c>
      <c r="J5368" s="490" t="s">
        <v>31</v>
      </c>
      <c r="K5368" s="490" t="s">
        <v>31</v>
      </c>
      <c r="L5368" s="490" t="s">
        <v>31</v>
      </c>
      <c r="M5368" s="490" t="s">
        <v>31</v>
      </c>
      <c r="N5368" s="490" t="s">
        <v>31</v>
      </c>
      <c r="O5368" s="490" t="s">
        <v>31</v>
      </c>
      <c r="P5368" s="377" t="s">
        <v>31</v>
      </c>
      <c r="Q5368" s="377" t="s">
        <v>31</v>
      </c>
      <c r="R5368" s="377" t="s">
        <v>31</v>
      </c>
      <c r="S5368" s="270"/>
      <c r="T5368" s="283"/>
      <c r="U5368" s="283"/>
      <c r="V5368" s="270"/>
      <c r="W5368" s="270" t="s">
        <v>21</v>
      </c>
    </row>
    <row r="5369" s="253" customFormat="true" ht="40.5" hidden="true" spans="1:23">
      <c r="A5369" s="270">
        <f>MAX(A$3:A5368)+1</f>
        <v>5043</v>
      </c>
      <c r="B5369" s="270">
        <v>331603004</v>
      </c>
      <c r="C5369" s="503" t="s">
        <v>13799</v>
      </c>
      <c r="D5369" s="410" t="s">
        <v>13800</v>
      </c>
      <c r="E5369" s="410" t="s">
        <v>13799</v>
      </c>
      <c r="F5369" s="474" t="s">
        <v>13796</v>
      </c>
      <c r="G5369" s="270"/>
      <c r="H5369" s="283" t="s">
        <v>39</v>
      </c>
      <c r="I5369" s="283" t="s">
        <v>765</v>
      </c>
      <c r="J5369" s="490" t="s">
        <v>31</v>
      </c>
      <c r="K5369" s="490" t="s">
        <v>31</v>
      </c>
      <c r="L5369" s="490" t="s">
        <v>31</v>
      </c>
      <c r="M5369" s="490" t="s">
        <v>31</v>
      </c>
      <c r="N5369" s="490" t="s">
        <v>31</v>
      </c>
      <c r="O5369" s="490" t="s">
        <v>31</v>
      </c>
      <c r="P5369" s="377" t="s">
        <v>31</v>
      </c>
      <c r="Q5369" s="377" t="s">
        <v>31</v>
      </c>
      <c r="R5369" s="377" t="s">
        <v>31</v>
      </c>
      <c r="S5369" s="270"/>
      <c r="T5369" s="283"/>
      <c r="U5369" s="283"/>
      <c r="V5369" s="270"/>
      <c r="W5369" s="270" t="s">
        <v>21</v>
      </c>
    </row>
    <row r="5370" s="253" customFormat="true" ht="38.25" hidden="true" spans="1:23">
      <c r="A5370" s="270">
        <f>MAX(A$3:A5369)+1</f>
        <v>5044</v>
      </c>
      <c r="B5370" s="270">
        <v>331603005</v>
      </c>
      <c r="C5370" s="503" t="s">
        <v>13801</v>
      </c>
      <c r="D5370" s="410" t="s">
        <v>13802</v>
      </c>
      <c r="E5370" s="410" t="s">
        <v>13801</v>
      </c>
      <c r="F5370" s="474"/>
      <c r="G5370" s="270"/>
      <c r="H5370" s="283" t="s">
        <v>39</v>
      </c>
      <c r="I5370" s="283" t="s">
        <v>40</v>
      </c>
      <c r="J5370" s="490" t="s">
        <v>31</v>
      </c>
      <c r="K5370" s="490" t="s">
        <v>31</v>
      </c>
      <c r="L5370" s="490" t="s">
        <v>31</v>
      </c>
      <c r="M5370" s="490" t="s">
        <v>31</v>
      </c>
      <c r="N5370" s="490" t="s">
        <v>31</v>
      </c>
      <c r="O5370" s="490" t="s">
        <v>31</v>
      </c>
      <c r="P5370" s="377" t="s">
        <v>31</v>
      </c>
      <c r="Q5370" s="377" t="s">
        <v>31</v>
      </c>
      <c r="R5370" s="377" t="s">
        <v>31</v>
      </c>
      <c r="S5370" s="270"/>
      <c r="T5370" s="283"/>
      <c r="U5370" s="283"/>
      <c r="V5370" s="270"/>
      <c r="W5370" s="270" t="s">
        <v>21</v>
      </c>
    </row>
    <row r="5371" s="253" customFormat="true" ht="38.25" hidden="true" spans="1:23">
      <c r="A5371" s="270">
        <f>MAX(A$3:A5370)+1</f>
        <v>5045</v>
      </c>
      <c r="B5371" s="270">
        <v>331603006</v>
      </c>
      <c r="C5371" s="503" t="s">
        <v>13803</v>
      </c>
      <c r="D5371" s="410" t="s">
        <v>13804</v>
      </c>
      <c r="E5371" s="410" t="s">
        <v>13803</v>
      </c>
      <c r="F5371" s="474" t="s">
        <v>13805</v>
      </c>
      <c r="G5371" s="270"/>
      <c r="H5371" s="283" t="s">
        <v>39</v>
      </c>
      <c r="I5371" s="283" t="s">
        <v>13806</v>
      </c>
      <c r="J5371" s="490" t="s">
        <v>31</v>
      </c>
      <c r="K5371" s="490" t="s">
        <v>31</v>
      </c>
      <c r="L5371" s="490" t="s">
        <v>31</v>
      </c>
      <c r="M5371" s="490" t="s">
        <v>31</v>
      </c>
      <c r="N5371" s="490" t="s">
        <v>31</v>
      </c>
      <c r="O5371" s="490" t="s">
        <v>31</v>
      </c>
      <c r="P5371" s="377" t="s">
        <v>31</v>
      </c>
      <c r="Q5371" s="377" t="s">
        <v>31</v>
      </c>
      <c r="R5371" s="377" t="s">
        <v>31</v>
      </c>
      <c r="S5371" s="270"/>
      <c r="T5371" s="283"/>
      <c r="U5371" s="283"/>
      <c r="V5371" s="270"/>
      <c r="W5371" s="270" t="s">
        <v>21</v>
      </c>
    </row>
    <row r="5372" s="253" customFormat="true" ht="38.25" hidden="true" spans="1:23">
      <c r="A5372" s="270">
        <f>MAX(A$3:A5371)+1</f>
        <v>5046</v>
      </c>
      <c r="B5372" s="270">
        <v>331603007</v>
      </c>
      <c r="C5372" s="503" t="s">
        <v>13807</v>
      </c>
      <c r="D5372" s="410" t="s">
        <v>13808</v>
      </c>
      <c r="E5372" s="410" t="s">
        <v>13807</v>
      </c>
      <c r="F5372" s="474"/>
      <c r="G5372" s="270"/>
      <c r="H5372" s="283" t="s">
        <v>39</v>
      </c>
      <c r="I5372" s="283" t="s">
        <v>40</v>
      </c>
      <c r="J5372" s="490" t="s">
        <v>31</v>
      </c>
      <c r="K5372" s="490" t="s">
        <v>31</v>
      </c>
      <c r="L5372" s="490" t="s">
        <v>31</v>
      </c>
      <c r="M5372" s="490" t="s">
        <v>31</v>
      </c>
      <c r="N5372" s="490" t="s">
        <v>31</v>
      </c>
      <c r="O5372" s="490" t="s">
        <v>31</v>
      </c>
      <c r="P5372" s="377" t="s">
        <v>31</v>
      </c>
      <c r="Q5372" s="377" t="s">
        <v>31</v>
      </c>
      <c r="R5372" s="377" t="s">
        <v>31</v>
      </c>
      <c r="S5372" s="270"/>
      <c r="T5372" s="283"/>
      <c r="U5372" s="283"/>
      <c r="V5372" s="270"/>
      <c r="W5372" s="270" t="s">
        <v>21</v>
      </c>
    </row>
    <row r="5373" s="253" customFormat="true" ht="38.25" hidden="true" spans="1:23">
      <c r="A5373" s="270">
        <f>MAX(A$3:A5372)+1</f>
        <v>5047</v>
      </c>
      <c r="B5373" s="270">
        <v>331603008</v>
      </c>
      <c r="C5373" s="503" t="s">
        <v>13809</v>
      </c>
      <c r="D5373" s="410" t="s">
        <v>13810</v>
      </c>
      <c r="E5373" s="410" t="s">
        <v>13809</v>
      </c>
      <c r="F5373" s="474"/>
      <c r="G5373" s="270"/>
      <c r="H5373" s="283" t="s">
        <v>39</v>
      </c>
      <c r="I5373" s="283" t="s">
        <v>40</v>
      </c>
      <c r="J5373" s="490" t="s">
        <v>31</v>
      </c>
      <c r="K5373" s="490" t="s">
        <v>31</v>
      </c>
      <c r="L5373" s="490" t="s">
        <v>31</v>
      </c>
      <c r="M5373" s="490" t="s">
        <v>31</v>
      </c>
      <c r="N5373" s="490" t="s">
        <v>31</v>
      </c>
      <c r="O5373" s="490" t="s">
        <v>31</v>
      </c>
      <c r="P5373" s="377" t="s">
        <v>31</v>
      </c>
      <c r="Q5373" s="377" t="s">
        <v>31</v>
      </c>
      <c r="R5373" s="377" t="s">
        <v>31</v>
      </c>
      <c r="S5373" s="270"/>
      <c r="T5373" s="283"/>
      <c r="U5373" s="283"/>
      <c r="V5373" s="270"/>
      <c r="W5373" s="270" t="s">
        <v>21</v>
      </c>
    </row>
    <row r="5374" s="253" customFormat="true" ht="38.25" hidden="true" spans="1:23">
      <c r="A5374" s="270">
        <f>MAX(A$3:A5373)+1</f>
        <v>5048</v>
      </c>
      <c r="B5374" s="270">
        <v>331603009</v>
      </c>
      <c r="C5374" s="503" t="s">
        <v>13811</v>
      </c>
      <c r="D5374" s="410" t="s">
        <v>13812</v>
      </c>
      <c r="E5374" s="410" t="s">
        <v>13811</v>
      </c>
      <c r="F5374" s="474" t="s">
        <v>8582</v>
      </c>
      <c r="G5374" s="270"/>
      <c r="H5374" s="283" t="s">
        <v>39</v>
      </c>
      <c r="I5374" s="283" t="s">
        <v>13813</v>
      </c>
      <c r="J5374" s="490" t="s">
        <v>31</v>
      </c>
      <c r="K5374" s="490" t="s">
        <v>31</v>
      </c>
      <c r="L5374" s="490" t="s">
        <v>31</v>
      </c>
      <c r="M5374" s="490" t="s">
        <v>31</v>
      </c>
      <c r="N5374" s="490" t="s">
        <v>31</v>
      </c>
      <c r="O5374" s="490" t="s">
        <v>31</v>
      </c>
      <c r="P5374" s="377" t="s">
        <v>31</v>
      </c>
      <c r="Q5374" s="377" t="s">
        <v>31</v>
      </c>
      <c r="R5374" s="377" t="s">
        <v>31</v>
      </c>
      <c r="S5374" s="270"/>
      <c r="T5374" s="283"/>
      <c r="U5374" s="283"/>
      <c r="V5374" s="270"/>
      <c r="W5374" s="270" t="s">
        <v>21</v>
      </c>
    </row>
    <row r="5375" s="253" customFormat="true" ht="38.25" hidden="true" spans="1:23">
      <c r="A5375" s="270">
        <f>MAX(A$3:A5374)+1</f>
        <v>5049</v>
      </c>
      <c r="B5375" s="270">
        <v>331603010</v>
      </c>
      <c r="C5375" s="503" t="s">
        <v>13814</v>
      </c>
      <c r="D5375" s="410" t="s">
        <v>13815</v>
      </c>
      <c r="E5375" s="410" t="s">
        <v>13814</v>
      </c>
      <c r="F5375" s="474" t="s">
        <v>8582</v>
      </c>
      <c r="G5375" s="270"/>
      <c r="H5375" s="283" t="s">
        <v>39</v>
      </c>
      <c r="I5375" s="283" t="s">
        <v>13813</v>
      </c>
      <c r="J5375" s="490" t="s">
        <v>31</v>
      </c>
      <c r="K5375" s="490" t="s">
        <v>31</v>
      </c>
      <c r="L5375" s="490" t="s">
        <v>31</v>
      </c>
      <c r="M5375" s="490" t="s">
        <v>31</v>
      </c>
      <c r="N5375" s="490" t="s">
        <v>31</v>
      </c>
      <c r="O5375" s="490" t="s">
        <v>31</v>
      </c>
      <c r="P5375" s="377" t="s">
        <v>31</v>
      </c>
      <c r="Q5375" s="377" t="s">
        <v>31</v>
      </c>
      <c r="R5375" s="377" t="s">
        <v>31</v>
      </c>
      <c r="S5375" s="270"/>
      <c r="T5375" s="283"/>
      <c r="U5375" s="283"/>
      <c r="V5375" s="270"/>
      <c r="W5375" s="270" t="s">
        <v>21</v>
      </c>
    </row>
    <row r="5376" s="253" customFormat="true" ht="38.25" hidden="true" spans="1:23">
      <c r="A5376" s="270">
        <f>MAX(A$3:A5375)+1</f>
        <v>5050</v>
      </c>
      <c r="B5376" s="270">
        <v>331603011</v>
      </c>
      <c r="C5376" s="503" t="s">
        <v>13816</v>
      </c>
      <c r="D5376" s="410" t="s">
        <v>13817</v>
      </c>
      <c r="E5376" s="410" t="s">
        <v>13816</v>
      </c>
      <c r="F5376" s="474"/>
      <c r="G5376" s="270"/>
      <c r="H5376" s="283" t="s">
        <v>39</v>
      </c>
      <c r="I5376" s="283" t="s">
        <v>13813</v>
      </c>
      <c r="J5376" s="490" t="s">
        <v>31</v>
      </c>
      <c r="K5376" s="490" t="s">
        <v>31</v>
      </c>
      <c r="L5376" s="490" t="s">
        <v>31</v>
      </c>
      <c r="M5376" s="490" t="s">
        <v>31</v>
      </c>
      <c r="N5376" s="490" t="s">
        <v>31</v>
      </c>
      <c r="O5376" s="490" t="s">
        <v>31</v>
      </c>
      <c r="P5376" s="377" t="s">
        <v>31</v>
      </c>
      <c r="Q5376" s="377" t="s">
        <v>31</v>
      </c>
      <c r="R5376" s="377" t="s">
        <v>31</v>
      </c>
      <c r="S5376" s="270"/>
      <c r="T5376" s="283"/>
      <c r="U5376" s="283"/>
      <c r="V5376" s="270"/>
      <c r="W5376" s="270" t="s">
        <v>21</v>
      </c>
    </row>
    <row r="5377" s="253" customFormat="true" ht="38.25" hidden="true" spans="1:23">
      <c r="A5377" s="270">
        <f>MAX(A$3:A5376)+1</f>
        <v>5051</v>
      </c>
      <c r="B5377" s="270" t="s">
        <v>13818</v>
      </c>
      <c r="C5377" s="393" t="s">
        <v>13819</v>
      </c>
      <c r="D5377" s="410" t="s">
        <v>13817</v>
      </c>
      <c r="E5377" s="410" t="s">
        <v>13816</v>
      </c>
      <c r="F5377" s="474" t="s">
        <v>13820</v>
      </c>
      <c r="G5377" s="270"/>
      <c r="H5377" s="283" t="s">
        <v>39</v>
      </c>
      <c r="I5377" s="283" t="s">
        <v>40</v>
      </c>
      <c r="J5377" s="490" t="s">
        <v>31</v>
      </c>
      <c r="K5377" s="490" t="s">
        <v>31</v>
      </c>
      <c r="L5377" s="490" t="s">
        <v>31</v>
      </c>
      <c r="M5377" s="490" t="s">
        <v>31</v>
      </c>
      <c r="N5377" s="490" t="s">
        <v>31</v>
      </c>
      <c r="O5377" s="490" t="s">
        <v>31</v>
      </c>
      <c r="P5377" s="377" t="s">
        <v>31</v>
      </c>
      <c r="Q5377" s="377" t="s">
        <v>31</v>
      </c>
      <c r="R5377" s="377" t="s">
        <v>31</v>
      </c>
      <c r="S5377" s="430" t="s">
        <v>13819</v>
      </c>
      <c r="T5377" s="312"/>
      <c r="U5377" s="312"/>
      <c r="V5377" s="270"/>
      <c r="W5377" s="270" t="s">
        <v>21</v>
      </c>
    </row>
    <row r="5378" s="253" customFormat="true" ht="38.25" hidden="true" spans="1:23">
      <c r="A5378" s="270">
        <f>MAX(A$3:A5377)+1</f>
        <v>5052</v>
      </c>
      <c r="B5378" s="270">
        <v>331603012</v>
      </c>
      <c r="C5378" s="503" t="s">
        <v>13821</v>
      </c>
      <c r="D5378" s="410" t="s">
        <v>13822</v>
      </c>
      <c r="E5378" s="410" t="s">
        <v>13821</v>
      </c>
      <c r="F5378" s="474"/>
      <c r="G5378" s="270"/>
      <c r="H5378" s="283" t="s">
        <v>39</v>
      </c>
      <c r="I5378" s="283" t="s">
        <v>13813</v>
      </c>
      <c r="J5378" s="490" t="s">
        <v>31</v>
      </c>
      <c r="K5378" s="490" t="s">
        <v>31</v>
      </c>
      <c r="L5378" s="490" t="s">
        <v>31</v>
      </c>
      <c r="M5378" s="490" t="s">
        <v>31</v>
      </c>
      <c r="N5378" s="490" t="s">
        <v>31</v>
      </c>
      <c r="O5378" s="490" t="s">
        <v>31</v>
      </c>
      <c r="P5378" s="377" t="s">
        <v>31</v>
      </c>
      <c r="Q5378" s="377" t="s">
        <v>31</v>
      </c>
      <c r="R5378" s="377" t="s">
        <v>31</v>
      </c>
      <c r="S5378" s="270"/>
      <c r="T5378" s="283"/>
      <c r="U5378" s="283"/>
      <c r="V5378" s="270"/>
      <c r="W5378" s="270" t="s">
        <v>21</v>
      </c>
    </row>
    <row r="5379" s="253" customFormat="true" ht="38.25" hidden="true" spans="1:23">
      <c r="A5379" s="270">
        <f>MAX(A$3:A5378)+1</f>
        <v>5053</v>
      </c>
      <c r="B5379" s="270">
        <v>331603013</v>
      </c>
      <c r="C5379" s="503" t="s">
        <v>13823</v>
      </c>
      <c r="D5379" s="410" t="s">
        <v>13824</v>
      </c>
      <c r="E5379" s="410" t="s">
        <v>13823</v>
      </c>
      <c r="F5379" s="474"/>
      <c r="G5379" s="270"/>
      <c r="H5379" s="283" t="s">
        <v>44</v>
      </c>
      <c r="I5379" s="283" t="s">
        <v>13813</v>
      </c>
      <c r="J5379" s="490" t="s">
        <v>31</v>
      </c>
      <c r="K5379" s="490" t="s">
        <v>31</v>
      </c>
      <c r="L5379" s="490" t="s">
        <v>31</v>
      </c>
      <c r="M5379" s="490" t="s">
        <v>31</v>
      </c>
      <c r="N5379" s="490" t="s">
        <v>31</v>
      </c>
      <c r="O5379" s="490" t="s">
        <v>31</v>
      </c>
      <c r="P5379" s="377" t="s">
        <v>31</v>
      </c>
      <c r="Q5379" s="377" t="s">
        <v>31</v>
      </c>
      <c r="R5379" s="377" t="s">
        <v>31</v>
      </c>
      <c r="S5379" s="270"/>
      <c r="T5379" s="283"/>
      <c r="U5379" s="283"/>
      <c r="V5379" s="270"/>
      <c r="W5379" s="270" t="s">
        <v>21</v>
      </c>
    </row>
    <row r="5380" s="253" customFormat="true" ht="38.25" hidden="true" spans="1:23">
      <c r="A5380" s="270">
        <f>MAX(A$3:A5379)+1</f>
        <v>5054</v>
      </c>
      <c r="B5380" s="270">
        <v>331603014</v>
      </c>
      <c r="C5380" s="503" t="s">
        <v>13825</v>
      </c>
      <c r="D5380" s="410" t="s">
        <v>13826</v>
      </c>
      <c r="E5380" s="410" t="s">
        <v>13825</v>
      </c>
      <c r="F5380" s="474"/>
      <c r="G5380" s="270"/>
      <c r="H5380" s="283" t="s">
        <v>44</v>
      </c>
      <c r="I5380" s="283" t="s">
        <v>13813</v>
      </c>
      <c r="J5380" s="490" t="s">
        <v>31</v>
      </c>
      <c r="K5380" s="490" t="s">
        <v>31</v>
      </c>
      <c r="L5380" s="490" t="s">
        <v>31</v>
      </c>
      <c r="M5380" s="490" t="s">
        <v>31</v>
      </c>
      <c r="N5380" s="490" t="s">
        <v>31</v>
      </c>
      <c r="O5380" s="490" t="s">
        <v>31</v>
      </c>
      <c r="P5380" s="377" t="s">
        <v>31</v>
      </c>
      <c r="Q5380" s="377" t="s">
        <v>31</v>
      </c>
      <c r="R5380" s="377" t="s">
        <v>31</v>
      </c>
      <c r="S5380" s="270"/>
      <c r="T5380" s="283"/>
      <c r="U5380" s="283"/>
      <c r="V5380" s="270"/>
      <c r="W5380" s="270" t="s">
        <v>21</v>
      </c>
    </row>
    <row r="5381" s="253" customFormat="true" ht="38.25" hidden="true" spans="1:23">
      <c r="A5381" s="270">
        <f>MAX(A$3:A5380)+1</f>
        <v>5055</v>
      </c>
      <c r="B5381" s="270">
        <v>331603015</v>
      </c>
      <c r="C5381" s="503" t="s">
        <v>13827</v>
      </c>
      <c r="D5381" s="410" t="s">
        <v>13828</v>
      </c>
      <c r="E5381" s="410" t="s">
        <v>13827</v>
      </c>
      <c r="F5381" s="474"/>
      <c r="G5381" s="270"/>
      <c r="H5381" s="283" t="s">
        <v>44</v>
      </c>
      <c r="I5381" s="283" t="s">
        <v>13813</v>
      </c>
      <c r="J5381" s="490" t="s">
        <v>31</v>
      </c>
      <c r="K5381" s="490" t="s">
        <v>31</v>
      </c>
      <c r="L5381" s="490" t="s">
        <v>31</v>
      </c>
      <c r="M5381" s="490" t="s">
        <v>31</v>
      </c>
      <c r="N5381" s="490" t="s">
        <v>31</v>
      </c>
      <c r="O5381" s="490" t="s">
        <v>31</v>
      </c>
      <c r="P5381" s="377" t="s">
        <v>31</v>
      </c>
      <c r="Q5381" s="377" t="s">
        <v>31</v>
      </c>
      <c r="R5381" s="377" t="s">
        <v>31</v>
      </c>
      <c r="S5381" s="270"/>
      <c r="T5381" s="283"/>
      <c r="U5381" s="283"/>
      <c r="V5381" s="270"/>
      <c r="W5381" s="270" t="s">
        <v>21</v>
      </c>
    </row>
    <row r="5382" s="253" customFormat="true" ht="38.25" hidden="true" spans="1:23">
      <c r="A5382" s="270">
        <f>MAX(A$3:A5381)+1</f>
        <v>5056</v>
      </c>
      <c r="B5382" s="270">
        <v>331603016</v>
      </c>
      <c r="C5382" s="503" t="s">
        <v>13829</v>
      </c>
      <c r="D5382" s="410" t="s">
        <v>13830</v>
      </c>
      <c r="E5382" s="410" t="s">
        <v>13829</v>
      </c>
      <c r="F5382" s="474"/>
      <c r="G5382" s="270" t="s">
        <v>13831</v>
      </c>
      <c r="H5382" s="283" t="s">
        <v>29</v>
      </c>
      <c r="I5382" s="283" t="s">
        <v>13813</v>
      </c>
      <c r="J5382" s="490" t="s">
        <v>31</v>
      </c>
      <c r="K5382" s="490" t="s">
        <v>31</v>
      </c>
      <c r="L5382" s="490" t="s">
        <v>31</v>
      </c>
      <c r="M5382" s="490" t="s">
        <v>31</v>
      </c>
      <c r="N5382" s="490" t="s">
        <v>31</v>
      </c>
      <c r="O5382" s="490" t="s">
        <v>31</v>
      </c>
      <c r="P5382" s="377" t="s">
        <v>31</v>
      </c>
      <c r="Q5382" s="377" t="s">
        <v>31</v>
      </c>
      <c r="R5382" s="377" t="s">
        <v>31</v>
      </c>
      <c r="S5382" s="270"/>
      <c r="T5382" s="283"/>
      <c r="U5382" s="283"/>
      <c r="V5382" s="270"/>
      <c r="W5382" s="270" t="s">
        <v>21</v>
      </c>
    </row>
    <row r="5383" s="253" customFormat="true" ht="38.25" hidden="true" spans="1:23">
      <c r="A5383" s="270">
        <f>MAX(A$3:A5382)+1</f>
        <v>5057</v>
      </c>
      <c r="B5383" s="270">
        <v>331603017</v>
      </c>
      <c r="C5383" s="503" t="s">
        <v>13832</v>
      </c>
      <c r="D5383" s="410" t="s">
        <v>13833</v>
      </c>
      <c r="E5383" s="410" t="s">
        <v>13832</v>
      </c>
      <c r="F5383" s="474" t="s">
        <v>13834</v>
      </c>
      <c r="G5383" s="270"/>
      <c r="H5383" s="283" t="s">
        <v>44</v>
      </c>
      <c r="I5383" s="283" t="s">
        <v>40</v>
      </c>
      <c r="J5383" s="490" t="s">
        <v>31</v>
      </c>
      <c r="K5383" s="490" t="s">
        <v>31</v>
      </c>
      <c r="L5383" s="490" t="s">
        <v>31</v>
      </c>
      <c r="M5383" s="490" t="s">
        <v>31</v>
      </c>
      <c r="N5383" s="490" t="s">
        <v>31</v>
      </c>
      <c r="O5383" s="490" t="s">
        <v>31</v>
      </c>
      <c r="P5383" s="377" t="s">
        <v>31</v>
      </c>
      <c r="Q5383" s="377" t="s">
        <v>31</v>
      </c>
      <c r="R5383" s="377" t="s">
        <v>31</v>
      </c>
      <c r="S5383" s="270"/>
      <c r="T5383" s="283"/>
      <c r="U5383" s="283"/>
      <c r="V5383" s="270"/>
      <c r="W5383" s="270" t="s">
        <v>21</v>
      </c>
    </row>
    <row r="5384" s="253" customFormat="true" ht="38.25" hidden="true" spans="1:23">
      <c r="A5384" s="270">
        <f>MAX(A$3:A5383)+1</f>
        <v>5058</v>
      </c>
      <c r="B5384" s="270">
        <v>331603018</v>
      </c>
      <c r="C5384" s="503" t="s">
        <v>13835</v>
      </c>
      <c r="D5384" s="410" t="s">
        <v>13836</v>
      </c>
      <c r="E5384" s="410" t="s">
        <v>13835</v>
      </c>
      <c r="F5384" s="474" t="s">
        <v>13837</v>
      </c>
      <c r="G5384" s="270" t="s">
        <v>13838</v>
      </c>
      <c r="H5384" s="283" t="s">
        <v>29</v>
      </c>
      <c r="I5384" s="283" t="s">
        <v>1815</v>
      </c>
      <c r="J5384" s="490" t="s">
        <v>31</v>
      </c>
      <c r="K5384" s="490" t="s">
        <v>31</v>
      </c>
      <c r="L5384" s="490" t="s">
        <v>31</v>
      </c>
      <c r="M5384" s="490" t="s">
        <v>31</v>
      </c>
      <c r="N5384" s="490" t="s">
        <v>31</v>
      </c>
      <c r="O5384" s="490" t="s">
        <v>31</v>
      </c>
      <c r="P5384" s="377" t="s">
        <v>31</v>
      </c>
      <c r="Q5384" s="377" t="s">
        <v>31</v>
      </c>
      <c r="R5384" s="377" t="s">
        <v>31</v>
      </c>
      <c r="S5384" s="270"/>
      <c r="T5384" s="283"/>
      <c r="U5384" s="283"/>
      <c r="V5384" s="270"/>
      <c r="W5384" s="270" t="s">
        <v>21</v>
      </c>
    </row>
    <row r="5385" s="253" customFormat="true" ht="38.25" hidden="true" spans="1:23">
      <c r="A5385" s="270">
        <f>MAX(A$3:A5384)+1</f>
        <v>5059</v>
      </c>
      <c r="B5385" s="270">
        <v>331603019</v>
      </c>
      <c r="C5385" s="503" t="s">
        <v>13839</v>
      </c>
      <c r="D5385" s="410" t="s">
        <v>13840</v>
      </c>
      <c r="E5385" s="410" t="s">
        <v>13839</v>
      </c>
      <c r="F5385" s="474"/>
      <c r="G5385" s="270"/>
      <c r="H5385" s="283" t="s">
        <v>44</v>
      </c>
      <c r="I5385" s="283" t="s">
        <v>13813</v>
      </c>
      <c r="J5385" s="490" t="s">
        <v>31</v>
      </c>
      <c r="K5385" s="490" t="s">
        <v>31</v>
      </c>
      <c r="L5385" s="490" t="s">
        <v>31</v>
      </c>
      <c r="M5385" s="490" t="s">
        <v>31</v>
      </c>
      <c r="N5385" s="490" t="s">
        <v>31</v>
      </c>
      <c r="O5385" s="490" t="s">
        <v>31</v>
      </c>
      <c r="P5385" s="377" t="s">
        <v>31</v>
      </c>
      <c r="Q5385" s="377" t="s">
        <v>31</v>
      </c>
      <c r="R5385" s="377" t="s">
        <v>31</v>
      </c>
      <c r="S5385" s="270"/>
      <c r="T5385" s="283"/>
      <c r="U5385" s="283"/>
      <c r="V5385" s="270"/>
      <c r="W5385" s="270" t="s">
        <v>21</v>
      </c>
    </row>
    <row r="5386" s="253" customFormat="true" ht="38.25" hidden="true" spans="1:23">
      <c r="A5386" s="270">
        <f>MAX(A$3:A5385)+1</f>
        <v>5060</v>
      </c>
      <c r="B5386" s="270">
        <v>331603020</v>
      </c>
      <c r="C5386" s="503" t="s">
        <v>13841</v>
      </c>
      <c r="D5386" s="410" t="s">
        <v>13842</v>
      </c>
      <c r="E5386" s="410" t="s">
        <v>13841</v>
      </c>
      <c r="F5386" s="474"/>
      <c r="G5386" s="270"/>
      <c r="H5386" s="283" t="s">
        <v>44</v>
      </c>
      <c r="I5386" s="283" t="s">
        <v>13813</v>
      </c>
      <c r="J5386" s="490" t="s">
        <v>31</v>
      </c>
      <c r="K5386" s="490" t="s">
        <v>31</v>
      </c>
      <c r="L5386" s="490" t="s">
        <v>31</v>
      </c>
      <c r="M5386" s="490" t="s">
        <v>31</v>
      </c>
      <c r="N5386" s="490" t="s">
        <v>31</v>
      </c>
      <c r="O5386" s="490" t="s">
        <v>31</v>
      </c>
      <c r="P5386" s="377" t="s">
        <v>31</v>
      </c>
      <c r="Q5386" s="377" t="s">
        <v>31</v>
      </c>
      <c r="R5386" s="377" t="s">
        <v>31</v>
      </c>
      <c r="S5386" s="270"/>
      <c r="T5386" s="283"/>
      <c r="U5386" s="283"/>
      <c r="V5386" s="270"/>
      <c r="W5386" s="270" t="s">
        <v>21</v>
      </c>
    </row>
    <row r="5387" s="253" customFormat="true" ht="38.25" hidden="true" spans="1:23">
      <c r="A5387" s="270">
        <f>MAX(A$3:A5386)+1</f>
        <v>5061</v>
      </c>
      <c r="B5387" s="270">
        <v>331603021</v>
      </c>
      <c r="C5387" s="503" t="s">
        <v>13843</v>
      </c>
      <c r="D5387" s="410" t="s">
        <v>13844</v>
      </c>
      <c r="E5387" s="410" t="s">
        <v>13843</v>
      </c>
      <c r="F5387" s="474"/>
      <c r="G5387" s="270" t="s">
        <v>13845</v>
      </c>
      <c r="H5387" s="283" t="s">
        <v>44</v>
      </c>
      <c r="I5387" s="283" t="s">
        <v>13813</v>
      </c>
      <c r="J5387" s="490" t="s">
        <v>31</v>
      </c>
      <c r="K5387" s="490" t="s">
        <v>31</v>
      </c>
      <c r="L5387" s="490" t="s">
        <v>31</v>
      </c>
      <c r="M5387" s="490" t="s">
        <v>31</v>
      </c>
      <c r="N5387" s="490" t="s">
        <v>31</v>
      </c>
      <c r="O5387" s="490" t="s">
        <v>31</v>
      </c>
      <c r="P5387" s="377" t="s">
        <v>31</v>
      </c>
      <c r="Q5387" s="377" t="s">
        <v>31</v>
      </c>
      <c r="R5387" s="377" t="s">
        <v>31</v>
      </c>
      <c r="S5387" s="270"/>
      <c r="T5387" s="283"/>
      <c r="U5387" s="283"/>
      <c r="V5387" s="270"/>
      <c r="W5387" s="270" t="s">
        <v>21</v>
      </c>
    </row>
    <row r="5388" s="253" customFormat="true" ht="38.25" hidden="true" spans="1:23">
      <c r="A5388" s="270">
        <f>MAX(A$3:A5387)+1</f>
        <v>5062</v>
      </c>
      <c r="B5388" s="270">
        <v>331603022</v>
      </c>
      <c r="C5388" s="503" t="s">
        <v>13846</v>
      </c>
      <c r="D5388" s="410" t="s">
        <v>13847</v>
      </c>
      <c r="E5388" s="410" t="s">
        <v>13848</v>
      </c>
      <c r="F5388" s="474" t="s">
        <v>13849</v>
      </c>
      <c r="G5388" s="270" t="s">
        <v>13845</v>
      </c>
      <c r="H5388" s="283" t="s">
        <v>44</v>
      </c>
      <c r="I5388" s="283" t="s">
        <v>13813</v>
      </c>
      <c r="J5388" s="490" t="s">
        <v>31</v>
      </c>
      <c r="K5388" s="490" t="s">
        <v>31</v>
      </c>
      <c r="L5388" s="490" t="s">
        <v>31</v>
      </c>
      <c r="M5388" s="490" t="s">
        <v>31</v>
      </c>
      <c r="N5388" s="490" t="s">
        <v>31</v>
      </c>
      <c r="O5388" s="490" t="s">
        <v>31</v>
      </c>
      <c r="P5388" s="377" t="s">
        <v>31</v>
      </c>
      <c r="Q5388" s="377" t="s">
        <v>31</v>
      </c>
      <c r="R5388" s="377" t="s">
        <v>31</v>
      </c>
      <c r="S5388" s="270"/>
      <c r="T5388" s="283"/>
      <c r="U5388" s="283"/>
      <c r="V5388" s="270"/>
      <c r="W5388" s="270" t="s">
        <v>21</v>
      </c>
    </row>
    <row r="5389" s="253" customFormat="true" ht="38.25" hidden="true" spans="1:23">
      <c r="A5389" s="270">
        <f>MAX(A$3:A5388)+1</f>
        <v>5063</v>
      </c>
      <c r="B5389" s="270">
        <v>331603023</v>
      </c>
      <c r="C5389" s="503" t="s">
        <v>13850</v>
      </c>
      <c r="D5389" s="410" t="s">
        <v>13851</v>
      </c>
      <c r="E5389" s="410" t="s">
        <v>13850</v>
      </c>
      <c r="F5389" s="474"/>
      <c r="G5389" s="270"/>
      <c r="H5389" s="283" t="s">
        <v>44</v>
      </c>
      <c r="I5389" s="283" t="s">
        <v>13813</v>
      </c>
      <c r="J5389" s="490" t="s">
        <v>31</v>
      </c>
      <c r="K5389" s="490" t="s">
        <v>31</v>
      </c>
      <c r="L5389" s="490" t="s">
        <v>31</v>
      </c>
      <c r="M5389" s="490" t="s">
        <v>31</v>
      </c>
      <c r="N5389" s="490" t="s">
        <v>31</v>
      </c>
      <c r="O5389" s="490" t="s">
        <v>31</v>
      </c>
      <c r="P5389" s="377" t="s">
        <v>31</v>
      </c>
      <c r="Q5389" s="377" t="s">
        <v>31</v>
      </c>
      <c r="R5389" s="377" t="s">
        <v>31</v>
      </c>
      <c r="S5389" s="270"/>
      <c r="T5389" s="283"/>
      <c r="U5389" s="283"/>
      <c r="V5389" s="270"/>
      <c r="W5389" s="270" t="s">
        <v>21</v>
      </c>
    </row>
    <row r="5390" s="253" customFormat="true" ht="40.5" hidden="true" spans="1:23">
      <c r="A5390" s="270">
        <f>MAX(A$3:A5389)+1</f>
        <v>5064</v>
      </c>
      <c r="B5390" s="270">
        <v>331603024</v>
      </c>
      <c r="C5390" s="503" t="s">
        <v>13852</v>
      </c>
      <c r="D5390" s="410" t="s">
        <v>13853</v>
      </c>
      <c r="E5390" s="410" t="s">
        <v>13852</v>
      </c>
      <c r="F5390" s="474" t="s">
        <v>13854</v>
      </c>
      <c r="G5390" s="270"/>
      <c r="H5390" s="283" t="s">
        <v>44</v>
      </c>
      <c r="I5390" s="283" t="s">
        <v>13813</v>
      </c>
      <c r="J5390" s="490" t="s">
        <v>31</v>
      </c>
      <c r="K5390" s="490" t="s">
        <v>31</v>
      </c>
      <c r="L5390" s="490" t="s">
        <v>31</v>
      </c>
      <c r="M5390" s="490" t="s">
        <v>31</v>
      </c>
      <c r="N5390" s="490" t="s">
        <v>31</v>
      </c>
      <c r="O5390" s="490" t="s">
        <v>31</v>
      </c>
      <c r="P5390" s="377" t="s">
        <v>31</v>
      </c>
      <c r="Q5390" s="377" t="s">
        <v>31</v>
      </c>
      <c r="R5390" s="377" t="s">
        <v>31</v>
      </c>
      <c r="S5390" s="270"/>
      <c r="T5390" s="283"/>
      <c r="U5390" s="283"/>
      <c r="V5390" s="270"/>
      <c r="W5390" s="270" t="s">
        <v>21</v>
      </c>
    </row>
    <row r="5391" s="253" customFormat="true" ht="38.25" hidden="true" spans="1:23">
      <c r="A5391" s="270">
        <f>MAX(A$3:A5390)+1</f>
        <v>5065</v>
      </c>
      <c r="B5391" s="270">
        <v>331603025</v>
      </c>
      <c r="C5391" s="503" t="s">
        <v>13855</v>
      </c>
      <c r="D5391" s="410" t="s">
        <v>13856</v>
      </c>
      <c r="E5391" s="410" t="s">
        <v>13855</v>
      </c>
      <c r="F5391" s="474"/>
      <c r="G5391" s="270"/>
      <c r="H5391" s="283" t="s">
        <v>44</v>
      </c>
      <c r="I5391" s="283" t="s">
        <v>13813</v>
      </c>
      <c r="J5391" s="490" t="s">
        <v>31</v>
      </c>
      <c r="K5391" s="490" t="s">
        <v>31</v>
      </c>
      <c r="L5391" s="490" t="s">
        <v>31</v>
      </c>
      <c r="M5391" s="490" t="s">
        <v>31</v>
      </c>
      <c r="N5391" s="490" t="s">
        <v>31</v>
      </c>
      <c r="O5391" s="490" t="s">
        <v>31</v>
      </c>
      <c r="P5391" s="377" t="s">
        <v>31</v>
      </c>
      <c r="Q5391" s="377" t="s">
        <v>31</v>
      </c>
      <c r="R5391" s="377" t="s">
        <v>31</v>
      </c>
      <c r="S5391" s="270"/>
      <c r="T5391" s="283"/>
      <c r="U5391" s="283"/>
      <c r="V5391" s="270"/>
      <c r="W5391" s="270" t="s">
        <v>21</v>
      </c>
    </row>
    <row r="5392" s="253" customFormat="true" ht="38.25" hidden="true" spans="1:23">
      <c r="A5392" s="270">
        <f>MAX(A$3:A5391)+1</f>
        <v>5066</v>
      </c>
      <c r="B5392" s="270">
        <v>331603026</v>
      </c>
      <c r="C5392" s="503" t="s">
        <v>13857</v>
      </c>
      <c r="D5392" s="410" t="s">
        <v>13858</v>
      </c>
      <c r="E5392" s="410" t="s">
        <v>13857</v>
      </c>
      <c r="F5392" s="474"/>
      <c r="G5392" s="270"/>
      <c r="H5392" s="283" t="s">
        <v>44</v>
      </c>
      <c r="I5392" s="283" t="s">
        <v>13813</v>
      </c>
      <c r="J5392" s="490" t="s">
        <v>31</v>
      </c>
      <c r="K5392" s="490" t="s">
        <v>31</v>
      </c>
      <c r="L5392" s="490" t="s">
        <v>31</v>
      </c>
      <c r="M5392" s="490" t="s">
        <v>31</v>
      </c>
      <c r="N5392" s="490" t="s">
        <v>31</v>
      </c>
      <c r="O5392" s="490" t="s">
        <v>31</v>
      </c>
      <c r="P5392" s="377" t="s">
        <v>31</v>
      </c>
      <c r="Q5392" s="377" t="s">
        <v>31</v>
      </c>
      <c r="R5392" s="377" t="s">
        <v>31</v>
      </c>
      <c r="S5392" s="270"/>
      <c r="T5392" s="283"/>
      <c r="U5392" s="283"/>
      <c r="V5392" s="270"/>
      <c r="W5392" s="270" t="s">
        <v>21</v>
      </c>
    </row>
    <row r="5393" s="253" customFormat="true" ht="38.25" hidden="true" spans="1:23">
      <c r="A5393" s="270">
        <f>MAX(A$3:A5392)+1</f>
        <v>5067</v>
      </c>
      <c r="B5393" s="270">
        <v>331603027</v>
      </c>
      <c r="C5393" s="503" t="s">
        <v>13859</v>
      </c>
      <c r="D5393" s="410" t="s">
        <v>13860</v>
      </c>
      <c r="E5393" s="410" t="s">
        <v>13859</v>
      </c>
      <c r="F5393" s="474"/>
      <c r="G5393" s="270" t="s">
        <v>13861</v>
      </c>
      <c r="H5393" s="283" t="s">
        <v>44</v>
      </c>
      <c r="I5393" s="283" t="s">
        <v>13813</v>
      </c>
      <c r="J5393" s="490" t="s">
        <v>31</v>
      </c>
      <c r="K5393" s="490" t="s">
        <v>31</v>
      </c>
      <c r="L5393" s="490" t="s">
        <v>31</v>
      </c>
      <c r="M5393" s="490" t="s">
        <v>31</v>
      </c>
      <c r="N5393" s="490" t="s">
        <v>31</v>
      </c>
      <c r="O5393" s="490" t="s">
        <v>31</v>
      </c>
      <c r="P5393" s="377" t="s">
        <v>31</v>
      </c>
      <c r="Q5393" s="377" t="s">
        <v>31</v>
      </c>
      <c r="R5393" s="377" t="s">
        <v>31</v>
      </c>
      <c r="S5393" s="270"/>
      <c r="T5393" s="283"/>
      <c r="U5393" s="283"/>
      <c r="V5393" s="270"/>
      <c r="W5393" s="270" t="s">
        <v>21</v>
      </c>
    </row>
    <row r="5394" s="253" customFormat="true" ht="38.25" hidden="true" spans="1:23">
      <c r="A5394" s="270">
        <f>MAX(A$3:A5393)+1</f>
        <v>5068</v>
      </c>
      <c r="B5394" s="270">
        <v>331603028</v>
      </c>
      <c r="C5394" s="503" t="s">
        <v>13862</v>
      </c>
      <c r="D5394" s="410" t="s">
        <v>13863</v>
      </c>
      <c r="E5394" s="410" t="s">
        <v>13862</v>
      </c>
      <c r="F5394" s="474" t="s">
        <v>13864</v>
      </c>
      <c r="G5394" s="270"/>
      <c r="H5394" s="283" t="s">
        <v>44</v>
      </c>
      <c r="I5394" s="283" t="s">
        <v>40</v>
      </c>
      <c r="J5394" s="490" t="s">
        <v>31</v>
      </c>
      <c r="K5394" s="490" t="s">
        <v>31</v>
      </c>
      <c r="L5394" s="490" t="s">
        <v>31</v>
      </c>
      <c r="M5394" s="490" t="s">
        <v>31</v>
      </c>
      <c r="N5394" s="490" t="s">
        <v>31</v>
      </c>
      <c r="O5394" s="490" t="s">
        <v>31</v>
      </c>
      <c r="P5394" s="377" t="s">
        <v>31</v>
      </c>
      <c r="Q5394" s="377" t="s">
        <v>31</v>
      </c>
      <c r="R5394" s="377" t="s">
        <v>31</v>
      </c>
      <c r="S5394" s="270"/>
      <c r="T5394" s="283"/>
      <c r="U5394" s="283"/>
      <c r="V5394" s="270"/>
      <c r="W5394" s="270" t="s">
        <v>21</v>
      </c>
    </row>
    <row r="5395" s="253" customFormat="true" ht="40.5" hidden="true" spans="1:23">
      <c r="A5395" s="270">
        <f>MAX(A$3:A5394)+1</f>
        <v>5069</v>
      </c>
      <c r="B5395" s="270">
        <v>331603029</v>
      </c>
      <c r="C5395" s="503" t="s">
        <v>13865</v>
      </c>
      <c r="D5395" s="410" t="s">
        <v>13866</v>
      </c>
      <c r="E5395" s="410" t="s">
        <v>13865</v>
      </c>
      <c r="F5395" s="474"/>
      <c r="G5395" s="270"/>
      <c r="H5395" s="283" t="s">
        <v>44</v>
      </c>
      <c r="I5395" s="283" t="s">
        <v>13813</v>
      </c>
      <c r="J5395" s="490" t="s">
        <v>31</v>
      </c>
      <c r="K5395" s="490" t="s">
        <v>31</v>
      </c>
      <c r="L5395" s="490" t="s">
        <v>31</v>
      </c>
      <c r="M5395" s="490" t="s">
        <v>31</v>
      </c>
      <c r="N5395" s="490" t="s">
        <v>31</v>
      </c>
      <c r="O5395" s="490" t="s">
        <v>31</v>
      </c>
      <c r="P5395" s="377" t="s">
        <v>31</v>
      </c>
      <c r="Q5395" s="377" t="s">
        <v>31</v>
      </c>
      <c r="R5395" s="377" t="s">
        <v>31</v>
      </c>
      <c r="S5395" s="270"/>
      <c r="T5395" s="283"/>
      <c r="U5395" s="283"/>
      <c r="V5395" s="270"/>
      <c r="W5395" s="270" t="s">
        <v>21</v>
      </c>
    </row>
    <row r="5396" s="253" customFormat="true" ht="38.25" hidden="true" spans="1:23">
      <c r="A5396" s="270">
        <f>MAX(A$3:A5395)+1</f>
        <v>5070</v>
      </c>
      <c r="B5396" s="270">
        <v>331603030</v>
      </c>
      <c r="C5396" s="503" t="s">
        <v>13867</v>
      </c>
      <c r="D5396" s="410" t="s">
        <v>13868</v>
      </c>
      <c r="E5396" s="410" t="s">
        <v>13867</v>
      </c>
      <c r="F5396" s="474" t="s">
        <v>13869</v>
      </c>
      <c r="G5396" s="270"/>
      <c r="H5396" s="283" t="s">
        <v>44</v>
      </c>
      <c r="I5396" s="283" t="s">
        <v>13813</v>
      </c>
      <c r="J5396" s="490" t="s">
        <v>31</v>
      </c>
      <c r="K5396" s="490" t="s">
        <v>31</v>
      </c>
      <c r="L5396" s="490" t="s">
        <v>31</v>
      </c>
      <c r="M5396" s="490" t="s">
        <v>31</v>
      </c>
      <c r="N5396" s="490" t="s">
        <v>31</v>
      </c>
      <c r="O5396" s="490" t="s">
        <v>31</v>
      </c>
      <c r="P5396" s="377" t="s">
        <v>31</v>
      </c>
      <c r="Q5396" s="377" t="s">
        <v>31</v>
      </c>
      <c r="R5396" s="377" t="s">
        <v>31</v>
      </c>
      <c r="S5396" s="270"/>
      <c r="T5396" s="283"/>
      <c r="U5396" s="283"/>
      <c r="V5396" s="270"/>
      <c r="W5396" s="270" t="s">
        <v>21</v>
      </c>
    </row>
    <row r="5397" s="253" customFormat="true" ht="38.25" hidden="true" spans="1:23">
      <c r="A5397" s="270">
        <f>MAX(A$3:A5396)+1</f>
        <v>5071</v>
      </c>
      <c r="B5397" s="270">
        <v>331603031</v>
      </c>
      <c r="C5397" s="503" t="s">
        <v>13870</v>
      </c>
      <c r="D5397" s="410" t="s">
        <v>13871</v>
      </c>
      <c r="E5397" s="410" t="s">
        <v>13870</v>
      </c>
      <c r="F5397" s="474"/>
      <c r="G5397" s="270"/>
      <c r="H5397" s="283" t="s">
        <v>44</v>
      </c>
      <c r="I5397" s="283" t="s">
        <v>13813</v>
      </c>
      <c r="J5397" s="490" t="s">
        <v>31</v>
      </c>
      <c r="K5397" s="490" t="s">
        <v>31</v>
      </c>
      <c r="L5397" s="490" t="s">
        <v>31</v>
      </c>
      <c r="M5397" s="490" t="s">
        <v>31</v>
      </c>
      <c r="N5397" s="490" t="s">
        <v>31</v>
      </c>
      <c r="O5397" s="490" t="s">
        <v>31</v>
      </c>
      <c r="P5397" s="377" t="s">
        <v>31</v>
      </c>
      <c r="Q5397" s="377" t="s">
        <v>31</v>
      </c>
      <c r="R5397" s="377" t="s">
        <v>31</v>
      </c>
      <c r="S5397" s="270"/>
      <c r="T5397" s="283"/>
      <c r="U5397" s="283"/>
      <c r="V5397" s="270"/>
      <c r="W5397" s="270" t="s">
        <v>21</v>
      </c>
    </row>
    <row r="5398" s="253" customFormat="true" ht="38.25" hidden="true" spans="1:23">
      <c r="A5398" s="270">
        <f>MAX(A$3:A5397)+1</f>
        <v>5072</v>
      </c>
      <c r="B5398" s="270">
        <v>331603032</v>
      </c>
      <c r="C5398" s="503" t="s">
        <v>13872</v>
      </c>
      <c r="D5398" s="410" t="s">
        <v>13873</v>
      </c>
      <c r="E5398" s="410" t="s">
        <v>13872</v>
      </c>
      <c r="F5398" s="474"/>
      <c r="G5398" s="270"/>
      <c r="H5398" s="283" t="s">
        <v>44</v>
      </c>
      <c r="I5398" s="283" t="s">
        <v>40</v>
      </c>
      <c r="J5398" s="490" t="s">
        <v>31</v>
      </c>
      <c r="K5398" s="490" t="s">
        <v>31</v>
      </c>
      <c r="L5398" s="490" t="s">
        <v>31</v>
      </c>
      <c r="M5398" s="490" t="s">
        <v>31</v>
      </c>
      <c r="N5398" s="490" t="s">
        <v>31</v>
      </c>
      <c r="O5398" s="490" t="s">
        <v>31</v>
      </c>
      <c r="P5398" s="377" t="s">
        <v>31</v>
      </c>
      <c r="Q5398" s="377" t="s">
        <v>31</v>
      </c>
      <c r="R5398" s="377" t="s">
        <v>31</v>
      </c>
      <c r="S5398" s="270"/>
      <c r="T5398" s="283"/>
      <c r="U5398" s="283"/>
      <c r="V5398" s="270"/>
      <c r="W5398" s="270" t="s">
        <v>21</v>
      </c>
    </row>
    <row r="5399" s="253" customFormat="true" ht="38.25" hidden="true" spans="1:23">
      <c r="A5399" s="270">
        <f>MAX(A$3:A5398)+1</f>
        <v>5073</v>
      </c>
      <c r="B5399" s="270">
        <v>331603033</v>
      </c>
      <c r="C5399" s="503" t="s">
        <v>13874</v>
      </c>
      <c r="D5399" s="410" t="s">
        <v>13875</v>
      </c>
      <c r="E5399" s="410" t="s">
        <v>13874</v>
      </c>
      <c r="F5399" s="474"/>
      <c r="G5399" s="270"/>
      <c r="H5399" s="283" t="s">
        <v>44</v>
      </c>
      <c r="I5399" s="283" t="s">
        <v>40</v>
      </c>
      <c r="J5399" s="490" t="s">
        <v>31</v>
      </c>
      <c r="K5399" s="490" t="s">
        <v>31</v>
      </c>
      <c r="L5399" s="490" t="s">
        <v>31</v>
      </c>
      <c r="M5399" s="490" t="s">
        <v>31</v>
      </c>
      <c r="N5399" s="490" t="s">
        <v>31</v>
      </c>
      <c r="O5399" s="490" t="s">
        <v>31</v>
      </c>
      <c r="P5399" s="377" t="s">
        <v>31</v>
      </c>
      <c r="Q5399" s="377" t="s">
        <v>31</v>
      </c>
      <c r="R5399" s="377" t="s">
        <v>31</v>
      </c>
      <c r="S5399" s="270"/>
      <c r="T5399" s="283"/>
      <c r="U5399" s="283"/>
      <c r="V5399" s="270"/>
      <c r="W5399" s="270" t="s">
        <v>21</v>
      </c>
    </row>
    <row r="5400" s="253" customFormat="true" ht="38.25" hidden="true" spans="1:23">
      <c r="A5400" s="270">
        <f>MAX(A$3:A5399)+1</f>
        <v>5074</v>
      </c>
      <c r="B5400" s="270">
        <v>331603034</v>
      </c>
      <c r="C5400" s="503" t="s">
        <v>13876</v>
      </c>
      <c r="D5400" s="410" t="s">
        <v>13877</v>
      </c>
      <c r="E5400" s="410" t="s">
        <v>13876</v>
      </c>
      <c r="F5400" s="474" t="s">
        <v>13878</v>
      </c>
      <c r="G5400" s="270"/>
      <c r="H5400" s="283" t="s">
        <v>39</v>
      </c>
      <c r="I5400" s="283" t="s">
        <v>13879</v>
      </c>
      <c r="J5400" s="490" t="s">
        <v>31</v>
      </c>
      <c r="K5400" s="490" t="s">
        <v>31</v>
      </c>
      <c r="L5400" s="490" t="s">
        <v>31</v>
      </c>
      <c r="M5400" s="490" t="s">
        <v>31</v>
      </c>
      <c r="N5400" s="490" t="s">
        <v>31</v>
      </c>
      <c r="O5400" s="490" t="s">
        <v>31</v>
      </c>
      <c r="P5400" s="377" t="s">
        <v>31</v>
      </c>
      <c r="Q5400" s="377" t="s">
        <v>31</v>
      </c>
      <c r="R5400" s="377" t="s">
        <v>31</v>
      </c>
      <c r="S5400" s="430" t="s">
        <v>13880</v>
      </c>
      <c r="T5400" s="283"/>
      <c r="U5400" s="283"/>
      <c r="V5400" s="270"/>
      <c r="W5400" s="270" t="s">
        <v>21</v>
      </c>
    </row>
    <row r="5401" s="253" customFormat="true" ht="38.25" hidden="true" spans="1:23">
      <c r="A5401" s="270">
        <f>MAX(A$3:A5400)+1</f>
        <v>5075</v>
      </c>
      <c r="B5401" s="270">
        <v>331603035</v>
      </c>
      <c r="C5401" s="503" t="s">
        <v>13881</v>
      </c>
      <c r="D5401" s="410" t="s">
        <v>13882</v>
      </c>
      <c r="E5401" s="410" t="s">
        <v>13881</v>
      </c>
      <c r="F5401" s="474"/>
      <c r="G5401" s="270"/>
      <c r="H5401" s="283" t="s">
        <v>44</v>
      </c>
      <c r="I5401" s="283" t="s">
        <v>9256</v>
      </c>
      <c r="J5401" s="490" t="s">
        <v>31</v>
      </c>
      <c r="K5401" s="490" t="s">
        <v>31</v>
      </c>
      <c r="L5401" s="490" t="s">
        <v>31</v>
      </c>
      <c r="M5401" s="490" t="s">
        <v>31</v>
      </c>
      <c r="N5401" s="490" t="s">
        <v>31</v>
      </c>
      <c r="O5401" s="490" t="s">
        <v>31</v>
      </c>
      <c r="P5401" s="377" t="s">
        <v>31</v>
      </c>
      <c r="Q5401" s="377" t="s">
        <v>31</v>
      </c>
      <c r="R5401" s="377" t="s">
        <v>31</v>
      </c>
      <c r="S5401" s="270"/>
      <c r="T5401" s="283"/>
      <c r="U5401" s="283"/>
      <c r="V5401" s="270"/>
      <c r="W5401" s="270" t="s">
        <v>21</v>
      </c>
    </row>
    <row r="5402" s="253" customFormat="true" ht="38.25" hidden="true" spans="1:23">
      <c r="A5402" s="270">
        <f>MAX(A$3:A5401)+1</f>
        <v>5076</v>
      </c>
      <c r="B5402" s="270">
        <v>331603036</v>
      </c>
      <c r="C5402" s="503" t="s">
        <v>13883</v>
      </c>
      <c r="D5402" s="410" t="s">
        <v>13884</v>
      </c>
      <c r="E5402" s="410" t="s">
        <v>13883</v>
      </c>
      <c r="F5402" s="474"/>
      <c r="G5402" s="270"/>
      <c r="H5402" s="283" t="s">
        <v>44</v>
      </c>
      <c r="I5402" s="283" t="s">
        <v>9256</v>
      </c>
      <c r="J5402" s="490" t="s">
        <v>31</v>
      </c>
      <c r="K5402" s="490" t="s">
        <v>31</v>
      </c>
      <c r="L5402" s="490" t="s">
        <v>31</v>
      </c>
      <c r="M5402" s="490" t="s">
        <v>31</v>
      </c>
      <c r="N5402" s="490" t="s">
        <v>31</v>
      </c>
      <c r="O5402" s="490" t="s">
        <v>31</v>
      </c>
      <c r="P5402" s="377" t="s">
        <v>31</v>
      </c>
      <c r="Q5402" s="377" t="s">
        <v>31</v>
      </c>
      <c r="R5402" s="377" t="s">
        <v>31</v>
      </c>
      <c r="S5402" s="270"/>
      <c r="T5402" s="283"/>
      <c r="U5402" s="283"/>
      <c r="V5402" s="270"/>
      <c r="W5402" s="270" t="s">
        <v>21</v>
      </c>
    </row>
    <row r="5403" s="253" customFormat="true" ht="38.25" hidden="true" spans="1:23">
      <c r="A5403" s="270">
        <f>MAX(A$3:A5402)+1</f>
        <v>5077</v>
      </c>
      <c r="B5403" s="270">
        <v>331603037</v>
      </c>
      <c r="C5403" s="503" t="s">
        <v>13885</v>
      </c>
      <c r="D5403" s="410" t="s">
        <v>13886</v>
      </c>
      <c r="E5403" s="410" t="s">
        <v>13885</v>
      </c>
      <c r="F5403" s="474"/>
      <c r="G5403" s="270"/>
      <c r="H5403" s="283" t="s">
        <v>44</v>
      </c>
      <c r="I5403" s="283" t="s">
        <v>9256</v>
      </c>
      <c r="J5403" s="490" t="s">
        <v>31</v>
      </c>
      <c r="K5403" s="490" t="s">
        <v>31</v>
      </c>
      <c r="L5403" s="490" t="s">
        <v>31</v>
      </c>
      <c r="M5403" s="490" t="s">
        <v>31</v>
      </c>
      <c r="N5403" s="490" t="s">
        <v>31</v>
      </c>
      <c r="O5403" s="490" t="s">
        <v>31</v>
      </c>
      <c r="P5403" s="377" t="s">
        <v>31</v>
      </c>
      <c r="Q5403" s="377" t="s">
        <v>31</v>
      </c>
      <c r="R5403" s="377" t="s">
        <v>31</v>
      </c>
      <c r="S5403" s="270"/>
      <c r="T5403" s="283"/>
      <c r="U5403" s="283"/>
      <c r="V5403" s="270"/>
      <c r="W5403" s="270" t="s">
        <v>21</v>
      </c>
    </row>
    <row r="5404" s="253" customFormat="true" ht="38.25" hidden="true" spans="1:23">
      <c r="A5404" s="270">
        <f>MAX(A$3:A5403)+1</f>
        <v>5078</v>
      </c>
      <c r="B5404" s="270">
        <v>331603038</v>
      </c>
      <c r="C5404" s="503" t="s">
        <v>13887</v>
      </c>
      <c r="D5404" s="410" t="s">
        <v>13888</v>
      </c>
      <c r="E5404" s="410" t="s">
        <v>13887</v>
      </c>
      <c r="F5404" s="474"/>
      <c r="G5404" s="270"/>
      <c r="H5404" s="283" t="s">
        <v>39</v>
      </c>
      <c r="I5404" s="283" t="s">
        <v>40</v>
      </c>
      <c r="J5404" s="490" t="s">
        <v>31</v>
      </c>
      <c r="K5404" s="490" t="s">
        <v>31</v>
      </c>
      <c r="L5404" s="490" t="s">
        <v>31</v>
      </c>
      <c r="M5404" s="490" t="s">
        <v>31</v>
      </c>
      <c r="N5404" s="490" t="s">
        <v>31</v>
      </c>
      <c r="O5404" s="490" t="s">
        <v>31</v>
      </c>
      <c r="P5404" s="377" t="s">
        <v>31</v>
      </c>
      <c r="Q5404" s="377" t="s">
        <v>31</v>
      </c>
      <c r="R5404" s="377" t="s">
        <v>31</v>
      </c>
      <c r="S5404" s="270"/>
      <c r="T5404" s="283"/>
      <c r="U5404" s="283"/>
      <c r="V5404" s="270"/>
      <c r="W5404" s="270" t="s">
        <v>21</v>
      </c>
    </row>
    <row r="5405" s="253" customFormat="true" ht="38.25" hidden="true" spans="1:23">
      <c r="A5405" s="270">
        <f>MAX(A$3:A5404)+1</f>
        <v>5079</v>
      </c>
      <c r="B5405" s="270">
        <v>331603039</v>
      </c>
      <c r="C5405" s="503" t="s">
        <v>13889</v>
      </c>
      <c r="D5405" s="410" t="s">
        <v>13890</v>
      </c>
      <c r="E5405" s="410" t="s">
        <v>13889</v>
      </c>
      <c r="F5405" s="474" t="s">
        <v>13891</v>
      </c>
      <c r="G5405" s="270"/>
      <c r="H5405" s="283" t="s">
        <v>39</v>
      </c>
      <c r="I5405" s="283" t="s">
        <v>40</v>
      </c>
      <c r="J5405" s="490" t="s">
        <v>31</v>
      </c>
      <c r="K5405" s="490" t="s">
        <v>31</v>
      </c>
      <c r="L5405" s="490" t="s">
        <v>31</v>
      </c>
      <c r="M5405" s="490" t="s">
        <v>31</v>
      </c>
      <c r="N5405" s="490" t="s">
        <v>31</v>
      </c>
      <c r="O5405" s="490" t="s">
        <v>31</v>
      </c>
      <c r="P5405" s="377" t="s">
        <v>31</v>
      </c>
      <c r="Q5405" s="377" t="s">
        <v>31</v>
      </c>
      <c r="R5405" s="377" t="s">
        <v>31</v>
      </c>
      <c r="S5405" s="270"/>
      <c r="T5405" s="283"/>
      <c r="U5405" s="283"/>
      <c r="V5405" s="270"/>
      <c r="W5405" s="270" t="s">
        <v>21</v>
      </c>
    </row>
    <row r="5406" s="253" customFormat="true" ht="40.5" hidden="true" spans="1:23">
      <c r="A5406" s="270">
        <f>MAX(A$3:A5405)+1</f>
        <v>5080</v>
      </c>
      <c r="B5406" s="270">
        <v>331603040</v>
      </c>
      <c r="C5406" s="503" t="s">
        <v>13892</v>
      </c>
      <c r="D5406" s="410" t="s">
        <v>13893</v>
      </c>
      <c r="E5406" s="410" t="s">
        <v>13892</v>
      </c>
      <c r="F5406" s="474" t="s">
        <v>13894</v>
      </c>
      <c r="G5406" s="270"/>
      <c r="H5406" s="283" t="s">
        <v>39</v>
      </c>
      <c r="I5406" s="283" t="s">
        <v>40</v>
      </c>
      <c r="J5406" s="490" t="s">
        <v>31</v>
      </c>
      <c r="K5406" s="490" t="s">
        <v>31</v>
      </c>
      <c r="L5406" s="490" t="s">
        <v>31</v>
      </c>
      <c r="M5406" s="490" t="s">
        <v>31</v>
      </c>
      <c r="N5406" s="490" t="s">
        <v>31</v>
      </c>
      <c r="O5406" s="490" t="s">
        <v>31</v>
      </c>
      <c r="P5406" s="377" t="s">
        <v>31</v>
      </c>
      <c r="Q5406" s="377" t="s">
        <v>31</v>
      </c>
      <c r="R5406" s="377" t="s">
        <v>31</v>
      </c>
      <c r="S5406" s="270"/>
      <c r="T5406" s="283"/>
      <c r="U5406" s="283"/>
      <c r="V5406" s="270"/>
      <c r="W5406" s="270" t="s">
        <v>21</v>
      </c>
    </row>
    <row r="5407" s="253" customFormat="true" ht="38.25" hidden="true" spans="1:23">
      <c r="A5407" s="270">
        <f>MAX(A$3:A5406)+1</f>
        <v>5081</v>
      </c>
      <c r="B5407" s="270">
        <v>331603041</v>
      </c>
      <c r="C5407" s="503" t="s">
        <v>13895</v>
      </c>
      <c r="D5407" s="410" t="s">
        <v>13896</v>
      </c>
      <c r="E5407" s="410" t="s">
        <v>13895</v>
      </c>
      <c r="F5407" s="474"/>
      <c r="G5407" s="270"/>
      <c r="H5407" s="283" t="s">
        <v>39</v>
      </c>
      <c r="I5407" s="283" t="s">
        <v>765</v>
      </c>
      <c r="J5407" s="490" t="s">
        <v>31</v>
      </c>
      <c r="K5407" s="490" t="s">
        <v>31</v>
      </c>
      <c r="L5407" s="490" t="s">
        <v>31</v>
      </c>
      <c r="M5407" s="490" t="s">
        <v>31</v>
      </c>
      <c r="N5407" s="490" t="s">
        <v>31</v>
      </c>
      <c r="O5407" s="490" t="s">
        <v>31</v>
      </c>
      <c r="P5407" s="377" t="s">
        <v>31</v>
      </c>
      <c r="Q5407" s="377" t="s">
        <v>31</v>
      </c>
      <c r="R5407" s="377" t="s">
        <v>31</v>
      </c>
      <c r="S5407" s="270"/>
      <c r="T5407" s="283"/>
      <c r="U5407" s="283"/>
      <c r="V5407" s="270"/>
      <c r="W5407" s="270" t="s">
        <v>21</v>
      </c>
    </row>
    <row r="5408" s="253" customFormat="true" ht="38.25" hidden="true" spans="1:23">
      <c r="A5408" s="270">
        <f>MAX(A$3:A5407)+1</f>
        <v>5082</v>
      </c>
      <c r="B5408" s="270">
        <v>331603042</v>
      </c>
      <c r="C5408" s="503" t="s">
        <v>13897</v>
      </c>
      <c r="D5408" s="410" t="s">
        <v>13898</v>
      </c>
      <c r="E5408" s="410" t="s">
        <v>13897</v>
      </c>
      <c r="F5408" s="474"/>
      <c r="G5408" s="270"/>
      <c r="H5408" s="283" t="s">
        <v>39</v>
      </c>
      <c r="I5408" s="283" t="s">
        <v>765</v>
      </c>
      <c r="J5408" s="490" t="s">
        <v>31</v>
      </c>
      <c r="K5408" s="490" t="s">
        <v>31</v>
      </c>
      <c r="L5408" s="490" t="s">
        <v>31</v>
      </c>
      <c r="M5408" s="490" t="s">
        <v>31</v>
      </c>
      <c r="N5408" s="490" t="s">
        <v>31</v>
      </c>
      <c r="O5408" s="490" t="s">
        <v>31</v>
      </c>
      <c r="P5408" s="377" t="s">
        <v>31</v>
      </c>
      <c r="Q5408" s="377" t="s">
        <v>31</v>
      </c>
      <c r="R5408" s="377" t="s">
        <v>31</v>
      </c>
      <c r="S5408" s="270"/>
      <c r="T5408" s="283"/>
      <c r="U5408" s="283"/>
      <c r="V5408" s="270"/>
      <c r="W5408" s="270" t="s">
        <v>21</v>
      </c>
    </row>
    <row r="5409" s="253" customFormat="true" ht="38.25" hidden="true" spans="1:23">
      <c r="A5409" s="270">
        <f>MAX(A$3:A5408)+1</f>
        <v>5083</v>
      </c>
      <c r="B5409" s="270">
        <v>331603043</v>
      </c>
      <c r="C5409" s="503" t="s">
        <v>13899</v>
      </c>
      <c r="D5409" s="410" t="s">
        <v>13900</v>
      </c>
      <c r="E5409" s="410" t="s">
        <v>13899</v>
      </c>
      <c r="F5409" s="474"/>
      <c r="G5409" s="270" t="s">
        <v>13901</v>
      </c>
      <c r="H5409" s="283" t="s">
        <v>44</v>
      </c>
      <c r="I5409" s="283" t="s">
        <v>40</v>
      </c>
      <c r="J5409" s="490" t="s">
        <v>31</v>
      </c>
      <c r="K5409" s="490" t="s">
        <v>31</v>
      </c>
      <c r="L5409" s="490" t="s">
        <v>31</v>
      </c>
      <c r="M5409" s="490" t="s">
        <v>31</v>
      </c>
      <c r="N5409" s="490" t="s">
        <v>31</v>
      </c>
      <c r="O5409" s="490" t="s">
        <v>31</v>
      </c>
      <c r="P5409" s="377" t="s">
        <v>31</v>
      </c>
      <c r="Q5409" s="377" t="s">
        <v>31</v>
      </c>
      <c r="R5409" s="377" t="s">
        <v>31</v>
      </c>
      <c r="S5409" s="270"/>
      <c r="T5409" s="283"/>
      <c r="U5409" s="283"/>
      <c r="V5409" s="270"/>
      <c r="W5409" s="270" t="s">
        <v>21</v>
      </c>
    </row>
    <row r="5410" s="253" customFormat="true" ht="38.25" hidden="true" spans="1:23">
      <c r="A5410" s="270">
        <f>MAX(A$3:A5409)+1</f>
        <v>5084</v>
      </c>
      <c r="B5410" s="270" t="s">
        <v>13902</v>
      </c>
      <c r="C5410" s="514" t="s">
        <v>13903</v>
      </c>
      <c r="D5410" s="410" t="s">
        <v>13900</v>
      </c>
      <c r="E5410" s="410" t="s">
        <v>13899</v>
      </c>
      <c r="F5410" s="496"/>
      <c r="G5410" s="270"/>
      <c r="H5410" s="283" t="s">
        <v>4442</v>
      </c>
      <c r="I5410" s="283" t="s">
        <v>40</v>
      </c>
      <c r="J5410" s="490" t="s">
        <v>31</v>
      </c>
      <c r="K5410" s="490" t="s">
        <v>31</v>
      </c>
      <c r="L5410" s="490" t="s">
        <v>31</v>
      </c>
      <c r="M5410" s="490" t="s">
        <v>31</v>
      </c>
      <c r="N5410" s="490" t="s">
        <v>31</v>
      </c>
      <c r="O5410" s="490" t="s">
        <v>31</v>
      </c>
      <c r="P5410" s="377" t="s">
        <v>31</v>
      </c>
      <c r="Q5410" s="377" t="s">
        <v>31</v>
      </c>
      <c r="R5410" s="377" t="s">
        <v>31</v>
      </c>
      <c r="S5410" s="272" t="s">
        <v>8517</v>
      </c>
      <c r="T5410" s="283"/>
      <c r="U5410" s="283"/>
      <c r="V5410" s="270"/>
      <c r="W5410" s="270" t="s">
        <v>21</v>
      </c>
    </row>
    <row r="5411" s="253" customFormat="true" ht="38.25" hidden="true" spans="1:23">
      <c r="A5411" s="270">
        <f>MAX(A$3:A5410)+1</f>
        <v>5085</v>
      </c>
      <c r="B5411" s="270">
        <v>331603044</v>
      </c>
      <c r="C5411" s="503" t="s">
        <v>13904</v>
      </c>
      <c r="D5411" s="410" t="s">
        <v>13905</v>
      </c>
      <c r="E5411" s="410" t="s">
        <v>13904</v>
      </c>
      <c r="F5411" s="474"/>
      <c r="G5411" s="270"/>
      <c r="H5411" s="283" t="s">
        <v>39</v>
      </c>
      <c r="I5411" s="283" t="s">
        <v>40</v>
      </c>
      <c r="J5411" s="490" t="s">
        <v>31</v>
      </c>
      <c r="K5411" s="490" t="s">
        <v>31</v>
      </c>
      <c r="L5411" s="490" t="s">
        <v>31</v>
      </c>
      <c r="M5411" s="490" t="s">
        <v>31</v>
      </c>
      <c r="N5411" s="490" t="s">
        <v>31</v>
      </c>
      <c r="O5411" s="490" t="s">
        <v>31</v>
      </c>
      <c r="P5411" s="377" t="s">
        <v>31</v>
      </c>
      <c r="Q5411" s="377" t="s">
        <v>31</v>
      </c>
      <c r="R5411" s="377" t="s">
        <v>31</v>
      </c>
      <c r="S5411" s="270"/>
      <c r="T5411" s="283"/>
      <c r="U5411" s="283"/>
      <c r="V5411" s="270"/>
      <c r="W5411" s="270" t="s">
        <v>21</v>
      </c>
    </row>
    <row r="5412" s="253" customFormat="true" ht="38.25" hidden="true" spans="1:23">
      <c r="A5412" s="270">
        <f>MAX(A$3:A5411)+1</f>
        <v>5086</v>
      </c>
      <c r="B5412" s="270">
        <v>331603045</v>
      </c>
      <c r="C5412" s="503" t="s">
        <v>7991</v>
      </c>
      <c r="D5412" s="410" t="s">
        <v>7990</v>
      </c>
      <c r="E5412" s="410" t="s">
        <v>7991</v>
      </c>
      <c r="F5412" s="474" t="s">
        <v>13906</v>
      </c>
      <c r="G5412" s="270"/>
      <c r="H5412" s="283" t="s">
        <v>44</v>
      </c>
      <c r="I5412" s="283" t="s">
        <v>40</v>
      </c>
      <c r="J5412" s="490" t="s">
        <v>31</v>
      </c>
      <c r="K5412" s="490" t="s">
        <v>31</v>
      </c>
      <c r="L5412" s="490" t="s">
        <v>31</v>
      </c>
      <c r="M5412" s="490" t="s">
        <v>31</v>
      </c>
      <c r="N5412" s="490" t="s">
        <v>31</v>
      </c>
      <c r="O5412" s="490" t="s">
        <v>31</v>
      </c>
      <c r="P5412" s="377" t="s">
        <v>31</v>
      </c>
      <c r="Q5412" s="377" t="s">
        <v>31</v>
      </c>
      <c r="R5412" s="377" t="s">
        <v>31</v>
      </c>
      <c r="S5412" s="270"/>
      <c r="T5412" s="283"/>
      <c r="U5412" s="283"/>
      <c r="V5412" s="270"/>
      <c r="W5412" s="270" t="s">
        <v>21</v>
      </c>
    </row>
    <row r="5413" s="253" customFormat="true" ht="38.25" hidden="true" spans="1:23">
      <c r="A5413" s="270">
        <f>MAX(A$3:A5412)+1</f>
        <v>5087</v>
      </c>
      <c r="B5413" s="270">
        <v>331603046</v>
      </c>
      <c r="C5413" s="503" t="s">
        <v>13907</v>
      </c>
      <c r="D5413" s="410" t="s">
        <v>13908</v>
      </c>
      <c r="E5413" s="410" t="s">
        <v>13907</v>
      </c>
      <c r="F5413" s="474"/>
      <c r="G5413" s="270"/>
      <c r="H5413" s="283" t="s">
        <v>44</v>
      </c>
      <c r="I5413" s="283" t="s">
        <v>40</v>
      </c>
      <c r="J5413" s="490" t="s">
        <v>31</v>
      </c>
      <c r="K5413" s="490" t="s">
        <v>31</v>
      </c>
      <c r="L5413" s="490" t="s">
        <v>31</v>
      </c>
      <c r="M5413" s="490" t="s">
        <v>31</v>
      </c>
      <c r="N5413" s="490" t="s">
        <v>31</v>
      </c>
      <c r="O5413" s="490" t="s">
        <v>31</v>
      </c>
      <c r="P5413" s="377" t="s">
        <v>31</v>
      </c>
      <c r="Q5413" s="377" t="s">
        <v>31</v>
      </c>
      <c r="R5413" s="377" t="s">
        <v>31</v>
      </c>
      <c r="S5413" s="270"/>
      <c r="T5413" s="283"/>
      <c r="U5413" s="283"/>
      <c r="V5413" s="270"/>
      <c r="W5413" s="270" t="s">
        <v>21</v>
      </c>
    </row>
    <row r="5414" s="253" customFormat="true" ht="38.25" hidden="true" spans="1:23">
      <c r="A5414" s="270">
        <f>MAX(A$3:A5413)+1</f>
        <v>5088</v>
      </c>
      <c r="B5414" s="270">
        <v>331603047</v>
      </c>
      <c r="C5414" s="503" t="s">
        <v>13909</v>
      </c>
      <c r="D5414" s="410" t="s">
        <v>13910</v>
      </c>
      <c r="E5414" s="410" t="s">
        <v>13909</v>
      </c>
      <c r="F5414" s="474"/>
      <c r="G5414" s="270"/>
      <c r="H5414" s="283" t="s">
        <v>39</v>
      </c>
      <c r="I5414" s="283" t="s">
        <v>40</v>
      </c>
      <c r="J5414" s="490" t="s">
        <v>31</v>
      </c>
      <c r="K5414" s="490" t="s">
        <v>31</v>
      </c>
      <c r="L5414" s="490" t="s">
        <v>31</v>
      </c>
      <c r="M5414" s="490" t="s">
        <v>31</v>
      </c>
      <c r="N5414" s="490" t="s">
        <v>31</v>
      </c>
      <c r="O5414" s="490" t="s">
        <v>31</v>
      </c>
      <c r="P5414" s="377" t="s">
        <v>31</v>
      </c>
      <c r="Q5414" s="377" t="s">
        <v>31</v>
      </c>
      <c r="R5414" s="377" t="s">
        <v>31</v>
      </c>
      <c r="S5414" s="270"/>
      <c r="T5414" s="283"/>
      <c r="U5414" s="283"/>
      <c r="V5414" s="270"/>
      <c r="W5414" s="270" t="s">
        <v>21</v>
      </c>
    </row>
    <row r="5415" s="253" customFormat="true" ht="38.25" hidden="true" spans="1:23">
      <c r="A5415" s="270">
        <f>MAX(A$3:A5414)+1</f>
        <v>5089</v>
      </c>
      <c r="B5415" s="270">
        <v>331603048</v>
      </c>
      <c r="C5415" s="503" t="s">
        <v>13911</v>
      </c>
      <c r="D5415" s="410" t="s">
        <v>13912</v>
      </c>
      <c r="E5415" s="410" t="s">
        <v>13911</v>
      </c>
      <c r="F5415" s="474"/>
      <c r="G5415" s="270"/>
      <c r="H5415" s="283" t="s">
        <v>44</v>
      </c>
      <c r="I5415" s="283" t="s">
        <v>40</v>
      </c>
      <c r="J5415" s="490" t="s">
        <v>31</v>
      </c>
      <c r="K5415" s="490" t="s">
        <v>31</v>
      </c>
      <c r="L5415" s="490" t="s">
        <v>31</v>
      </c>
      <c r="M5415" s="490" t="s">
        <v>31</v>
      </c>
      <c r="N5415" s="490" t="s">
        <v>31</v>
      </c>
      <c r="O5415" s="490" t="s">
        <v>31</v>
      </c>
      <c r="P5415" s="377" t="s">
        <v>31</v>
      </c>
      <c r="Q5415" s="377" t="s">
        <v>31</v>
      </c>
      <c r="R5415" s="377" t="s">
        <v>31</v>
      </c>
      <c r="S5415" s="270"/>
      <c r="T5415" s="283"/>
      <c r="U5415" s="283"/>
      <c r="V5415" s="270"/>
      <c r="W5415" s="270" t="s">
        <v>21</v>
      </c>
    </row>
    <row r="5416" s="252" customFormat="true" ht="38.25" hidden="true" spans="1:23">
      <c r="A5416" s="270"/>
      <c r="B5416" s="270">
        <v>331604</v>
      </c>
      <c r="C5416" s="270" t="s">
        <v>13913</v>
      </c>
      <c r="D5416" s="410"/>
      <c r="E5416" s="410"/>
      <c r="F5416" s="270"/>
      <c r="G5416" s="270"/>
      <c r="H5416" s="283"/>
      <c r="I5416" s="283"/>
      <c r="J5416" s="490" t="s">
        <v>31</v>
      </c>
      <c r="K5416" s="490" t="s">
        <v>31</v>
      </c>
      <c r="L5416" s="490" t="s">
        <v>31</v>
      </c>
      <c r="M5416" s="490" t="s">
        <v>31</v>
      </c>
      <c r="N5416" s="490" t="s">
        <v>31</v>
      </c>
      <c r="O5416" s="490" t="s">
        <v>31</v>
      </c>
      <c r="P5416" s="377" t="s">
        <v>31</v>
      </c>
      <c r="Q5416" s="377" t="s">
        <v>31</v>
      </c>
      <c r="R5416" s="377" t="s">
        <v>31</v>
      </c>
      <c r="S5416" s="270"/>
      <c r="T5416" s="283"/>
      <c r="U5416" s="283"/>
      <c r="V5416" s="270"/>
      <c r="W5416" s="270" t="s">
        <v>21</v>
      </c>
    </row>
    <row r="5417" s="253" customFormat="true" ht="38.25" hidden="true" spans="1:23">
      <c r="A5417" s="270">
        <f>MAX(A$3:A5416)+1</f>
        <v>5090</v>
      </c>
      <c r="B5417" s="270">
        <v>331604001</v>
      </c>
      <c r="C5417" s="503" t="s">
        <v>13914</v>
      </c>
      <c r="D5417" s="410" t="s">
        <v>13915</v>
      </c>
      <c r="E5417" s="410" t="s">
        <v>13914</v>
      </c>
      <c r="F5417" s="474" t="s">
        <v>13916</v>
      </c>
      <c r="G5417" s="270"/>
      <c r="H5417" s="283" t="s">
        <v>39</v>
      </c>
      <c r="I5417" s="283" t="s">
        <v>13917</v>
      </c>
      <c r="J5417" s="490" t="s">
        <v>31</v>
      </c>
      <c r="K5417" s="490" t="s">
        <v>31</v>
      </c>
      <c r="L5417" s="490" t="s">
        <v>31</v>
      </c>
      <c r="M5417" s="490" t="s">
        <v>31</v>
      </c>
      <c r="N5417" s="490" t="s">
        <v>31</v>
      </c>
      <c r="O5417" s="490" t="s">
        <v>31</v>
      </c>
      <c r="P5417" s="377" t="s">
        <v>31</v>
      </c>
      <c r="Q5417" s="377" t="s">
        <v>31</v>
      </c>
      <c r="R5417" s="377" t="s">
        <v>31</v>
      </c>
      <c r="S5417" s="270"/>
      <c r="T5417" s="283"/>
      <c r="U5417" s="283"/>
      <c r="V5417" s="270"/>
      <c r="W5417" s="270" t="s">
        <v>21</v>
      </c>
    </row>
    <row r="5418" s="253" customFormat="true" ht="38.25" hidden="true" spans="1:23">
      <c r="A5418" s="270">
        <f>MAX(A$3:A5417)+1</f>
        <v>5091</v>
      </c>
      <c r="B5418" s="270" t="s">
        <v>13918</v>
      </c>
      <c r="C5418" s="341" t="s">
        <v>13919</v>
      </c>
      <c r="D5418" s="410" t="s">
        <v>13920</v>
      </c>
      <c r="E5418" s="410" t="s">
        <v>13919</v>
      </c>
      <c r="F5418" s="177"/>
      <c r="G5418" s="270"/>
      <c r="H5418" s="283" t="s">
        <v>39</v>
      </c>
      <c r="I5418" s="283" t="s">
        <v>40</v>
      </c>
      <c r="J5418" s="490" t="s">
        <v>31</v>
      </c>
      <c r="K5418" s="490" t="s">
        <v>31</v>
      </c>
      <c r="L5418" s="490" t="s">
        <v>31</v>
      </c>
      <c r="M5418" s="490" t="s">
        <v>31</v>
      </c>
      <c r="N5418" s="490" t="s">
        <v>31</v>
      </c>
      <c r="O5418" s="490" t="s">
        <v>31</v>
      </c>
      <c r="P5418" s="377" t="s">
        <v>31</v>
      </c>
      <c r="Q5418" s="377" t="s">
        <v>31</v>
      </c>
      <c r="R5418" s="377" t="s">
        <v>31</v>
      </c>
      <c r="S5418" s="270"/>
      <c r="T5418" s="283"/>
      <c r="U5418" s="283"/>
      <c r="V5418" s="270"/>
      <c r="W5418" s="270" t="s">
        <v>21</v>
      </c>
    </row>
    <row r="5419" s="253" customFormat="true" ht="38.25" hidden="true" spans="1:23">
      <c r="A5419" s="270">
        <f>MAX(A$3:A5418)+1</f>
        <v>5092</v>
      </c>
      <c r="B5419" s="270">
        <v>331604002</v>
      </c>
      <c r="C5419" s="503" t="s">
        <v>13921</v>
      </c>
      <c r="D5419" s="410" t="s">
        <v>13922</v>
      </c>
      <c r="E5419" s="410" t="s">
        <v>13921</v>
      </c>
      <c r="F5419" s="474" t="s">
        <v>13923</v>
      </c>
      <c r="G5419" s="270"/>
      <c r="H5419" s="283" t="s">
        <v>39</v>
      </c>
      <c r="I5419" s="283" t="s">
        <v>765</v>
      </c>
      <c r="J5419" s="490" t="s">
        <v>31</v>
      </c>
      <c r="K5419" s="490" t="s">
        <v>31</v>
      </c>
      <c r="L5419" s="490" t="s">
        <v>31</v>
      </c>
      <c r="M5419" s="490" t="s">
        <v>31</v>
      </c>
      <c r="N5419" s="490" t="s">
        <v>31</v>
      </c>
      <c r="O5419" s="490" t="s">
        <v>31</v>
      </c>
      <c r="P5419" s="377" t="s">
        <v>31</v>
      </c>
      <c r="Q5419" s="377" t="s">
        <v>31</v>
      </c>
      <c r="R5419" s="377" t="s">
        <v>31</v>
      </c>
      <c r="S5419" s="270"/>
      <c r="T5419" s="283"/>
      <c r="U5419" s="283"/>
      <c r="V5419" s="270"/>
      <c r="W5419" s="270" t="s">
        <v>21</v>
      </c>
    </row>
    <row r="5420" s="253" customFormat="true" ht="38.25" hidden="true" spans="1:23">
      <c r="A5420" s="270">
        <f>MAX(A$3:A5419)+1</f>
        <v>5093</v>
      </c>
      <c r="B5420" s="270">
        <v>331604003</v>
      </c>
      <c r="C5420" s="503" t="s">
        <v>13924</v>
      </c>
      <c r="D5420" s="410" t="s">
        <v>13925</v>
      </c>
      <c r="E5420" s="410" t="s">
        <v>13924</v>
      </c>
      <c r="F5420" s="474"/>
      <c r="G5420" s="270" t="s">
        <v>13926</v>
      </c>
      <c r="H5420" s="283" t="s">
        <v>29</v>
      </c>
      <c r="I5420" s="283" t="s">
        <v>9256</v>
      </c>
      <c r="J5420" s="490" t="s">
        <v>31</v>
      </c>
      <c r="K5420" s="490" t="s">
        <v>31</v>
      </c>
      <c r="L5420" s="490" t="s">
        <v>31</v>
      </c>
      <c r="M5420" s="490" t="s">
        <v>31</v>
      </c>
      <c r="N5420" s="490" t="s">
        <v>31</v>
      </c>
      <c r="O5420" s="490" t="s">
        <v>31</v>
      </c>
      <c r="P5420" s="377" t="s">
        <v>31</v>
      </c>
      <c r="Q5420" s="377" t="s">
        <v>31</v>
      </c>
      <c r="R5420" s="377" t="s">
        <v>31</v>
      </c>
      <c r="S5420" s="270"/>
      <c r="T5420" s="283"/>
      <c r="U5420" s="283"/>
      <c r="V5420" s="270"/>
      <c r="W5420" s="270" t="s">
        <v>21</v>
      </c>
    </row>
    <row r="5421" s="253" customFormat="true" ht="38.25" hidden="true" spans="1:23">
      <c r="A5421" s="270">
        <f>MAX(A$3:A5420)+1</f>
        <v>5094</v>
      </c>
      <c r="B5421" s="270">
        <v>331604004</v>
      </c>
      <c r="C5421" s="503" t="s">
        <v>13927</v>
      </c>
      <c r="D5421" s="410" t="s">
        <v>13928</v>
      </c>
      <c r="E5421" s="410" t="s">
        <v>13927</v>
      </c>
      <c r="F5421" s="474"/>
      <c r="G5421" s="270" t="s">
        <v>13926</v>
      </c>
      <c r="H5421" s="283" t="s">
        <v>29</v>
      </c>
      <c r="I5421" s="283" t="s">
        <v>40</v>
      </c>
      <c r="J5421" s="490" t="s">
        <v>31</v>
      </c>
      <c r="K5421" s="490" t="s">
        <v>31</v>
      </c>
      <c r="L5421" s="490" t="s">
        <v>31</v>
      </c>
      <c r="M5421" s="490" t="s">
        <v>31</v>
      </c>
      <c r="N5421" s="490" t="s">
        <v>31</v>
      </c>
      <c r="O5421" s="490" t="s">
        <v>31</v>
      </c>
      <c r="P5421" s="377" t="s">
        <v>31</v>
      </c>
      <c r="Q5421" s="377" t="s">
        <v>31</v>
      </c>
      <c r="R5421" s="377" t="s">
        <v>31</v>
      </c>
      <c r="S5421" s="270"/>
      <c r="T5421" s="283"/>
      <c r="U5421" s="283"/>
      <c r="V5421" s="270"/>
      <c r="W5421" s="270" t="s">
        <v>21</v>
      </c>
    </row>
    <row r="5422" s="253" customFormat="true" ht="38.25" hidden="true" spans="1:23">
      <c r="A5422" s="270">
        <f>MAX(A$3:A5421)+1</f>
        <v>5095</v>
      </c>
      <c r="B5422" s="270">
        <v>331604005</v>
      </c>
      <c r="C5422" s="503" t="s">
        <v>13929</v>
      </c>
      <c r="D5422" s="410" t="s">
        <v>13930</v>
      </c>
      <c r="E5422" s="410" t="s">
        <v>13929</v>
      </c>
      <c r="F5422" s="474" t="s">
        <v>13931</v>
      </c>
      <c r="G5422" s="270"/>
      <c r="H5422" s="283" t="s">
        <v>4442</v>
      </c>
      <c r="I5422" s="283" t="s">
        <v>40</v>
      </c>
      <c r="J5422" s="490" t="s">
        <v>31</v>
      </c>
      <c r="K5422" s="490" t="s">
        <v>31</v>
      </c>
      <c r="L5422" s="490" t="s">
        <v>31</v>
      </c>
      <c r="M5422" s="490" t="s">
        <v>31</v>
      </c>
      <c r="N5422" s="490" t="s">
        <v>31</v>
      </c>
      <c r="O5422" s="490" t="s">
        <v>31</v>
      </c>
      <c r="P5422" s="377" t="s">
        <v>31</v>
      </c>
      <c r="Q5422" s="377" t="s">
        <v>31</v>
      </c>
      <c r="R5422" s="377" t="s">
        <v>31</v>
      </c>
      <c r="S5422" s="272" t="s">
        <v>8517</v>
      </c>
      <c r="T5422" s="283"/>
      <c r="U5422" s="283"/>
      <c r="V5422" s="270"/>
      <c r="W5422" s="270" t="s">
        <v>21</v>
      </c>
    </row>
    <row r="5423" s="253" customFormat="true" ht="38.25" hidden="true" spans="1:23">
      <c r="A5423" s="270">
        <f>MAX(A$3:A5422)+1</f>
        <v>5096</v>
      </c>
      <c r="B5423" s="270">
        <v>331604006</v>
      </c>
      <c r="C5423" s="503" t="s">
        <v>13932</v>
      </c>
      <c r="D5423" s="410" t="s">
        <v>13933</v>
      </c>
      <c r="E5423" s="410" t="s">
        <v>13932</v>
      </c>
      <c r="F5423" s="474" t="s">
        <v>13934</v>
      </c>
      <c r="G5423" s="270"/>
      <c r="H5423" s="283" t="s">
        <v>29</v>
      </c>
      <c r="I5423" s="283" t="s">
        <v>9256</v>
      </c>
      <c r="J5423" s="490" t="s">
        <v>31</v>
      </c>
      <c r="K5423" s="490" t="s">
        <v>31</v>
      </c>
      <c r="L5423" s="490" t="s">
        <v>31</v>
      </c>
      <c r="M5423" s="490" t="s">
        <v>31</v>
      </c>
      <c r="N5423" s="490" t="s">
        <v>31</v>
      </c>
      <c r="O5423" s="490" t="s">
        <v>31</v>
      </c>
      <c r="P5423" s="377" t="s">
        <v>31</v>
      </c>
      <c r="Q5423" s="377" t="s">
        <v>31</v>
      </c>
      <c r="R5423" s="377" t="s">
        <v>31</v>
      </c>
      <c r="S5423" s="270"/>
      <c r="T5423" s="283"/>
      <c r="U5423" s="283"/>
      <c r="V5423" s="270"/>
      <c r="W5423" s="270" t="s">
        <v>21</v>
      </c>
    </row>
    <row r="5424" s="253" customFormat="true" ht="38.25" hidden="true" spans="1:23">
      <c r="A5424" s="270">
        <f>MAX(A$3:A5423)+1</f>
        <v>5097</v>
      </c>
      <c r="B5424" s="531">
        <v>331604007</v>
      </c>
      <c r="C5424" s="503" t="s">
        <v>13935</v>
      </c>
      <c r="D5424" s="410" t="s">
        <v>13936</v>
      </c>
      <c r="E5424" s="410" t="s">
        <v>13935</v>
      </c>
      <c r="F5424" s="474" t="s">
        <v>13937</v>
      </c>
      <c r="G5424" s="270"/>
      <c r="H5424" s="283"/>
      <c r="I5424" s="283" t="s">
        <v>40</v>
      </c>
      <c r="J5424" s="490" t="s">
        <v>31</v>
      </c>
      <c r="K5424" s="490" t="s">
        <v>31</v>
      </c>
      <c r="L5424" s="490" t="s">
        <v>31</v>
      </c>
      <c r="M5424" s="490" t="s">
        <v>31</v>
      </c>
      <c r="N5424" s="490" t="s">
        <v>31</v>
      </c>
      <c r="O5424" s="490" t="s">
        <v>31</v>
      </c>
      <c r="P5424" s="377" t="s">
        <v>31</v>
      </c>
      <c r="Q5424" s="377" t="s">
        <v>31</v>
      </c>
      <c r="R5424" s="377" t="s">
        <v>31</v>
      </c>
      <c r="S5424" s="270"/>
      <c r="T5424" s="283"/>
      <c r="U5424" s="283"/>
      <c r="V5424" s="270"/>
      <c r="W5424" s="270" t="s">
        <v>21</v>
      </c>
    </row>
    <row r="5425" s="253" customFormat="true" ht="38.25" hidden="true" spans="1:23">
      <c r="A5425" s="270">
        <f>MAX(A$3:A5424)+1</f>
        <v>5098</v>
      </c>
      <c r="B5425" s="270">
        <v>331604008</v>
      </c>
      <c r="C5425" s="503" t="s">
        <v>13938</v>
      </c>
      <c r="D5425" s="410" t="s">
        <v>13939</v>
      </c>
      <c r="E5425" s="410" t="s">
        <v>13938</v>
      </c>
      <c r="F5425" s="474" t="s">
        <v>13940</v>
      </c>
      <c r="G5425" s="270" t="s">
        <v>9633</v>
      </c>
      <c r="H5425" s="283" t="s">
        <v>29</v>
      </c>
      <c r="I5425" s="283" t="s">
        <v>40</v>
      </c>
      <c r="J5425" s="490" t="s">
        <v>31</v>
      </c>
      <c r="K5425" s="490" t="s">
        <v>31</v>
      </c>
      <c r="L5425" s="490" t="s">
        <v>31</v>
      </c>
      <c r="M5425" s="490" t="s">
        <v>31</v>
      </c>
      <c r="N5425" s="490" t="s">
        <v>31</v>
      </c>
      <c r="O5425" s="490" t="s">
        <v>31</v>
      </c>
      <c r="P5425" s="377" t="s">
        <v>31</v>
      </c>
      <c r="Q5425" s="377" t="s">
        <v>31</v>
      </c>
      <c r="R5425" s="377" t="s">
        <v>31</v>
      </c>
      <c r="S5425" s="270"/>
      <c r="T5425" s="283"/>
      <c r="U5425" s="283"/>
      <c r="V5425" s="270"/>
      <c r="W5425" s="270" t="s">
        <v>21</v>
      </c>
    </row>
    <row r="5426" s="253" customFormat="true" ht="38.25" hidden="true" spans="1:23">
      <c r="A5426" s="270">
        <f>MAX(A$3:A5425)+1</f>
        <v>5099</v>
      </c>
      <c r="B5426" s="270">
        <v>331604009</v>
      </c>
      <c r="C5426" s="503" t="s">
        <v>13941</v>
      </c>
      <c r="D5426" s="410" t="s">
        <v>13942</v>
      </c>
      <c r="E5426" s="410" t="s">
        <v>13941</v>
      </c>
      <c r="F5426" s="474" t="s">
        <v>13943</v>
      </c>
      <c r="G5426" s="270" t="s">
        <v>9633</v>
      </c>
      <c r="H5426" s="283" t="s">
        <v>29</v>
      </c>
      <c r="I5426" s="283" t="s">
        <v>40</v>
      </c>
      <c r="J5426" s="490" t="s">
        <v>31</v>
      </c>
      <c r="K5426" s="490" t="s">
        <v>31</v>
      </c>
      <c r="L5426" s="490" t="s">
        <v>31</v>
      </c>
      <c r="M5426" s="490" t="s">
        <v>31</v>
      </c>
      <c r="N5426" s="490" t="s">
        <v>31</v>
      </c>
      <c r="O5426" s="490" t="s">
        <v>31</v>
      </c>
      <c r="P5426" s="377" t="s">
        <v>31</v>
      </c>
      <c r="Q5426" s="377" t="s">
        <v>31</v>
      </c>
      <c r="R5426" s="377" t="s">
        <v>31</v>
      </c>
      <c r="S5426" s="270"/>
      <c r="T5426" s="283"/>
      <c r="U5426" s="283"/>
      <c r="V5426" s="270"/>
      <c r="W5426" s="270" t="s">
        <v>21</v>
      </c>
    </row>
    <row r="5427" s="253" customFormat="true" ht="38.25" hidden="true" spans="1:23">
      <c r="A5427" s="270">
        <f>MAX(A$3:A5426)+1</f>
        <v>5100</v>
      </c>
      <c r="B5427" s="270">
        <v>331604010</v>
      </c>
      <c r="C5427" s="503" t="s">
        <v>13944</v>
      </c>
      <c r="D5427" s="410" t="s">
        <v>13945</v>
      </c>
      <c r="E5427" s="410" t="s">
        <v>13944</v>
      </c>
      <c r="F5427" s="270"/>
      <c r="G5427" s="270" t="s">
        <v>13946</v>
      </c>
      <c r="H5427" s="283" t="s">
        <v>29</v>
      </c>
      <c r="I5427" s="283" t="s">
        <v>40</v>
      </c>
      <c r="J5427" s="490" t="s">
        <v>31</v>
      </c>
      <c r="K5427" s="490" t="s">
        <v>31</v>
      </c>
      <c r="L5427" s="490" t="s">
        <v>31</v>
      </c>
      <c r="M5427" s="490" t="s">
        <v>31</v>
      </c>
      <c r="N5427" s="490" t="s">
        <v>31</v>
      </c>
      <c r="O5427" s="490" t="s">
        <v>31</v>
      </c>
      <c r="P5427" s="377" t="s">
        <v>31</v>
      </c>
      <c r="Q5427" s="377" t="s">
        <v>31</v>
      </c>
      <c r="R5427" s="377" t="s">
        <v>31</v>
      </c>
      <c r="S5427" s="270"/>
      <c r="T5427" s="283"/>
      <c r="U5427" s="283"/>
      <c r="V5427" s="270"/>
      <c r="W5427" s="270" t="s">
        <v>21</v>
      </c>
    </row>
    <row r="5428" s="253" customFormat="true" ht="63.75" hidden="true" spans="1:23">
      <c r="A5428" s="270">
        <f>MAX(A$3:A5427)+1</f>
        <v>5101</v>
      </c>
      <c r="B5428" s="270">
        <v>331604011</v>
      </c>
      <c r="C5428" s="270" t="s">
        <v>13947</v>
      </c>
      <c r="D5428" s="410" t="s">
        <v>13948</v>
      </c>
      <c r="E5428" s="410" t="s">
        <v>13947</v>
      </c>
      <c r="F5428" s="270"/>
      <c r="G5428" s="270"/>
      <c r="H5428" s="283" t="s">
        <v>29</v>
      </c>
      <c r="I5428" s="283" t="s">
        <v>9256</v>
      </c>
      <c r="J5428" s="490" t="s">
        <v>70</v>
      </c>
      <c r="K5428" s="490" t="s">
        <v>70</v>
      </c>
      <c r="L5428" s="490" t="s">
        <v>70</v>
      </c>
      <c r="M5428" s="490" t="s">
        <v>70</v>
      </c>
      <c r="N5428" s="490" t="s">
        <v>70</v>
      </c>
      <c r="O5428" s="490" t="s">
        <v>70</v>
      </c>
      <c r="P5428" s="377" t="s">
        <v>70</v>
      </c>
      <c r="Q5428" s="377" t="s">
        <v>70</v>
      </c>
      <c r="R5428" s="377" t="s">
        <v>70</v>
      </c>
      <c r="S5428" s="270" t="s">
        <v>5353</v>
      </c>
      <c r="T5428" s="283"/>
      <c r="U5428" s="283"/>
      <c r="V5428" s="270"/>
      <c r="W5428" s="270" t="s">
        <v>21</v>
      </c>
    </row>
    <row r="5429" s="253" customFormat="true" ht="38.25" hidden="true" spans="1:23">
      <c r="A5429" s="270">
        <f>MAX(A$3:A5428)+1</f>
        <v>5102</v>
      </c>
      <c r="B5429" s="270">
        <v>331604012</v>
      </c>
      <c r="C5429" s="503" t="s">
        <v>13949</v>
      </c>
      <c r="D5429" s="410" t="s">
        <v>13950</v>
      </c>
      <c r="E5429" s="410" t="s">
        <v>13949</v>
      </c>
      <c r="F5429" s="270"/>
      <c r="G5429" s="270"/>
      <c r="H5429" s="283" t="s">
        <v>4442</v>
      </c>
      <c r="I5429" s="283" t="s">
        <v>9256</v>
      </c>
      <c r="J5429" s="490" t="s">
        <v>31</v>
      </c>
      <c r="K5429" s="490" t="s">
        <v>31</v>
      </c>
      <c r="L5429" s="490" t="s">
        <v>31</v>
      </c>
      <c r="M5429" s="490" t="s">
        <v>31</v>
      </c>
      <c r="N5429" s="490" t="s">
        <v>31</v>
      </c>
      <c r="O5429" s="490" t="s">
        <v>31</v>
      </c>
      <c r="P5429" s="377" t="s">
        <v>31</v>
      </c>
      <c r="Q5429" s="377" t="s">
        <v>31</v>
      </c>
      <c r="R5429" s="377" t="s">
        <v>31</v>
      </c>
      <c r="S5429" s="272" t="s">
        <v>8517</v>
      </c>
      <c r="T5429" s="283"/>
      <c r="U5429" s="283"/>
      <c r="V5429" s="270"/>
      <c r="W5429" s="270" t="s">
        <v>21</v>
      </c>
    </row>
    <row r="5430" s="253" customFormat="true" ht="38.25" hidden="true" spans="1:23">
      <c r="A5430" s="270">
        <f>MAX(A$3:A5429)+1</f>
        <v>5103</v>
      </c>
      <c r="B5430" s="270">
        <v>331604013</v>
      </c>
      <c r="C5430" s="503" t="s">
        <v>13951</v>
      </c>
      <c r="D5430" s="410" t="s">
        <v>13952</v>
      </c>
      <c r="E5430" s="410" t="s">
        <v>13951</v>
      </c>
      <c r="F5430" s="474" t="s">
        <v>13953</v>
      </c>
      <c r="G5430" s="270" t="s">
        <v>9633</v>
      </c>
      <c r="H5430" s="283" t="s">
        <v>29</v>
      </c>
      <c r="I5430" s="283" t="s">
        <v>9256</v>
      </c>
      <c r="J5430" s="490" t="s">
        <v>31</v>
      </c>
      <c r="K5430" s="490" t="s">
        <v>31</v>
      </c>
      <c r="L5430" s="490" t="s">
        <v>31</v>
      </c>
      <c r="M5430" s="490" t="s">
        <v>31</v>
      </c>
      <c r="N5430" s="490" t="s">
        <v>31</v>
      </c>
      <c r="O5430" s="490" t="s">
        <v>31</v>
      </c>
      <c r="P5430" s="377" t="s">
        <v>31</v>
      </c>
      <c r="Q5430" s="377" t="s">
        <v>31</v>
      </c>
      <c r="R5430" s="377" t="s">
        <v>31</v>
      </c>
      <c r="S5430" s="270"/>
      <c r="T5430" s="283"/>
      <c r="U5430" s="283"/>
      <c r="V5430" s="270"/>
      <c r="W5430" s="270" t="s">
        <v>21</v>
      </c>
    </row>
    <row r="5431" s="253" customFormat="true" ht="63.75" hidden="true" spans="1:23">
      <c r="A5431" s="270">
        <f>MAX(A$3:A5430)+1</f>
        <v>5104</v>
      </c>
      <c r="B5431" s="270">
        <v>331604014</v>
      </c>
      <c r="C5431" s="503" t="s">
        <v>13954</v>
      </c>
      <c r="D5431" s="410" t="s">
        <v>13955</v>
      </c>
      <c r="E5431" s="410" t="s">
        <v>13954</v>
      </c>
      <c r="F5431" s="474" t="s">
        <v>13956</v>
      </c>
      <c r="G5431" s="270"/>
      <c r="H5431" s="283" t="s">
        <v>29</v>
      </c>
      <c r="I5431" s="283" t="s">
        <v>13957</v>
      </c>
      <c r="J5431" s="490" t="s">
        <v>70</v>
      </c>
      <c r="K5431" s="490" t="s">
        <v>70</v>
      </c>
      <c r="L5431" s="490" t="s">
        <v>70</v>
      </c>
      <c r="M5431" s="490" t="s">
        <v>70</v>
      </c>
      <c r="N5431" s="490" t="s">
        <v>70</v>
      </c>
      <c r="O5431" s="490" t="s">
        <v>70</v>
      </c>
      <c r="P5431" s="377" t="s">
        <v>70</v>
      </c>
      <c r="Q5431" s="377" t="s">
        <v>70</v>
      </c>
      <c r="R5431" s="377" t="s">
        <v>70</v>
      </c>
      <c r="S5431" s="270" t="s">
        <v>5353</v>
      </c>
      <c r="T5431" s="283"/>
      <c r="U5431" s="283"/>
      <c r="V5431" s="270"/>
      <c r="W5431" s="270" t="s">
        <v>21</v>
      </c>
    </row>
    <row r="5432" s="253" customFormat="true" ht="38.25" hidden="true" spans="1:23">
      <c r="A5432" s="270">
        <f>MAX(A$3:A5431)+1</f>
        <v>5105</v>
      </c>
      <c r="B5432" s="270">
        <v>331604015</v>
      </c>
      <c r="C5432" s="503" t="s">
        <v>13958</v>
      </c>
      <c r="D5432" s="410" t="s">
        <v>13959</v>
      </c>
      <c r="E5432" s="410" t="s">
        <v>13958</v>
      </c>
      <c r="F5432" s="474"/>
      <c r="G5432" s="270"/>
      <c r="H5432" s="283" t="s">
        <v>4442</v>
      </c>
      <c r="I5432" s="283" t="s">
        <v>13960</v>
      </c>
      <c r="J5432" s="490" t="s">
        <v>31</v>
      </c>
      <c r="K5432" s="490" t="s">
        <v>31</v>
      </c>
      <c r="L5432" s="490" t="s">
        <v>31</v>
      </c>
      <c r="M5432" s="490" t="s">
        <v>31</v>
      </c>
      <c r="N5432" s="490" t="s">
        <v>31</v>
      </c>
      <c r="O5432" s="490" t="s">
        <v>31</v>
      </c>
      <c r="P5432" s="377" t="s">
        <v>31</v>
      </c>
      <c r="Q5432" s="377" t="s">
        <v>31</v>
      </c>
      <c r="R5432" s="377" t="s">
        <v>31</v>
      </c>
      <c r="S5432" s="272" t="s">
        <v>8517</v>
      </c>
      <c r="T5432" s="283"/>
      <c r="U5432" s="283"/>
      <c r="V5432" s="270"/>
      <c r="W5432" s="270" t="s">
        <v>21</v>
      </c>
    </row>
    <row r="5433" s="253" customFormat="true" ht="38.25" hidden="true" spans="1:23">
      <c r="A5433" s="270">
        <f>MAX(A$3:A5432)+1</f>
        <v>5106</v>
      </c>
      <c r="B5433" s="270" t="s">
        <v>13961</v>
      </c>
      <c r="C5433" s="393" t="s">
        <v>13962</v>
      </c>
      <c r="D5433" s="410" t="s">
        <v>13963</v>
      </c>
      <c r="E5433" s="475" t="s">
        <v>13964</v>
      </c>
      <c r="F5433" s="474"/>
      <c r="G5433" s="270"/>
      <c r="H5433" s="283" t="s">
        <v>29</v>
      </c>
      <c r="I5433" s="283" t="s">
        <v>13965</v>
      </c>
      <c r="J5433" s="490" t="s">
        <v>31</v>
      </c>
      <c r="K5433" s="490" t="s">
        <v>31</v>
      </c>
      <c r="L5433" s="490" t="s">
        <v>31</v>
      </c>
      <c r="M5433" s="490" t="s">
        <v>31</v>
      </c>
      <c r="N5433" s="490" t="s">
        <v>31</v>
      </c>
      <c r="O5433" s="490" t="s">
        <v>31</v>
      </c>
      <c r="P5433" s="377" t="s">
        <v>31</v>
      </c>
      <c r="Q5433" s="377" t="s">
        <v>31</v>
      </c>
      <c r="R5433" s="377" t="s">
        <v>31</v>
      </c>
      <c r="S5433" s="430" t="s">
        <v>13962</v>
      </c>
      <c r="T5433" s="283"/>
      <c r="U5433" s="283"/>
      <c r="V5433" s="270"/>
      <c r="W5433" s="270" t="s">
        <v>21</v>
      </c>
    </row>
    <row r="5434" s="253" customFormat="true" ht="38.25" hidden="true" spans="1:23">
      <c r="A5434" s="270">
        <f>MAX(A$3:A5433)+1</f>
        <v>5107</v>
      </c>
      <c r="B5434" s="270">
        <v>331604016</v>
      </c>
      <c r="C5434" s="503" t="s">
        <v>13966</v>
      </c>
      <c r="D5434" s="410" t="s">
        <v>13967</v>
      </c>
      <c r="E5434" s="410" t="s">
        <v>13966</v>
      </c>
      <c r="F5434" s="474"/>
      <c r="G5434" s="270"/>
      <c r="H5434" s="283" t="s">
        <v>39</v>
      </c>
      <c r="I5434" s="283" t="s">
        <v>40</v>
      </c>
      <c r="J5434" s="490" t="s">
        <v>31</v>
      </c>
      <c r="K5434" s="490" t="s">
        <v>31</v>
      </c>
      <c r="L5434" s="490" t="s">
        <v>31</v>
      </c>
      <c r="M5434" s="490" t="s">
        <v>31</v>
      </c>
      <c r="N5434" s="490" t="s">
        <v>31</v>
      </c>
      <c r="O5434" s="490" t="s">
        <v>31</v>
      </c>
      <c r="P5434" s="377" t="s">
        <v>31</v>
      </c>
      <c r="Q5434" s="377" t="s">
        <v>31</v>
      </c>
      <c r="R5434" s="377" t="s">
        <v>31</v>
      </c>
      <c r="S5434" s="270"/>
      <c r="T5434" s="283"/>
      <c r="U5434" s="283"/>
      <c r="V5434" s="270"/>
      <c r="W5434" s="270" t="s">
        <v>21</v>
      </c>
    </row>
    <row r="5435" s="253" customFormat="true" ht="38.25" hidden="true" spans="1:23">
      <c r="A5435" s="270">
        <f>MAX(A$3:A5434)+1</f>
        <v>5108</v>
      </c>
      <c r="B5435" s="270">
        <v>331604017</v>
      </c>
      <c r="C5435" s="503" t="s">
        <v>13968</v>
      </c>
      <c r="D5435" s="410" t="s">
        <v>13969</v>
      </c>
      <c r="E5435" s="410" t="s">
        <v>13968</v>
      </c>
      <c r="F5435" s="474" t="s">
        <v>13940</v>
      </c>
      <c r="G5435" s="270"/>
      <c r="H5435" s="283" t="s">
        <v>4442</v>
      </c>
      <c r="I5435" s="283" t="s">
        <v>9256</v>
      </c>
      <c r="J5435" s="490" t="s">
        <v>31</v>
      </c>
      <c r="K5435" s="490" t="s">
        <v>31</v>
      </c>
      <c r="L5435" s="490" t="s">
        <v>31</v>
      </c>
      <c r="M5435" s="490" t="s">
        <v>31</v>
      </c>
      <c r="N5435" s="490" t="s">
        <v>31</v>
      </c>
      <c r="O5435" s="490" t="s">
        <v>31</v>
      </c>
      <c r="P5435" s="377" t="s">
        <v>31</v>
      </c>
      <c r="Q5435" s="377" t="s">
        <v>31</v>
      </c>
      <c r="R5435" s="377" t="s">
        <v>31</v>
      </c>
      <c r="S5435" s="272" t="s">
        <v>8517</v>
      </c>
      <c r="T5435" s="283"/>
      <c r="U5435" s="283"/>
      <c r="V5435" s="270"/>
      <c r="W5435" s="270" t="s">
        <v>21</v>
      </c>
    </row>
    <row r="5436" s="253" customFormat="true" ht="38.25" hidden="true" spans="1:23">
      <c r="A5436" s="270">
        <f>MAX(A$3:A5435)+1</f>
        <v>5109</v>
      </c>
      <c r="B5436" s="270">
        <v>331604018</v>
      </c>
      <c r="C5436" s="503" t="s">
        <v>13970</v>
      </c>
      <c r="D5436" s="410" t="s">
        <v>13971</v>
      </c>
      <c r="E5436" s="410" t="s">
        <v>13970</v>
      </c>
      <c r="F5436" s="474"/>
      <c r="G5436" s="270"/>
      <c r="H5436" s="283" t="s">
        <v>29</v>
      </c>
      <c r="I5436" s="283" t="s">
        <v>13972</v>
      </c>
      <c r="J5436" s="490" t="s">
        <v>31</v>
      </c>
      <c r="K5436" s="490" t="s">
        <v>31</v>
      </c>
      <c r="L5436" s="490" t="s">
        <v>31</v>
      </c>
      <c r="M5436" s="490" t="s">
        <v>31</v>
      </c>
      <c r="N5436" s="490" t="s">
        <v>31</v>
      </c>
      <c r="O5436" s="490" t="s">
        <v>31</v>
      </c>
      <c r="P5436" s="377" t="s">
        <v>31</v>
      </c>
      <c r="Q5436" s="377" t="s">
        <v>31</v>
      </c>
      <c r="R5436" s="377" t="s">
        <v>31</v>
      </c>
      <c r="S5436" s="270"/>
      <c r="T5436" s="283"/>
      <c r="U5436" s="283"/>
      <c r="V5436" s="270"/>
      <c r="W5436" s="270" t="s">
        <v>21</v>
      </c>
    </row>
    <row r="5437" s="253" customFormat="true" ht="38.25" hidden="true" spans="1:23">
      <c r="A5437" s="270">
        <f>MAX(A$3:A5436)+1</f>
        <v>5110</v>
      </c>
      <c r="B5437" s="270">
        <v>331604019</v>
      </c>
      <c r="C5437" s="503" t="s">
        <v>13973</v>
      </c>
      <c r="D5437" s="410" t="s">
        <v>13974</v>
      </c>
      <c r="E5437" s="410" t="s">
        <v>13973</v>
      </c>
      <c r="F5437" s="474" t="s">
        <v>13975</v>
      </c>
      <c r="G5437" s="270"/>
      <c r="H5437" s="283" t="s">
        <v>39</v>
      </c>
      <c r="I5437" s="283" t="s">
        <v>765</v>
      </c>
      <c r="J5437" s="490" t="s">
        <v>31</v>
      </c>
      <c r="K5437" s="490" t="s">
        <v>31</v>
      </c>
      <c r="L5437" s="490" t="s">
        <v>31</v>
      </c>
      <c r="M5437" s="490" t="s">
        <v>31</v>
      </c>
      <c r="N5437" s="490" t="s">
        <v>31</v>
      </c>
      <c r="O5437" s="490" t="s">
        <v>31</v>
      </c>
      <c r="P5437" s="377" t="s">
        <v>31</v>
      </c>
      <c r="Q5437" s="377" t="s">
        <v>31</v>
      </c>
      <c r="R5437" s="377" t="s">
        <v>31</v>
      </c>
      <c r="S5437" s="270"/>
      <c r="T5437" s="283"/>
      <c r="U5437" s="283"/>
      <c r="V5437" s="270"/>
      <c r="W5437" s="270" t="s">
        <v>21</v>
      </c>
    </row>
    <row r="5438" s="253" customFormat="true" ht="38.25" hidden="true" spans="1:23">
      <c r="A5438" s="270">
        <f>MAX(A$3:A5437)+1</f>
        <v>5111</v>
      </c>
      <c r="B5438" s="270">
        <v>331604020</v>
      </c>
      <c r="C5438" s="503" t="s">
        <v>13976</v>
      </c>
      <c r="D5438" s="410" t="s">
        <v>13977</v>
      </c>
      <c r="E5438" s="410" t="s">
        <v>13976</v>
      </c>
      <c r="F5438" s="474" t="s">
        <v>13978</v>
      </c>
      <c r="G5438" s="270"/>
      <c r="H5438" s="283" t="s">
        <v>39</v>
      </c>
      <c r="I5438" s="283" t="s">
        <v>765</v>
      </c>
      <c r="J5438" s="490" t="s">
        <v>31</v>
      </c>
      <c r="K5438" s="490" t="s">
        <v>31</v>
      </c>
      <c r="L5438" s="490" t="s">
        <v>31</v>
      </c>
      <c r="M5438" s="490" t="s">
        <v>31</v>
      </c>
      <c r="N5438" s="490" t="s">
        <v>31</v>
      </c>
      <c r="O5438" s="490" t="s">
        <v>31</v>
      </c>
      <c r="P5438" s="377" t="s">
        <v>31</v>
      </c>
      <c r="Q5438" s="377" t="s">
        <v>31</v>
      </c>
      <c r="R5438" s="377" t="s">
        <v>31</v>
      </c>
      <c r="S5438" s="270"/>
      <c r="T5438" s="283"/>
      <c r="U5438" s="283"/>
      <c r="V5438" s="270"/>
      <c r="W5438" s="270" t="s">
        <v>21</v>
      </c>
    </row>
    <row r="5439" s="253" customFormat="true" ht="63.75" hidden="true" spans="1:23">
      <c r="A5439" s="270">
        <f>MAX(A$3:A5438)+1</f>
        <v>5112</v>
      </c>
      <c r="B5439" s="270">
        <v>331604021</v>
      </c>
      <c r="C5439" s="503" t="s">
        <v>13979</v>
      </c>
      <c r="D5439" s="410" t="s">
        <v>13980</v>
      </c>
      <c r="E5439" s="410" t="s">
        <v>13979</v>
      </c>
      <c r="F5439" s="474" t="s">
        <v>13981</v>
      </c>
      <c r="G5439" s="270"/>
      <c r="H5439" s="283" t="s">
        <v>29</v>
      </c>
      <c r="I5439" s="283" t="s">
        <v>5803</v>
      </c>
      <c r="J5439" s="490" t="s">
        <v>70</v>
      </c>
      <c r="K5439" s="490" t="s">
        <v>70</v>
      </c>
      <c r="L5439" s="490" t="s">
        <v>70</v>
      </c>
      <c r="M5439" s="490" t="s">
        <v>70</v>
      </c>
      <c r="N5439" s="490" t="s">
        <v>70</v>
      </c>
      <c r="O5439" s="490" t="s">
        <v>70</v>
      </c>
      <c r="P5439" s="377" t="s">
        <v>70</v>
      </c>
      <c r="Q5439" s="377" t="s">
        <v>70</v>
      </c>
      <c r="R5439" s="377" t="s">
        <v>70</v>
      </c>
      <c r="S5439" s="270" t="s">
        <v>5353</v>
      </c>
      <c r="T5439" s="283"/>
      <c r="U5439" s="283"/>
      <c r="V5439" s="270"/>
      <c r="W5439" s="270" t="s">
        <v>21</v>
      </c>
    </row>
    <row r="5440" s="253" customFormat="true" ht="38.25" hidden="true" spans="1:23">
      <c r="A5440" s="270">
        <f>MAX(A$3:A5439)+1</f>
        <v>5113</v>
      </c>
      <c r="B5440" s="270">
        <v>331604022</v>
      </c>
      <c r="C5440" s="503" t="s">
        <v>13982</v>
      </c>
      <c r="D5440" s="410" t="s">
        <v>13983</v>
      </c>
      <c r="E5440" s="410" t="s">
        <v>13982</v>
      </c>
      <c r="F5440" s="270"/>
      <c r="G5440" s="270"/>
      <c r="H5440" s="283" t="s">
        <v>29</v>
      </c>
      <c r="I5440" s="283" t="s">
        <v>13984</v>
      </c>
      <c r="J5440" s="490" t="s">
        <v>31</v>
      </c>
      <c r="K5440" s="490" t="s">
        <v>31</v>
      </c>
      <c r="L5440" s="490" t="s">
        <v>31</v>
      </c>
      <c r="M5440" s="490" t="s">
        <v>31</v>
      </c>
      <c r="N5440" s="490" t="s">
        <v>31</v>
      </c>
      <c r="O5440" s="490" t="s">
        <v>31</v>
      </c>
      <c r="P5440" s="377" t="s">
        <v>31</v>
      </c>
      <c r="Q5440" s="377" t="s">
        <v>31</v>
      </c>
      <c r="R5440" s="377" t="s">
        <v>31</v>
      </c>
      <c r="S5440" s="270" t="s">
        <v>13985</v>
      </c>
      <c r="T5440" s="283"/>
      <c r="U5440" s="283"/>
      <c r="V5440" s="270"/>
      <c r="W5440" s="270" t="s">
        <v>21</v>
      </c>
    </row>
    <row r="5441" s="253" customFormat="true" ht="63.75" hidden="true" spans="1:23">
      <c r="A5441" s="270">
        <f>MAX(A$3:A5440)+1</f>
        <v>5114</v>
      </c>
      <c r="B5441" s="270">
        <v>331604023</v>
      </c>
      <c r="C5441" s="503" t="s">
        <v>13986</v>
      </c>
      <c r="D5441" s="410" t="s">
        <v>13987</v>
      </c>
      <c r="E5441" s="410" t="s">
        <v>13986</v>
      </c>
      <c r="F5441" s="474" t="s">
        <v>13988</v>
      </c>
      <c r="G5441" s="270"/>
      <c r="H5441" s="283" t="s">
        <v>29</v>
      </c>
      <c r="I5441" s="283" t="s">
        <v>765</v>
      </c>
      <c r="J5441" s="490" t="s">
        <v>70</v>
      </c>
      <c r="K5441" s="490" t="s">
        <v>70</v>
      </c>
      <c r="L5441" s="490" t="s">
        <v>70</v>
      </c>
      <c r="M5441" s="490" t="s">
        <v>70</v>
      </c>
      <c r="N5441" s="490" t="s">
        <v>70</v>
      </c>
      <c r="O5441" s="490" t="s">
        <v>70</v>
      </c>
      <c r="P5441" s="377" t="s">
        <v>70</v>
      </c>
      <c r="Q5441" s="377" t="s">
        <v>70</v>
      </c>
      <c r="R5441" s="377" t="s">
        <v>70</v>
      </c>
      <c r="S5441" s="270" t="s">
        <v>5353</v>
      </c>
      <c r="T5441" s="283"/>
      <c r="U5441" s="283"/>
      <c r="V5441" s="270"/>
      <c r="W5441" s="270" t="s">
        <v>21</v>
      </c>
    </row>
    <row r="5442" s="253" customFormat="true" ht="38.25" hidden="true" spans="1:23">
      <c r="A5442" s="270">
        <f>MAX(A$3:A5441)+1</f>
        <v>5115</v>
      </c>
      <c r="B5442" s="270">
        <v>331604024</v>
      </c>
      <c r="C5442" s="503" t="s">
        <v>13989</v>
      </c>
      <c r="D5442" s="410" t="s">
        <v>13990</v>
      </c>
      <c r="E5442" s="410" t="s">
        <v>13989</v>
      </c>
      <c r="F5442" s="474" t="s">
        <v>13991</v>
      </c>
      <c r="G5442" s="270"/>
      <c r="H5442" s="283" t="s">
        <v>39</v>
      </c>
      <c r="I5442" s="283" t="s">
        <v>765</v>
      </c>
      <c r="J5442" s="490" t="s">
        <v>31</v>
      </c>
      <c r="K5442" s="490" t="s">
        <v>31</v>
      </c>
      <c r="L5442" s="490" t="s">
        <v>31</v>
      </c>
      <c r="M5442" s="490" t="s">
        <v>31</v>
      </c>
      <c r="N5442" s="490" t="s">
        <v>31</v>
      </c>
      <c r="O5442" s="490" t="s">
        <v>31</v>
      </c>
      <c r="P5442" s="377" t="s">
        <v>31</v>
      </c>
      <c r="Q5442" s="377" t="s">
        <v>31</v>
      </c>
      <c r="R5442" s="377" t="s">
        <v>31</v>
      </c>
      <c r="S5442" s="270"/>
      <c r="T5442" s="283"/>
      <c r="U5442" s="283"/>
      <c r="V5442" s="270"/>
      <c r="W5442" s="270" t="s">
        <v>21</v>
      </c>
    </row>
    <row r="5443" s="253" customFormat="true" ht="38.25" hidden="true" spans="1:23">
      <c r="A5443" s="270">
        <f>MAX(A$3:A5442)+1</f>
        <v>5116</v>
      </c>
      <c r="B5443" s="270">
        <v>331604025</v>
      </c>
      <c r="C5443" s="503" t="s">
        <v>13992</v>
      </c>
      <c r="D5443" s="410" t="s">
        <v>13993</v>
      </c>
      <c r="E5443" s="410" t="s">
        <v>13992</v>
      </c>
      <c r="F5443" s="474" t="s">
        <v>13994</v>
      </c>
      <c r="G5443" s="270"/>
      <c r="H5443" s="283" t="s">
        <v>39</v>
      </c>
      <c r="I5443" s="283" t="s">
        <v>765</v>
      </c>
      <c r="J5443" s="490" t="s">
        <v>31</v>
      </c>
      <c r="K5443" s="490" t="s">
        <v>31</v>
      </c>
      <c r="L5443" s="490" t="s">
        <v>31</v>
      </c>
      <c r="M5443" s="490" t="s">
        <v>31</v>
      </c>
      <c r="N5443" s="490" t="s">
        <v>31</v>
      </c>
      <c r="O5443" s="490" t="s">
        <v>31</v>
      </c>
      <c r="P5443" s="377" t="s">
        <v>31</v>
      </c>
      <c r="Q5443" s="377" t="s">
        <v>31</v>
      </c>
      <c r="R5443" s="377" t="s">
        <v>31</v>
      </c>
      <c r="S5443" s="270"/>
      <c r="T5443" s="283"/>
      <c r="U5443" s="283"/>
      <c r="V5443" s="270"/>
      <c r="W5443" s="270" t="s">
        <v>21</v>
      </c>
    </row>
    <row r="5444" s="253" customFormat="true" ht="38.25" hidden="true" spans="1:23">
      <c r="A5444" s="270">
        <f>MAX(A$3:A5443)+1</f>
        <v>5117</v>
      </c>
      <c r="B5444" s="270">
        <v>331604026</v>
      </c>
      <c r="C5444" s="503" t="s">
        <v>13995</v>
      </c>
      <c r="D5444" s="410" t="s">
        <v>13996</v>
      </c>
      <c r="E5444" s="410" t="s">
        <v>13995</v>
      </c>
      <c r="F5444" s="474" t="s">
        <v>13997</v>
      </c>
      <c r="G5444" s="270"/>
      <c r="H5444" s="283" t="s">
        <v>39</v>
      </c>
      <c r="I5444" s="283" t="s">
        <v>765</v>
      </c>
      <c r="J5444" s="490" t="s">
        <v>31</v>
      </c>
      <c r="K5444" s="490" t="s">
        <v>31</v>
      </c>
      <c r="L5444" s="490" t="s">
        <v>31</v>
      </c>
      <c r="M5444" s="490" t="s">
        <v>31</v>
      </c>
      <c r="N5444" s="490" t="s">
        <v>31</v>
      </c>
      <c r="O5444" s="490" t="s">
        <v>31</v>
      </c>
      <c r="P5444" s="377" t="s">
        <v>31</v>
      </c>
      <c r="Q5444" s="377" t="s">
        <v>31</v>
      </c>
      <c r="R5444" s="377" t="s">
        <v>31</v>
      </c>
      <c r="S5444" s="270"/>
      <c r="T5444" s="283"/>
      <c r="U5444" s="283"/>
      <c r="V5444" s="270"/>
      <c r="W5444" s="270" t="s">
        <v>21</v>
      </c>
    </row>
    <row r="5445" s="253" customFormat="true" ht="38.25" hidden="true" spans="1:23">
      <c r="A5445" s="270">
        <f>MAX(A$3:A5444)+1</f>
        <v>5118</v>
      </c>
      <c r="B5445" s="270">
        <v>331604027</v>
      </c>
      <c r="C5445" s="503" t="s">
        <v>13998</v>
      </c>
      <c r="D5445" s="410" t="s">
        <v>13999</v>
      </c>
      <c r="E5445" s="410" t="s">
        <v>13998</v>
      </c>
      <c r="F5445" s="474"/>
      <c r="G5445" s="270"/>
      <c r="H5445" s="283" t="s">
        <v>39</v>
      </c>
      <c r="I5445" s="283" t="s">
        <v>40</v>
      </c>
      <c r="J5445" s="490" t="s">
        <v>31</v>
      </c>
      <c r="K5445" s="490" t="s">
        <v>31</v>
      </c>
      <c r="L5445" s="490" t="s">
        <v>31</v>
      </c>
      <c r="M5445" s="490" t="s">
        <v>31</v>
      </c>
      <c r="N5445" s="490" t="s">
        <v>31</v>
      </c>
      <c r="O5445" s="490" t="s">
        <v>31</v>
      </c>
      <c r="P5445" s="377" t="s">
        <v>31</v>
      </c>
      <c r="Q5445" s="377" t="s">
        <v>31</v>
      </c>
      <c r="R5445" s="377" t="s">
        <v>31</v>
      </c>
      <c r="S5445" s="270"/>
      <c r="T5445" s="283"/>
      <c r="U5445" s="283"/>
      <c r="V5445" s="270"/>
      <c r="W5445" s="270" t="s">
        <v>21</v>
      </c>
    </row>
    <row r="5446" s="253" customFormat="true" ht="38.25" hidden="true" spans="1:23">
      <c r="A5446" s="270">
        <f>MAX(A$3:A5445)+1</f>
        <v>5119</v>
      </c>
      <c r="B5446" s="270">
        <v>331604028</v>
      </c>
      <c r="C5446" s="503" t="s">
        <v>14000</v>
      </c>
      <c r="D5446" s="410" t="s">
        <v>14001</v>
      </c>
      <c r="E5446" s="410" t="s">
        <v>14000</v>
      </c>
      <c r="F5446" s="474" t="s">
        <v>14002</v>
      </c>
      <c r="G5446" s="270"/>
      <c r="H5446" s="283" t="s">
        <v>44</v>
      </c>
      <c r="I5446" s="283" t="s">
        <v>40</v>
      </c>
      <c r="J5446" s="490" t="s">
        <v>31</v>
      </c>
      <c r="K5446" s="490" t="s">
        <v>31</v>
      </c>
      <c r="L5446" s="490" t="s">
        <v>31</v>
      </c>
      <c r="M5446" s="490" t="s">
        <v>31</v>
      </c>
      <c r="N5446" s="490" t="s">
        <v>31</v>
      </c>
      <c r="O5446" s="490" t="s">
        <v>31</v>
      </c>
      <c r="P5446" s="377" t="s">
        <v>31</v>
      </c>
      <c r="Q5446" s="377" t="s">
        <v>31</v>
      </c>
      <c r="R5446" s="377" t="s">
        <v>31</v>
      </c>
      <c r="S5446" s="270"/>
      <c r="T5446" s="283"/>
      <c r="U5446" s="283"/>
      <c r="V5446" s="270"/>
      <c r="W5446" s="270" t="s">
        <v>21</v>
      </c>
    </row>
    <row r="5447" s="253" customFormat="true" ht="38.25" hidden="true" spans="1:23">
      <c r="A5447" s="270">
        <f>MAX(A$3:A5446)+1</f>
        <v>5120</v>
      </c>
      <c r="B5447" s="270">
        <v>331604029</v>
      </c>
      <c r="C5447" s="503" t="s">
        <v>14003</v>
      </c>
      <c r="D5447" s="410" t="s">
        <v>14004</v>
      </c>
      <c r="E5447" s="410" t="s">
        <v>14003</v>
      </c>
      <c r="F5447" s="474" t="s">
        <v>14002</v>
      </c>
      <c r="G5447" s="270"/>
      <c r="H5447" s="283" t="s">
        <v>44</v>
      </c>
      <c r="I5447" s="283" t="s">
        <v>40</v>
      </c>
      <c r="J5447" s="490" t="s">
        <v>31</v>
      </c>
      <c r="K5447" s="490" t="s">
        <v>31</v>
      </c>
      <c r="L5447" s="490" t="s">
        <v>31</v>
      </c>
      <c r="M5447" s="490" t="s">
        <v>31</v>
      </c>
      <c r="N5447" s="490" t="s">
        <v>31</v>
      </c>
      <c r="O5447" s="490" t="s">
        <v>31</v>
      </c>
      <c r="P5447" s="377" t="s">
        <v>31</v>
      </c>
      <c r="Q5447" s="377" t="s">
        <v>31</v>
      </c>
      <c r="R5447" s="377" t="s">
        <v>31</v>
      </c>
      <c r="S5447" s="270"/>
      <c r="T5447" s="283"/>
      <c r="U5447" s="283"/>
      <c r="V5447" s="270"/>
      <c r="W5447" s="270" t="s">
        <v>21</v>
      </c>
    </row>
    <row r="5448" s="253" customFormat="true" ht="38.25" hidden="true" spans="1:23">
      <c r="A5448" s="270">
        <f>MAX(A$3:A5447)+1</f>
        <v>5121</v>
      </c>
      <c r="B5448" s="270">
        <v>331604030</v>
      </c>
      <c r="C5448" s="503" t="s">
        <v>14005</v>
      </c>
      <c r="D5448" s="410" t="s">
        <v>14006</v>
      </c>
      <c r="E5448" s="410" t="s">
        <v>14005</v>
      </c>
      <c r="F5448" s="474" t="s">
        <v>14002</v>
      </c>
      <c r="G5448" s="270"/>
      <c r="H5448" s="283" t="s">
        <v>44</v>
      </c>
      <c r="I5448" s="283" t="s">
        <v>40</v>
      </c>
      <c r="J5448" s="490" t="s">
        <v>31</v>
      </c>
      <c r="K5448" s="490" t="s">
        <v>31</v>
      </c>
      <c r="L5448" s="490" t="s">
        <v>31</v>
      </c>
      <c r="M5448" s="490" t="s">
        <v>31</v>
      </c>
      <c r="N5448" s="490" t="s">
        <v>31</v>
      </c>
      <c r="O5448" s="490" t="s">
        <v>31</v>
      </c>
      <c r="P5448" s="377" t="s">
        <v>31</v>
      </c>
      <c r="Q5448" s="377" t="s">
        <v>31</v>
      </c>
      <c r="R5448" s="377" t="s">
        <v>31</v>
      </c>
      <c r="S5448" s="270"/>
      <c r="T5448" s="283"/>
      <c r="U5448" s="283"/>
      <c r="V5448" s="270"/>
      <c r="W5448" s="270" t="s">
        <v>21</v>
      </c>
    </row>
    <row r="5449" s="253" customFormat="true" ht="38.25" hidden="true" spans="1:23">
      <c r="A5449" s="270">
        <f>MAX(A$3:A5448)+1</f>
        <v>5122</v>
      </c>
      <c r="B5449" s="270">
        <v>331604031</v>
      </c>
      <c r="C5449" s="503" t="s">
        <v>14007</v>
      </c>
      <c r="D5449" s="410" t="s">
        <v>14008</v>
      </c>
      <c r="E5449" s="410" t="s">
        <v>14007</v>
      </c>
      <c r="F5449" s="474" t="s">
        <v>14002</v>
      </c>
      <c r="G5449" s="270"/>
      <c r="H5449" s="283" t="s">
        <v>44</v>
      </c>
      <c r="I5449" s="283" t="s">
        <v>40</v>
      </c>
      <c r="J5449" s="490" t="s">
        <v>31</v>
      </c>
      <c r="K5449" s="490" t="s">
        <v>31</v>
      </c>
      <c r="L5449" s="490" t="s">
        <v>31</v>
      </c>
      <c r="M5449" s="490" t="s">
        <v>31</v>
      </c>
      <c r="N5449" s="490" t="s">
        <v>31</v>
      </c>
      <c r="O5449" s="490" t="s">
        <v>31</v>
      </c>
      <c r="P5449" s="377" t="s">
        <v>31</v>
      </c>
      <c r="Q5449" s="377" t="s">
        <v>31</v>
      </c>
      <c r="R5449" s="377" t="s">
        <v>31</v>
      </c>
      <c r="S5449" s="270"/>
      <c r="T5449" s="283"/>
      <c r="U5449" s="283"/>
      <c r="V5449" s="270"/>
      <c r="W5449" s="270" t="s">
        <v>21</v>
      </c>
    </row>
    <row r="5450" s="253" customFormat="true" ht="38.25" hidden="true" spans="1:23">
      <c r="A5450" s="270">
        <f>MAX(A$3:A5449)+1</f>
        <v>5123</v>
      </c>
      <c r="B5450" s="270">
        <v>331604032</v>
      </c>
      <c r="C5450" s="503" t="s">
        <v>14009</v>
      </c>
      <c r="D5450" s="410" t="s">
        <v>14010</v>
      </c>
      <c r="E5450" s="410" t="s">
        <v>14009</v>
      </c>
      <c r="F5450" s="474"/>
      <c r="G5450" s="270"/>
      <c r="H5450" s="283" t="s">
        <v>44</v>
      </c>
      <c r="I5450" s="283" t="s">
        <v>40</v>
      </c>
      <c r="J5450" s="490" t="s">
        <v>31</v>
      </c>
      <c r="K5450" s="490" t="s">
        <v>31</v>
      </c>
      <c r="L5450" s="490" t="s">
        <v>31</v>
      </c>
      <c r="M5450" s="490" t="s">
        <v>31</v>
      </c>
      <c r="N5450" s="490" t="s">
        <v>31</v>
      </c>
      <c r="O5450" s="490" t="s">
        <v>31</v>
      </c>
      <c r="P5450" s="377" t="s">
        <v>31</v>
      </c>
      <c r="Q5450" s="377" t="s">
        <v>31</v>
      </c>
      <c r="R5450" s="377" t="s">
        <v>31</v>
      </c>
      <c r="S5450" s="270"/>
      <c r="T5450" s="283"/>
      <c r="U5450" s="283"/>
      <c r="V5450" s="270"/>
      <c r="W5450" s="270" t="s">
        <v>21</v>
      </c>
    </row>
    <row r="5451" s="253" customFormat="true" ht="38.25" hidden="true" spans="1:23">
      <c r="A5451" s="270">
        <f>MAX(A$3:A5450)+1</f>
        <v>5124</v>
      </c>
      <c r="B5451" s="270">
        <v>331604033</v>
      </c>
      <c r="C5451" s="503" t="s">
        <v>14011</v>
      </c>
      <c r="D5451" s="410" t="s">
        <v>14012</v>
      </c>
      <c r="E5451" s="410" t="s">
        <v>14011</v>
      </c>
      <c r="F5451" s="474"/>
      <c r="G5451" s="270"/>
      <c r="H5451" s="283" t="s">
        <v>44</v>
      </c>
      <c r="I5451" s="283" t="s">
        <v>40</v>
      </c>
      <c r="J5451" s="490" t="s">
        <v>31</v>
      </c>
      <c r="K5451" s="490" t="s">
        <v>31</v>
      </c>
      <c r="L5451" s="490" t="s">
        <v>31</v>
      </c>
      <c r="M5451" s="490" t="s">
        <v>31</v>
      </c>
      <c r="N5451" s="490" t="s">
        <v>31</v>
      </c>
      <c r="O5451" s="490" t="s">
        <v>31</v>
      </c>
      <c r="P5451" s="377" t="s">
        <v>31</v>
      </c>
      <c r="Q5451" s="377" t="s">
        <v>31</v>
      </c>
      <c r="R5451" s="377" t="s">
        <v>31</v>
      </c>
      <c r="S5451" s="270"/>
      <c r="T5451" s="283"/>
      <c r="U5451" s="283"/>
      <c r="V5451" s="270"/>
      <c r="W5451" s="270" t="s">
        <v>21</v>
      </c>
    </row>
    <row r="5452" s="253" customFormat="true" ht="38.25" hidden="true" spans="1:23">
      <c r="A5452" s="270">
        <f>MAX(A$3:A5451)+1</f>
        <v>5125</v>
      </c>
      <c r="B5452" s="270">
        <v>331604034</v>
      </c>
      <c r="C5452" s="503" t="s">
        <v>14013</v>
      </c>
      <c r="D5452" s="410" t="s">
        <v>14014</v>
      </c>
      <c r="E5452" s="410" t="s">
        <v>14013</v>
      </c>
      <c r="F5452" s="474" t="s">
        <v>14015</v>
      </c>
      <c r="G5452" s="270"/>
      <c r="H5452" s="283" t="s">
        <v>44</v>
      </c>
      <c r="I5452" s="283" t="s">
        <v>40</v>
      </c>
      <c r="J5452" s="490" t="s">
        <v>31</v>
      </c>
      <c r="K5452" s="490" t="s">
        <v>31</v>
      </c>
      <c r="L5452" s="490" t="s">
        <v>31</v>
      </c>
      <c r="M5452" s="490" t="s">
        <v>31</v>
      </c>
      <c r="N5452" s="490" t="s">
        <v>31</v>
      </c>
      <c r="O5452" s="490" t="s">
        <v>31</v>
      </c>
      <c r="P5452" s="377" t="s">
        <v>31</v>
      </c>
      <c r="Q5452" s="377" t="s">
        <v>31</v>
      </c>
      <c r="R5452" s="377" t="s">
        <v>31</v>
      </c>
      <c r="S5452" s="270"/>
      <c r="T5452" s="283"/>
      <c r="U5452" s="283"/>
      <c r="V5452" s="270"/>
      <c r="W5452" s="270" t="s">
        <v>21</v>
      </c>
    </row>
    <row r="5453" s="253" customFormat="true" ht="38.25" hidden="true" spans="1:23">
      <c r="A5453" s="270">
        <f>MAX(A$3:A5452)+1</f>
        <v>5126</v>
      </c>
      <c r="B5453" s="270">
        <v>331604035</v>
      </c>
      <c r="C5453" s="502" t="s">
        <v>14016</v>
      </c>
      <c r="D5453" s="410" t="s">
        <v>14017</v>
      </c>
      <c r="E5453" s="410" t="s">
        <v>14016</v>
      </c>
      <c r="F5453" s="270"/>
      <c r="G5453" s="270"/>
      <c r="H5453" s="283" t="s">
        <v>44</v>
      </c>
      <c r="I5453" s="283" t="s">
        <v>40</v>
      </c>
      <c r="J5453" s="490" t="s">
        <v>31</v>
      </c>
      <c r="K5453" s="490" t="s">
        <v>31</v>
      </c>
      <c r="L5453" s="490" t="s">
        <v>31</v>
      </c>
      <c r="M5453" s="490" t="s">
        <v>31</v>
      </c>
      <c r="N5453" s="490" t="s">
        <v>31</v>
      </c>
      <c r="O5453" s="490" t="s">
        <v>31</v>
      </c>
      <c r="P5453" s="377" t="s">
        <v>31</v>
      </c>
      <c r="Q5453" s="377" t="s">
        <v>31</v>
      </c>
      <c r="R5453" s="377" t="s">
        <v>31</v>
      </c>
      <c r="S5453" s="270"/>
      <c r="T5453" s="283"/>
      <c r="U5453" s="283"/>
      <c r="V5453" s="270"/>
      <c r="W5453" s="270" t="s">
        <v>21</v>
      </c>
    </row>
    <row r="5454" s="252" customFormat="true" ht="148.5" hidden="true" spans="1:23">
      <c r="A5454" s="270"/>
      <c r="B5454" s="270">
        <v>3320</v>
      </c>
      <c r="C5454" s="270" t="s">
        <v>14018</v>
      </c>
      <c r="D5454" s="410"/>
      <c r="E5454" s="410"/>
      <c r="F5454" s="270" t="s">
        <v>8106</v>
      </c>
      <c r="G5454" s="502" t="s">
        <v>14019</v>
      </c>
      <c r="H5454" s="283"/>
      <c r="I5454" s="283" t="s">
        <v>3233</v>
      </c>
      <c r="J5454" s="490" t="s">
        <v>3233</v>
      </c>
      <c r="K5454" s="490" t="s">
        <v>3233</v>
      </c>
      <c r="L5454" s="490" t="s">
        <v>3233</v>
      </c>
      <c r="M5454" s="490" t="s">
        <v>3233</v>
      </c>
      <c r="N5454" s="490" t="s">
        <v>3233</v>
      </c>
      <c r="O5454" s="490" t="s">
        <v>3233</v>
      </c>
      <c r="P5454" s="377" t="s">
        <v>3233</v>
      </c>
      <c r="Q5454" s="377" t="s">
        <v>3233</v>
      </c>
      <c r="R5454" s="377" t="s">
        <v>3233</v>
      </c>
      <c r="S5454" s="270" t="s">
        <v>14020</v>
      </c>
      <c r="T5454" s="283"/>
      <c r="U5454" s="283"/>
      <c r="V5454" s="270"/>
      <c r="W5454" s="270" t="s">
        <v>21</v>
      </c>
    </row>
    <row r="5455" s="253" customFormat="true" ht="27" hidden="true" spans="1:23">
      <c r="A5455" s="270">
        <f>MAX(A$3:A5454)+1</f>
        <v>5127</v>
      </c>
      <c r="B5455" s="270">
        <v>332000001</v>
      </c>
      <c r="C5455" s="502" t="s">
        <v>14021</v>
      </c>
      <c r="D5455" s="410" t="s">
        <v>9123</v>
      </c>
      <c r="E5455" s="410" t="s">
        <v>9122</v>
      </c>
      <c r="F5455" s="270"/>
      <c r="G5455" s="270"/>
      <c r="H5455" s="283" t="s">
        <v>44</v>
      </c>
      <c r="I5455" s="283" t="s">
        <v>842</v>
      </c>
      <c r="J5455" s="490">
        <v>800</v>
      </c>
      <c r="K5455" s="490">
        <v>800</v>
      </c>
      <c r="L5455" s="490">
        <v>800</v>
      </c>
      <c r="M5455" s="490">
        <v>800</v>
      </c>
      <c r="N5455" s="490">
        <v>800</v>
      </c>
      <c r="O5455" s="490">
        <v>800</v>
      </c>
      <c r="P5455" s="377" t="s">
        <v>31</v>
      </c>
      <c r="Q5455" s="377" t="s">
        <v>31</v>
      </c>
      <c r="R5455" s="377" t="s">
        <v>31</v>
      </c>
      <c r="S5455" s="270"/>
      <c r="T5455" s="283"/>
      <c r="U5455" s="283"/>
      <c r="V5455" s="270"/>
      <c r="W5455" s="270" t="s">
        <v>21</v>
      </c>
    </row>
    <row r="5456" s="253" customFormat="true" ht="27" hidden="true" spans="1:23">
      <c r="A5456" s="270">
        <f>MAX(A$3:A5455)+1</f>
        <v>5128</v>
      </c>
      <c r="B5456" s="270">
        <v>332000002</v>
      </c>
      <c r="C5456" s="502" t="s">
        <v>14022</v>
      </c>
      <c r="D5456" s="410" t="s">
        <v>9123</v>
      </c>
      <c r="E5456" s="410" t="s">
        <v>9122</v>
      </c>
      <c r="F5456" s="270"/>
      <c r="G5456" s="270"/>
      <c r="H5456" s="283" t="s">
        <v>44</v>
      </c>
      <c r="I5456" s="283" t="s">
        <v>842</v>
      </c>
      <c r="J5456" s="490">
        <v>800</v>
      </c>
      <c r="K5456" s="490">
        <v>800</v>
      </c>
      <c r="L5456" s="490">
        <v>800</v>
      </c>
      <c r="M5456" s="490">
        <v>800</v>
      </c>
      <c r="N5456" s="490">
        <v>800</v>
      </c>
      <c r="O5456" s="490">
        <v>800</v>
      </c>
      <c r="P5456" s="377" t="s">
        <v>31</v>
      </c>
      <c r="Q5456" s="377" t="s">
        <v>31</v>
      </c>
      <c r="R5456" s="377" t="s">
        <v>31</v>
      </c>
      <c r="S5456" s="270"/>
      <c r="T5456" s="283"/>
      <c r="U5456" s="283"/>
      <c r="V5456" s="270"/>
      <c r="W5456" s="270" t="s">
        <v>21</v>
      </c>
    </row>
    <row r="5457" s="253" customFormat="true" ht="40.5" hidden="true" spans="1:23">
      <c r="A5457" s="270">
        <f>MAX(A$3:A5456)+1</f>
        <v>5129</v>
      </c>
      <c r="B5457" s="270">
        <v>332000003</v>
      </c>
      <c r="C5457" s="502" t="s">
        <v>14023</v>
      </c>
      <c r="D5457" s="411" t="s">
        <v>14024</v>
      </c>
      <c r="E5457" s="410" t="s">
        <v>14025</v>
      </c>
      <c r="F5457" s="270"/>
      <c r="G5457" s="270"/>
      <c r="H5457" s="283" t="s">
        <v>44</v>
      </c>
      <c r="I5457" s="283" t="s">
        <v>40</v>
      </c>
      <c r="J5457" s="377">
        <v>1969</v>
      </c>
      <c r="K5457" s="377">
        <v>1969</v>
      </c>
      <c r="L5457" s="377">
        <v>1969</v>
      </c>
      <c r="M5457" s="377">
        <v>1969</v>
      </c>
      <c r="N5457" s="377">
        <v>1969</v>
      </c>
      <c r="O5457" s="377">
        <v>1969</v>
      </c>
      <c r="P5457" s="377" t="s">
        <v>31</v>
      </c>
      <c r="Q5457" s="377" t="s">
        <v>31</v>
      </c>
      <c r="R5457" s="377" t="s">
        <v>31</v>
      </c>
      <c r="S5457" s="270"/>
      <c r="T5457" s="377"/>
      <c r="U5457" s="377"/>
      <c r="V5457" s="270"/>
      <c r="W5457" s="270" t="s">
        <v>938</v>
      </c>
    </row>
    <row r="5458" s="253" customFormat="true" ht="27" hidden="true" spans="1:23">
      <c r="A5458" s="270">
        <f>MAX(A$3:A5457)+1</f>
        <v>5130</v>
      </c>
      <c r="B5458" s="270">
        <v>332000004</v>
      </c>
      <c r="C5458" s="502" t="s">
        <v>14026</v>
      </c>
      <c r="D5458" s="410" t="s">
        <v>10574</v>
      </c>
      <c r="E5458" s="410" t="s">
        <v>10573</v>
      </c>
      <c r="F5458" s="270"/>
      <c r="G5458" s="270"/>
      <c r="H5458" s="283" t="s">
        <v>44</v>
      </c>
      <c r="I5458" s="283" t="s">
        <v>40</v>
      </c>
      <c r="J5458" s="490">
        <v>1200</v>
      </c>
      <c r="K5458" s="490">
        <v>1200</v>
      </c>
      <c r="L5458" s="490">
        <v>1200</v>
      </c>
      <c r="M5458" s="490">
        <v>1200</v>
      </c>
      <c r="N5458" s="490">
        <v>1200</v>
      </c>
      <c r="O5458" s="490">
        <v>1200</v>
      </c>
      <c r="P5458" s="377" t="s">
        <v>31</v>
      </c>
      <c r="Q5458" s="377" t="s">
        <v>31</v>
      </c>
      <c r="R5458" s="377" t="s">
        <v>31</v>
      </c>
      <c r="S5458" s="270"/>
      <c r="T5458" s="283"/>
      <c r="U5458" s="283"/>
      <c r="V5458" s="270"/>
      <c r="W5458" s="270" t="s">
        <v>21</v>
      </c>
    </row>
    <row r="5459" s="253" customFormat="true" ht="25.5" hidden="true" spans="1:23">
      <c r="A5459" s="270">
        <f>MAX(A$3:A5458)+1</f>
        <v>5131</v>
      </c>
      <c r="B5459" s="270">
        <v>332000005</v>
      </c>
      <c r="C5459" s="502" t="s">
        <v>14027</v>
      </c>
      <c r="D5459" s="410" t="s">
        <v>14028</v>
      </c>
      <c r="E5459" s="410" t="s">
        <v>14029</v>
      </c>
      <c r="F5459" s="270"/>
      <c r="G5459" s="270"/>
      <c r="H5459" s="283" t="s">
        <v>44</v>
      </c>
      <c r="I5459" s="283" t="s">
        <v>40</v>
      </c>
      <c r="J5459" s="490">
        <v>1500</v>
      </c>
      <c r="K5459" s="490">
        <v>1500</v>
      </c>
      <c r="L5459" s="490">
        <v>1500</v>
      </c>
      <c r="M5459" s="490">
        <v>1500</v>
      </c>
      <c r="N5459" s="490">
        <v>1500</v>
      </c>
      <c r="O5459" s="490">
        <v>1500</v>
      </c>
      <c r="P5459" s="377" t="s">
        <v>31</v>
      </c>
      <c r="Q5459" s="377" t="s">
        <v>31</v>
      </c>
      <c r="R5459" s="377" t="s">
        <v>31</v>
      </c>
      <c r="S5459" s="270"/>
      <c r="T5459" s="283"/>
      <c r="U5459" s="283"/>
      <c r="V5459" s="270"/>
      <c r="W5459" s="270" t="s">
        <v>21</v>
      </c>
    </row>
    <row r="5460" s="253" customFormat="true" ht="27" hidden="true" spans="1:23">
      <c r="A5460" s="270">
        <f>MAX(A$3:A5459)+1</f>
        <v>5132</v>
      </c>
      <c r="B5460" s="270">
        <v>332000006</v>
      </c>
      <c r="C5460" s="502" t="s">
        <v>14030</v>
      </c>
      <c r="D5460" s="410" t="s">
        <v>7180</v>
      </c>
      <c r="E5460" s="410" t="s">
        <v>7179</v>
      </c>
      <c r="F5460" s="270"/>
      <c r="G5460" s="270"/>
      <c r="H5460" s="283" t="s">
        <v>44</v>
      </c>
      <c r="I5460" s="283" t="s">
        <v>40</v>
      </c>
      <c r="J5460" s="490">
        <v>1200</v>
      </c>
      <c r="K5460" s="490">
        <v>1200</v>
      </c>
      <c r="L5460" s="490">
        <v>1200</v>
      </c>
      <c r="M5460" s="490">
        <v>1200</v>
      </c>
      <c r="N5460" s="490">
        <v>1200</v>
      </c>
      <c r="O5460" s="490">
        <v>1200</v>
      </c>
      <c r="P5460" s="377" t="s">
        <v>31</v>
      </c>
      <c r="Q5460" s="377" t="s">
        <v>31</v>
      </c>
      <c r="R5460" s="377" t="s">
        <v>31</v>
      </c>
      <c r="S5460" s="270"/>
      <c r="T5460" s="283"/>
      <c r="U5460" s="283"/>
      <c r="V5460" s="270"/>
      <c r="W5460" s="270" t="s">
        <v>21</v>
      </c>
    </row>
    <row r="5461" s="253" customFormat="true" ht="27" hidden="true" spans="1:23">
      <c r="A5461" s="270">
        <f>MAX(A$3:A5460)+1</f>
        <v>5133</v>
      </c>
      <c r="B5461" s="270">
        <v>332000007</v>
      </c>
      <c r="C5461" s="502" t="s">
        <v>14031</v>
      </c>
      <c r="D5461" s="410" t="s">
        <v>7301</v>
      </c>
      <c r="E5461" s="410" t="s">
        <v>7300</v>
      </c>
      <c r="F5461" s="270" t="s">
        <v>14032</v>
      </c>
      <c r="G5461" s="270"/>
      <c r="H5461" s="283" t="s">
        <v>44</v>
      </c>
      <c r="I5461" s="283" t="s">
        <v>40</v>
      </c>
      <c r="J5461" s="490">
        <v>1200</v>
      </c>
      <c r="K5461" s="490">
        <v>1200</v>
      </c>
      <c r="L5461" s="490">
        <v>1200</v>
      </c>
      <c r="M5461" s="490">
        <v>1200</v>
      </c>
      <c r="N5461" s="490">
        <v>1200</v>
      </c>
      <c r="O5461" s="490">
        <v>1200</v>
      </c>
      <c r="P5461" s="377" t="s">
        <v>31</v>
      </c>
      <c r="Q5461" s="377" t="s">
        <v>31</v>
      </c>
      <c r="R5461" s="377" t="s">
        <v>31</v>
      </c>
      <c r="S5461" s="270"/>
      <c r="T5461" s="283"/>
      <c r="U5461" s="283"/>
      <c r="V5461" s="270"/>
      <c r="W5461" s="270" t="s">
        <v>21</v>
      </c>
    </row>
    <row r="5462" s="253" customFormat="true" ht="27" hidden="true" spans="1:23">
      <c r="A5462" s="270">
        <f>MAX(A$3:A5461)+1</f>
        <v>5134</v>
      </c>
      <c r="B5462" s="270">
        <v>332000008</v>
      </c>
      <c r="C5462" s="502" t="s">
        <v>14033</v>
      </c>
      <c r="D5462" s="410" t="s">
        <v>14034</v>
      </c>
      <c r="E5462" s="410" t="s">
        <v>14035</v>
      </c>
      <c r="F5462" s="270" t="s">
        <v>14036</v>
      </c>
      <c r="G5462" s="270"/>
      <c r="H5462" s="283" t="s">
        <v>44</v>
      </c>
      <c r="I5462" s="283" t="s">
        <v>40</v>
      </c>
      <c r="J5462" s="490">
        <v>1000</v>
      </c>
      <c r="K5462" s="490">
        <v>1000</v>
      </c>
      <c r="L5462" s="490">
        <v>1000</v>
      </c>
      <c r="M5462" s="490">
        <v>1000</v>
      </c>
      <c r="N5462" s="490">
        <v>1000</v>
      </c>
      <c r="O5462" s="490">
        <v>1000</v>
      </c>
      <c r="P5462" s="377" t="s">
        <v>31</v>
      </c>
      <c r="Q5462" s="377" t="s">
        <v>31</v>
      </c>
      <c r="R5462" s="377" t="s">
        <v>31</v>
      </c>
      <c r="S5462" s="270"/>
      <c r="T5462" s="283"/>
      <c r="U5462" s="283"/>
      <c r="V5462" s="270"/>
      <c r="W5462" s="270" t="s">
        <v>21</v>
      </c>
    </row>
    <row r="5463" s="253" customFormat="true" ht="27" hidden="true" spans="1:23">
      <c r="A5463" s="270">
        <f>MAX(A$3:A5462)+1</f>
        <v>5135</v>
      </c>
      <c r="B5463" s="270">
        <v>332000009</v>
      </c>
      <c r="C5463" s="502" t="s">
        <v>14037</v>
      </c>
      <c r="D5463" s="410" t="s">
        <v>14034</v>
      </c>
      <c r="E5463" s="410" t="s">
        <v>14035</v>
      </c>
      <c r="F5463" s="270"/>
      <c r="G5463" s="270"/>
      <c r="H5463" s="283" t="s">
        <v>44</v>
      </c>
      <c r="I5463" s="283" t="s">
        <v>40</v>
      </c>
      <c r="J5463" s="490">
        <v>600</v>
      </c>
      <c r="K5463" s="490">
        <v>600</v>
      </c>
      <c r="L5463" s="490">
        <v>600</v>
      </c>
      <c r="M5463" s="490">
        <v>600</v>
      </c>
      <c r="N5463" s="490">
        <v>600</v>
      </c>
      <c r="O5463" s="490">
        <v>600</v>
      </c>
      <c r="P5463" s="377" t="s">
        <v>31</v>
      </c>
      <c r="Q5463" s="377" t="s">
        <v>31</v>
      </c>
      <c r="R5463" s="377" t="s">
        <v>31</v>
      </c>
      <c r="S5463" s="270"/>
      <c r="T5463" s="283"/>
      <c r="U5463" s="283"/>
      <c r="V5463" s="270"/>
      <c r="W5463" s="270" t="s">
        <v>21</v>
      </c>
    </row>
    <row r="5464" s="253" customFormat="true" ht="27" hidden="true" spans="1:23">
      <c r="A5464" s="270">
        <f>MAX(A$3:A5463)+1</f>
        <v>5136</v>
      </c>
      <c r="B5464" s="270">
        <v>332000010</v>
      </c>
      <c r="C5464" s="502" t="s">
        <v>14038</v>
      </c>
      <c r="D5464" s="410" t="s">
        <v>14039</v>
      </c>
      <c r="E5464" s="410" t="s">
        <v>14040</v>
      </c>
      <c r="F5464" s="270" t="s">
        <v>14041</v>
      </c>
      <c r="G5464" s="270"/>
      <c r="H5464" s="283" t="s">
        <v>44</v>
      </c>
      <c r="I5464" s="283" t="s">
        <v>40</v>
      </c>
      <c r="J5464" s="490">
        <v>1200</v>
      </c>
      <c r="K5464" s="490">
        <v>1200</v>
      </c>
      <c r="L5464" s="490">
        <v>1200</v>
      </c>
      <c r="M5464" s="490">
        <v>1200</v>
      </c>
      <c r="N5464" s="490">
        <v>1200</v>
      </c>
      <c r="O5464" s="490">
        <v>1200</v>
      </c>
      <c r="P5464" s="377" t="s">
        <v>31</v>
      </c>
      <c r="Q5464" s="377" t="s">
        <v>31</v>
      </c>
      <c r="R5464" s="377" t="s">
        <v>31</v>
      </c>
      <c r="S5464" s="270"/>
      <c r="T5464" s="283"/>
      <c r="U5464" s="283"/>
      <c r="V5464" s="270"/>
      <c r="W5464" s="270" t="s">
        <v>21</v>
      </c>
    </row>
    <row r="5465" s="253" customFormat="true" ht="27" hidden="true" spans="1:23">
      <c r="A5465" s="270">
        <f>MAX(A$3:A5464)+1</f>
        <v>5137</v>
      </c>
      <c r="B5465" s="270">
        <v>332000011</v>
      </c>
      <c r="C5465" s="502" t="s">
        <v>14042</v>
      </c>
      <c r="D5465" s="410" t="s">
        <v>14043</v>
      </c>
      <c r="E5465" s="410" t="s">
        <v>14044</v>
      </c>
      <c r="F5465" s="270" t="s">
        <v>3233</v>
      </c>
      <c r="G5465" s="270"/>
      <c r="H5465" s="283" t="s">
        <v>44</v>
      </c>
      <c r="I5465" s="283" t="s">
        <v>40</v>
      </c>
      <c r="J5465" s="490">
        <v>1200</v>
      </c>
      <c r="K5465" s="490">
        <v>1200</v>
      </c>
      <c r="L5465" s="490">
        <v>1200</v>
      </c>
      <c r="M5465" s="490">
        <v>1200</v>
      </c>
      <c r="N5465" s="490">
        <v>1200</v>
      </c>
      <c r="O5465" s="490">
        <v>1200</v>
      </c>
      <c r="P5465" s="377" t="s">
        <v>31</v>
      </c>
      <c r="Q5465" s="377" t="s">
        <v>31</v>
      </c>
      <c r="R5465" s="377" t="s">
        <v>31</v>
      </c>
      <c r="S5465" s="270"/>
      <c r="T5465" s="283"/>
      <c r="U5465" s="283"/>
      <c r="V5465" s="270"/>
      <c r="W5465" s="270" t="s">
        <v>21</v>
      </c>
    </row>
    <row r="5466" s="253" customFormat="true" ht="27" hidden="true" spans="1:23">
      <c r="A5466" s="270">
        <f>MAX(A$3:A5465)+1</f>
        <v>5138</v>
      </c>
      <c r="B5466" s="270">
        <v>332000012</v>
      </c>
      <c r="C5466" s="502" t="s">
        <v>14045</v>
      </c>
      <c r="D5466" s="410" t="s">
        <v>14046</v>
      </c>
      <c r="E5466" s="410" t="s">
        <v>14045</v>
      </c>
      <c r="F5466" s="270" t="s">
        <v>14041</v>
      </c>
      <c r="G5466" s="270"/>
      <c r="H5466" s="283" t="s">
        <v>44</v>
      </c>
      <c r="I5466" s="283" t="s">
        <v>40</v>
      </c>
      <c r="J5466" s="490">
        <v>1200</v>
      </c>
      <c r="K5466" s="490">
        <v>1200</v>
      </c>
      <c r="L5466" s="490">
        <v>1200</v>
      </c>
      <c r="M5466" s="490">
        <v>1200</v>
      </c>
      <c r="N5466" s="490">
        <v>1200</v>
      </c>
      <c r="O5466" s="490">
        <v>1200</v>
      </c>
      <c r="P5466" s="377" t="s">
        <v>31</v>
      </c>
      <c r="Q5466" s="377" t="s">
        <v>31</v>
      </c>
      <c r="R5466" s="377" t="s">
        <v>31</v>
      </c>
      <c r="S5466" s="270"/>
      <c r="T5466" s="283"/>
      <c r="U5466" s="283"/>
      <c r="V5466" s="270"/>
      <c r="W5466" s="270" t="s">
        <v>21</v>
      </c>
    </row>
    <row r="5467" s="253" customFormat="true" ht="27" hidden="true" spans="1:23">
      <c r="A5467" s="270">
        <f>MAX(A$3:A5466)+1</f>
        <v>5139</v>
      </c>
      <c r="B5467" s="270">
        <v>332000013</v>
      </c>
      <c r="C5467" s="502" t="s">
        <v>14047</v>
      </c>
      <c r="D5467" s="410" t="s">
        <v>14048</v>
      </c>
      <c r="E5467" s="410" t="s">
        <v>14049</v>
      </c>
      <c r="F5467" s="270" t="s">
        <v>14041</v>
      </c>
      <c r="G5467" s="270"/>
      <c r="H5467" s="283" t="s">
        <v>44</v>
      </c>
      <c r="I5467" s="283" t="s">
        <v>40</v>
      </c>
      <c r="J5467" s="490">
        <v>600</v>
      </c>
      <c r="K5467" s="490">
        <v>600</v>
      </c>
      <c r="L5467" s="490">
        <v>600</v>
      </c>
      <c r="M5467" s="490">
        <v>600</v>
      </c>
      <c r="N5467" s="490">
        <v>600</v>
      </c>
      <c r="O5467" s="490">
        <v>600</v>
      </c>
      <c r="P5467" s="377" t="s">
        <v>31</v>
      </c>
      <c r="Q5467" s="377" t="s">
        <v>31</v>
      </c>
      <c r="R5467" s="377" t="s">
        <v>31</v>
      </c>
      <c r="S5467" s="270"/>
      <c r="T5467" s="283"/>
      <c r="U5467" s="283"/>
      <c r="V5467" s="270"/>
      <c r="W5467" s="270" t="s">
        <v>21</v>
      </c>
    </row>
    <row r="5468" s="253" customFormat="true" ht="27" hidden="true" spans="1:23">
      <c r="A5468" s="270">
        <f>MAX(A$3:A5467)+1</f>
        <v>5140</v>
      </c>
      <c r="B5468" s="270">
        <v>332000014</v>
      </c>
      <c r="C5468" s="502" t="s">
        <v>14050</v>
      </c>
      <c r="D5468" s="410" t="s">
        <v>14051</v>
      </c>
      <c r="E5468" s="410" t="s">
        <v>11915</v>
      </c>
      <c r="F5468" s="270"/>
      <c r="G5468" s="270"/>
      <c r="H5468" s="283" t="s">
        <v>44</v>
      </c>
      <c r="I5468" s="283" t="s">
        <v>40</v>
      </c>
      <c r="J5468" s="490">
        <v>2000</v>
      </c>
      <c r="K5468" s="490">
        <v>2000</v>
      </c>
      <c r="L5468" s="490">
        <v>2000</v>
      </c>
      <c r="M5468" s="490">
        <v>2000</v>
      </c>
      <c r="N5468" s="490">
        <v>2000</v>
      </c>
      <c r="O5468" s="490">
        <v>2000</v>
      </c>
      <c r="P5468" s="377" t="s">
        <v>31</v>
      </c>
      <c r="Q5468" s="377" t="s">
        <v>31</v>
      </c>
      <c r="R5468" s="377" t="s">
        <v>31</v>
      </c>
      <c r="S5468" s="270"/>
      <c r="T5468" s="283"/>
      <c r="U5468" s="283"/>
      <c r="V5468" s="270"/>
      <c r="W5468" s="270" t="s">
        <v>21</v>
      </c>
    </row>
    <row r="5469" s="253" customFormat="true" ht="27" hidden="true" spans="1:23">
      <c r="A5469" s="270">
        <f>MAX(A$3:A5468)+1</f>
        <v>5141</v>
      </c>
      <c r="B5469" s="270">
        <v>332000015</v>
      </c>
      <c r="C5469" s="502" t="s">
        <v>14052</v>
      </c>
      <c r="D5469" s="410" t="s">
        <v>14053</v>
      </c>
      <c r="E5469" s="410" t="s">
        <v>14054</v>
      </c>
      <c r="F5469" s="270"/>
      <c r="G5469" s="270"/>
      <c r="H5469" s="283" t="s">
        <v>44</v>
      </c>
      <c r="I5469" s="283" t="s">
        <v>40</v>
      </c>
      <c r="J5469" s="490">
        <v>600</v>
      </c>
      <c r="K5469" s="490">
        <v>600</v>
      </c>
      <c r="L5469" s="490">
        <v>600</v>
      </c>
      <c r="M5469" s="490">
        <v>600</v>
      </c>
      <c r="N5469" s="490">
        <v>600</v>
      </c>
      <c r="O5469" s="490">
        <v>600</v>
      </c>
      <c r="P5469" s="377" t="s">
        <v>31</v>
      </c>
      <c r="Q5469" s="377" t="s">
        <v>31</v>
      </c>
      <c r="R5469" s="377" t="s">
        <v>31</v>
      </c>
      <c r="S5469" s="270"/>
      <c r="T5469" s="283"/>
      <c r="U5469" s="283"/>
      <c r="V5469" s="270"/>
      <c r="W5469" s="270" t="s">
        <v>21</v>
      </c>
    </row>
    <row r="5470" s="253" customFormat="true" ht="27" hidden="true" spans="1:23">
      <c r="A5470" s="270">
        <f>MAX(A$3:A5469)+1</f>
        <v>5142</v>
      </c>
      <c r="B5470" s="270">
        <v>332000016</v>
      </c>
      <c r="C5470" s="502" t="s">
        <v>14055</v>
      </c>
      <c r="D5470" s="410" t="s">
        <v>14056</v>
      </c>
      <c r="E5470" s="410" t="s">
        <v>14055</v>
      </c>
      <c r="F5470" s="270"/>
      <c r="G5470" s="270"/>
      <c r="H5470" s="283" t="s">
        <v>44</v>
      </c>
      <c r="I5470" s="283" t="s">
        <v>40</v>
      </c>
      <c r="J5470" s="490">
        <v>1500</v>
      </c>
      <c r="K5470" s="490">
        <v>1500</v>
      </c>
      <c r="L5470" s="490">
        <v>1500</v>
      </c>
      <c r="M5470" s="490">
        <v>1500</v>
      </c>
      <c r="N5470" s="490">
        <v>1500</v>
      </c>
      <c r="O5470" s="490">
        <v>1500</v>
      </c>
      <c r="P5470" s="377" t="s">
        <v>31</v>
      </c>
      <c r="Q5470" s="377" t="s">
        <v>31</v>
      </c>
      <c r="R5470" s="377" t="s">
        <v>31</v>
      </c>
      <c r="S5470" s="270"/>
      <c r="T5470" s="283"/>
      <c r="U5470" s="283"/>
      <c r="V5470" s="270"/>
      <c r="W5470" s="270" t="s">
        <v>21</v>
      </c>
    </row>
    <row r="5471" s="253" customFormat="true" ht="27" hidden="true" spans="1:23">
      <c r="A5471" s="270">
        <f>MAX(A$3:A5470)+1</f>
        <v>5143</v>
      </c>
      <c r="B5471" s="270">
        <v>332000017</v>
      </c>
      <c r="C5471" s="502" t="s">
        <v>14057</v>
      </c>
      <c r="D5471" s="410" t="s">
        <v>14058</v>
      </c>
      <c r="E5471" s="410" t="s">
        <v>14059</v>
      </c>
      <c r="F5471" s="270"/>
      <c r="G5471" s="270"/>
      <c r="H5471" s="283" t="s">
        <v>44</v>
      </c>
      <c r="I5471" s="283" t="s">
        <v>40</v>
      </c>
      <c r="J5471" s="490">
        <v>1200</v>
      </c>
      <c r="K5471" s="490">
        <v>1200</v>
      </c>
      <c r="L5471" s="490">
        <v>1200</v>
      </c>
      <c r="M5471" s="490">
        <v>1200</v>
      </c>
      <c r="N5471" s="490">
        <v>1200</v>
      </c>
      <c r="O5471" s="490">
        <v>1200</v>
      </c>
      <c r="P5471" s="377" t="s">
        <v>31</v>
      </c>
      <c r="Q5471" s="377" t="s">
        <v>31</v>
      </c>
      <c r="R5471" s="377" t="s">
        <v>31</v>
      </c>
      <c r="S5471" s="502" t="s">
        <v>14060</v>
      </c>
      <c r="T5471" s="283"/>
      <c r="U5471" s="283"/>
      <c r="V5471" s="270"/>
      <c r="W5471" s="270" t="s">
        <v>21</v>
      </c>
    </row>
    <row r="5472" s="253" customFormat="true" ht="27" hidden="true" spans="1:23">
      <c r="A5472" s="270">
        <f>MAX(A$3:A5471)+1</f>
        <v>5144</v>
      </c>
      <c r="B5472" s="270">
        <v>332000018</v>
      </c>
      <c r="C5472" s="502" t="s">
        <v>14061</v>
      </c>
      <c r="D5472" s="410" t="s">
        <v>14062</v>
      </c>
      <c r="E5472" s="410" t="s">
        <v>14063</v>
      </c>
      <c r="F5472" s="270"/>
      <c r="G5472" s="270" t="s">
        <v>14064</v>
      </c>
      <c r="H5472" s="283" t="s">
        <v>44</v>
      </c>
      <c r="I5472" s="283" t="s">
        <v>40</v>
      </c>
      <c r="J5472" s="490">
        <v>2000</v>
      </c>
      <c r="K5472" s="490">
        <v>2000</v>
      </c>
      <c r="L5472" s="490">
        <v>2000</v>
      </c>
      <c r="M5472" s="490">
        <v>2000</v>
      </c>
      <c r="N5472" s="490">
        <v>2000</v>
      </c>
      <c r="O5472" s="490">
        <v>2000</v>
      </c>
      <c r="P5472" s="377" t="s">
        <v>31</v>
      </c>
      <c r="Q5472" s="377" t="s">
        <v>31</v>
      </c>
      <c r="R5472" s="377" t="s">
        <v>31</v>
      </c>
      <c r="S5472" s="270"/>
      <c r="T5472" s="283"/>
      <c r="U5472" s="283"/>
      <c r="V5472" s="270"/>
      <c r="W5472" s="270" t="s">
        <v>21</v>
      </c>
    </row>
    <row r="5473" s="252" customFormat="true" ht="25.5" hidden="true" spans="1:23">
      <c r="A5473" s="270"/>
      <c r="B5473" s="270">
        <v>34</v>
      </c>
      <c r="C5473" s="270" t="s">
        <v>14065</v>
      </c>
      <c r="D5473" s="410"/>
      <c r="E5473" s="410"/>
      <c r="F5473" s="270"/>
      <c r="G5473" s="270"/>
      <c r="H5473" s="283"/>
      <c r="I5473" s="283"/>
      <c r="J5473" s="532"/>
      <c r="K5473" s="533"/>
      <c r="L5473" s="534"/>
      <c r="M5473" s="532"/>
      <c r="N5473" s="533"/>
      <c r="O5473" s="534"/>
      <c r="P5473" s="377"/>
      <c r="Q5473" s="377"/>
      <c r="R5473" s="377"/>
      <c r="S5473" s="270" t="s">
        <v>14066</v>
      </c>
      <c r="T5473" s="283"/>
      <c r="U5473" s="283"/>
      <c r="V5473" s="270"/>
      <c r="W5473" s="270" t="s">
        <v>21</v>
      </c>
    </row>
    <row r="5474" s="252" customFormat="true" ht="25.5" hidden="true" spans="1:23">
      <c r="A5474" s="270"/>
      <c r="B5474" s="270">
        <v>3401</v>
      </c>
      <c r="C5474" s="270" t="s">
        <v>14067</v>
      </c>
      <c r="D5474" s="410"/>
      <c r="E5474" s="410"/>
      <c r="F5474" s="270"/>
      <c r="G5474" s="270"/>
      <c r="H5474" s="283"/>
      <c r="I5474" s="283"/>
      <c r="J5474" s="535"/>
      <c r="K5474" s="536"/>
      <c r="L5474" s="537"/>
      <c r="M5474" s="535"/>
      <c r="N5474" s="536"/>
      <c r="O5474" s="537"/>
      <c r="P5474" s="377"/>
      <c r="Q5474" s="377"/>
      <c r="R5474" s="377"/>
      <c r="S5474" s="270"/>
      <c r="T5474" s="283"/>
      <c r="U5474" s="283"/>
      <c r="V5474" s="270"/>
      <c r="W5474" s="270" t="s">
        <v>21</v>
      </c>
    </row>
    <row r="5475" s="253" customFormat="true" ht="76.5" hidden="true" spans="1:23">
      <c r="A5475" s="270">
        <f>MAX(A$3:A5474)+1</f>
        <v>5145</v>
      </c>
      <c r="B5475" s="270">
        <v>340100001</v>
      </c>
      <c r="C5475" s="270" t="s">
        <v>14068</v>
      </c>
      <c r="D5475" s="410" t="s">
        <v>14069</v>
      </c>
      <c r="E5475" s="410" t="s">
        <v>14068</v>
      </c>
      <c r="F5475" s="270" t="s">
        <v>14070</v>
      </c>
      <c r="G5475" s="270" t="s">
        <v>14071</v>
      </c>
      <c r="H5475" s="283" t="s">
        <v>39</v>
      </c>
      <c r="I5475" s="283" t="s">
        <v>14072</v>
      </c>
      <c r="J5475" s="535" t="s">
        <v>31</v>
      </c>
      <c r="K5475" s="536"/>
      <c r="L5475" s="537"/>
      <c r="M5475" s="535" t="s">
        <v>31</v>
      </c>
      <c r="N5475" s="536"/>
      <c r="O5475" s="537"/>
      <c r="P5475" s="377" t="s">
        <v>31</v>
      </c>
      <c r="Q5475" s="377" t="s">
        <v>31</v>
      </c>
      <c r="R5475" s="377" t="s">
        <v>31</v>
      </c>
      <c r="S5475" s="270" t="s">
        <v>14073</v>
      </c>
      <c r="T5475" s="312"/>
      <c r="U5475" s="312"/>
      <c r="V5475" s="270"/>
      <c r="W5475" s="270" t="s">
        <v>21</v>
      </c>
    </row>
    <row r="5476" s="253" customFormat="true" ht="25.5" hidden="true" spans="1:23">
      <c r="A5476" s="270">
        <f>MAX(A$3:A5475)+1</f>
        <v>5146</v>
      </c>
      <c r="B5476" s="270" t="s">
        <v>14074</v>
      </c>
      <c r="C5476" s="270" t="s">
        <v>14075</v>
      </c>
      <c r="D5476" s="410" t="s">
        <v>14076</v>
      </c>
      <c r="E5476" s="410" t="s">
        <v>14075</v>
      </c>
      <c r="F5476" s="270"/>
      <c r="G5476" s="270"/>
      <c r="H5476" s="283" t="s">
        <v>29</v>
      </c>
      <c r="I5476" s="283" t="s">
        <v>14077</v>
      </c>
      <c r="J5476" s="535" t="s">
        <v>31</v>
      </c>
      <c r="K5476" s="536"/>
      <c r="L5476" s="537"/>
      <c r="M5476" s="535" t="s">
        <v>31</v>
      </c>
      <c r="N5476" s="536"/>
      <c r="O5476" s="537"/>
      <c r="P5476" s="377" t="s">
        <v>31</v>
      </c>
      <c r="Q5476" s="377" t="s">
        <v>31</v>
      </c>
      <c r="R5476" s="377" t="s">
        <v>31</v>
      </c>
      <c r="S5476" s="270"/>
      <c r="T5476" s="312"/>
      <c r="U5476" s="312"/>
      <c r="V5476" s="270"/>
      <c r="W5476" s="270" t="s">
        <v>21</v>
      </c>
    </row>
    <row r="5477" s="253" customFormat="true" ht="38.25" hidden="true" spans="1:23">
      <c r="A5477" s="270">
        <f>MAX(A$3:A5476)+1</f>
        <v>5147</v>
      </c>
      <c r="B5477" s="270">
        <v>340100002</v>
      </c>
      <c r="C5477" s="270" t="s">
        <v>14078</v>
      </c>
      <c r="D5477" s="410" t="s">
        <v>14079</v>
      </c>
      <c r="E5477" s="410" t="s">
        <v>14078</v>
      </c>
      <c r="F5477" s="270" t="s">
        <v>14080</v>
      </c>
      <c r="G5477" s="270"/>
      <c r="H5477" s="283" t="s">
        <v>39</v>
      </c>
      <c r="I5477" s="283" t="s">
        <v>14072</v>
      </c>
      <c r="J5477" s="535" t="s">
        <v>31</v>
      </c>
      <c r="K5477" s="536"/>
      <c r="L5477" s="537"/>
      <c r="M5477" s="535" t="s">
        <v>31</v>
      </c>
      <c r="N5477" s="536"/>
      <c r="O5477" s="537"/>
      <c r="P5477" s="377" t="s">
        <v>31</v>
      </c>
      <c r="Q5477" s="377" t="s">
        <v>31</v>
      </c>
      <c r="R5477" s="377" t="s">
        <v>31</v>
      </c>
      <c r="S5477" s="270"/>
      <c r="T5477" s="312"/>
      <c r="U5477" s="312"/>
      <c r="V5477" s="270"/>
      <c r="W5477" s="270" t="s">
        <v>21</v>
      </c>
    </row>
    <row r="5478" s="253" customFormat="true" ht="25.5" hidden="true" spans="1:23">
      <c r="A5478" s="270">
        <f>MAX(A$3:A5477)+1</f>
        <v>5148</v>
      </c>
      <c r="B5478" s="270">
        <v>340100003</v>
      </c>
      <c r="C5478" s="270" t="s">
        <v>14081</v>
      </c>
      <c r="D5478" s="410" t="s">
        <v>14082</v>
      </c>
      <c r="E5478" s="410" t="s">
        <v>14081</v>
      </c>
      <c r="F5478" s="270"/>
      <c r="G5478" s="270"/>
      <c r="H5478" s="283" t="s">
        <v>29</v>
      </c>
      <c r="I5478" s="283" t="s">
        <v>14072</v>
      </c>
      <c r="J5478" s="535" t="s">
        <v>31</v>
      </c>
      <c r="K5478" s="536"/>
      <c r="L5478" s="537"/>
      <c r="M5478" s="535" t="s">
        <v>31</v>
      </c>
      <c r="N5478" s="536"/>
      <c r="O5478" s="537"/>
      <c r="P5478" s="377" t="s">
        <v>31</v>
      </c>
      <c r="Q5478" s="377" t="s">
        <v>31</v>
      </c>
      <c r="R5478" s="377" t="s">
        <v>31</v>
      </c>
      <c r="S5478" s="270"/>
      <c r="T5478" s="312"/>
      <c r="U5478" s="312"/>
      <c r="V5478" s="270"/>
      <c r="W5478" s="270" t="s">
        <v>21</v>
      </c>
    </row>
    <row r="5479" s="253" customFormat="true" ht="76.5" hidden="true" spans="1:23">
      <c r="A5479" s="270">
        <f>MAX(A$3:A5478)+1</f>
        <v>5149</v>
      </c>
      <c r="B5479" s="270">
        <v>340100004</v>
      </c>
      <c r="C5479" s="396" t="s">
        <v>14083</v>
      </c>
      <c r="D5479" s="410" t="s">
        <v>14084</v>
      </c>
      <c r="E5479" s="410" t="s">
        <v>14083</v>
      </c>
      <c r="F5479" s="435" t="s">
        <v>14085</v>
      </c>
      <c r="G5479" s="270"/>
      <c r="H5479" s="283" t="s">
        <v>39</v>
      </c>
      <c r="I5479" s="283" t="s">
        <v>14072</v>
      </c>
      <c r="J5479" s="535" t="s">
        <v>31</v>
      </c>
      <c r="K5479" s="536"/>
      <c r="L5479" s="537"/>
      <c r="M5479" s="535" t="s">
        <v>31</v>
      </c>
      <c r="N5479" s="536"/>
      <c r="O5479" s="537"/>
      <c r="P5479" s="377" t="s">
        <v>31</v>
      </c>
      <c r="Q5479" s="377" t="s">
        <v>31</v>
      </c>
      <c r="R5479" s="377" t="s">
        <v>31</v>
      </c>
      <c r="S5479" s="270"/>
      <c r="T5479" s="312"/>
      <c r="U5479" s="312"/>
      <c r="V5479" s="270"/>
      <c r="W5479" s="270" t="s">
        <v>21</v>
      </c>
    </row>
    <row r="5480" s="253" customFormat="true" ht="25.5" hidden="true" spans="1:23">
      <c r="A5480" s="270">
        <f>MAX(A$3:A5479)+1</f>
        <v>5150</v>
      </c>
      <c r="B5480" s="270">
        <v>340100005</v>
      </c>
      <c r="C5480" s="396" t="s">
        <v>14086</v>
      </c>
      <c r="D5480" s="410" t="s">
        <v>14087</v>
      </c>
      <c r="E5480" s="410" t="s">
        <v>14086</v>
      </c>
      <c r="F5480" s="435" t="s">
        <v>14088</v>
      </c>
      <c r="G5480" s="270"/>
      <c r="H5480" s="283" t="s">
        <v>39</v>
      </c>
      <c r="I5480" s="283" t="s">
        <v>14072</v>
      </c>
      <c r="J5480" s="535" t="s">
        <v>31</v>
      </c>
      <c r="K5480" s="536"/>
      <c r="L5480" s="537"/>
      <c r="M5480" s="535" t="s">
        <v>31</v>
      </c>
      <c r="N5480" s="536"/>
      <c r="O5480" s="537"/>
      <c r="P5480" s="377" t="s">
        <v>31</v>
      </c>
      <c r="Q5480" s="377" t="s">
        <v>31</v>
      </c>
      <c r="R5480" s="377" t="s">
        <v>31</v>
      </c>
      <c r="S5480" s="270"/>
      <c r="T5480" s="312"/>
      <c r="U5480" s="312"/>
      <c r="V5480" s="270"/>
      <c r="W5480" s="270" t="s">
        <v>21</v>
      </c>
    </row>
    <row r="5481" s="253" customFormat="true" ht="25.5" hidden="true" spans="1:23">
      <c r="A5481" s="270">
        <f>MAX(A$3:A5480)+1</f>
        <v>5151</v>
      </c>
      <c r="B5481" s="270">
        <v>340100006</v>
      </c>
      <c r="C5481" s="396" t="s">
        <v>14089</v>
      </c>
      <c r="D5481" s="410" t="s">
        <v>14090</v>
      </c>
      <c r="E5481" s="410" t="s">
        <v>14089</v>
      </c>
      <c r="F5481" s="435" t="s">
        <v>14091</v>
      </c>
      <c r="G5481" s="270"/>
      <c r="H5481" s="283" t="s">
        <v>39</v>
      </c>
      <c r="I5481" s="283" t="s">
        <v>14072</v>
      </c>
      <c r="J5481" s="535" t="s">
        <v>31</v>
      </c>
      <c r="K5481" s="536"/>
      <c r="L5481" s="537"/>
      <c r="M5481" s="535" t="s">
        <v>31</v>
      </c>
      <c r="N5481" s="536"/>
      <c r="O5481" s="537"/>
      <c r="P5481" s="377" t="s">
        <v>31</v>
      </c>
      <c r="Q5481" s="377" t="s">
        <v>31</v>
      </c>
      <c r="R5481" s="377" t="s">
        <v>31</v>
      </c>
      <c r="S5481" s="270"/>
      <c r="T5481" s="312"/>
      <c r="U5481" s="312"/>
      <c r="V5481" s="270"/>
      <c r="W5481" s="270" t="s">
        <v>21</v>
      </c>
    </row>
    <row r="5482" s="253" customFormat="true" ht="63.75" hidden="true" spans="1:23">
      <c r="A5482" s="270">
        <f>MAX(A$3:A5481)+1</f>
        <v>5152</v>
      </c>
      <c r="B5482" s="270">
        <v>340100007</v>
      </c>
      <c r="C5482" s="396" t="s">
        <v>14092</v>
      </c>
      <c r="D5482" s="410" t="s">
        <v>14093</v>
      </c>
      <c r="E5482" s="410" t="s">
        <v>14092</v>
      </c>
      <c r="F5482" s="435" t="s">
        <v>14094</v>
      </c>
      <c r="G5482" s="270"/>
      <c r="H5482" s="283" t="s">
        <v>29</v>
      </c>
      <c r="I5482" s="283" t="s">
        <v>14095</v>
      </c>
      <c r="J5482" s="535" t="s">
        <v>31</v>
      </c>
      <c r="K5482" s="536"/>
      <c r="L5482" s="537"/>
      <c r="M5482" s="535" t="s">
        <v>31</v>
      </c>
      <c r="N5482" s="536"/>
      <c r="O5482" s="537"/>
      <c r="P5482" s="377" t="s">
        <v>31</v>
      </c>
      <c r="Q5482" s="377" t="s">
        <v>31</v>
      </c>
      <c r="R5482" s="377" t="s">
        <v>31</v>
      </c>
      <c r="S5482" s="270"/>
      <c r="T5482" s="312"/>
      <c r="U5482" s="312"/>
      <c r="V5482" s="270"/>
      <c r="W5482" s="270" t="s">
        <v>21</v>
      </c>
    </row>
    <row r="5483" s="253" customFormat="true" ht="63.75" hidden="true" spans="1:23">
      <c r="A5483" s="270">
        <f>MAX(A$3:A5482)+1</f>
        <v>5153</v>
      </c>
      <c r="B5483" s="270">
        <v>340100008</v>
      </c>
      <c r="C5483" s="396" t="s">
        <v>14096</v>
      </c>
      <c r="D5483" s="410" t="s">
        <v>14097</v>
      </c>
      <c r="E5483" s="410" t="s">
        <v>14096</v>
      </c>
      <c r="F5483" s="435" t="s">
        <v>14098</v>
      </c>
      <c r="G5483" s="270"/>
      <c r="H5483" s="283" t="s">
        <v>39</v>
      </c>
      <c r="I5483" s="283" t="s">
        <v>1815</v>
      </c>
      <c r="J5483" s="535" t="s">
        <v>31</v>
      </c>
      <c r="K5483" s="536"/>
      <c r="L5483" s="537"/>
      <c r="M5483" s="535" t="s">
        <v>31</v>
      </c>
      <c r="N5483" s="536"/>
      <c r="O5483" s="537"/>
      <c r="P5483" s="377" t="s">
        <v>31</v>
      </c>
      <c r="Q5483" s="377" t="s">
        <v>31</v>
      </c>
      <c r="R5483" s="377" t="s">
        <v>31</v>
      </c>
      <c r="S5483" s="270"/>
      <c r="T5483" s="312"/>
      <c r="U5483" s="312"/>
      <c r="V5483" s="270"/>
      <c r="W5483" s="270" t="s">
        <v>21</v>
      </c>
    </row>
    <row r="5484" s="253" customFormat="true" ht="89.25" hidden="true" spans="1:23">
      <c r="A5484" s="270">
        <f>MAX(A$3:A5483)+1</f>
        <v>5154</v>
      </c>
      <c r="B5484" s="270">
        <v>340100009</v>
      </c>
      <c r="C5484" s="396" t="s">
        <v>14099</v>
      </c>
      <c r="D5484" s="410" t="s">
        <v>14100</v>
      </c>
      <c r="E5484" s="410" t="s">
        <v>14101</v>
      </c>
      <c r="F5484" s="435" t="s">
        <v>14102</v>
      </c>
      <c r="G5484" s="270"/>
      <c r="H5484" s="283" t="s">
        <v>39</v>
      </c>
      <c r="I5484" s="283" t="s">
        <v>1815</v>
      </c>
      <c r="J5484" s="535" t="s">
        <v>31</v>
      </c>
      <c r="K5484" s="536"/>
      <c r="L5484" s="537"/>
      <c r="M5484" s="535" t="s">
        <v>31</v>
      </c>
      <c r="N5484" s="536"/>
      <c r="O5484" s="537"/>
      <c r="P5484" s="377" t="s">
        <v>31</v>
      </c>
      <c r="Q5484" s="377" t="s">
        <v>31</v>
      </c>
      <c r="R5484" s="377" t="s">
        <v>31</v>
      </c>
      <c r="S5484" s="270"/>
      <c r="T5484" s="312"/>
      <c r="U5484" s="312"/>
      <c r="V5484" s="270"/>
      <c r="W5484" s="270" t="s">
        <v>21</v>
      </c>
    </row>
    <row r="5485" s="253" customFormat="true" ht="25.5" hidden="true" spans="1:23">
      <c r="A5485" s="270">
        <f>MAX(A$3:A5484)+1</f>
        <v>5155</v>
      </c>
      <c r="B5485" s="270" t="s">
        <v>14103</v>
      </c>
      <c r="C5485" s="177" t="s">
        <v>14104</v>
      </c>
      <c r="D5485" s="410" t="s">
        <v>14105</v>
      </c>
      <c r="E5485" s="410" t="s">
        <v>14106</v>
      </c>
      <c r="F5485" s="177"/>
      <c r="G5485" s="270"/>
      <c r="H5485" s="283" t="s">
        <v>39</v>
      </c>
      <c r="I5485" s="283" t="s">
        <v>873</v>
      </c>
      <c r="J5485" s="535" t="s">
        <v>31</v>
      </c>
      <c r="K5485" s="536"/>
      <c r="L5485" s="537"/>
      <c r="M5485" s="535" t="s">
        <v>31</v>
      </c>
      <c r="N5485" s="536"/>
      <c r="O5485" s="537"/>
      <c r="P5485" s="377" t="s">
        <v>31</v>
      </c>
      <c r="Q5485" s="377" t="s">
        <v>31</v>
      </c>
      <c r="R5485" s="377" t="s">
        <v>31</v>
      </c>
      <c r="S5485" s="270"/>
      <c r="T5485" s="312"/>
      <c r="U5485" s="312"/>
      <c r="V5485" s="270"/>
      <c r="W5485" s="270" t="s">
        <v>21</v>
      </c>
    </row>
    <row r="5486" s="253" customFormat="true" ht="76.5" hidden="true" spans="1:23">
      <c r="A5486" s="270">
        <f>MAX(A$3:A5485)+1</f>
        <v>5156</v>
      </c>
      <c r="B5486" s="270">
        <v>340100010</v>
      </c>
      <c r="C5486" s="396" t="s">
        <v>14107</v>
      </c>
      <c r="D5486" s="410" t="s">
        <v>14108</v>
      </c>
      <c r="E5486" s="410" t="s">
        <v>14107</v>
      </c>
      <c r="F5486" s="435" t="s">
        <v>14109</v>
      </c>
      <c r="G5486" s="270"/>
      <c r="H5486" s="283" t="s">
        <v>39</v>
      </c>
      <c r="I5486" s="283" t="s">
        <v>1815</v>
      </c>
      <c r="J5486" s="535" t="s">
        <v>31</v>
      </c>
      <c r="K5486" s="536"/>
      <c r="L5486" s="537"/>
      <c r="M5486" s="535" t="s">
        <v>31</v>
      </c>
      <c r="N5486" s="536"/>
      <c r="O5486" s="537"/>
      <c r="P5486" s="377" t="s">
        <v>31</v>
      </c>
      <c r="Q5486" s="377" t="s">
        <v>31</v>
      </c>
      <c r="R5486" s="377" t="s">
        <v>31</v>
      </c>
      <c r="S5486" s="270"/>
      <c r="T5486" s="312"/>
      <c r="U5486" s="312"/>
      <c r="V5486" s="270"/>
      <c r="W5486" s="270" t="s">
        <v>21</v>
      </c>
    </row>
    <row r="5487" s="253" customFormat="true" ht="25.5" hidden="true" spans="1:23">
      <c r="A5487" s="270">
        <f>MAX(A$3:A5486)+1</f>
        <v>5157</v>
      </c>
      <c r="B5487" s="270">
        <v>340100011</v>
      </c>
      <c r="C5487" s="270" t="s">
        <v>14110</v>
      </c>
      <c r="D5487" s="410" t="s">
        <v>14111</v>
      </c>
      <c r="E5487" s="410" t="s">
        <v>14110</v>
      </c>
      <c r="F5487" s="270"/>
      <c r="G5487" s="270"/>
      <c r="H5487" s="283" t="s">
        <v>29</v>
      </c>
      <c r="I5487" s="283" t="s">
        <v>14112</v>
      </c>
      <c r="J5487" s="535" t="s">
        <v>31</v>
      </c>
      <c r="K5487" s="536"/>
      <c r="L5487" s="537"/>
      <c r="M5487" s="535" t="s">
        <v>31</v>
      </c>
      <c r="N5487" s="536"/>
      <c r="O5487" s="537"/>
      <c r="P5487" s="377" t="s">
        <v>31</v>
      </c>
      <c r="Q5487" s="377" t="s">
        <v>31</v>
      </c>
      <c r="R5487" s="377" t="s">
        <v>31</v>
      </c>
      <c r="S5487" s="270"/>
      <c r="T5487" s="312"/>
      <c r="U5487" s="312"/>
      <c r="V5487" s="270"/>
      <c r="W5487" s="270" t="s">
        <v>21</v>
      </c>
    </row>
    <row r="5488" s="253" customFormat="true" ht="51" hidden="true" spans="1:23">
      <c r="A5488" s="270">
        <f>MAX(A$3:A5487)+1</f>
        <v>5158</v>
      </c>
      <c r="B5488" s="270">
        <v>340100012</v>
      </c>
      <c r="C5488" s="396" t="s">
        <v>14113</v>
      </c>
      <c r="D5488" s="410" t="s">
        <v>14114</v>
      </c>
      <c r="E5488" s="410" t="s">
        <v>14113</v>
      </c>
      <c r="F5488" s="435" t="s">
        <v>14115</v>
      </c>
      <c r="G5488" s="270"/>
      <c r="H5488" s="283" t="s">
        <v>39</v>
      </c>
      <c r="I5488" s="283" t="s">
        <v>1815</v>
      </c>
      <c r="J5488" s="535" t="s">
        <v>31</v>
      </c>
      <c r="K5488" s="536"/>
      <c r="L5488" s="537"/>
      <c r="M5488" s="535" t="s">
        <v>31</v>
      </c>
      <c r="N5488" s="536"/>
      <c r="O5488" s="537"/>
      <c r="P5488" s="377" t="s">
        <v>31</v>
      </c>
      <c r="Q5488" s="377" t="s">
        <v>31</v>
      </c>
      <c r="R5488" s="377" t="s">
        <v>31</v>
      </c>
      <c r="S5488" s="270"/>
      <c r="T5488" s="312"/>
      <c r="U5488" s="312"/>
      <c r="V5488" s="270"/>
      <c r="W5488" s="270" t="s">
        <v>21</v>
      </c>
    </row>
    <row r="5489" s="253" customFormat="true" ht="38.25" hidden="true" spans="1:23">
      <c r="A5489" s="270">
        <f>MAX(A$3:A5488)+1</f>
        <v>5159</v>
      </c>
      <c r="B5489" s="270">
        <v>340100013</v>
      </c>
      <c r="C5489" s="396" t="s">
        <v>10523</v>
      </c>
      <c r="D5489" s="410" t="s">
        <v>14116</v>
      </c>
      <c r="E5489" s="410" t="s">
        <v>10523</v>
      </c>
      <c r="F5489" s="435" t="s">
        <v>14117</v>
      </c>
      <c r="G5489" s="270"/>
      <c r="H5489" s="283" t="s">
        <v>39</v>
      </c>
      <c r="I5489" s="283" t="s">
        <v>1815</v>
      </c>
      <c r="J5489" s="535" t="s">
        <v>31</v>
      </c>
      <c r="K5489" s="536"/>
      <c r="L5489" s="537"/>
      <c r="M5489" s="535" t="s">
        <v>31</v>
      </c>
      <c r="N5489" s="536"/>
      <c r="O5489" s="537"/>
      <c r="P5489" s="377" t="s">
        <v>31</v>
      </c>
      <c r="Q5489" s="377" t="s">
        <v>31</v>
      </c>
      <c r="R5489" s="377" t="s">
        <v>31</v>
      </c>
      <c r="S5489" s="270"/>
      <c r="T5489" s="312"/>
      <c r="U5489" s="312"/>
      <c r="V5489" s="270"/>
      <c r="W5489" s="270" t="s">
        <v>21</v>
      </c>
    </row>
    <row r="5490" s="253" customFormat="true" ht="25.5" hidden="true" spans="1:23">
      <c r="A5490" s="270">
        <f>MAX(A$3:A5489)+1</f>
        <v>5160</v>
      </c>
      <c r="B5490" s="270">
        <v>340100014</v>
      </c>
      <c r="C5490" s="396" t="s">
        <v>14118</v>
      </c>
      <c r="D5490" s="410" t="s">
        <v>14119</v>
      </c>
      <c r="E5490" s="410" t="s">
        <v>14118</v>
      </c>
      <c r="F5490" s="435" t="s">
        <v>14120</v>
      </c>
      <c r="G5490" s="270"/>
      <c r="H5490" s="283" t="s">
        <v>39</v>
      </c>
      <c r="I5490" s="283" t="s">
        <v>40</v>
      </c>
      <c r="J5490" s="535" t="s">
        <v>31</v>
      </c>
      <c r="K5490" s="536"/>
      <c r="L5490" s="537"/>
      <c r="M5490" s="535" t="s">
        <v>31</v>
      </c>
      <c r="N5490" s="536"/>
      <c r="O5490" s="537"/>
      <c r="P5490" s="377" t="s">
        <v>31</v>
      </c>
      <c r="Q5490" s="377" t="s">
        <v>31</v>
      </c>
      <c r="R5490" s="377" t="s">
        <v>31</v>
      </c>
      <c r="S5490" s="270"/>
      <c r="T5490" s="312"/>
      <c r="U5490" s="312"/>
      <c r="V5490" s="270"/>
      <c r="W5490" s="270" t="s">
        <v>21</v>
      </c>
    </row>
    <row r="5491" s="253" customFormat="true" ht="25.5" hidden="true" spans="1:23">
      <c r="A5491" s="270">
        <f>MAX(A$3:A5490)+1</f>
        <v>5161</v>
      </c>
      <c r="B5491" s="270">
        <v>340100015</v>
      </c>
      <c r="C5491" s="396" t="s">
        <v>14121</v>
      </c>
      <c r="D5491" s="410" t="s">
        <v>14122</v>
      </c>
      <c r="E5491" s="410" t="s">
        <v>14121</v>
      </c>
      <c r="F5491" s="435" t="s">
        <v>14123</v>
      </c>
      <c r="G5491" s="270"/>
      <c r="H5491" s="283" t="s">
        <v>39</v>
      </c>
      <c r="I5491" s="283" t="s">
        <v>14124</v>
      </c>
      <c r="J5491" s="535" t="s">
        <v>31</v>
      </c>
      <c r="K5491" s="536"/>
      <c r="L5491" s="537"/>
      <c r="M5491" s="535" t="s">
        <v>31</v>
      </c>
      <c r="N5491" s="536"/>
      <c r="O5491" s="537"/>
      <c r="P5491" s="377" t="s">
        <v>31</v>
      </c>
      <c r="Q5491" s="377" t="s">
        <v>31</v>
      </c>
      <c r="R5491" s="377" t="s">
        <v>31</v>
      </c>
      <c r="S5491" s="270"/>
      <c r="T5491" s="312"/>
      <c r="U5491" s="312"/>
      <c r="V5491" s="270"/>
      <c r="W5491" s="270" t="s">
        <v>21</v>
      </c>
    </row>
    <row r="5492" s="253" customFormat="true" ht="25.5" hidden="true" spans="1:23">
      <c r="A5492" s="270">
        <f>MAX(A$3:A5491)+1</f>
        <v>5162</v>
      </c>
      <c r="B5492" s="270">
        <v>340100016</v>
      </c>
      <c r="C5492" s="396" t="s">
        <v>14125</v>
      </c>
      <c r="D5492" s="410" t="s">
        <v>14126</v>
      </c>
      <c r="E5492" s="410" t="s">
        <v>14125</v>
      </c>
      <c r="F5492" s="435"/>
      <c r="G5492" s="270"/>
      <c r="H5492" s="283" t="s">
        <v>29</v>
      </c>
      <c r="I5492" s="283" t="s">
        <v>14127</v>
      </c>
      <c r="J5492" s="535" t="s">
        <v>31</v>
      </c>
      <c r="K5492" s="536"/>
      <c r="L5492" s="537"/>
      <c r="M5492" s="535" t="s">
        <v>31</v>
      </c>
      <c r="N5492" s="536"/>
      <c r="O5492" s="537"/>
      <c r="P5492" s="377" t="s">
        <v>31</v>
      </c>
      <c r="Q5492" s="377" t="s">
        <v>31</v>
      </c>
      <c r="R5492" s="377" t="s">
        <v>31</v>
      </c>
      <c r="S5492" s="270"/>
      <c r="T5492" s="312"/>
      <c r="U5492" s="312"/>
      <c r="V5492" s="270"/>
      <c r="W5492" s="270" t="s">
        <v>21</v>
      </c>
    </row>
    <row r="5493" s="253" customFormat="true" ht="25.5" hidden="true" spans="1:23">
      <c r="A5493" s="270">
        <f>MAX(A$3:A5492)+1</f>
        <v>5163</v>
      </c>
      <c r="B5493" s="270">
        <v>340100017</v>
      </c>
      <c r="C5493" s="396" t="s">
        <v>14128</v>
      </c>
      <c r="D5493" s="410" t="s">
        <v>14129</v>
      </c>
      <c r="E5493" s="410" t="s">
        <v>14128</v>
      </c>
      <c r="F5493" s="435" t="s">
        <v>14130</v>
      </c>
      <c r="G5493" s="270"/>
      <c r="H5493" s="283" t="s">
        <v>39</v>
      </c>
      <c r="I5493" s="283" t="s">
        <v>14112</v>
      </c>
      <c r="J5493" s="535" t="s">
        <v>31</v>
      </c>
      <c r="K5493" s="536"/>
      <c r="L5493" s="537"/>
      <c r="M5493" s="535" t="s">
        <v>31</v>
      </c>
      <c r="N5493" s="536"/>
      <c r="O5493" s="537"/>
      <c r="P5493" s="377" t="s">
        <v>31</v>
      </c>
      <c r="Q5493" s="377" t="s">
        <v>31</v>
      </c>
      <c r="R5493" s="377" t="s">
        <v>31</v>
      </c>
      <c r="S5493" s="270"/>
      <c r="T5493" s="312"/>
      <c r="U5493" s="312"/>
      <c r="V5493" s="270"/>
      <c r="W5493" s="270" t="s">
        <v>21</v>
      </c>
    </row>
    <row r="5494" s="253" customFormat="true" ht="25.5" hidden="true" spans="1:23">
      <c r="A5494" s="270">
        <f>MAX(A$3:A5493)+1</f>
        <v>5164</v>
      </c>
      <c r="B5494" s="270" t="s">
        <v>14131</v>
      </c>
      <c r="C5494" s="374" t="s">
        <v>14132</v>
      </c>
      <c r="D5494" s="410" t="s">
        <v>14133</v>
      </c>
      <c r="E5494" s="410" t="s">
        <v>14134</v>
      </c>
      <c r="F5494" s="442"/>
      <c r="G5494" s="270"/>
      <c r="H5494" s="283" t="s">
        <v>39</v>
      </c>
      <c r="I5494" s="283" t="s">
        <v>14112</v>
      </c>
      <c r="J5494" s="535" t="s">
        <v>31</v>
      </c>
      <c r="K5494" s="536"/>
      <c r="L5494" s="537"/>
      <c r="M5494" s="535" t="s">
        <v>31</v>
      </c>
      <c r="N5494" s="536"/>
      <c r="O5494" s="537"/>
      <c r="P5494" s="377" t="s">
        <v>31</v>
      </c>
      <c r="Q5494" s="377" t="s">
        <v>31</v>
      </c>
      <c r="R5494" s="377" t="s">
        <v>31</v>
      </c>
      <c r="S5494" s="440" t="s">
        <v>14132</v>
      </c>
      <c r="T5494" s="312"/>
      <c r="U5494" s="312"/>
      <c r="V5494" s="270"/>
      <c r="W5494" s="270" t="s">
        <v>21</v>
      </c>
    </row>
    <row r="5495" s="253" customFormat="true" ht="38.25" hidden="true" spans="1:23">
      <c r="A5495" s="270">
        <f>MAX(A$3:A5494)+1</f>
        <v>5165</v>
      </c>
      <c r="B5495" s="270">
        <v>340100018</v>
      </c>
      <c r="C5495" s="396" t="s">
        <v>14135</v>
      </c>
      <c r="D5495" s="410" t="s">
        <v>14136</v>
      </c>
      <c r="E5495" s="410" t="s">
        <v>14135</v>
      </c>
      <c r="F5495" s="435" t="s">
        <v>14137</v>
      </c>
      <c r="G5495" s="270"/>
      <c r="H5495" s="283" t="s">
        <v>29</v>
      </c>
      <c r="I5495" s="283" t="s">
        <v>40</v>
      </c>
      <c r="J5495" s="535" t="s">
        <v>31</v>
      </c>
      <c r="K5495" s="536"/>
      <c r="L5495" s="537"/>
      <c r="M5495" s="535" t="s">
        <v>31</v>
      </c>
      <c r="N5495" s="536"/>
      <c r="O5495" s="537"/>
      <c r="P5495" s="377" t="s">
        <v>31</v>
      </c>
      <c r="Q5495" s="377" t="s">
        <v>31</v>
      </c>
      <c r="R5495" s="377" t="s">
        <v>31</v>
      </c>
      <c r="S5495" s="270"/>
      <c r="T5495" s="312"/>
      <c r="U5495" s="312"/>
      <c r="V5495" s="270"/>
      <c r="W5495" s="270" t="s">
        <v>21</v>
      </c>
    </row>
    <row r="5496" s="253" customFormat="true" ht="51" hidden="true" spans="1:23">
      <c r="A5496" s="270">
        <f>MAX(A$3:A5495)+1</f>
        <v>5166</v>
      </c>
      <c r="B5496" s="270">
        <v>340100019</v>
      </c>
      <c r="C5496" s="396" t="s">
        <v>4955</v>
      </c>
      <c r="D5496" s="410" t="s">
        <v>4954</v>
      </c>
      <c r="E5496" s="410" t="s">
        <v>4955</v>
      </c>
      <c r="F5496" s="435" t="s">
        <v>14138</v>
      </c>
      <c r="G5496" s="270"/>
      <c r="H5496" s="283" t="s">
        <v>29</v>
      </c>
      <c r="I5496" s="283" t="s">
        <v>14139</v>
      </c>
      <c r="J5496" s="535" t="s">
        <v>31</v>
      </c>
      <c r="K5496" s="536"/>
      <c r="L5496" s="537"/>
      <c r="M5496" s="535" t="s">
        <v>31</v>
      </c>
      <c r="N5496" s="536"/>
      <c r="O5496" s="537"/>
      <c r="P5496" s="377" t="s">
        <v>31</v>
      </c>
      <c r="Q5496" s="377" t="s">
        <v>31</v>
      </c>
      <c r="R5496" s="377" t="s">
        <v>31</v>
      </c>
      <c r="S5496" s="270"/>
      <c r="T5496" s="312"/>
      <c r="U5496" s="312"/>
      <c r="V5496" s="270"/>
      <c r="W5496" s="270" t="s">
        <v>21</v>
      </c>
    </row>
    <row r="5497" s="253" customFormat="true" ht="51" hidden="true" spans="1:23">
      <c r="A5497" s="270">
        <f>MAX(A$3:A5496)+1</f>
        <v>5167</v>
      </c>
      <c r="B5497" s="270">
        <v>340100020</v>
      </c>
      <c r="C5497" s="396" t="s">
        <v>14140</v>
      </c>
      <c r="D5497" s="410" t="s">
        <v>14141</v>
      </c>
      <c r="E5497" s="410" t="s">
        <v>14140</v>
      </c>
      <c r="F5497" s="435" t="s">
        <v>14142</v>
      </c>
      <c r="G5497" s="270"/>
      <c r="H5497" s="283" t="s">
        <v>29</v>
      </c>
      <c r="I5497" s="283" t="s">
        <v>14139</v>
      </c>
      <c r="J5497" s="535" t="s">
        <v>31</v>
      </c>
      <c r="K5497" s="536"/>
      <c r="L5497" s="537"/>
      <c r="M5497" s="535" t="s">
        <v>31</v>
      </c>
      <c r="N5497" s="536"/>
      <c r="O5497" s="537"/>
      <c r="P5497" s="377" t="s">
        <v>31</v>
      </c>
      <c r="Q5497" s="377" t="s">
        <v>31</v>
      </c>
      <c r="R5497" s="377" t="s">
        <v>31</v>
      </c>
      <c r="S5497" s="270"/>
      <c r="T5497" s="312"/>
      <c r="U5497" s="312"/>
      <c r="V5497" s="270"/>
      <c r="W5497" s="270" t="s">
        <v>21</v>
      </c>
    </row>
    <row r="5498" s="253" customFormat="true" ht="51" hidden="true" spans="1:23">
      <c r="A5498" s="272">
        <f>MAX(A$3:A5497)+1</f>
        <v>5168</v>
      </c>
      <c r="B5498" s="321" t="s">
        <v>14143</v>
      </c>
      <c r="C5498" s="270" t="s">
        <v>14144</v>
      </c>
      <c r="D5498" s="410" t="s">
        <v>14145</v>
      </c>
      <c r="E5498" s="410" t="s">
        <v>14144</v>
      </c>
      <c r="F5498" s="325" t="s">
        <v>14146</v>
      </c>
      <c r="G5498" s="270"/>
      <c r="H5498" s="283" t="s">
        <v>29</v>
      </c>
      <c r="I5498" s="283" t="s">
        <v>40</v>
      </c>
      <c r="J5498" s="289" t="s">
        <v>31</v>
      </c>
      <c r="K5498" s="290"/>
      <c r="L5498" s="291"/>
      <c r="M5498" s="289" t="s">
        <v>31</v>
      </c>
      <c r="N5498" s="290"/>
      <c r="O5498" s="291"/>
      <c r="P5498" s="298" t="s">
        <v>31</v>
      </c>
      <c r="Q5498" s="305"/>
      <c r="R5498" s="306"/>
      <c r="S5498" s="270" t="s">
        <v>14147</v>
      </c>
      <c r="T5498" s="283"/>
      <c r="U5498" s="283"/>
      <c r="V5498" s="270"/>
      <c r="W5498" s="270" t="s">
        <v>310</v>
      </c>
    </row>
    <row r="5499" s="253" customFormat="true" ht="25.5" hidden="true" spans="1:23">
      <c r="A5499" s="270">
        <f>MAX(A$3:A5498)+1</f>
        <v>5169</v>
      </c>
      <c r="B5499" s="270">
        <v>340100021</v>
      </c>
      <c r="C5499" s="270" t="s">
        <v>14148</v>
      </c>
      <c r="D5499" s="410" t="s">
        <v>14149</v>
      </c>
      <c r="E5499" s="410" t="s">
        <v>14148</v>
      </c>
      <c r="F5499" s="270" t="s">
        <v>14150</v>
      </c>
      <c r="G5499" s="270"/>
      <c r="H5499" s="283" t="s">
        <v>39</v>
      </c>
      <c r="I5499" s="283" t="s">
        <v>1815</v>
      </c>
      <c r="J5499" s="535" t="s">
        <v>31</v>
      </c>
      <c r="K5499" s="536"/>
      <c r="L5499" s="537"/>
      <c r="M5499" s="535" t="s">
        <v>31</v>
      </c>
      <c r="N5499" s="536"/>
      <c r="O5499" s="537"/>
      <c r="P5499" s="377" t="s">
        <v>31</v>
      </c>
      <c r="Q5499" s="377" t="s">
        <v>31</v>
      </c>
      <c r="R5499" s="377" t="s">
        <v>31</v>
      </c>
      <c r="S5499" s="272"/>
      <c r="T5499" s="312"/>
      <c r="U5499" s="312"/>
      <c r="V5499" s="270"/>
      <c r="W5499" s="270" t="s">
        <v>21</v>
      </c>
    </row>
    <row r="5500" s="253" customFormat="true" ht="89.25" hidden="true" spans="1:23">
      <c r="A5500" s="272">
        <f>MAX(A$3:A5499)+1</f>
        <v>5170</v>
      </c>
      <c r="B5500" s="270" t="s">
        <v>14151</v>
      </c>
      <c r="C5500" s="270" t="s">
        <v>14152</v>
      </c>
      <c r="D5500" s="410" t="s">
        <v>14153</v>
      </c>
      <c r="E5500" s="410" t="s">
        <v>14154</v>
      </c>
      <c r="F5500" s="270" t="s">
        <v>14155</v>
      </c>
      <c r="G5500" s="270"/>
      <c r="H5500" s="283" t="s">
        <v>29</v>
      </c>
      <c r="I5500" s="283" t="s">
        <v>979</v>
      </c>
      <c r="J5500" s="535" t="s">
        <v>70</v>
      </c>
      <c r="K5500" s="536"/>
      <c r="L5500" s="537"/>
      <c r="M5500" s="535" t="s">
        <v>70</v>
      </c>
      <c r="N5500" s="536"/>
      <c r="O5500" s="537"/>
      <c r="P5500" s="377" t="s">
        <v>70</v>
      </c>
      <c r="Q5500" s="377" t="s">
        <v>70</v>
      </c>
      <c r="R5500" s="377" t="s">
        <v>70</v>
      </c>
      <c r="S5500" s="272"/>
      <c r="T5500" s="312"/>
      <c r="U5500" s="312"/>
      <c r="V5500" s="283"/>
      <c r="W5500" s="270" t="s">
        <v>120</v>
      </c>
    </row>
    <row r="5501" s="253" customFormat="true" ht="25.5" hidden="true" spans="1:23">
      <c r="A5501" s="272">
        <f>MAX(A$3:A5500)+1</f>
        <v>5171</v>
      </c>
      <c r="B5501" s="270">
        <v>340100022</v>
      </c>
      <c r="C5501" s="396" t="s">
        <v>14156</v>
      </c>
      <c r="D5501" s="410" t="s">
        <v>14157</v>
      </c>
      <c r="E5501" s="410" t="s">
        <v>14156</v>
      </c>
      <c r="F5501" s="435" t="s">
        <v>14158</v>
      </c>
      <c r="G5501" s="270"/>
      <c r="H5501" s="285" t="s">
        <v>29</v>
      </c>
      <c r="I5501" s="283" t="s">
        <v>1815</v>
      </c>
      <c r="J5501" s="535" t="s">
        <v>31</v>
      </c>
      <c r="K5501" s="536"/>
      <c r="L5501" s="537"/>
      <c r="M5501" s="535" t="s">
        <v>31</v>
      </c>
      <c r="N5501" s="536"/>
      <c r="O5501" s="537"/>
      <c r="P5501" s="377" t="s">
        <v>31</v>
      </c>
      <c r="Q5501" s="377" t="s">
        <v>31</v>
      </c>
      <c r="R5501" s="377" t="s">
        <v>31</v>
      </c>
      <c r="S5501" s="270"/>
      <c r="T5501" s="283"/>
      <c r="U5501" s="283"/>
      <c r="V5501" s="270"/>
      <c r="W5501" s="270" t="s">
        <v>21</v>
      </c>
    </row>
    <row r="5502" s="253" customFormat="true" ht="38.25" hidden="true" spans="1:23">
      <c r="A5502" s="270">
        <f>MAX(A$3:A5501)+1</f>
        <v>5172</v>
      </c>
      <c r="B5502" s="270">
        <v>340100023</v>
      </c>
      <c r="C5502" s="396" t="s">
        <v>14159</v>
      </c>
      <c r="D5502" s="410" t="s">
        <v>14160</v>
      </c>
      <c r="E5502" s="410" t="s">
        <v>14159</v>
      </c>
      <c r="F5502" s="479" t="s">
        <v>14161</v>
      </c>
      <c r="G5502" s="270"/>
      <c r="H5502" s="283" t="s">
        <v>39</v>
      </c>
      <c r="I5502" s="283" t="s">
        <v>40</v>
      </c>
      <c r="J5502" s="535" t="s">
        <v>31</v>
      </c>
      <c r="K5502" s="536"/>
      <c r="L5502" s="537"/>
      <c r="M5502" s="535" t="s">
        <v>31</v>
      </c>
      <c r="N5502" s="536"/>
      <c r="O5502" s="537"/>
      <c r="P5502" s="377" t="s">
        <v>31</v>
      </c>
      <c r="Q5502" s="377" t="s">
        <v>31</v>
      </c>
      <c r="R5502" s="377" t="s">
        <v>31</v>
      </c>
      <c r="S5502" s="270"/>
      <c r="T5502" s="312"/>
      <c r="U5502" s="312"/>
      <c r="V5502" s="270"/>
      <c r="W5502" s="270" t="s">
        <v>21</v>
      </c>
    </row>
    <row r="5503" s="253" customFormat="true" ht="25.5" hidden="true" spans="1:23">
      <c r="A5503" s="270">
        <f>MAX(A$3:A5502)+1</f>
        <v>5173</v>
      </c>
      <c r="B5503" s="270">
        <v>340100024</v>
      </c>
      <c r="C5503" s="396" t="s">
        <v>14162</v>
      </c>
      <c r="D5503" s="410" t="s">
        <v>14163</v>
      </c>
      <c r="E5503" s="410" t="s">
        <v>14162</v>
      </c>
      <c r="F5503" s="435" t="s">
        <v>14164</v>
      </c>
      <c r="G5503" s="270" t="s">
        <v>14165</v>
      </c>
      <c r="H5503" s="285" t="s">
        <v>39</v>
      </c>
      <c r="I5503" s="283" t="s">
        <v>1815</v>
      </c>
      <c r="J5503" s="535" t="s">
        <v>31</v>
      </c>
      <c r="K5503" s="536"/>
      <c r="L5503" s="537"/>
      <c r="M5503" s="535" t="s">
        <v>31</v>
      </c>
      <c r="N5503" s="536"/>
      <c r="O5503" s="537"/>
      <c r="P5503" s="377" t="s">
        <v>31</v>
      </c>
      <c r="Q5503" s="377" t="s">
        <v>31</v>
      </c>
      <c r="R5503" s="377" t="s">
        <v>31</v>
      </c>
      <c r="S5503" s="270"/>
      <c r="T5503" s="312"/>
      <c r="U5503" s="312"/>
      <c r="V5503" s="270"/>
      <c r="W5503" s="270" t="s">
        <v>21</v>
      </c>
    </row>
    <row r="5504" s="253" customFormat="true" ht="25.5" hidden="true" spans="1:23">
      <c r="A5504" s="270">
        <f>MAX(A$3:A5503)+1</f>
        <v>5174</v>
      </c>
      <c r="B5504" s="270">
        <v>340100025</v>
      </c>
      <c r="C5504" s="396" t="s">
        <v>14166</v>
      </c>
      <c r="D5504" s="410" t="s">
        <v>14167</v>
      </c>
      <c r="E5504" s="410" t="s">
        <v>14166</v>
      </c>
      <c r="F5504" s="435" t="s">
        <v>14168</v>
      </c>
      <c r="G5504" s="270" t="s">
        <v>14169</v>
      </c>
      <c r="H5504" s="283" t="s">
        <v>29</v>
      </c>
      <c r="I5504" s="283" t="s">
        <v>1815</v>
      </c>
      <c r="J5504" s="535" t="s">
        <v>31</v>
      </c>
      <c r="K5504" s="536"/>
      <c r="L5504" s="537"/>
      <c r="M5504" s="535" t="s">
        <v>31</v>
      </c>
      <c r="N5504" s="536"/>
      <c r="O5504" s="537"/>
      <c r="P5504" s="377" t="s">
        <v>31</v>
      </c>
      <c r="Q5504" s="377" t="s">
        <v>31</v>
      </c>
      <c r="R5504" s="377" t="s">
        <v>31</v>
      </c>
      <c r="S5504" s="270" t="s">
        <v>14170</v>
      </c>
      <c r="T5504" s="312"/>
      <c r="U5504" s="312"/>
      <c r="V5504" s="270"/>
      <c r="W5504" s="270" t="s">
        <v>21</v>
      </c>
    </row>
    <row r="5505" s="253" customFormat="true" ht="25.5" hidden="true" spans="1:23">
      <c r="A5505" s="270">
        <f>MAX(A$3:A5504)+1</f>
        <v>5175</v>
      </c>
      <c r="B5505" s="270">
        <v>340100026</v>
      </c>
      <c r="C5505" s="396" t="s">
        <v>14171</v>
      </c>
      <c r="D5505" s="410" t="s">
        <v>14172</v>
      </c>
      <c r="E5505" s="410" t="s">
        <v>14171</v>
      </c>
      <c r="F5505" s="435" t="s">
        <v>14173</v>
      </c>
      <c r="G5505" s="270"/>
      <c r="H5505" s="283" t="s">
        <v>29</v>
      </c>
      <c r="I5505" s="283" t="s">
        <v>40</v>
      </c>
      <c r="J5505" s="535" t="s">
        <v>31</v>
      </c>
      <c r="K5505" s="536"/>
      <c r="L5505" s="537"/>
      <c r="M5505" s="535" t="s">
        <v>31</v>
      </c>
      <c r="N5505" s="536"/>
      <c r="O5505" s="537"/>
      <c r="P5505" s="377" t="s">
        <v>31</v>
      </c>
      <c r="Q5505" s="377" t="s">
        <v>31</v>
      </c>
      <c r="R5505" s="377" t="s">
        <v>31</v>
      </c>
      <c r="S5505" s="270"/>
      <c r="T5505" s="312"/>
      <c r="U5505" s="312"/>
      <c r="V5505" s="270"/>
      <c r="W5505" s="270" t="s">
        <v>21</v>
      </c>
    </row>
    <row r="5506" s="253" customFormat="true" ht="25.5" hidden="true" spans="1:23">
      <c r="A5506" s="270">
        <f>MAX(A$3:A5505)+1</f>
        <v>5176</v>
      </c>
      <c r="B5506" s="270">
        <v>340100027</v>
      </c>
      <c r="C5506" s="396" t="s">
        <v>14174</v>
      </c>
      <c r="D5506" s="410" t="s">
        <v>14175</v>
      </c>
      <c r="E5506" s="410" t="s">
        <v>14174</v>
      </c>
      <c r="F5506" s="270"/>
      <c r="G5506" s="270"/>
      <c r="H5506" s="283" t="s">
        <v>29</v>
      </c>
      <c r="I5506" s="283" t="s">
        <v>1815</v>
      </c>
      <c r="J5506" s="535" t="s">
        <v>31</v>
      </c>
      <c r="K5506" s="536"/>
      <c r="L5506" s="537"/>
      <c r="M5506" s="535" t="s">
        <v>31</v>
      </c>
      <c r="N5506" s="536"/>
      <c r="O5506" s="537"/>
      <c r="P5506" s="377" t="s">
        <v>31</v>
      </c>
      <c r="Q5506" s="377" t="s">
        <v>31</v>
      </c>
      <c r="R5506" s="377" t="s">
        <v>31</v>
      </c>
      <c r="S5506" s="270"/>
      <c r="T5506" s="312"/>
      <c r="U5506" s="312"/>
      <c r="V5506" s="270"/>
      <c r="W5506" s="270" t="s">
        <v>21</v>
      </c>
    </row>
    <row r="5507" s="253" customFormat="true" ht="25.5" hidden="true" spans="1:23">
      <c r="A5507" s="270">
        <f>MAX(A$3:A5506)+1</f>
        <v>5177</v>
      </c>
      <c r="B5507" s="270">
        <v>340100028</v>
      </c>
      <c r="C5507" s="284" t="s">
        <v>14176</v>
      </c>
      <c r="D5507" s="410" t="s">
        <v>14177</v>
      </c>
      <c r="E5507" s="410" t="s">
        <v>14176</v>
      </c>
      <c r="F5507" s="270"/>
      <c r="G5507" s="270"/>
      <c r="H5507" s="283" t="s">
        <v>29</v>
      </c>
      <c r="I5507" s="283" t="s">
        <v>40</v>
      </c>
      <c r="J5507" s="535" t="s">
        <v>31</v>
      </c>
      <c r="K5507" s="536"/>
      <c r="L5507" s="537"/>
      <c r="M5507" s="535" t="s">
        <v>31</v>
      </c>
      <c r="N5507" s="536"/>
      <c r="O5507" s="537"/>
      <c r="P5507" s="377" t="s">
        <v>31</v>
      </c>
      <c r="Q5507" s="377" t="s">
        <v>31</v>
      </c>
      <c r="R5507" s="377" t="s">
        <v>31</v>
      </c>
      <c r="S5507" s="270"/>
      <c r="T5507" s="312"/>
      <c r="U5507" s="312"/>
      <c r="V5507" s="270"/>
      <c r="W5507" s="270" t="s">
        <v>21</v>
      </c>
    </row>
    <row r="5508" s="253" customFormat="true" ht="25.5" hidden="true" spans="1:23">
      <c r="A5508" s="270">
        <f>MAX(A$3:A5507)+1</f>
        <v>5178</v>
      </c>
      <c r="B5508" s="270">
        <v>340100030</v>
      </c>
      <c r="C5508" s="270" t="s">
        <v>14178</v>
      </c>
      <c r="D5508" s="410" t="s">
        <v>4954</v>
      </c>
      <c r="E5508" s="410" t="s">
        <v>4955</v>
      </c>
      <c r="F5508" s="325" t="s">
        <v>14179</v>
      </c>
      <c r="G5508" s="270"/>
      <c r="H5508" s="283" t="s">
        <v>44</v>
      </c>
      <c r="I5508" s="283" t="s">
        <v>40</v>
      </c>
      <c r="J5508" s="289" t="s">
        <v>31</v>
      </c>
      <c r="K5508" s="290"/>
      <c r="L5508" s="291"/>
      <c r="M5508" s="289" t="s">
        <v>31</v>
      </c>
      <c r="N5508" s="290"/>
      <c r="O5508" s="291"/>
      <c r="P5508" s="298" t="s">
        <v>31</v>
      </c>
      <c r="Q5508" s="305"/>
      <c r="R5508" s="306"/>
      <c r="S5508" s="270"/>
      <c r="T5508" s="283"/>
      <c r="U5508" s="283"/>
      <c r="V5508" s="270"/>
      <c r="W5508" s="270" t="s">
        <v>310</v>
      </c>
    </row>
    <row r="5509" s="252" customFormat="true" ht="63.75" hidden="true" spans="1:23">
      <c r="A5509" s="270"/>
      <c r="B5509" s="270">
        <v>3402</v>
      </c>
      <c r="C5509" s="270" t="s">
        <v>14180</v>
      </c>
      <c r="D5509" s="410"/>
      <c r="E5509" s="410"/>
      <c r="F5509" s="270"/>
      <c r="G5509" s="270" t="s">
        <v>14181</v>
      </c>
      <c r="H5509" s="283"/>
      <c r="I5509" s="283"/>
      <c r="J5509" s="535"/>
      <c r="K5509" s="536"/>
      <c r="L5509" s="537"/>
      <c r="M5509" s="535"/>
      <c r="N5509" s="536"/>
      <c r="O5509" s="537"/>
      <c r="P5509" s="377"/>
      <c r="Q5509" s="377"/>
      <c r="R5509" s="377"/>
      <c r="S5509" s="270"/>
      <c r="T5509" s="283"/>
      <c r="U5509" s="283"/>
      <c r="V5509" s="270"/>
      <c r="W5509" s="270" t="s">
        <v>21</v>
      </c>
    </row>
    <row r="5510" s="253" customFormat="true" ht="63.75" hidden="true" spans="1:23">
      <c r="A5510" s="270">
        <f>MAX(A$3:A5509)+1</f>
        <v>5179</v>
      </c>
      <c r="B5510" s="270" t="s">
        <v>14182</v>
      </c>
      <c r="C5510" s="270" t="s">
        <v>14183</v>
      </c>
      <c r="D5510" s="410" t="s">
        <v>14184</v>
      </c>
      <c r="E5510" s="410" t="s">
        <v>14185</v>
      </c>
      <c r="F5510" s="270"/>
      <c r="G5510" s="270"/>
      <c r="H5510" s="283" t="s">
        <v>44</v>
      </c>
      <c r="I5510" s="283" t="s">
        <v>727</v>
      </c>
      <c r="J5510" s="535" t="s">
        <v>31</v>
      </c>
      <c r="K5510" s="536"/>
      <c r="L5510" s="537"/>
      <c r="M5510" s="535" t="s">
        <v>31</v>
      </c>
      <c r="N5510" s="536"/>
      <c r="O5510" s="537"/>
      <c r="P5510" s="377" t="s">
        <v>31</v>
      </c>
      <c r="Q5510" s="377" t="s">
        <v>31</v>
      </c>
      <c r="R5510" s="377" t="s">
        <v>31</v>
      </c>
      <c r="S5510" s="442" t="s">
        <v>14186</v>
      </c>
      <c r="T5510" s="283"/>
      <c r="U5510" s="283"/>
      <c r="V5510" s="283"/>
      <c r="W5510" s="270" t="s">
        <v>5513</v>
      </c>
    </row>
    <row r="5511" s="253" customFormat="true" ht="38.25" hidden="true" spans="1:23">
      <c r="A5511" s="270">
        <f>MAX(A$3:A5510)+1</f>
        <v>5180</v>
      </c>
      <c r="B5511" s="270" t="s">
        <v>14187</v>
      </c>
      <c r="C5511" s="270" t="s">
        <v>14188</v>
      </c>
      <c r="D5511" s="410" t="s">
        <v>14189</v>
      </c>
      <c r="E5511" s="410" t="s">
        <v>14188</v>
      </c>
      <c r="F5511" s="270"/>
      <c r="G5511" s="270"/>
      <c r="H5511" s="283" t="s">
        <v>44</v>
      </c>
      <c r="I5511" s="283" t="s">
        <v>727</v>
      </c>
      <c r="J5511" s="535" t="s">
        <v>31</v>
      </c>
      <c r="K5511" s="536"/>
      <c r="L5511" s="537"/>
      <c r="M5511" s="535" t="s">
        <v>31</v>
      </c>
      <c r="N5511" s="536"/>
      <c r="O5511" s="537"/>
      <c r="P5511" s="377" t="s">
        <v>31</v>
      </c>
      <c r="Q5511" s="377" t="s">
        <v>31</v>
      </c>
      <c r="R5511" s="377" t="s">
        <v>31</v>
      </c>
      <c r="S5511" s="442" t="s">
        <v>14190</v>
      </c>
      <c r="T5511" s="283"/>
      <c r="U5511" s="283"/>
      <c r="V5511" s="270"/>
      <c r="W5511" s="270" t="s">
        <v>21</v>
      </c>
    </row>
    <row r="5512" s="253" customFormat="true" ht="38.25" hidden="true" spans="1:23">
      <c r="A5512" s="270">
        <f>MAX(A$3:A5511)+1</f>
        <v>5181</v>
      </c>
      <c r="B5512" s="270" t="s">
        <v>14191</v>
      </c>
      <c r="C5512" s="270" t="s">
        <v>14192</v>
      </c>
      <c r="D5512" s="410" t="s">
        <v>14193</v>
      </c>
      <c r="E5512" s="410" t="s">
        <v>14192</v>
      </c>
      <c r="F5512" s="270"/>
      <c r="G5512" s="270"/>
      <c r="H5512" s="283" t="s">
        <v>44</v>
      </c>
      <c r="I5512" s="283" t="s">
        <v>727</v>
      </c>
      <c r="J5512" s="535" t="s">
        <v>31</v>
      </c>
      <c r="K5512" s="536"/>
      <c r="L5512" s="537"/>
      <c r="M5512" s="535" t="s">
        <v>31</v>
      </c>
      <c r="N5512" s="536"/>
      <c r="O5512" s="537"/>
      <c r="P5512" s="377" t="s">
        <v>31</v>
      </c>
      <c r="Q5512" s="377" t="s">
        <v>31</v>
      </c>
      <c r="R5512" s="377" t="s">
        <v>31</v>
      </c>
      <c r="S5512" s="442" t="s">
        <v>14190</v>
      </c>
      <c r="T5512" s="283"/>
      <c r="U5512" s="283"/>
      <c r="V5512" s="270"/>
      <c r="W5512" s="270" t="s">
        <v>21</v>
      </c>
    </row>
    <row r="5513" s="253" customFormat="true" ht="38.25" hidden="true" spans="1:23">
      <c r="A5513" s="270">
        <f>MAX(A$3:A5512)+1</f>
        <v>5182</v>
      </c>
      <c r="B5513" s="270" t="s">
        <v>14194</v>
      </c>
      <c r="C5513" s="270" t="s">
        <v>14195</v>
      </c>
      <c r="D5513" s="410" t="s">
        <v>14196</v>
      </c>
      <c r="E5513" s="410" t="s">
        <v>14197</v>
      </c>
      <c r="F5513" s="270" t="s">
        <v>14198</v>
      </c>
      <c r="G5513" s="270"/>
      <c r="H5513" s="283" t="s">
        <v>44</v>
      </c>
      <c r="I5513" s="283" t="s">
        <v>727</v>
      </c>
      <c r="J5513" s="535" t="s">
        <v>31</v>
      </c>
      <c r="K5513" s="536"/>
      <c r="L5513" s="537"/>
      <c r="M5513" s="535" t="s">
        <v>31</v>
      </c>
      <c r="N5513" s="536"/>
      <c r="O5513" s="537"/>
      <c r="P5513" s="377" t="s">
        <v>31</v>
      </c>
      <c r="Q5513" s="377" t="s">
        <v>31</v>
      </c>
      <c r="R5513" s="377" t="s">
        <v>31</v>
      </c>
      <c r="S5513" s="442" t="s">
        <v>14190</v>
      </c>
      <c r="T5513" s="283"/>
      <c r="U5513" s="283"/>
      <c r="V5513" s="270"/>
      <c r="W5513" s="270" t="s">
        <v>21</v>
      </c>
    </row>
    <row r="5514" s="253" customFormat="true" ht="51" hidden="true" spans="1:23">
      <c r="A5514" s="270">
        <f>MAX(A$3:A5513)+1</f>
        <v>5183</v>
      </c>
      <c r="B5514" s="270">
        <v>340200002</v>
      </c>
      <c r="C5514" s="270" t="s">
        <v>14199</v>
      </c>
      <c r="D5514" s="410" t="s">
        <v>14200</v>
      </c>
      <c r="E5514" s="410" t="s">
        <v>14199</v>
      </c>
      <c r="F5514" s="270"/>
      <c r="G5514" s="270"/>
      <c r="H5514" s="283" t="s">
        <v>44</v>
      </c>
      <c r="I5514" s="283" t="s">
        <v>40</v>
      </c>
      <c r="J5514" s="535" t="s">
        <v>31</v>
      </c>
      <c r="K5514" s="536"/>
      <c r="L5514" s="537"/>
      <c r="M5514" s="535" t="s">
        <v>31</v>
      </c>
      <c r="N5514" s="536"/>
      <c r="O5514" s="537"/>
      <c r="P5514" s="377" t="s">
        <v>31</v>
      </c>
      <c r="Q5514" s="377" t="s">
        <v>31</v>
      </c>
      <c r="R5514" s="377" t="s">
        <v>31</v>
      </c>
      <c r="S5514" s="270" t="s">
        <v>14201</v>
      </c>
      <c r="T5514" s="312"/>
      <c r="U5514" s="312"/>
      <c r="V5514" s="283"/>
      <c r="W5514" s="270" t="s">
        <v>5513</v>
      </c>
    </row>
    <row r="5515" s="253" customFormat="true" ht="25.5" hidden="true" spans="1:23">
      <c r="A5515" s="270">
        <f>MAX(A$3:A5514)+1</f>
        <v>5184</v>
      </c>
      <c r="B5515" s="270">
        <v>340200004</v>
      </c>
      <c r="C5515" s="270" t="s">
        <v>14202</v>
      </c>
      <c r="D5515" s="410" t="s">
        <v>14203</v>
      </c>
      <c r="E5515" s="410" t="s">
        <v>14202</v>
      </c>
      <c r="F5515" s="270"/>
      <c r="G5515" s="270"/>
      <c r="H5515" s="283" t="s">
        <v>29</v>
      </c>
      <c r="I5515" s="283" t="s">
        <v>14204</v>
      </c>
      <c r="J5515" s="535" t="s">
        <v>31</v>
      </c>
      <c r="K5515" s="536"/>
      <c r="L5515" s="537"/>
      <c r="M5515" s="535" t="s">
        <v>31</v>
      </c>
      <c r="N5515" s="536"/>
      <c r="O5515" s="537"/>
      <c r="P5515" s="377" t="s">
        <v>31</v>
      </c>
      <c r="Q5515" s="377" t="s">
        <v>31</v>
      </c>
      <c r="R5515" s="377" t="s">
        <v>31</v>
      </c>
      <c r="S5515" s="270"/>
      <c r="T5515" s="312"/>
      <c r="U5515" s="312"/>
      <c r="V5515" s="270"/>
      <c r="W5515" s="270" t="s">
        <v>21</v>
      </c>
    </row>
    <row r="5516" s="253" customFormat="true" ht="25.5" hidden="true" spans="1:23">
      <c r="A5516" s="270">
        <f>MAX(A$3:A5515)+1</f>
        <v>5185</v>
      </c>
      <c r="B5516" s="270">
        <v>340200007</v>
      </c>
      <c r="C5516" s="270" t="s">
        <v>14205</v>
      </c>
      <c r="D5516" s="410" t="s">
        <v>14206</v>
      </c>
      <c r="E5516" s="410" t="s">
        <v>14205</v>
      </c>
      <c r="F5516" s="270"/>
      <c r="G5516" s="270"/>
      <c r="H5516" s="283" t="s">
        <v>29</v>
      </c>
      <c r="I5516" s="283" t="s">
        <v>40</v>
      </c>
      <c r="J5516" s="535" t="s">
        <v>31</v>
      </c>
      <c r="K5516" s="536"/>
      <c r="L5516" s="537"/>
      <c r="M5516" s="535" t="s">
        <v>31</v>
      </c>
      <c r="N5516" s="536"/>
      <c r="O5516" s="537"/>
      <c r="P5516" s="377" t="s">
        <v>31</v>
      </c>
      <c r="Q5516" s="377" t="s">
        <v>31</v>
      </c>
      <c r="R5516" s="377" t="s">
        <v>31</v>
      </c>
      <c r="S5516" s="270"/>
      <c r="T5516" s="312"/>
      <c r="U5516" s="312"/>
      <c r="V5516" s="270"/>
      <c r="W5516" s="270" t="s">
        <v>21</v>
      </c>
    </row>
    <row r="5517" s="253" customFormat="true" ht="25.5" hidden="true" spans="1:23">
      <c r="A5517" s="270">
        <f>MAX(A$3:A5516)+1</f>
        <v>5186</v>
      </c>
      <c r="B5517" s="270" t="s">
        <v>14207</v>
      </c>
      <c r="C5517" s="270" t="s">
        <v>14208</v>
      </c>
      <c r="D5517" s="410" t="s">
        <v>14209</v>
      </c>
      <c r="E5517" s="410" t="s">
        <v>14210</v>
      </c>
      <c r="F5517" s="270" t="s">
        <v>14211</v>
      </c>
      <c r="G5517" s="270"/>
      <c r="H5517" s="283" t="s">
        <v>29</v>
      </c>
      <c r="I5517" s="283" t="s">
        <v>40</v>
      </c>
      <c r="J5517" s="535" t="s">
        <v>31</v>
      </c>
      <c r="K5517" s="536"/>
      <c r="L5517" s="537"/>
      <c r="M5517" s="535" t="s">
        <v>31</v>
      </c>
      <c r="N5517" s="536"/>
      <c r="O5517" s="537"/>
      <c r="P5517" s="377" t="s">
        <v>31</v>
      </c>
      <c r="Q5517" s="377" t="s">
        <v>31</v>
      </c>
      <c r="R5517" s="377" t="s">
        <v>31</v>
      </c>
      <c r="S5517" s="270" t="s">
        <v>14212</v>
      </c>
      <c r="T5517" s="312"/>
      <c r="U5517" s="312"/>
      <c r="V5517" s="270"/>
      <c r="W5517" s="270" t="s">
        <v>21</v>
      </c>
    </row>
    <row r="5518" s="253" customFormat="true" ht="25.5" hidden="true" spans="1:23">
      <c r="A5518" s="270">
        <f>MAX(A$3:A5517)+1</f>
        <v>5187</v>
      </c>
      <c r="B5518" s="270" t="s">
        <v>14213</v>
      </c>
      <c r="C5518" s="270" t="s">
        <v>14214</v>
      </c>
      <c r="D5518" s="410" t="s">
        <v>14209</v>
      </c>
      <c r="E5518" s="410" t="s">
        <v>14210</v>
      </c>
      <c r="F5518" s="270" t="s">
        <v>14211</v>
      </c>
      <c r="G5518" s="270"/>
      <c r="H5518" s="283" t="s">
        <v>29</v>
      </c>
      <c r="I5518" s="283" t="s">
        <v>40</v>
      </c>
      <c r="J5518" s="535" t="s">
        <v>31</v>
      </c>
      <c r="K5518" s="536"/>
      <c r="L5518" s="537"/>
      <c r="M5518" s="535" t="s">
        <v>31</v>
      </c>
      <c r="N5518" s="536"/>
      <c r="O5518" s="537"/>
      <c r="P5518" s="377" t="s">
        <v>31</v>
      </c>
      <c r="Q5518" s="377" t="s">
        <v>31</v>
      </c>
      <c r="R5518" s="377" t="s">
        <v>31</v>
      </c>
      <c r="S5518" s="270" t="s">
        <v>14212</v>
      </c>
      <c r="T5518" s="312"/>
      <c r="U5518" s="312"/>
      <c r="V5518" s="270"/>
      <c r="W5518" s="270" t="s">
        <v>21</v>
      </c>
    </row>
    <row r="5519" s="253" customFormat="true" ht="25.5" hidden="true" spans="1:23">
      <c r="A5519" s="270">
        <f>MAX(A$3:A5518)+1</f>
        <v>5188</v>
      </c>
      <c r="B5519" s="270" t="s">
        <v>14215</v>
      </c>
      <c r="C5519" s="270" t="s">
        <v>14216</v>
      </c>
      <c r="D5519" s="410" t="s">
        <v>14209</v>
      </c>
      <c r="E5519" s="410" t="s">
        <v>14210</v>
      </c>
      <c r="F5519" s="270" t="s">
        <v>14211</v>
      </c>
      <c r="G5519" s="270"/>
      <c r="H5519" s="283" t="s">
        <v>29</v>
      </c>
      <c r="I5519" s="283" t="s">
        <v>40</v>
      </c>
      <c r="J5519" s="535" t="s">
        <v>31</v>
      </c>
      <c r="K5519" s="536"/>
      <c r="L5519" s="537"/>
      <c r="M5519" s="535" t="s">
        <v>31</v>
      </c>
      <c r="N5519" s="536"/>
      <c r="O5519" s="537"/>
      <c r="P5519" s="377" t="s">
        <v>31</v>
      </c>
      <c r="Q5519" s="377" t="s">
        <v>31</v>
      </c>
      <c r="R5519" s="377" t="s">
        <v>31</v>
      </c>
      <c r="S5519" s="270" t="s">
        <v>14212</v>
      </c>
      <c r="T5519" s="312"/>
      <c r="U5519" s="312"/>
      <c r="V5519" s="270"/>
      <c r="W5519" s="270" t="s">
        <v>21</v>
      </c>
    </row>
    <row r="5520" s="253" customFormat="true" ht="25.5" hidden="true" spans="1:23">
      <c r="A5520" s="270">
        <f>MAX(A$3:A5519)+1</f>
        <v>5189</v>
      </c>
      <c r="B5520" s="270">
        <v>340200017</v>
      </c>
      <c r="C5520" s="270" t="s">
        <v>14217</v>
      </c>
      <c r="D5520" s="410" t="s">
        <v>14218</v>
      </c>
      <c r="E5520" s="410" t="s">
        <v>14217</v>
      </c>
      <c r="F5520" s="270"/>
      <c r="G5520" s="270"/>
      <c r="H5520" s="283" t="s">
        <v>29</v>
      </c>
      <c r="I5520" s="283" t="s">
        <v>40</v>
      </c>
      <c r="J5520" s="535" t="s">
        <v>31</v>
      </c>
      <c r="K5520" s="536"/>
      <c r="L5520" s="537"/>
      <c r="M5520" s="535" t="s">
        <v>31</v>
      </c>
      <c r="N5520" s="536"/>
      <c r="O5520" s="537"/>
      <c r="P5520" s="377" t="s">
        <v>31</v>
      </c>
      <c r="Q5520" s="377" t="s">
        <v>31</v>
      </c>
      <c r="R5520" s="377" t="s">
        <v>31</v>
      </c>
      <c r="S5520" s="270"/>
      <c r="T5520" s="312"/>
      <c r="U5520" s="312"/>
      <c r="V5520" s="270"/>
      <c r="W5520" s="270" t="s">
        <v>21</v>
      </c>
    </row>
    <row r="5521" s="253" customFormat="true" ht="25.5" hidden="true" spans="1:23">
      <c r="A5521" s="270">
        <f>MAX(A$3:A5520)+1</f>
        <v>5190</v>
      </c>
      <c r="B5521" s="270">
        <v>340200019</v>
      </c>
      <c r="C5521" s="270" t="s">
        <v>14219</v>
      </c>
      <c r="D5521" s="410" t="s">
        <v>14220</v>
      </c>
      <c r="E5521" s="410" t="s">
        <v>14219</v>
      </c>
      <c r="F5521" s="270"/>
      <c r="G5521" s="270"/>
      <c r="H5521" s="283" t="s">
        <v>29</v>
      </c>
      <c r="I5521" s="283" t="s">
        <v>40</v>
      </c>
      <c r="J5521" s="535" t="s">
        <v>31</v>
      </c>
      <c r="K5521" s="536"/>
      <c r="L5521" s="537"/>
      <c r="M5521" s="535" t="s">
        <v>31</v>
      </c>
      <c r="N5521" s="536"/>
      <c r="O5521" s="537"/>
      <c r="P5521" s="377" t="s">
        <v>31</v>
      </c>
      <c r="Q5521" s="377" t="s">
        <v>31</v>
      </c>
      <c r="R5521" s="377" t="s">
        <v>31</v>
      </c>
      <c r="S5521" s="270"/>
      <c r="T5521" s="312"/>
      <c r="U5521" s="312"/>
      <c r="V5521" s="270"/>
      <c r="W5521" s="270" t="s">
        <v>21</v>
      </c>
    </row>
    <row r="5522" s="253" customFormat="true" ht="114.75" hidden="true" spans="1:23">
      <c r="A5522" s="270">
        <f>MAX(A$3:A5521)+1</f>
        <v>5191</v>
      </c>
      <c r="B5522" s="270">
        <v>340200020</v>
      </c>
      <c r="C5522" s="270" t="s">
        <v>14197</v>
      </c>
      <c r="D5522" s="410" t="s">
        <v>14221</v>
      </c>
      <c r="E5522" s="410" t="s">
        <v>14197</v>
      </c>
      <c r="F5522" s="270" t="s">
        <v>14222</v>
      </c>
      <c r="G5522" s="270"/>
      <c r="H5522" s="283" t="s">
        <v>44</v>
      </c>
      <c r="I5522" s="283" t="s">
        <v>14223</v>
      </c>
      <c r="J5522" s="535" t="s">
        <v>31</v>
      </c>
      <c r="K5522" s="536"/>
      <c r="L5522" s="537"/>
      <c r="M5522" s="535" t="s">
        <v>31</v>
      </c>
      <c r="N5522" s="536"/>
      <c r="O5522" s="537"/>
      <c r="P5522" s="377" t="s">
        <v>31</v>
      </c>
      <c r="Q5522" s="377" t="s">
        <v>31</v>
      </c>
      <c r="R5522" s="377" t="s">
        <v>31</v>
      </c>
      <c r="S5522" s="270" t="s">
        <v>14224</v>
      </c>
      <c r="T5522" s="312"/>
      <c r="U5522" s="312"/>
      <c r="V5522" s="283"/>
      <c r="W5522" s="270" t="s">
        <v>5513</v>
      </c>
    </row>
    <row r="5523" s="253" customFormat="true" ht="38.25" hidden="true" spans="1:23">
      <c r="A5523" s="270">
        <f>MAX(A$3:A5522)+1</f>
        <v>5192</v>
      </c>
      <c r="B5523" s="270">
        <v>340200021</v>
      </c>
      <c r="C5523" s="270" t="s">
        <v>14225</v>
      </c>
      <c r="D5523" s="410" t="s">
        <v>14226</v>
      </c>
      <c r="E5523" s="410" t="s">
        <v>14225</v>
      </c>
      <c r="F5523" s="270"/>
      <c r="G5523" s="270"/>
      <c r="H5523" s="283" t="s">
        <v>44</v>
      </c>
      <c r="I5523" s="283" t="s">
        <v>14227</v>
      </c>
      <c r="J5523" s="535" t="s">
        <v>31</v>
      </c>
      <c r="K5523" s="536"/>
      <c r="L5523" s="537"/>
      <c r="M5523" s="535" t="s">
        <v>31</v>
      </c>
      <c r="N5523" s="536"/>
      <c r="O5523" s="537"/>
      <c r="P5523" s="377" t="s">
        <v>31</v>
      </c>
      <c r="Q5523" s="377" t="s">
        <v>31</v>
      </c>
      <c r="R5523" s="377" t="s">
        <v>31</v>
      </c>
      <c r="S5523" s="270" t="s">
        <v>14228</v>
      </c>
      <c r="T5523" s="312"/>
      <c r="U5523" s="312"/>
      <c r="V5523" s="283"/>
      <c r="W5523" s="270" t="s">
        <v>14229</v>
      </c>
    </row>
    <row r="5524" s="253" customFormat="true" ht="38.25" hidden="true" spans="1:23">
      <c r="A5524" s="270">
        <f>MAX(A$3:A5523)+1</f>
        <v>5193</v>
      </c>
      <c r="B5524" s="270">
        <v>340200022</v>
      </c>
      <c r="C5524" s="396" t="s">
        <v>14230</v>
      </c>
      <c r="D5524" s="410" t="s">
        <v>14231</v>
      </c>
      <c r="E5524" s="410" t="s">
        <v>14230</v>
      </c>
      <c r="F5524" s="270"/>
      <c r="G5524" s="270"/>
      <c r="H5524" s="283" t="s">
        <v>44</v>
      </c>
      <c r="I5524" s="283" t="s">
        <v>14223</v>
      </c>
      <c r="J5524" s="535" t="s">
        <v>31</v>
      </c>
      <c r="K5524" s="536"/>
      <c r="L5524" s="537"/>
      <c r="M5524" s="535" t="s">
        <v>31</v>
      </c>
      <c r="N5524" s="536"/>
      <c r="O5524" s="537"/>
      <c r="P5524" s="377" t="s">
        <v>31</v>
      </c>
      <c r="Q5524" s="377" t="s">
        <v>31</v>
      </c>
      <c r="R5524" s="377" t="s">
        <v>31</v>
      </c>
      <c r="S5524" s="270" t="s">
        <v>14232</v>
      </c>
      <c r="T5524" s="312"/>
      <c r="U5524" s="312"/>
      <c r="V5524" s="283"/>
      <c r="W5524" s="270" t="s">
        <v>14233</v>
      </c>
    </row>
    <row r="5525" s="253" customFormat="true" ht="51" hidden="true" spans="1:23">
      <c r="A5525" s="270">
        <f>MAX(A$3:A5524)+1</f>
        <v>5194</v>
      </c>
      <c r="B5525" s="270">
        <v>340200023</v>
      </c>
      <c r="C5525" s="270" t="s">
        <v>14234</v>
      </c>
      <c r="D5525" s="410" t="s">
        <v>14235</v>
      </c>
      <c r="E5525" s="410" t="s">
        <v>14234</v>
      </c>
      <c r="F5525" s="270"/>
      <c r="G5525" s="270"/>
      <c r="H5525" s="283" t="s">
        <v>44</v>
      </c>
      <c r="I5525" s="283" t="s">
        <v>14223</v>
      </c>
      <c r="J5525" s="535" t="s">
        <v>31</v>
      </c>
      <c r="K5525" s="536"/>
      <c r="L5525" s="537"/>
      <c r="M5525" s="535" t="s">
        <v>31</v>
      </c>
      <c r="N5525" s="536"/>
      <c r="O5525" s="537"/>
      <c r="P5525" s="377" t="s">
        <v>31</v>
      </c>
      <c r="Q5525" s="377" t="s">
        <v>31</v>
      </c>
      <c r="R5525" s="377" t="s">
        <v>31</v>
      </c>
      <c r="S5525" s="270" t="s">
        <v>14236</v>
      </c>
      <c r="T5525" s="312"/>
      <c r="U5525" s="312"/>
      <c r="V5525" s="283"/>
      <c r="W5525" s="270" t="s">
        <v>14229</v>
      </c>
    </row>
    <row r="5526" s="253" customFormat="true" ht="38.25" hidden="true" spans="1:23">
      <c r="A5526" s="270">
        <f>MAX(A$3:A5525)+1</f>
        <v>5195</v>
      </c>
      <c r="B5526" s="270">
        <v>340200024</v>
      </c>
      <c r="C5526" s="270" t="s">
        <v>14237</v>
      </c>
      <c r="D5526" s="410" t="s">
        <v>14238</v>
      </c>
      <c r="E5526" s="410" t="s">
        <v>14237</v>
      </c>
      <c r="F5526" s="270"/>
      <c r="G5526" s="270"/>
      <c r="H5526" s="283" t="s">
        <v>44</v>
      </c>
      <c r="I5526" s="283" t="s">
        <v>40</v>
      </c>
      <c r="J5526" s="535" t="s">
        <v>31</v>
      </c>
      <c r="K5526" s="536"/>
      <c r="L5526" s="537"/>
      <c r="M5526" s="535" t="s">
        <v>31</v>
      </c>
      <c r="N5526" s="536"/>
      <c r="O5526" s="537"/>
      <c r="P5526" s="377" t="s">
        <v>31</v>
      </c>
      <c r="Q5526" s="377" t="s">
        <v>31</v>
      </c>
      <c r="R5526" s="377" t="s">
        <v>31</v>
      </c>
      <c r="S5526" s="270" t="s">
        <v>14239</v>
      </c>
      <c r="T5526" s="312"/>
      <c r="U5526" s="312"/>
      <c r="V5526" s="283"/>
      <c r="W5526" s="270" t="s">
        <v>14233</v>
      </c>
    </row>
    <row r="5527" s="253" customFormat="true" ht="38.25" hidden="true" spans="1:23">
      <c r="A5527" s="270">
        <f>MAX(A$3:A5526)+1</f>
        <v>5196</v>
      </c>
      <c r="B5527" s="270">
        <v>340200025</v>
      </c>
      <c r="C5527" s="270" t="s">
        <v>14240</v>
      </c>
      <c r="D5527" s="410" t="s">
        <v>14241</v>
      </c>
      <c r="E5527" s="410" t="s">
        <v>14240</v>
      </c>
      <c r="F5527" s="270"/>
      <c r="G5527" s="270" t="s">
        <v>14242</v>
      </c>
      <c r="H5527" s="283" t="s">
        <v>44</v>
      </c>
      <c r="I5527" s="283" t="s">
        <v>40</v>
      </c>
      <c r="J5527" s="535" t="s">
        <v>31</v>
      </c>
      <c r="K5527" s="536"/>
      <c r="L5527" s="537"/>
      <c r="M5527" s="535" t="s">
        <v>31</v>
      </c>
      <c r="N5527" s="536"/>
      <c r="O5527" s="537"/>
      <c r="P5527" s="377" t="s">
        <v>31</v>
      </c>
      <c r="Q5527" s="377" t="s">
        <v>31</v>
      </c>
      <c r="R5527" s="377" t="s">
        <v>31</v>
      </c>
      <c r="S5527" s="270" t="s">
        <v>14243</v>
      </c>
      <c r="T5527" s="312"/>
      <c r="U5527" s="312"/>
      <c r="V5527" s="283"/>
      <c r="W5527" s="270" t="s">
        <v>14233</v>
      </c>
    </row>
    <row r="5528" s="253" customFormat="true" ht="38.25" hidden="true" spans="1:23">
      <c r="A5528" s="270">
        <f>MAX(A$3:A5527)+1</f>
        <v>5197</v>
      </c>
      <c r="B5528" s="270">
        <v>340200026</v>
      </c>
      <c r="C5528" s="270" t="s">
        <v>14244</v>
      </c>
      <c r="D5528" s="410" t="s">
        <v>14245</v>
      </c>
      <c r="E5528" s="410" t="s">
        <v>14244</v>
      </c>
      <c r="F5528" s="270" t="s">
        <v>14246</v>
      </c>
      <c r="G5528" s="270"/>
      <c r="H5528" s="283" t="s">
        <v>44</v>
      </c>
      <c r="I5528" s="283" t="s">
        <v>40</v>
      </c>
      <c r="J5528" s="535" t="s">
        <v>31</v>
      </c>
      <c r="K5528" s="536"/>
      <c r="L5528" s="537"/>
      <c r="M5528" s="535" t="s">
        <v>31</v>
      </c>
      <c r="N5528" s="536"/>
      <c r="O5528" s="537"/>
      <c r="P5528" s="377" t="s">
        <v>31</v>
      </c>
      <c r="Q5528" s="377" t="s">
        <v>31</v>
      </c>
      <c r="R5528" s="377" t="s">
        <v>31</v>
      </c>
      <c r="S5528" s="270" t="s">
        <v>14247</v>
      </c>
      <c r="T5528" s="312"/>
      <c r="U5528" s="312"/>
      <c r="V5528" s="283"/>
      <c r="W5528" s="270" t="s">
        <v>14233</v>
      </c>
    </row>
    <row r="5529" s="253" customFormat="true" ht="25.5" hidden="true" spans="1:23">
      <c r="A5529" s="270">
        <f>MAX(A$3:A5528)+1</f>
        <v>5198</v>
      </c>
      <c r="B5529" s="270">
        <v>340200027</v>
      </c>
      <c r="C5529" s="270" t="s">
        <v>14248</v>
      </c>
      <c r="D5529" s="410" t="s">
        <v>14249</v>
      </c>
      <c r="E5529" s="410" t="s">
        <v>14248</v>
      </c>
      <c r="F5529" s="270"/>
      <c r="G5529" s="270" t="s">
        <v>573</v>
      </c>
      <c r="H5529" s="283" t="s">
        <v>29</v>
      </c>
      <c r="I5529" s="283" t="s">
        <v>40</v>
      </c>
      <c r="J5529" s="535" t="s">
        <v>31</v>
      </c>
      <c r="K5529" s="536"/>
      <c r="L5529" s="537"/>
      <c r="M5529" s="535" t="s">
        <v>31</v>
      </c>
      <c r="N5529" s="536"/>
      <c r="O5529" s="537"/>
      <c r="P5529" s="377" t="s">
        <v>31</v>
      </c>
      <c r="Q5529" s="377" t="s">
        <v>31</v>
      </c>
      <c r="R5529" s="377" t="s">
        <v>31</v>
      </c>
      <c r="S5529" s="270"/>
      <c r="T5529" s="312"/>
      <c r="U5529" s="312"/>
      <c r="V5529" s="270"/>
      <c r="W5529" s="270" t="s">
        <v>21</v>
      </c>
    </row>
    <row r="5530" s="253" customFormat="true" ht="25.5" hidden="true" spans="1:23">
      <c r="A5530" s="270">
        <f>MAX(A$3:A5529)+1</f>
        <v>5199</v>
      </c>
      <c r="B5530" s="270">
        <v>340200028</v>
      </c>
      <c r="C5530" s="270" t="s">
        <v>14250</v>
      </c>
      <c r="D5530" s="410" t="s">
        <v>14251</v>
      </c>
      <c r="E5530" s="410" t="s">
        <v>14250</v>
      </c>
      <c r="F5530" s="270"/>
      <c r="G5530" s="270"/>
      <c r="H5530" s="283" t="s">
        <v>29</v>
      </c>
      <c r="I5530" s="283" t="s">
        <v>14223</v>
      </c>
      <c r="J5530" s="535" t="s">
        <v>31</v>
      </c>
      <c r="K5530" s="536"/>
      <c r="L5530" s="537"/>
      <c r="M5530" s="535" t="s">
        <v>31</v>
      </c>
      <c r="N5530" s="536"/>
      <c r="O5530" s="537"/>
      <c r="P5530" s="377" t="s">
        <v>31</v>
      </c>
      <c r="Q5530" s="377" t="s">
        <v>31</v>
      </c>
      <c r="R5530" s="377" t="s">
        <v>31</v>
      </c>
      <c r="S5530" s="270"/>
      <c r="T5530" s="312"/>
      <c r="U5530" s="312"/>
      <c r="V5530" s="270"/>
      <c r="W5530" s="270" t="s">
        <v>21</v>
      </c>
    </row>
    <row r="5531" s="253" customFormat="true" ht="25.5" hidden="true" spans="1:23">
      <c r="A5531" s="270">
        <f>MAX(A$3:A5530)+1</f>
        <v>5200</v>
      </c>
      <c r="B5531" s="270">
        <v>340200029</v>
      </c>
      <c r="C5531" s="270" t="s">
        <v>8093</v>
      </c>
      <c r="D5531" s="410" t="s">
        <v>8092</v>
      </c>
      <c r="E5531" s="410" t="s">
        <v>8093</v>
      </c>
      <c r="F5531" s="270"/>
      <c r="G5531" s="270"/>
      <c r="H5531" s="283" t="s">
        <v>29</v>
      </c>
      <c r="I5531" s="283" t="s">
        <v>40</v>
      </c>
      <c r="J5531" s="535" t="s">
        <v>31</v>
      </c>
      <c r="K5531" s="536"/>
      <c r="L5531" s="537"/>
      <c r="M5531" s="535" t="s">
        <v>31</v>
      </c>
      <c r="N5531" s="536"/>
      <c r="O5531" s="537"/>
      <c r="P5531" s="377" t="s">
        <v>31</v>
      </c>
      <c r="Q5531" s="377" t="s">
        <v>31</v>
      </c>
      <c r="R5531" s="377" t="s">
        <v>31</v>
      </c>
      <c r="S5531" s="270"/>
      <c r="T5531" s="312"/>
      <c r="U5531" s="312"/>
      <c r="V5531" s="270"/>
      <c r="W5531" s="270" t="s">
        <v>21</v>
      </c>
    </row>
    <row r="5532" s="253" customFormat="true" ht="25.5" hidden="true" spans="1:23">
      <c r="A5532" s="270">
        <f>MAX(A$3:A5531)+1</f>
        <v>5201</v>
      </c>
      <c r="B5532" s="270">
        <v>340200030</v>
      </c>
      <c r="C5532" s="270" t="s">
        <v>14252</v>
      </c>
      <c r="D5532" s="410" t="s">
        <v>14253</v>
      </c>
      <c r="E5532" s="410" t="s">
        <v>14252</v>
      </c>
      <c r="F5532" s="270"/>
      <c r="G5532" s="270"/>
      <c r="H5532" s="283" t="s">
        <v>29</v>
      </c>
      <c r="I5532" s="283" t="s">
        <v>40</v>
      </c>
      <c r="J5532" s="535" t="s">
        <v>31</v>
      </c>
      <c r="K5532" s="536"/>
      <c r="L5532" s="537"/>
      <c r="M5532" s="535" t="s">
        <v>31</v>
      </c>
      <c r="N5532" s="536"/>
      <c r="O5532" s="537"/>
      <c r="P5532" s="377" t="s">
        <v>31</v>
      </c>
      <c r="Q5532" s="377" t="s">
        <v>31</v>
      </c>
      <c r="R5532" s="377" t="s">
        <v>31</v>
      </c>
      <c r="S5532" s="270"/>
      <c r="T5532" s="312"/>
      <c r="U5532" s="312"/>
      <c r="V5532" s="270"/>
      <c r="W5532" s="270" t="s">
        <v>21</v>
      </c>
    </row>
    <row r="5533" s="253" customFormat="true" ht="76.5" hidden="true" spans="1:23">
      <c r="A5533" s="438">
        <f>MAX(A$3:A5532)+1</f>
        <v>5202</v>
      </c>
      <c r="B5533" s="438">
        <v>340200031</v>
      </c>
      <c r="C5533" s="438" t="s">
        <v>14254</v>
      </c>
      <c r="D5533" s="410" t="s">
        <v>14255</v>
      </c>
      <c r="E5533" s="410" t="s">
        <v>14254</v>
      </c>
      <c r="F5533" s="438" t="s">
        <v>14256</v>
      </c>
      <c r="G5533" s="438" t="s">
        <v>14257</v>
      </c>
      <c r="H5533" s="538" t="s">
        <v>44</v>
      </c>
      <c r="I5533" s="538" t="s">
        <v>14223</v>
      </c>
      <c r="J5533" s="535" t="s">
        <v>31</v>
      </c>
      <c r="K5533" s="536"/>
      <c r="L5533" s="537"/>
      <c r="M5533" s="535" t="s">
        <v>31</v>
      </c>
      <c r="N5533" s="536"/>
      <c r="O5533" s="537"/>
      <c r="P5533" s="377" t="s">
        <v>31</v>
      </c>
      <c r="Q5533" s="377" t="s">
        <v>31</v>
      </c>
      <c r="R5533" s="377" t="s">
        <v>31</v>
      </c>
      <c r="S5533" s="438" t="s">
        <v>14258</v>
      </c>
      <c r="T5533" s="312"/>
      <c r="U5533" s="312"/>
      <c r="V5533" s="283"/>
      <c r="W5533" s="270" t="s">
        <v>5513</v>
      </c>
    </row>
    <row r="5534" s="253" customFormat="true" ht="51" hidden="true" spans="1:23">
      <c r="A5534" s="270">
        <f>MAX(A$3:A5533)+1</f>
        <v>5203</v>
      </c>
      <c r="B5534" s="270">
        <v>340200032</v>
      </c>
      <c r="C5534" s="270" t="s">
        <v>14259</v>
      </c>
      <c r="D5534" s="410" t="s">
        <v>14260</v>
      </c>
      <c r="E5534" s="410" t="s">
        <v>14259</v>
      </c>
      <c r="F5534" s="270"/>
      <c r="G5534" s="270"/>
      <c r="H5534" s="283" t="s">
        <v>44</v>
      </c>
      <c r="I5534" s="283" t="s">
        <v>14223</v>
      </c>
      <c r="J5534" s="535" t="s">
        <v>31</v>
      </c>
      <c r="K5534" s="536"/>
      <c r="L5534" s="537"/>
      <c r="M5534" s="535" t="s">
        <v>31</v>
      </c>
      <c r="N5534" s="536"/>
      <c r="O5534" s="537"/>
      <c r="P5534" s="377" t="s">
        <v>31</v>
      </c>
      <c r="Q5534" s="377" t="s">
        <v>31</v>
      </c>
      <c r="R5534" s="377" t="s">
        <v>31</v>
      </c>
      <c r="S5534" s="270" t="s">
        <v>14261</v>
      </c>
      <c r="T5534" s="312"/>
      <c r="U5534" s="312"/>
      <c r="V5534" s="283"/>
      <c r="W5534" s="270" t="s">
        <v>14229</v>
      </c>
    </row>
    <row r="5535" s="253" customFormat="true" ht="25.5" hidden="true" spans="1:23">
      <c r="A5535" s="270">
        <f>MAX(A$3:A5534)+1</f>
        <v>5204</v>
      </c>
      <c r="B5535" s="270">
        <v>340200033</v>
      </c>
      <c r="C5535" s="270" t="s">
        <v>14262</v>
      </c>
      <c r="D5535" s="410" t="s">
        <v>14263</v>
      </c>
      <c r="E5535" s="410" t="s">
        <v>14262</v>
      </c>
      <c r="F5535" s="270"/>
      <c r="G5535" s="270"/>
      <c r="H5535" s="283" t="s">
        <v>29</v>
      </c>
      <c r="I5535" s="283" t="s">
        <v>14264</v>
      </c>
      <c r="J5535" s="535" t="s">
        <v>31</v>
      </c>
      <c r="K5535" s="536"/>
      <c r="L5535" s="537"/>
      <c r="M5535" s="535" t="s">
        <v>31</v>
      </c>
      <c r="N5535" s="536"/>
      <c r="O5535" s="537"/>
      <c r="P5535" s="377" t="s">
        <v>31</v>
      </c>
      <c r="Q5535" s="377" t="s">
        <v>31</v>
      </c>
      <c r="R5535" s="377" t="s">
        <v>31</v>
      </c>
      <c r="S5535" s="270"/>
      <c r="T5535" s="312"/>
      <c r="U5535" s="312"/>
      <c r="V5535" s="270"/>
      <c r="W5535" s="270" t="s">
        <v>21</v>
      </c>
    </row>
    <row r="5536" s="253" customFormat="true" ht="63.75" hidden="true" spans="1:23">
      <c r="A5536" s="270">
        <f>MAX(A$3:A5535)+1</f>
        <v>5205</v>
      </c>
      <c r="B5536" s="270">
        <v>340200034</v>
      </c>
      <c r="C5536" s="270" t="s">
        <v>14185</v>
      </c>
      <c r="D5536" s="410" t="s">
        <v>14184</v>
      </c>
      <c r="E5536" s="410" t="s">
        <v>14185</v>
      </c>
      <c r="F5536" s="270"/>
      <c r="G5536" s="270"/>
      <c r="H5536" s="283" t="s">
        <v>44</v>
      </c>
      <c r="I5536" s="283" t="s">
        <v>14264</v>
      </c>
      <c r="J5536" s="535" t="s">
        <v>31</v>
      </c>
      <c r="K5536" s="536"/>
      <c r="L5536" s="537"/>
      <c r="M5536" s="535" t="s">
        <v>31</v>
      </c>
      <c r="N5536" s="536"/>
      <c r="O5536" s="537"/>
      <c r="P5536" s="377" t="s">
        <v>31</v>
      </c>
      <c r="Q5536" s="377" t="s">
        <v>31</v>
      </c>
      <c r="R5536" s="377" t="s">
        <v>31</v>
      </c>
      <c r="S5536" s="270" t="s">
        <v>14265</v>
      </c>
      <c r="T5536" s="312"/>
      <c r="U5536" s="312"/>
      <c r="V5536" s="283"/>
      <c r="W5536" s="270" t="s">
        <v>5513</v>
      </c>
    </row>
    <row r="5537" s="253" customFormat="true" ht="63.75" hidden="true" spans="1:23">
      <c r="A5537" s="270">
        <f>MAX(A$3:A5536)+1</f>
        <v>5206</v>
      </c>
      <c r="B5537" s="270">
        <v>340200035</v>
      </c>
      <c r="C5537" s="270" t="s">
        <v>14266</v>
      </c>
      <c r="D5537" s="410" t="s">
        <v>14267</v>
      </c>
      <c r="E5537" s="410" t="s">
        <v>14266</v>
      </c>
      <c r="F5537" s="270"/>
      <c r="G5537" s="270"/>
      <c r="H5537" s="283" t="s">
        <v>44</v>
      </c>
      <c r="I5537" s="283" t="s">
        <v>14264</v>
      </c>
      <c r="J5537" s="535" t="s">
        <v>31</v>
      </c>
      <c r="K5537" s="536"/>
      <c r="L5537" s="537"/>
      <c r="M5537" s="535" t="s">
        <v>31</v>
      </c>
      <c r="N5537" s="536"/>
      <c r="O5537" s="537"/>
      <c r="P5537" s="377" t="s">
        <v>31</v>
      </c>
      <c r="Q5537" s="377" t="s">
        <v>31</v>
      </c>
      <c r="R5537" s="377" t="s">
        <v>31</v>
      </c>
      <c r="S5537" s="270" t="s">
        <v>14268</v>
      </c>
      <c r="T5537" s="312"/>
      <c r="U5537" s="312"/>
      <c r="V5537" s="283"/>
      <c r="W5537" s="270" t="s">
        <v>14233</v>
      </c>
    </row>
    <row r="5538" s="253" customFormat="true" ht="25.5" hidden="true" spans="1:23">
      <c r="A5538" s="270">
        <f>MAX(A$3:A5537)+1</f>
        <v>5207</v>
      </c>
      <c r="B5538" s="270">
        <v>340200036</v>
      </c>
      <c r="C5538" s="270" t="s">
        <v>14269</v>
      </c>
      <c r="D5538" s="410" t="s">
        <v>14270</v>
      </c>
      <c r="E5538" s="410" t="s">
        <v>14269</v>
      </c>
      <c r="F5538" s="270"/>
      <c r="G5538" s="270"/>
      <c r="H5538" s="283" t="s">
        <v>29</v>
      </c>
      <c r="I5538" s="283" t="s">
        <v>40</v>
      </c>
      <c r="J5538" s="535" t="s">
        <v>31</v>
      </c>
      <c r="K5538" s="536"/>
      <c r="L5538" s="537"/>
      <c r="M5538" s="535" t="s">
        <v>31</v>
      </c>
      <c r="N5538" s="536"/>
      <c r="O5538" s="537"/>
      <c r="P5538" s="377" t="s">
        <v>31</v>
      </c>
      <c r="Q5538" s="377" t="s">
        <v>31</v>
      </c>
      <c r="R5538" s="377" t="s">
        <v>31</v>
      </c>
      <c r="S5538" s="270"/>
      <c r="T5538" s="312"/>
      <c r="U5538" s="312"/>
      <c r="V5538" s="270"/>
      <c r="W5538" s="270" t="s">
        <v>21</v>
      </c>
    </row>
    <row r="5539" s="253" customFormat="true" ht="76.5" hidden="true" spans="1:23">
      <c r="A5539" s="270">
        <f>MAX(A$3:A5538)+1</f>
        <v>5208</v>
      </c>
      <c r="B5539" s="270">
        <v>340200037</v>
      </c>
      <c r="C5539" s="270" t="s">
        <v>14271</v>
      </c>
      <c r="D5539" s="410" t="s">
        <v>14272</v>
      </c>
      <c r="E5539" s="410" t="s">
        <v>14271</v>
      </c>
      <c r="F5539" s="270"/>
      <c r="G5539" s="270"/>
      <c r="H5539" s="283" t="s">
        <v>44</v>
      </c>
      <c r="I5539" s="283" t="s">
        <v>40</v>
      </c>
      <c r="J5539" s="535" t="s">
        <v>31</v>
      </c>
      <c r="K5539" s="536"/>
      <c r="L5539" s="537"/>
      <c r="M5539" s="535" t="s">
        <v>31</v>
      </c>
      <c r="N5539" s="536"/>
      <c r="O5539" s="537"/>
      <c r="P5539" s="377" t="s">
        <v>31</v>
      </c>
      <c r="Q5539" s="377" t="s">
        <v>31</v>
      </c>
      <c r="R5539" s="377" t="s">
        <v>31</v>
      </c>
      <c r="S5539" s="270" t="s">
        <v>14273</v>
      </c>
      <c r="T5539" s="312"/>
      <c r="U5539" s="312"/>
      <c r="V5539" s="283"/>
      <c r="W5539" s="270" t="s">
        <v>5513</v>
      </c>
    </row>
    <row r="5540" s="253" customFormat="true" ht="63.75" hidden="true" spans="1:23">
      <c r="A5540" s="270">
        <f>MAX(A$3:A5539)+1</f>
        <v>5209</v>
      </c>
      <c r="B5540" s="270">
        <v>340200038</v>
      </c>
      <c r="C5540" s="270" t="s">
        <v>8100</v>
      </c>
      <c r="D5540" s="410" t="s">
        <v>8099</v>
      </c>
      <c r="E5540" s="410" t="s">
        <v>8100</v>
      </c>
      <c r="F5540" s="270"/>
      <c r="G5540" s="270"/>
      <c r="H5540" s="283" t="s">
        <v>44</v>
      </c>
      <c r="I5540" s="283" t="s">
        <v>40</v>
      </c>
      <c r="J5540" s="535" t="s">
        <v>31</v>
      </c>
      <c r="K5540" s="536"/>
      <c r="L5540" s="537"/>
      <c r="M5540" s="535" t="s">
        <v>31</v>
      </c>
      <c r="N5540" s="536"/>
      <c r="O5540" s="537"/>
      <c r="P5540" s="377" t="s">
        <v>31</v>
      </c>
      <c r="Q5540" s="377" t="s">
        <v>31</v>
      </c>
      <c r="R5540" s="377" t="s">
        <v>31</v>
      </c>
      <c r="S5540" s="270" t="s">
        <v>14274</v>
      </c>
      <c r="T5540" s="312"/>
      <c r="U5540" s="312"/>
      <c r="V5540" s="283"/>
      <c r="W5540" s="270" t="s">
        <v>5513</v>
      </c>
    </row>
    <row r="5541" s="253" customFormat="true" ht="38.25" hidden="true" spans="1:23">
      <c r="A5541" s="270">
        <f>MAX(A$3:A5540)+1</f>
        <v>5210</v>
      </c>
      <c r="B5541" s="270" t="s">
        <v>14275</v>
      </c>
      <c r="C5541" s="270" t="s">
        <v>8100</v>
      </c>
      <c r="D5541" s="410" t="s">
        <v>8099</v>
      </c>
      <c r="E5541" s="410" t="s">
        <v>8100</v>
      </c>
      <c r="F5541" s="270"/>
      <c r="G5541" s="270"/>
      <c r="H5541" s="283" t="s">
        <v>29</v>
      </c>
      <c r="I5541" s="283" t="s">
        <v>40</v>
      </c>
      <c r="J5541" s="535" t="s">
        <v>31</v>
      </c>
      <c r="K5541" s="536"/>
      <c r="L5541" s="537"/>
      <c r="M5541" s="535" t="s">
        <v>31</v>
      </c>
      <c r="N5541" s="536"/>
      <c r="O5541" s="537"/>
      <c r="P5541" s="377" t="s">
        <v>31</v>
      </c>
      <c r="Q5541" s="377" t="s">
        <v>31</v>
      </c>
      <c r="R5541" s="377" t="s">
        <v>31</v>
      </c>
      <c r="S5541" s="270" t="s">
        <v>14276</v>
      </c>
      <c r="T5541" s="283"/>
      <c r="U5541" s="283"/>
      <c r="V5541" s="270"/>
      <c r="W5541" s="270" t="s">
        <v>21</v>
      </c>
    </row>
    <row r="5542" s="253" customFormat="true" ht="51" hidden="true" spans="1:23">
      <c r="A5542" s="270">
        <f>MAX(A$3:A5541)+1</f>
        <v>5211</v>
      </c>
      <c r="B5542" s="270">
        <v>340200039</v>
      </c>
      <c r="C5542" s="270" t="s">
        <v>14277</v>
      </c>
      <c r="D5542" s="410" t="s">
        <v>14278</v>
      </c>
      <c r="E5542" s="410" t="s">
        <v>14277</v>
      </c>
      <c r="F5542" s="270" t="s">
        <v>14279</v>
      </c>
      <c r="G5542" s="270"/>
      <c r="H5542" s="283" t="s">
        <v>44</v>
      </c>
      <c r="I5542" s="283" t="s">
        <v>40</v>
      </c>
      <c r="J5542" s="535" t="s">
        <v>31</v>
      </c>
      <c r="K5542" s="536"/>
      <c r="L5542" s="537"/>
      <c r="M5542" s="535" t="s">
        <v>31</v>
      </c>
      <c r="N5542" s="536"/>
      <c r="O5542" s="537"/>
      <c r="P5542" s="377" t="s">
        <v>31</v>
      </c>
      <c r="Q5542" s="377" t="s">
        <v>31</v>
      </c>
      <c r="R5542" s="377" t="s">
        <v>31</v>
      </c>
      <c r="S5542" s="270" t="s">
        <v>14280</v>
      </c>
      <c r="T5542" s="312"/>
      <c r="U5542" s="312"/>
      <c r="V5542" s="283"/>
      <c r="W5542" s="270" t="s">
        <v>5513</v>
      </c>
    </row>
    <row r="5543" s="253" customFormat="true" ht="63.75" hidden="true" spans="1:23">
      <c r="A5543" s="270">
        <f>MAX(A$3:A5542)+1</f>
        <v>5212</v>
      </c>
      <c r="B5543" s="270">
        <v>340200040</v>
      </c>
      <c r="C5543" s="270" t="s">
        <v>14281</v>
      </c>
      <c r="D5543" s="410" t="s">
        <v>14282</v>
      </c>
      <c r="E5543" s="410" t="s">
        <v>14281</v>
      </c>
      <c r="F5543" s="270"/>
      <c r="G5543" s="270"/>
      <c r="H5543" s="283" t="s">
        <v>44</v>
      </c>
      <c r="I5543" s="283" t="s">
        <v>14227</v>
      </c>
      <c r="J5543" s="535" t="s">
        <v>31</v>
      </c>
      <c r="K5543" s="536"/>
      <c r="L5543" s="537"/>
      <c r="M5543" s="535" t="s">
        <v>31</v>
      </c>
      <c r="N5543" s="536"/>
      <c r="O5543" s="537"/>
      <c r="P5543" s="377" t="s">
        <v>31</v>
      </c>
      <c r="Q5543" s="377" t="s">
        <v>31</v>
      </c>
      <c r="R5543" s="377" t="s">
        <v>31</v>
      </c>
      <c r="S5543" s="270" t="s">
        <v>14283</v>
      </c>
      <c r="T5543" s="312"/>
      <c r="U5543" s="312"/>
      <c r="V5543" s="283"/>
      <c r="W5543" s="270" t="s">
        <v>5513</v>
      </c>
    </row>
    <row r="5544" s="253" customFormat="true" ht="89.25" hidden="true" spans="1:23">
      <c r="A5544" s="270">
        <f>MAX(A$3:A5543)+1</f>
        <v>5213</v>
      </c>
      <c r="B5544" s="270">
        <v>340200041</v>
      </c>
      <c r="C5544" s="270" t="s">
        <v>14284</v>
      </c>
      <c r="D5544" s="410" t="s">
        <v>14285</v>
      </c>
      <c r="E5544" s="410" t="s">
        <v>14284</v>
      </c>
      <c r="F5544" s="270"/>
      <c r="G5544" s="270"/>
      <c r="H5544" s="283" t="s">
        <v>44</v>
      </c>
      <c r="I5544" s="283" t="s">
        <v>14227</v>
      </c>
      <c r="J5544" s="535" t="s">
        <v>31</v>
      </c>
      <c r="K5544" s="536"/>
      <c r="L5544" s="537"/>
      <c r="M5544" s="535" t="s">
        <v>31</v>
      </c>
      <c r="N5544" s="536"/>
      <c r="O5544" s="537"/>
      <c r="P5544" s="377" t="s">
        <v>31</v>
      </c>
      <c r="Q5544" s="377" t="s">
        <v>31</v>
      </c>
      <c r="R5544" s="377" t="s">
        <v>31</v>
      </c>
      <c r="S5544" s="270" t="s">
        <v>14286</v>
      </c>
      <c r="T5544" s="312"/>
      <c r="U5544" s="312"/>
      <c r="V5544" s="283"/>
      <c r="W5544" s="270" t="s">
        <v>5513</v>
      </c>
    </row>
    <row r="5545" s="253" customFormat="true" ht="63.75" hidden="true" spans="1:23">
      <c r="A5545" s="270">
        <f>MAX(A$3:A5544)+1</f>
        <v>5214</v>
      </c>
      <c r="B5545" s="270">
        <v>340200042</v>
      </c>
      <c r="C5545" s="270" t="s">
        <v>14287</v>
      </c>
      <c r="D5545" s="410" t="s">
        <v>14288</v>
      </c>
      <c r="E5545" s="410" t="s">
        <v>14287</v>
      </c>
      <c r="F5545" s="270"/>
      <c r="G5545" s="270"/>
      <c r="H5545" s="283" t="s">
        <v>44</v>
      </c>
      <c r="I5545" s="283" t="s">
        <v>14227</v>
      </c>
      <c r="J5545" s="535" t="s">
        <v>31</v>
      </c>
      <c r="K5545" s="536"/>
      <c r="L5545" s="537"/>
      <c r="M5545" s="535" t="s">
        <v>31</v>
      </c>
      <c r="N5545" s="536"/>
      <c r="O5545" s="537"/>
      <c r="P5545" s="377" t="s">
        <v>31</v>
      </c>
      <c r="Q5545" s="377" t="s">
        <v>31</v>
      </c>
      <c r="R5545" s="377" t="s">
        <v>31</v>
      </c>
      <c r="S5545" s="270" t="s">
        <v>14283</v>
      </c>
      <c r="T5545" s="312"/>
      <c r="U5545" s="312"/>
      <c r="V5545" s="283"/>
      <c r="W5545" s="270" t="s">
        <v>5513</v>
      </c>
    </row>
    <row r="5546" s="253" customFormat="true" ht="76.5" hidden="true" spans="1:23">
      <c r="A5546" s="270">
        <f>MAX(A$3:A5545)+1</f>
        <v>5215</v>
      </c>
      <c r="B5546" s="270">
        <v>340200045</v>
      </c>
      <c r="C5546" s="270" t="s">
        <v>14289</v>
      </c>
      <c r="D5546" s="410" t="s">
        <v>14290</v>
      </c>
      <c r="E5546" s="410" t="s">
        <v>14291</v>
      </c>
      <c r="F5546" s="270" t="s">
        <v>14292</v>
      </c>
      <c r="G5546" s="270"/>
      <c r="H5546" s="283" t="s">
        <v>29</v>
      </c>
      <c r="I5546" s="283" t="s">
        <v>40</v>
      </c>
      <c r="J5546" s="535" t="s">
        <v>31</v>
      </c>
      <c r="K5546" s="536"/>
      <c r="L5546" s="537"/>
      <c r="M5546" s="535" t="s">
        <v>31</v>
      </c>
      <c r="N5546" s="536"/>
      <c r="O5546" s="537"/>
      <c r="P5546" s="377" t="s">
        <v>31</v>
      </c>
      <c r="Q5546" s="377" t="s">
        <v>31</v>
      </c>
      <c r="R5546" s="377" t="s">
        <v>31</v>
      </c>
      <c r="S5546" s="177" t="s">
        <v>14293</v>
      </c>
      <c r="T5546" s="312"/>
      <c r="U5546" s="312"/>
      <c r="V5546" s="270"/>
      <c r="W5546" s="270" t="s">
        <v>21</v>
      </c>
    </row>
    <row r="5547" s="253" customFormat="true" ht="25.5" hidden="true" spans="1:23">
      <c r="A5547" s="270">
        <f>MAX(A$3:A5546)+1</f>
        <v>5216</v>
      </c>
      <c r="B5547" s="270" t="s">
        <v>14294</v>
      </c>
      <c r="C5547" s="270" t="s">
        <v>14295</v>
      </c>
      <c r="D5547" s="410" t="s">
        <v>742</v>
      </c>
      <c r="E5547" s="410" t="s">
        <v>743</v>
      </c>
      <c r="F5547" s="270"/>
      <c r="G5547" s="270"/>
      <c r="H5547" s="283" t="s">
        <v>29</v>
      </c>
      <c r="I5547" s="283" t="s">
        <v>40</v>
      </c>
      <c r="J5547" s="535" t="s">
        <v>31</v>
      </c>
      <c r="K5547" s="536"/>
      <c r="L5547" s="537"/>
      <c r="M5547" s="535" t="s">
        <v>31</v>
      </c>
      <c r="N5547" s="536"/>
      <c r="O5547" s="537"/>
      <c r="P5547" s="377" t="s">
        <v>31</v>
      </c>
      <c r="Q5547" s="377" t="s">
        <v>31</v>
      </c>
      <c r="R5547" s="377" t="s">
        <v>31</v>
      </c>
      <c r="S5547" s="177" t="s">
        <v>14296</v>
      </c>
      <c r="T5547" s="312"/>
      <c r="U5547" s="312"/>
      <c r="V5547" s="270"/>
      <c r="W5547" s="270" t="s">
        <v>21</v>
      </c>
    </row>
    <row r="5548" s="253" customFormat="true" ht="25.5" hidden="true" spans="1:23">
      <c r="A5548" s="270">
        <f>MAX(A$3:A5547)+1</f>
        <v>5217</v>
      </c>
      <c r="B5548" s="270">
        <v>340200046</v>
      </c>
      <c r="C5548" s="270" t="s">
        <v>14297</v>
      </c>
      <c r="D5548" s="410" t="s">
        <v>306</v>
      </c>
      <c r="E5548" s="410" t="s">
        <v>303</v>
      </c>
      <c r="F5548" s="270" t="s">
        <v>14298</v>
      </c>
      <c r="G5548" s="270"/>
      <c r="H5548" s="283" t="s">
        <v>29</v>
      </c>
      <c r="I5548" s="283" t="s">
        <v>40</v>
      </c>
      <c r="J5548" s="535" t="s">
        <v>31</v>
      </c>
      <c r="K5548" s="536"/>
      <c r="L5548" s="537"/>
      <c r="M5548" s="535" t="s">
        <v>31</v>
      </c>
      <c r="N5548" s="536"/>
      <c r="O5548" s="537"/>
      <c r="P5548" s="377" t="s">
        <v>31</v>
      </c>
      <c r="Q5548" s="377" t="s">
        <v>31</v>
      </c>
      <c r="R5548" s="377" t="s">
        <v>31</v>
      </c>
      <c r="S5548" s="270"/>
      <c r="T5548" s="312"/>
      <c r="U5548" s="312"/>
      <c r="V5548" s="270"/>
      <c r="W5548" s="270" t="s">
        <v>21</v>
      </c>
    </row>
    <row r="5549" s="253" customFormat="true" ht="25.5" hidden="true" spans="1:23">
      <c r="A5549" s="270">
        <f>MAX(A$3:A5548)+1</f>
        <v>5218</v>
      </c>
      <c r="B5549" s="270">
        <v>340200047</v>
      </c>
      <c r="C5549" s="270" t="s">
        <v>14299</v>
      </c>
      <c r="D5549" s="410" t="s">
        <v>4909</v>
      </c>
      <c r="E5549" s="410" t="s">
        <v>4908</v>
      </c>
      <c r="F5549" s="270" t="s">
        <v>14300</v>
      </c>
      <c r="G5549" s="270"/>
      <c r="H5549" s="283" t="s">
        <v>29</v>
      </c>
      <c r="I5549" s="283"/>
      <c r="J5549" s="535" t="s">
        <v>31</v>
      </c>
      <c r="K5549" s="536"/>
      <c r="L5549" s="537"/>
      <c r="M5549" s="535" t="s">
        <v>31</v>
      </c>
      <c r="N5549" s="536"/>
      <c r="O5549" s="537"/>
      <c r="P5549" s="377" t="s">
        <v>31</v>
      </c>
      <c r="Q5549" s="377" t="s">
        <v>31</v>
      </c>
      <c r="R5549" s="377" t="s">
        <v>31</v>
      </c>
      <c r="S5549" s="270"/>
      <c r="T5549" s="283"/>
      <c r="U5549" s="283"/>
      <c r="V5549" s="270"/>
      <c r="W5549" s="270" t="s">
        <v>21</v>
      </c>
    </row>
    <row r="5550" s="253" customFormat="true" ht="25.5" hidden="true" spans="1:23">
      <c r="A5550" s="270">
        <f>MAX(A$3:A5549)+1</f>
        <v>5219</v>
      </c>
      <c r="B5550" s="270" t="s">
        <v>14301</v>
      </c>
      <c r="C5550" s="396" t="s">
        <v>14302</v>
      </c>
      <c r="D5550" s="410" t="s">
        <v>649</v>
      </c>
      <c r="E5550" s="410" t="s">
        <v>648</v>
      </c>
      <c r="F5550" s="270"/>
      <c r="G5550" s="270"/>
      <c r="H5550" s="283" t="s">
        <v>29</v>
      </c>
      <c r="I5550" s="283" t="s">
        <v>40</v>
      </c>
      <c r="J5550" s="535" t="s">
        <v>31</v>
      </c>
      <c r="K5550" s="536"/>
      <c r="L5550" s="537"/>
      <c r="M5550" s="535" t="s">
        <v>31</v>
      </c>
      <c r="N5550" s="536"/>
      <c r="O5550" s="537"/>
      <c r="P5550" s="377" t="s">
        <v>31</v>
      </c>
      <c r="Q5550" s="377" t="s">
        <v>31</v>
      </c>
      <c r="R5550" s="377" t="s">
        <v>31</v>
      </c>
      <c r="S5550" s="396" t="s">
        <v>14303</v>
      </c>
      <c r="T5550" s="312"/>
      <c r="U5550" s="312"/>
      <c r="V5550" s="270"/>
      <c r="W5550" s="270" t="s">
        <v>21</v>
      </c>
    </row>
    <row r="5551" s="253" customFormat="true" ht="25.5" hidden="true" spans="1:23">
      <c r="A5551" s="270">
        <f>MAX(A$3:A5550)+1</f>
        <v>5220</v>
      </c>
      <c r="B5551" s="270" t="s">
        <v>14304</v>
      </c>
      <c r="C5551" s="396" t="s">
        <v>14305</v>
      </c>
      <c r="D5551" s="410" t="s">
        <v>4909</v>
      </c>
      <c r="E5551" s="410" t="s">
        <v>4908</v>
      </c>
      <c r="F5551" s="270"/>
      <c r="G5551" s="270"/>
      <c r="H5551" s="283" t="s">
        <v>29</v>
      </c>
      <c r="I5551" s="283" t="s">
        <v>1850</v>
      </c>
      <c r="J5551" s="535" t="s">
        <v>31</v>
      </c>
      <c r="K5551" s="536"/>
      <c r="L5551" s="537"/>
      <c r="M5551" s="535" t="s">
        <v>31</v>
      </c>
      <c r="N5551" s="536"/>
      <c r="O5551" s="537"/>
      <c r="P5551" s="377" t="s">
        <v>31</v>
      </c>
      <c r="Q5551" s="377" t="s">
        <v>31</v>
      </c>
      <c r="R5551" s="377" t="s">
        <v>31</v>
      </c>
      <c r="S5551" s="396" t="s">
        <v>1865</v>
      </c>
      <c r="T5551" s="312"/>
      <c r="U5551" s="312"/>
      <c r="V5551" s="270"/>
      <c r="W5551" s="270" t="s">
        <v>21</v>
      </c>
    </row>
    <row r="5552" s="253" customFormat="true" ht="25.5" hidden="true" spans="1:23">
      <c r="A5552" s="270">
        <f>MAX(A$3:A5551)+1</f>
        <v>5221</v>
      </c>
      <c r="B5552" s="270" t="s">
        <v>14306</v>
      </c>
      <c r="C5552" s="396" t="s">
        <v>14307</v>
      </c>
      <c r="D5552" s="410" t="s">
        <v>4909</v>
      </c>
      <c r="E5552" s="410" t="s">
        <v>4908</v>
      </c>
      <c r="F5552" s="270"/>
      <c r="G5552" s="270"/>
      <c r="H5552" s="283" t="s">
        <v>29</v>
      </c>
      <c r="I5552" s="283" t="s">
        <v>1850</v>
      </c>
      <c r="J5552" s="535" t="s">
        <v>31</v>
      </c>
      <c r="K5552" s="536"/>
      <c r="L5552" s="537"/>
      <c r="M5552" s="535" t="s">
        <v>31</v>
      </c>
      <c r="N5552" s="536"/>
      <c r="O5552" s="537"/>
      <c r="P5552" s="377" t="s">
        <v>31</v>
      </c>
      <c r="Q5552" s="377" t="s">
        <v>31</v>
      </c>
      <c r="R5552" s="377" t="s">
        <v>31</v>
      </c>
      <c r="S5552" s="396" t="s">
        <v>14303</v>
      </c>
      <c r="T5552" s="312"/>
      <c r="U5552" s="312"/>
      <c r="V5552" s="270"/>
      <c r="W5552" s="270" t="s">
        <v>21</v>
      </c>
    </row>
    <row r="5553" s="253" customFormat="true" ht="25.5" hidden="true" spans="1:23">
      <c r="A5553" s="270">
        <f>MAX(A$3:A5552)+1</f>
        <v>5222</v>
      </c>
      <c r="B5553" s="270" t="s">
        <v>14308</v>
      </c>
      <c r="C5553" s="396" t="s">
        <v>14309</v>
      </c>
      <c r="D5553" s="410" t="s">
        <v>14310</v>
      </c>
      <c r="E5553" s="410" t="s">
        <v>14311</v>
      </c>
      <c r="F5553" s="270"/>
      <c r="G5553" s="270"/>
      <c r="H5553" s="283" t="s">
        <v>29</v>
      </c>
      <c r="I5553" s="283" t="s">
        <v>1850</v>
      </c>
      <c r="J5553" s="535" t="s">
        <v>31</v>
      </c>
      <c r="K5553" s="536"/>
      <c r="L5553" s="537"/>
      <c r="M5553" s="535" t="s">
        <v>31</v>
      </c>
      <c r="N5553" s="536"/>
      <c r="O5553" s="537"/>
      <c r="P5553" s="377" t="s">
        <v>31</v>
      </c>
      <c r="Q5553" s="377" t="s">
        <v>31</v>
      </c>
      <c r="R5553" s="377" t="s">
        <v>31</v>
      </c>
      <c r="S5553" s="396" t="s">
        <v>1865</v>
      </c>
      <c r="T5553" s="312"/>
      <c r="U5553" s="312"/>
      <c r="V5553" s="270"/>
      <c r="W5553" s="270" t="s">
        <v>21</v>
      </c>
    </row>
    <row r="5554" s="253" customFormat="true" ht="25.5" hidden="true" spans="1:23">
      <c r="A5554" s="270">
        <f>MAX(A$3:A5553)+1</f>
        <v>5223</v>
      </c>
      <c r="B5554" s="270" t="s">
        <v>14312</v>
      </c>
      <c r="C5554" s="396" t="s">
        <v>14313</v>
      </c>
      <c r="D5554" s="410" t="s">
        <v>14310</v>
      </c>
      <c r="E5554" s="410" t="s">
        <v>14311</v>
      </c>
      <c r="F5554" s="270"/>
      <c r="G5554" s="270"/>
      <c r="H5554" s="283" t="s">
        <v>29</v>
      </c>
      <c r="I5554" s="283" t="s">
        <v>1850</v>
      </c>
      <c r="J5554" s="535" t="s">
        <v>31</v>
      </c>
      <c r="K5554" s="536"/>
      <c r="L5554" s="537"/>
      <c r="M5554" s="535" t="s">
        <v>31</v>
      </c>
      <c r="N5554" s="536"/>
      <c r="O5554" s="537"/>
      <c r="P5554" s="377" t="s">
        <v>31</v>
      </c>
      <c r="Q5554" s="377" t="s">
        <v>31</v>
      </c>
      <c r="R5554" s="377" t="s">
        <v>31</v>
      </c>
      <c r="S5554" s="396" t="s">
        <v>1865</v>
      </c>
      <c r="T5554" s="312"/>
      <c r="U5554" s="312"/>
      <c r="V5554" s="270"/>
      <c r="W5554" s="270" t="s">
        <v>21</v>
      </c>
    </row>
    <row r="5555" s="253" customFormat="true" ht="25.5" hidden="true" spans="1:23">
      <c r="A5555" s="270">
        <f>MAX(A$3:A5554)+1</f>
        <v>5224</v>
      </c>
      <c r="B5555" s="270" t="s">
        <v>14314</v>
      </c>
      <c r="C5555" s="396" t="s">
        <v>14315</v>
      </c>
      <c r="D5555" s="410" t="s">
        <v>4909</v>
      </c>
      <c r="E5555" s="410" t="s">
        <v>4908</v>
      </c>
      <c r="F5555" s="270"/>
      <c r="G5555" s="270"/>
      <c r="H5555" s="283" t="s">
        <v>29</v>
      </c>
      <c r="I5555" s="283" t="s">
        <v>1850</v>
      </c>
      <c r="J5555" s="535" t="s">
        <v>31</v>
      </c>
      <c r="K5555" s="536"/>
      <c r="L5555" s="537"/>
      <c r="M5555" s="535" t="s">
        <v>31</v>
      </c>
      <c r="N5555" s="536"/>
      <c r="O5555" s="537"/>
      <c r="P5555" s="377" t="s">
        <v>31</v>
      </c>
      <c r="Q5555" s="377" t="s">
        <v>31</v>
      </c>
      <c r="R5555" s="377" t="s">
        <v>31</v>
      </c>
      <c r="S5555" s="396" t="s">
        <v>1865</v>
      </c>
      <c r="T5555" s="312"/>
      <c r="U5555" s="312"/>
      <c r="V5555" s="270"/>
      <c r="W5555" s="270" t="s">
        <v>21</v>
      </c>
    </row>
    <row r="5556" s="253" customFormat="true" ht="25.5" hidden="true" spans="1:23">
      <c r="A5556" s="270">
        <f>MAX(A$3:A5555)+1</f>
        <v>5225</v>
      </c>
      <c r="B5556" s="270" t="s">
        <v>14316</v>
      </c>
      <c r="C5556" s="396" t="s">
        <v>14317</v>
      </c>
      <c r="D5556" s="410" t="s">
        <v>14318</v>
      </c>
      <c r="E5556" s="410" t="s">
        <v>14317</v>
      </c>
      <c r="F5556" s="270"/>
      <c r="G5556" s="270"/>
      <c r="H5556" s="283" t="s">
        <v>29</v>
      </c>
      <c r="I5556" s="283" t="s">
        <v>1850</v>
      </c>
      <c r="J5556" s="535" t="s">
        <v>31</v>
      </c>
      <c r="K5556" s="536"/>
      <c r="L5556" s="537"/>
      <c r="M5556" s="535" t="s">
        <v>31</v>
      </c>
      <c r="N5556" s="536"/>
      <c r="O5556" s="537"/>
      <c r="P5556" s="377" t="s">
        <v>31</v>
      </c>
      <c r="Q5556" s="377" t="s">
        <v>31</v>
      </c>
      <c r="R5556" s="377" t="s">
        <v>31</v>
      </c>
      <c r="S5556" s="396" t="s">
        <v>1865</v>
      </c>
      <c r="T5556" s="312"/>
      <c r="U5556" s="312"/>
      <c r="V5556" s="270"/>
      <c r="W5556" s="270" t="s">
        <v>21</v>
      </c>
    </row>
    <row r="5557" s="253" customFormat="true" ht="76.5" hidden="true" spans="1:23">
      <c r="A5557" s="270">
        <f>MAX(A$3:A5556)+1</f>
        <v>5226</v>
      </c>
      <c r="B5557" s="270">
        <v>340200048</v>
      </c>
      <c r="C5557" s="270" t="s">
        <v>14319</v>
      </c>
      <c r="D5557" s="410" t="s">
        <v>14320</v>
      </c>
      <c r="E5557" s="410" t="s">
        <v>14319</v>
      </c>
      <c r="F5557" s="270" t="s">
        <v>14321</v>
      </c>
      <c r="G5557" s="270"/>
      <c r="H5557" s="285" t="s">
        <v>29</v>
      </c>
      <c r="I5557" s="283" t="s">
        <v>40</v>
      </c>
      <c r="J5557" s="535" t="s">
        <v>31</v>
      </c>
      <c r="K5557" s="536"/>
      <c r="L5557" s="537"/>
      <c r="M5557" s="535" t="s">
        <v>31</v>
      </c>
      <c r="N5557" s="536"/>
      <c r="O5557" s="537"/>
      <c r="P5557" s="377" t="s">
        <v>31</v>
      </c>
      <c r="Q5557" s="377" t="s">
        <v>31</v>
      </c>
      <c r="R5557" s="377" t="s">
        <v>31</v>
      </c>
      <c r="S5557" s="270"/>
      <c r="T5557" s="312"/>
      <c r="U5557" s="312"/>
      <c r="V5557" s="270"/>
      <c r="W5557" s="270" t="s">
        <v>21</v>
      </c>
    </row>
    <row r="5558" s="253" customFormat="true" ht="25.5" hidden="true" spans="1:23">
      <c r="A5558" s="270">
        <f>MAX(A$3:A5557)+1</f>
        <v>5227</v>
      </c>
      <c r="B5558" s="270">
        <v>340200049</v>
      </c>
      <c r="C5558" s="270" t="s">
        <v>14322</v>
      </c>
      <c r="D5558" s="410" t="s">
        <v>14221</v>
      </c>
      <c r="E5558" s="410" t="s">
        <v>14197</v>
      </c>
      <c r="F5558" s="270" t="s">
        <v>14323</v>
      </c>
      <c r="G5558" s="270"/>
      <c r="H5558" s="283" t="s">
        <v>29</v>
      </c>
      <c r="I5558" s="283" t="s">
        <v>14324</v>
      </c>
      <c r="J5558" s="535" t="s">
        <v>31</v>
      </c>
      <c r="K5558" s="536"/>
      <c r="L5558" s="537"/>
      <c r="M5558" s="535" t="s">
        <v>31</v>
      </c>
      <c r="N5558" s="536"/>
      <c r="O5558" s="537"/>
      <c r="P5558" s="377" t="s">
        <v>31</v>
      </c>
      <c r="Q5558" s="377" t="s">
        <v>31</v>
      </c>
      <c r="R5558" s="377" t="s">
        <v>31</v>
      </c>
      <c r="S5558" s="270"/>
      <c r="T5558" s="312"/>
      <c r="U5558" s="312"/>
      <c r="V5558" s="270"/>
      <c r="W5558" s="270" t="s">
        <v>21</v>
      </c>
    </row>
    <row r="5559" s="253" customFormat="true" ht="25.5" hidden="true" spans="1:23">
      <c r="A5559" s="270">
        <f>MAX(A$3:A5558)+1</f>
        <v>5228</v>
      </c>
      <c r="B5559" s="270">
        <v>340200050</v>
      </c>
      <c r="C5559" s="270" t="s">
        <v>14325</v>
      </c>
      <c r="D5559" s="410" t="s">
        <v>14326</v>
      </c>
      <c r="E5559" s="410" t="s">
        <v>14325</v>
      </c>
      <c r="F5559" s="270"/>
      <c r="G5559" s="270"/>
      <c r="H5559" s="283" t="s">
        <v>29</v>
      </c>
      <c r="I5559" s="283" t="s">
        <v>40</v>
      </c>
      <c r="J5559" s="535" t="s">
        <v>31</v>
      </c>
      <c r="K5559" s="536"/>
      <c r="L5559" s="537"/>
      <c r="M5559" s="535" t="s">
        <v>31</v>
      </c>
      <c r="N5559" s="536"/>
      <c r="O5559" s="537"/>
      <c r="P5559" s="377" t="s">
        <v>31</v>
      </c>
      <c r="Q5559" s="377" t="s">
        <v>31</v>
      </c>
      <c r="R5559" s="377" t="s">
        <v>31</v>
      </c>
      <c r="S5559" s="270"/>
      <c r="T5559" s="312"/>
      <c r="U5559" s="312"/>
      <c r="V5559" s="270"/>
      <c r="W5559" s="270" t="s">
        <v>21</v>
      </c>
    </row>
    <row r="5560" s="253" customFormat="true" ht="25.5" hidden="true" spans="1:23">
      <c r="A5560" s="270">
        <f>MAX(A$3:A5559)+1</f>
        <v>5229</v>
      </c>
      <c r="B5560" s="270">
        <v>340200051</v>
      </c>
      <c r="C5560" s="270" t="s">
        <v>14327</v>
      </c>
      <c r="D5560" s="410" t="s">
        <v>14238</v>
      </c>
      <c r="E5560" s="410" t="s">
        <v>14237</v>
      </c>
      <c r="F5560" s="270"/>
      <c r="G5560" s="270"/>
      <c r="H5560" s="283" t="s">
        <v>29</v>
      </c>
      <c r="I5560" s="283" t="s">
        <v>40</v>
      </c>
      <c r="J5560" s="535" t="s">
        <v>31</v>
      </c>
      <c r="K5560" s="536"/>
      <c r="L5560" s="537"/>
      <c r="M5560" s="535" t="s">
        <v>31</v>
      </c>
      <c r="N5560" s="536"/>
      <c r="O5560" s="537"/>
      <c r="P5560" s="377" t="s">
        <v>31</v>
      </c>
      <c r="Q5560" s="377" t="s">
        <v>31</v>
      </c>
      <c r="R5560" s="377" t="s">
        <v>31</v>
      </c>
      <c r="S5560" s="270"/>
      <c r="T5560" s="312"/>
      <c r="U5560" s="312"/>
      <c r="V5560" s="270"/>
      <c r="W5560" s="270" t="s">
        <v>21</v>
      </c>
    </row>
    <row r="5561" s="253" customFormat="true" ht="25.5" hidden="true" spans="1:23">
      <c r="A5561" s="270">
        <f>MAX(A$3:A5560)+1</f>
        <v>5230</v>
      </c>
      <c r="B5561" s="270">
        <v>340200052</v>
      </c>
      <c r="C5561" s="270" t="s">
        <v>14328</v>
      </c>
      <c r="D5561" s="410" t="s">
        <v>14329</v>
      </c>
      <c r="E5561" s="410" t="s">
        <v>14328</v>
      </c>
      <c r="F5561" s="325" t="s">
        <v>14211</v>
      </c>
      <c r="G5561" s="270"/>
      <c r="H5561" s="283" t="s">
        <v>29</v>
      </c>
      <c r="I5561" s="283" t="s">
        <v>40</v>
      </c>
      <c r="J5561" s="289" t="s">
        <v>31</v>
      </c>
      <c r="K5561" s="290"/>
      <c r="L5561" s="291"/>
      <c r="M5561" s="289" t="s">
        <v>31</v>
      </c>
      <c r="N5561" s="290"/>
      <c r="O5561" s="291"/>
      <c r="P5561" s="298" t="s">
        <v>31</v>
      </c>
      <c r="Q5561" s="305"/>
      <c r="R5561" s="306"/>
      <c r="S5561" s="270"/>
      <c r="T5561" s="283"/>
      <c r="U5561" s="283"/>
      <c r="V5561" s="270"/>
      <c r="W5561" s="270" t="s">
        <v>310</v>
      </c>
    </row>
    <row r="5562" s="253" customFormat="true" ht="25.5" hidden="true" spans="1:23">
      <c r="A5562" s="270">
        <f>MAX(A$3:A5561)+1</f>
        <v>5231</v>
      </c>
      <c r="B5562" s="270">
        <v>340200053</v>
      </c>
      <c r="C5562" s="270" t="s">
        <v>14330</v>
      </c>
      <c r="D5562" s="410" t="s">
        <v>14290</v>
      </c>
      <c r="E5562" s="410" t="s">
        <v>14291</v>
      </c>
      <c r="F5562" s="325" t="s">
        <v>14331</v>
      </c>
      <c r="G5562" s="270"/>
      <c r="H5562" s="283" t="s">
        <v>29</v>
      </c>
      <c r="I5562" s="283" t="s">
        <v>40</v>
      </c>
      <c r="J5562" s="289" t="s">
        <v>31</v>
      </c>
      <c r="K5562" s="290"/>
      <c r="L5562" s="291"/>
      <c r="M5562" s="289" t="s">
        <v>31</v>
      </c>
      <c r="N5562" s="290"/>
      <c r="O5562" s="291"/>
      <c r="P5562" s="298" t="s">
        <v>31</v>
      </c>
      <c r="Q5562" s="305"/>
      <c r="R5562" s="306"/>
      <c r="S5562" s="270"/>
      <c r="T5562" s="283"/>
      <c r="U5562" s="283"/>
      <c r="V5562" s="270"/>
      <c r="W5562" s="270" t="s">
        <v>310</v>
      </c>
    </row>
    <row r="5563" s="253" customFormat="true" ht="114.75" hidden="true" spans="1:23">
      <c r="A5563" s="322">
        <f>MAX(A$3:A5562)+1</f>
        <v>5232</v>
      </c>
      <c r="B5563" s="322">
        <v>340200054</v>
      </c>
      <c r="C5563" s="270" t="s">
        <v>14332</v>
      </c>
      <c r="D5563" s="410" t="s">
        <v>8099</v>
      </c>
      <c r="E5563" s="410" t="s">
        <v>8100</v>
      </c>
      <c r="F5563" s="325" t="s">
        <v>14333</v>
      </c>
      <c r="G5563" s="270"/>
      <c r="H5563" s="283" t="s">
        <v>29</v>
      </c>
      <c r="I5563" s="283" t="s">
        <v>40</v>
      </c>
      <c r="J5563" s="289" t="s">
        <v>31</v>
      </c>
      <c r="K5563" s="290"/>
      <c r="L5563" s="291"/>
      <c r="M5563" s="289" t="s">
        <v>31</v>
      </c>
      <c r="N5563" s="290"/>
      <c r="O5563" s="291"/>
      <c r="P5563" s="298" t="s">
        <v>31</v>
      </c>
      <c r="Q5563" s="305"/>
      <c r="R5563" s="306"/>
      <c r="S5563" s="270"/>
      <c r="T5563" s="283"/>
      <c r="U5563" s="283"/>
      <c r="V5563" s="270"/>
      <c r="W5563" s="270" t="s">
        <v>310</v>
      </c>
    </row>
    <row r="5564" s="253" customFormat="true" ht="178.5" hidden="true" spans="1:23">
      <c r="A5564" s="322">
        <f>MAX(A$3:A5563)+1</f>
        <v>5233</v>
      </c>
      <c r="B5564" s="322">
        <v>340200055</v>
      </c>
      <c r="C5564" s="270" t="s">
        <v>14334</v>
      </c>
      <c r="D5564" s="410" t="s">
        <v>14335</v>
      </c>
      <c r="E5564" s="410" t="s">
        <v>14334</v>
      </c>
      <c r="F5564" s="325" t="s">
        <v>14336</v>
      </c>
      <c r="G5564" s="270"/>
      <c r="H5564" s="283" t="s">
        <v>29</v>
      </c>
      <c r="I5564" s="283" t="s">
        <v>40</v>
      </c>
      <c r="J5564" s="289" t="s">
        <v>31</v>
      </c>
      <c r="K5564" s="290"/>
      <c r="L5564" s="291"/>
      <c r="M5564" s="289" t="s">
        <v>31</v>
      </c>
      <c r="N5564" s="290"/>
      <c r="O5564" s="291"/>
      <c r="P5564" s="298" t="s">
        <v>31</v>
      </c>
      <c r="Q5564" s="305"/>
      <c r="R5564" s="306"/>
      <c r="S5564" s="270" t="s">
        <v>14337</v>
      </c>
      <c r="T5564" s="283"/>
      <c r="U5564" s="283"/>
      <c r="V5564" s="270"/>
      <c r="W5564" s="270" t="s">
        <v>310</v>
      </c>
    </row>
    <row r="5565" s="253" customFormat="true" ht="51" hidden="true" spans="1:23">
      <c r="A5565" s="322">
        <f>MAX(A$3:A5564)+1</f>
        <v>5234</v>
      </c>
      <c r="B5565" s="321">
        <v>340200056</v>
      </c>
      <c r="C5565" s="270" t="s">
        <v>14338</v>
      </c>
      <c r="D5565" s="550" t="s">
        <v>14272</v>
      </c>
      <c r="E5565" s="410" t="s">
        <v>14271</v>
      </c>
      <c r="F5565" s="325" t="s">
        <v>14339</v>
      </c>
      <c r="G5565" s="270"/>
      <c r="H5565" s="283" t="s">
        <v>29</v>
      </c>
      <c r="I5565" s="283" t="s">
        <v>40</v>
      </c>
      <c r="J5565" s="289" t="s">
        <v>31</v>
      </c>
      <c r="K5565" s="290"/>
      <c r="L5565" s="291"/>
      <c r="M5565" s="289" t="s">
        <v>31</v>
      </c>
      <c r="N5565" s="290"/>
      <c r="O5565" s="291"/>
      <c r="P5565" s="298" t="s">
        <v>31</v>
      </c>
      <c r="Q5565" s="305"/>
      <c r="R5565" s="306"/>
      <c r="S5565" s="270"/>
      <c r="T5565" s="283"/>
      <c r="U5565" s="283"/>
      <c r="V5565" s="270"/>
      <c r="W5565" s="270" t="s">
        <v>310</v>
      </c>
    </row>
    <row r="5566" s="253" customFormat="true" ht="140.25" hidden="true" spans="1:23">
      <c r="A5566" s="322">
        <f>MAX(A$3:A5565)+1</f>
        <v>5235</v>
      </c>
      <c r="B5566" s="321">
        <v>340200057</v>
      </c>
      <c r="C5566" s="270" t="s">
        <v>14340</v>
      </c>
      <c r="D5566" s="410" t="s">
        <v>14341</v>
      </c>
      <c r="E5566" s="410" t="s">
        <v>14340</v>
      </c>
      <c r="F5566" s="325" t="s">
        <v>14342</v>
      </c>
      <c r="G5566" s="270"/>
      <c r="H5566" s="283" t="s">
        <v>29</v>
      </c>
      <c r="I5566" s="283" t="s">
        <v>40</v>
      </c>
      <c r="J5566" s="289" t="s">
        <v>31</v>
      </c>
      <c r="K5566" s="290"/>
      <c r="L5566" s="291"/>
      <c r="M5566" s="289" t="s">
        <v>31</v>
      </c>
      <c r="N5566" s="290"/>
      <c r="O5566" s="291"/>
      <c r="P5566" s="298" t="s">
        <v>31</v>
      </c>
      <c r="Q5566" s="305"/>
      <c r="R5566" s="306"/>
      <c r="S5566" s="270"/>
      <c r="T5566" s="283"/>
      <c r="U5566" s="283"/>
      <c r="V5566" s="270"/>
      <c r="W5566" s="270" t="s">
        <v>310</v>
      </c>
    </row>
    <row r="5567" s="253" customFormat="true" ht="38.25" hidden="true" spans="1:23">
      <c r="A5567" s="322">
        <f>MAX(A$3:A5566)+1</f>
        <v>5236</v>
      </c>
      <c r="B5567" s="321">
        <v>340200058</v>
      </c>
      <c r="C5567" s="270" t="s">
        <v>14343</v>
      </c>
      <c r="D5567" s="410" t="s">
        <v>14344</v>
      </c>
      <c r="E5567" s="410" t="s">
        <v>14287</v>
      </c>
      <c r="F5567" s="325" t="s">
        <v>14345</v>
      </c>
      <c r="G5567" s="270"/>
      <c r="H5567" s="283" t="s">
        <v>29</v>
      </c>
      <c r="I5567" s="283" t="s">
        <v>14139</v>
      </c>
      <c r="J5567" s="289" t="s">
        <v>31</v>
      </c>
      <c r="K5567" s="290"/>
      <c r="L5567" s="291"/>
      <c r="M5567" s="289" t="s">
        <v>31</v>
      </c>
      <c r="N5567" s="290"/>
      <c r="O5567" s="291"/>
      <c r="P5567" s="298" t="s">
        <v>31</v>
      </c>
      <c r="Q5567" s="305"/>
      <c r="R5567" s="306"/>
      <c r="S5567" s="270"/>
      <c r="T5567" s="283"/>
      <c r="U5567" s="283"/>
      <c r="V5567" s="270"/>
      <c r="W5567" s="270" t="s">
        <v>310</v>
      </c>
    </row>
    <row r="5568" s="253" customFormat="true" ht="63.75" hidden="true" spans="1:23">
      <c r="A5568" s="322">
        <f>MAX(A$3:A5567)+1</f>
        <v>5237</v>
      </c>
      <c r="B5568" s="321">
        <v>340200059</v>
      </c>
      <c r="C5568" s="270" t="s">
        <v>14346</v>
      </c>
      <c r="D5568" s="550" t="s">
        <v>14253</v>
      </c>
      <c r="E5568" s="410" t="s">
        <v>14252</v>
      </c>
      <c r="F5568" s="325" t="s">
        <v>14347</v>
      </c>
      <c r="G5568" s="270"/>
      <c r="H5568" s="283" t="s">
        <v>29</v>
      </c>
      <c r="I5568" s="283" t="s">
        <v>14139</v>
      </c>
      <c r="J5568" s="289" t="s">
        <v>31</v>
      </c>
      <c r="K5568" s="290"/>
      <c r="L5568" s="291"/>
      <c r="M5568" s="289" t="s">
        <v>31</v>
      </c>
      <c r="N5568" s="290"/>
      <c r="O5568" s="291"/>
      <c r="P5568" s="298" t="s">
        <v>31</v>
      </c>
      <c r="Q5568" s="305"/>
      <c r="R5568" s="306"/>
      <c r="S5568" s="270"/>
      <c r="T5568" s="283"/>
      <c r="U5568" s="283"/>
      <c r="V5568" s="270"/>
      <c r="W5568" s="270" t="s">
        <v>310</v>
      </c>
    </row>
    <row r="5569" s="253" customFormat="true" ht="51" hidden="true" spans="1:23">
      <c r="A5569" s="322">
        <f>MAX(A$3:A5568)+1</f>
        <v>5238</v>
      </c>
      <c r="B5569" s="321">
        <v>340200060</v>
      </c>
      <c r="C5569" s="270" t="s">
        <v>14348</v>
      </c>
      <c r="D5569" s="410" t="s">
        <v>14349</v>
      </c>
      <c r="E5569" s="410" t="s">
        <v>14252</v>
      </c>
      <c r="F5569" s="325" t="s">
        <v>14350</v>
      </c>
      <c r="G5569" s="270"/>
      <c r="H5569" s="283" t="s">
        <v>29</v>
      </c>
      <c r="I5569" s="283" t="s">
        <v>14139</v>
      </c>
      <c r="J5569" s="289" t="s">
        <v>31</v>
      </c>
      <c r="K5569" s="290"/>
      <c r="L5569" s="291"/>
      <c r="M5569" s="289" t="s">
        <v>31</v>
      </c>
      <c r="N5569" s="290"/>
      <c r="O5569" s="291"/>
      <c r="P5569" s="298" t="s">
        <v>31</v>
      </c>
      <c r="Q5569" s="305"/>
      <c r="R5569" s="306"/>
      <c r="S5569" s="270"/>
      <c r="T5569" s="283"/>
      <c r="U5569" s="283"/>
      <c r="V5569" s="270"/>
      <c r="W5569" s="270" t="s">
        <v>310</v>
      </c>
    </row>
    <row r="5570" s="253" customFormat="true" ht="51" hidden="true" spans="1:23">
      <c r="A5570" s="322">
        <f>MAX(A$3:A5569)+1</f>
        <v>5239</v>
      </c>
      <c r="B5570" s="321">
        <v>340200061</v>
      </c>
      <c r="C5570" s="270" t="s">
        <v>14351</v>
      </c>
      <c r="D5570" s="410" t="s">
        <v>14253</v>
      </c>
      <c r="E5570" s="410" t="s">
        <v>14252</v>
      </c>
      <c r="F5570" s="325" t="s">
        <v>14352</v>
      </c>
      <c r="G5570" s="270"/>
      <c r="H5570" s="283" t="s">
        <v>29</v>
      </c>
      <c r="I5570" s="283" t="s">
        <v>14139</v>
      </c>
      <c r="J5570" s="289" t="s">
        <v>31</v>
      </c>
      <c r="K5570" s="290"/>
      <c r="L5570" s="291"/>
      <c r="M5570" s="289" t="s">
        <v>31</v>
      </c>
      <c r="N5570" s="290"/>
      <c r="O5570" s="291"/>
      <c r="P5570" s="298" t="s">
        <v>31</v>
      </c>
      <c r="Q5570" s="305"/>
      <c r="R5570" s="306"/>
      <c r="S5570" s="270"/>
      <c r="T5570" s="283"/>
      <c r="U5570" s="283"/>
      <c r="V5570" s="270"/>
      <c r="W5570" s="270" t="s">
        <v>310</v>
      </c>
    </row>
    <row r="5571" s="253" customFormat="true" ht="25.5" hidden="true" spans="1:23">
      <c r="A5571" s="322">
        <f>MAX(A$3:A5570)+1</f>
        <v>5240</v>
      </c>
      <c r="B5571" s="321">
        <v>340200062</v>
      </c>
      <c r="C5571" s="270" t="s">
        <v>14353</v>
      </c>
      <c r="D5571" s="410" t="s">
        <v>14354</v>
      </c>
      <c r="E5571" s="410" t="s">
        <v>14353</v>
      </c>
      <c r="F5571" s="325" t="s">
        <v>14355</v>
      </c>
      <c r="G5571" s="270"/>
      <c r="H5571" s="283" t="s">
        <v>29</v>
      </c>
      <c r="I5571" s="283" t="s">
        <v>40</v>
      </c>
      <c r="J5571" s="289" t="s">
        <v>31</v>
      </c>
      <c r="K5571" s="290"/>
      <c r="L5571" s="291"/>
      <c r="M5571" s="289" t="s">
        <v>31</v>
      </c>
      <c r="N5571" s="290"/>
      <c r="O5571" s="291"/>
      <c r="P5571" s="298" t="s">
        <v>31</v>
      </c>
      <c r="Q5571" s="305"/>
      <c r="R5571" s="306"/>
      <c r="S5571" s="270" t="s">
        <v>14356</v>
      </c>
      <c r="T5571" s="283"/>
      <c r="U5571" s="283"/>
      <c r="V5571" s="270"/>
      <c r="W5571" s="270" t="s">
        <v>310</v>
      </c>
    </row>
    <row r="5572" s="253" customFormat="true" ht="38.25" hidden="true" spans="1:23">
      <c r="A5572" s="322">
        <f>MAX(A$3:A5571)+1</f>
        <v>5241</v>
      </c>
      <c r="B5572" s="322">
        <v>340200063</v>
      </c>
      <c r="C5572" s="270" t="s">
        <v>14357</v>
      </c>
      <c r="D5572" s="410" t="s">
        <v>14358</v>
      </c>
      <c r="E5572" s="410" t="s">
        <v>14357</v>
      </c>
      <c r="F5572" s="325" t="s">
        <v>14359</v>
      </c>
      <c r="G5572" s="270"/>
      <c r="H5572" s="283" t="s">
        <v>29</v>
      </c>
      <c r="I5572" s="283" t="s">
        <v>40</v>
      </c>
      <c r="J5572" s="289" t="s">
        <v>31</v>
      </c>
      <c r="K5572" s="290"/>
      <c r="L5572" s="291"/>
      <c r="M5572" s="289" t="s">
        <v>31</v>
      </c>
      <c r="N5572" s="290"/>
      <c r="O5572" s="291"/>
      <c r="P5572" s="298" t="s">
        <v>31</v>
      </c>
      <c r="Q5572" s="305"/>
      <c r="R5572" s="306"/>
      <c r="S5572" s="270"/>
      <c r="T5572" s="283"/>
      <c r="U5572" s="283"/>
      <c r="V5572" s="270"/>
      <c r="W5572" s="270" t="s">
        <v>310</v>
      </c>
    </row>
    <row r="5573" s="253" customFormat="true" ht="102" hidden="true" spans="1:23">
      <c r="A5573" s="322">
        <f>MAX(A$3:A5572)+1</f>
        <v>5242</v>
      </c>
      <c r="B5573" s="322">
        <v>340200064</v>
      </c>
      <c r="C5573" s="270" t="s">
        <v>14360</v>
      </c>
      <c r="D5573" s="410" t="s">
        <v>14361</v>
      </c>
      <c r="E5573" s="410" t="s">
        <v>14362</v>
      </c>
      <c r="F5573" s="325" t="s">
        <v>14363</v>
      </c>
      <c r="G5573" s="270"/>
      <c r="H5573" s="283" t="s">
        <v>29</v>
      </c>
      <c r="I5573" s="283" t="s">
        <v>40</v>
      </c>
      <c r="J5573" s="289" t="s">
        <v>31</v>
      </c>
      <c r="K5573" s="290"/>
      <c r="L5573" s="291"/>
      <c r="M5573" s="289" t="s">
        <v>31</v>
      </c>
      <c r="N5573" s="290"/>
      <c r="O5573" s="291"/>
      <c r="P5573" s="298" t="s">
        <v>31</v>
      </c>
      <c r="Q5573" s="305"/>
      <c r="R5573" s="306"/>
      <c r="S5573" s="270"/>
      <c r="T5573" s="283"/>
      <c r="U5573" s="283"/>
      <c r="V5573" s="270"/>
      <c r="W5573" s="270" t="s">
        <v>310</v>
      </c>
    </row>
    <row r="5574" s="253" customFormat="true" ht="127.5" hidden="true" spans="1:23">
      <c r="A5574" s="322">
        <f>MAX(A$3:A5573)+1</f>
        <v>5243</v>
      </c>
      <c r="B5574" s="426">
        <v>340200065</v>
      </c>
      <c r="C5574" s="426" t="s">
        <v>14364</v>
      </c>
      <c r="D5574" s="410" t="s">
        <v>14365</v>
      </c>
      <c r="E5574" s="410" t="s">
        <v>14366</v>
      </c>
      <c r="F5574" s="324" t="s">
        <v>14367</v>
      </c>
      <c r="G5574" s="399"/>
      <c r="H5574" s="283" t="s">
        <v>29</v>
      </c>
      <c r="I5574" s="330" t="s">
        <v>40</v>
      </c>
      <c r="J5574" s="535" t="s">
        <v>70</v>
      </c>
      <c r="K5574" s="536"/>
      <c r="L5574" s="537"/>
      <c r="M5574" s="535" t="s">
        <v>70</v>
      </c>
      <c r="N5574" s="536"/>
      <c r="O5574" s="537"/>
      <c r="P5574" s="330" t="s">
        <v>70</v>
      </c>
      <c r="Q5574" s="330" t="s">
        <v>70</v>
      </c>
      <c r="R5574" s="330" t="s">
        <v>70</v>
      </c>
      <c r="S5574" s="322"/>
      <c r="T5574" s="283"/>
      <c r="U5574" s="330"/>
      <c r="V5574" s="312"/>
      <c r="W5574" s="266" t="s">
        <v>120</v>
      </c>
    </row>
    <row r="5575" s="252" customFormat="true" ht="38.25" hidden="true" spans="1:23">
      <c r="A5575" s="270"/>
      <c r="B5575" s="270">
        <v>36</v>
      </c>
      <c r="C5575" s="270" t="s">
        <v>14368</v>
      </c>
      <c r="D5575" s="410"/>
      <c r="E5575" s="410"/>
      <c r="F5575" s="270" t="s">
        <v>14369</v>
      </c>
      <c r="G5575" s="270"/>
      <c r="H5575" s="283"/>
      <c r="I5575" s="283"/>
      <c r="J5575" s="535"/>
      <c r="K5575" s="536"/>
      <c r="L5575" s="537"/>
      <c r="M5575" s="535"/>
      <c r="N5575" s="536"/>
      <c r="O5575" s="537"/>
      <c r="P5575" s="377"/>
      <c r="Q5575" s="377"/>
      <c r="R5575" s="377"/>
      <c r="S5575" s="270" t="s">
        <v>14370</v>
      </c>
      <c r="T5575" s="283"/>
      <c r="U5575" s="283"/>
      <c r="V5575" s="270"/>
      <c r="W5575" s="270" t="s">
        <v>21</v>
      </c>
    </row>
    <row r="5576" s="253" customFormat="true" ht="25.5" hidden="true" spans="1:23">
      <c r="A5576" s="270">
        <f>MAX(A$3:A5575)+1</f>
        <v>5244</v>
      </c>
      <c r="B5576" s="270">
        <v>360100001</v>
      </c>
      <c r="C5576" s="539" t="s">
        <v>14371</v>
      </c>
      <c r="D5576" s="410" t="s">
        <v>14372</v>
      </c>
      <c r="E5576" s="410" t="s">
        <v>14373</v>
      </c>
      <c r="F5576" s="539" t="s">
        <v>14374</v>
      </c>
      <c r="G5576" s="270"/>
      <c r="H5576" s="283" t="s">
        <v>44</v>
      </c>
      <c r="I5576" s="283" t="s">
        <v>5552</v>
      </c>
      <c r="J5576" s="532">
        <v>50</v>
      </c>
      <c r="K5576" s="533"/>
      <c r="L5576" s="534"/>
      <c r="M5576" s="532">
        <v>50</v>
      </c>
      <c r="N5576" s="533"/>
      <c r="O5576" s="534"/>
      <c r="P5576" s="330" t="s">
        <v>31</v>
      </c>
      <c r="Q5576" s="330" t="s">
        <v>31</v>
      </c>
      <c r="R5576" s="330" t="s">
        <v>31</v>
      </c>
      <c r="S5576" s="539" t="s">
        <v>8046</v>
      </c>
      <c r="T5576" s="283"/>
      <c r="U5576" s="283"/>
      <c r="V5576" s="270"/>
      <c r="W5576" s="270" t="s">
        <v>21</v>
      </c>
    </row>
    <row r="5577" s="253" customFormat="true" ht="25.5" hidden="true" spans="1:23">
      <c r="A5577" s="270">
        <f>MAX(A$3:A5576)+1</f>
        <v>5245</v>
      </c>
      <c r="B5577" s="270">
        <v>360100002</v>
      </c>
      <c r="C5577" s="539" t="s">
        <v>14375</v>
      </c>
      <c r="D5577" s="410" t="s">
        <v>14082</v>
      </c>
      <c r="E5577" s="410" t="s">
        <v>14081</v>
      </c>
      <c r="F5577" s="539" t="s">
        <v>14374</v>
      </c>
      <c r="G5577" s="270"/>
      <c r="H5577" s="283" t="s">
        <v>44</v>
      </c>
      <c r="I5577" s="283" t="s">
        <v>979</v>
      </c>
      <c r="J5577" s="532">
        <v>50</v>
      </c>
      <c r="K5577" s="533"/>
      <c r="L5577" s="534"/>
      <c r="M5577" s="532">
        <v>50</v>
      </c>
      <c r="N5577" s="533"/>
      <c r="O5577" s="534"/>
      <c r="P5577" s="330" t="s">
        <v>31</v>
      </c>
      <c r="Q5577" s="330" t="s">
        <v>31</v>
      </c>
      <c r="R5577" s="330" t="s">
        <v>31</v>
      </c>
      <c r="S5577" s="539"/>
      <c r="T5577" s="283"/>
      <c r="U5577" s="283"/>
      <c r="V5577" s="270"/>
      <c r="W5577" s="270" t="s">
        <v>21</v>
      </c>
    </row>
    <row r="5578" s="253" customFormat="true" ht="51" hidden="true" spans="1:23">
      <c r="A5578" s="270">
        <f>MAX(A$3:A5577)+1</f>
        <v>5246</v>
      </c>
      <c r="B5578" s="270">
        <v>360100003</v>
      </c>
      <c r="C5578" s="539" t="s">
        <v>14376</v>
      </c>
      <c r="D5578" s="410" t="s">
        <v>4922</v>
      </c>
      <c r="E5578" s="410" t="s">
        <v>4921</v>
      </c>
      <c r="F5578" s="539" t="s">
        <v>14377</v>
      </c>
      <c r="G5578" s="270"/>
      <c r="H5578" s="283" t="s">
        <v>44</v>
      </c>
      <c r="I5578" s="283" t="s">
        <v>40</v>
      </c>
      <c r="J5578" s="532">
        <v>600</v>
      </c>
      <c r="K5578" s="533"/>
      <c r="L5578" s="534"/>
      <c r="M5578" s="532">
        <v>600</v>
      </c>
      <c r="N5578" s="533"/>
      <c r="O5578" s="534"/>
      <c r="P5578" s="330" t="s">
        <v>31</v>
      </c>
      <c r="Q5578" s="330" t="s">
        <v>31</v>
      </c>
      <c r="R5578" s="330" t="s">
        <v>31</v>
      </c>
      <c r="S5578" s="539" t="s">
        <v>14378</v>
      </c>
      <c r="T5578" s="283"/>
      <c r="U5578" s="283"/>
      <c r="V5578" s="270"/>
      <c r="W5578" s="270" t="s">
        <v>21</v>
      </c>
    </row>
    <row r="5579" s="253" customFormat="true" ht="63.75" hidden="true" spans="1:23">
      <c r="A5579" s="270">
        <f>MAX(A$3:A5578)+1</f>
        <v>5247</v>
      </c>
      <c r="B5579" s="270">
        <v>360100004</v>
      </c>
      <c r="C5579" s="539" t="s">
        <v>14379</v>
      </c>
      <c r="D5579" s="410" t="s">
        <v>14380</v>
      </c>
      <c r="E5579" s="410" t="s">
        <v>14381</v>
      </c>
      <c r="F5579" s="539" t="s">
        <v>14382</v>
      </c>
      <c r="G5579" s="270"/>
      <c r="H5579" s="283" t="s">
        <v>44</v>
      </c>
      <c r="I5579" s="283" t="s">
        <v>40</v>
      </c>
      <c r="J5579" s="298">
        <v>1800</v>
      </c>
      <c r="K5579" s="305"/>
      <c r="L5579" s="306"/>
      <c r="M5579" s="298">
        <v>1800</v>
      </c>
      <c r="N5579" s="305"/>
      <c r="O5579" s="306"/>
      <c r="P5579" s="330" t="s">
        <v>31</v>
      </c>
      <c r="Q5579" s="330" t="s">
        <v>31</v>
      </c>
      <c r="R5579" s="330" t="s">
        <v>31</v>
      </c>
      <c r="S5579" s="539" t="s">
        <v>14383</v>
      </c>
      <c r="T5579" s="377"/>
      <c r="U5579" s="377"/>
      <c r="V5579" s="270"/>
      <c r="W5579" s="270" t="s">
        <v>938</v>
      </c>
    </row>
    <row r="5580" s="253" customFormat="true" ht="25.5" hidden="true" spans="1:23">
      <c r="A5580" s="270">
        <f>MAX(A$3:A5579)+1</f>
        <v>5248</v>
      </c>
      <c r="B5580" s="270">
        <v>360100005</v>
      </c>
      <c r="C5580" s="539" t="s">
        <v>14384</v>
      </c>
      <c r="D5580" s="410" t="s">
        <v>4922</v>
      </c>
      <c r="E5580" s="410" t="s">
        <v>4921</v>
      </c>
      <c r="F5580" s="270"/>
      <c r="G5580" s="270"/>
      <c r="H5580" s="283" t="s">
        <v>44</v>
      </c>
      <c r="I5580" s="283" t="s">
        <v>40</v>
      </c>
      <c r="J5580" s="532">
        <v>400</v>
      </c>
      <c r="K5580" s="533"/>
      <c r="L5580" s="534"/>
      <c r="M5580" s="532">
        <v>400</v>
      </c>
      <c r="N5580" s="533"/>
      <c r="O5580" s="534"/>
      <c r="P5580" s="330" t="s">
        <v>31</v>
      </c>
      <c r="Q5580" s="330" t="s">
        <v>31</v>
      </c>
      <c r="R5580" s="330" t="s">
        <v>31</v>
      </c>
      <c r="S5580" s="270" t="s">
        <v>14385</v>
      </c>
      <c r="T5580" s="283"/>
      <c r="U5580" s="283"/>
      <c r="V5580" s="270"/>
      <c r="W5580" s="270" t="s">
        <v>21</v>
      </c>
    </row>
    <row r="5581" s="253" customFormat="true" ht="38.25" hidden="true" spans="1:23">
      <c r="A5581" s="270">
        <f>MAX(A$3:A5580)+1</f>
        <v>5249</v>
      </c>
      <c r="B5581" s="270">
        <v>360100006</v>
      </c>
      <c r="C5581" s="539" t="s">
        <v>14386</v>
      </c>
      <c r="D5581" s="410" t="s">
        <v>4922</v>
      </c>
      <c r="E5581" s="410" t="s">
        <v>4921</v>
      </c>
      <c r="F5581" s="539" t="s">
        <v>14377</v>
      </c>
      <c r="G5581" s="270"/>
      <c r="H5581" s="283" t="s">
        <v>44</v>
      </c>
      <c r="I5581" s="283" t="s">
        <v>40</v>
      </c>
      <c r="J5581" s="532">
        <v>1200</v>
      </c>
      <c r="K5581" s="533"/>
      <c r="L5581" s="534"/>
      <c r="M5581" s="532">
        <v>1200</v>
      </c>
      <c r="N5581" s="533"/>
      <c r="O5581" s="534"/>
      <c r="P5581" s="330" t="s">
        <v>31</v>
      </c>
      <c r="Q5581" s="330" t="s">
        <v>31</v>
      </c>
      <c r="R5581" s="330" t="s">
        <v>31</v>
      </c>
      <c r="S5581" s="539" t="s">
        <v>14387</v>
      </c>
      <c r="T5581" s="283"/>
      <c r="U5581" s="283"/>
      <c r="V5581" s="270"/>
      <c r="W5581" s="270" t="s">
        <v>21</v>
      </c>
    </row>
    <row r="5582" s="253" customFormat="true" ht="51" hidden="true" spans="1:23">
      <c r="A5582" s="270">
        <f>MAX(A$3:A5581)+1</f>
        <v>5250</v>
      </c>
      <c r="B5582" s="270">
        <v>360100007</v>
      </c>
      <c r="C5582" s="540" t="s">
        <v>14388</v>
      </c>
      <c r="D5582" s="410" t="s">
        <v>14389</v>
      </c>
      <c r="E5582" s="410" t="s">
        <v>14388</v>
      </c>
      <c r="F5582" s="540" t="s">
        <v>14390</v>
      </c>
      <c r="G5582" s="336" t="s">
        <v>14391</v>
      </c>
      <c r="H5582" s="283" t="s">
        <v>44</v>
      </c>
      <c r="I5582" s="377" t="s">
        <v>40</v>
      </c>
      <c r="J5582" s="298">
        <v>2014</v>
      </c>
      <c r="K5582" s="305"/>
      <c r="L5582" s="306"/>
      <c r="M5582" s="298">
        <v>2014</v>
      </c>
      <c r="N5582" s="305"/>
      <c r="O5582" s="306"/>
      <c r="P5582" s="330" t="s">
        <v>31</v>
      </c>
      <c r="Q5582" s="330" t="s">
        <v>31</v>
      </c>
      <c r="R5582" s="330" t="s">
        <v>31</v>
      </c>
      <c r="S5582" s="540" t="s">
        <v>14392</v>
      </c>
      <c r="T5582" s="283"/>
      <c r="U5582" s="377"/>
      <c r="V5582" s="283"/>
      <c r="W5582" s="270" t="s">
        <v>1806</v>
      </c>
    </row>
    <row r="5583" s="253" customFormat="true" ht="25.5" hidden="true" spans="1:23">
      <c r="A5583" s="270">
        <f>MAX(A$3:A5582)+1</f>
        <v>5251</v>
      </c>
      <c r="B5583" s="270">
        <v>360100008</v>
      </c>
      <c r="C5583" s="539" t="s">
        <v>14393</v>
      </c>
      <c r="D5583" s="410" t="s">
        <v>14394</v>
      </c>
      <c r="E5583" s="410" t="s">
        <v>14395</v>
      </c>
      <c r="F5583" s="539" t="s">
        <v>14396</v>
      </c>
      <c r="G5583" s="270"/>
      <c r="H5583" s="283" t="s">
        <v>44</v>
      </c>
      <c r="I5583" s="283" t="s">
        <v>40</v>
      </c>
      <c r="J5583" s="532">
        <v>1400</v>
      </c>
      <c r="K5583" s="533"/>
      <c r="L5583" s="534"/>
      <c r="M5583" s="532">
        <v>1400</v>
      </c>
      <c r="N5583" s="533"/>
      <c r="O5583" s="534"/>
      <c r="P5583" s="330" t="s">
        <v>31</v>
      </c>
      <c r="Q5583" s="330" t="s">
        <v>31</v>
      </c>
      <c r="R5583" s="330" t="s">
        <v>31</v>
      </c>
      <c r="S5583" s="539" t="s">
        <v>14397</v>
      </c>
      <c r="T5583" s="283"/>
      <c r="U5583" s="283"/>
      <c r="V5583" s="270"/>
      <c r="W5583" s="270" t="s">
        <v>21</v>
      </c>
    </row>
    <row r="5584" s="253" customFormat="true" ht="51" hidden="true" spans="1:23">
      <c r="A5584" s="270">
        <f>MAX(A$3:A5583)+1</f>
        <v>5252</v>
      </c>
      <c r="B5584" s="270">
        <v>360100009</v>
      </c>
      <c r="C5584" s="539" t="s">
        <v>14398</v>
      </c>
      <c r="D5584" s="410" t="s">
        <v>14394</v>
      </c>
      <c r="E5584" s="410" t="s">
        <v>14395</v>
      </c>
      <c r="F5584" s="539" t="s">
        <v>14399</v>
      </c>
      <c r="G5584" s="270" t="s">
        <v>14391</v>
      </c>
      <c r="H5584" s="283" t="s">
        <v>44</v>
      </c>
      <c r="I5584" s="283" t="s">
        <v>40</v>
      </c>
      <c r="J5584" s="532">
        <v>1600</v>
      </c>
      <c r="K5584" s="533"/>
      <c r="L5584" s="534"/>
      <c r="M5584" s="532">
        <v>1600</v>
      </c>
      <c r="N5584" s="533"/>
      <c r="O5584" s="534"/>
      <c r="P5584" s="330" t="s">
        <v>31</v>
      </c>
      <c r="Q5584" s="330" t="s">
        <v>31</v>
      </c>
      <c r="R5584" s="330" t="s">
        <v>31</v>
      </c>
      <c r="S5584" s="539" t="s">
        <v>14400</v>
      </c>
      <c r="T5584" s="283"/>
      <c r="U5584" s="283"/>
      <c r="V5584" s="270"/>
      <c r="W5584" s="270" t="s">
        <v>21</v>
      </c>
    </row>
    <row r="5585" s="253" customFormat="true" ht="25.5" hidden="true" spans="1:23">
      <c r="A5585" s="270">
        <f>MAX(A$3:A5584)+1</f>
        <v>5253</v>
      </c>
      <c r="B5585" s="270">
        <v>360100010</v>
      </c>
      <c r="C5585" s="539" t="s">
        <v>14401</v>
      </c>
      <c r="D5585" s="410" t="s">
        <v>14402</v>
      </c>
      <c r="E5585" s="410" t="s">
        <v>14403</v>
      </c>
      <c r="F5585" s="539" t="s">
        <v>14396</v>
      </c>
      <c r="G5585" s="270"/>
      <c r="H5585" s="283" t="s">
        <v>44</v>
      </c>
      <c r="I5585" s="283" t="s">
        <v>966</v>
      </c>
      <c r="J5585" s="532">
        <v>100</v>
      </c>
      <c r="K5585" s="533"/>
      <c r="L5585" s="534"/>
      <c r="M5585" s="532">
        <v>100</v>
      </c>
      <c r="N5585" s="533"/>
      <c r="O5585" s="534"/>
      <c r="P5585" s="330" t="s">
        <v>31</v>
      </c>
      <c r="Q5585" s="330" t="s">
        <v>31</v>
      </c>
      <c r="R5585" s="330" t="s">
        <v>31</v>
      </c>
      <c r="S5585" s="539" t="s">
        <v>14404</v>
      </c>
      <c r="T5585" s="283"/>
      <c r="U5585" s="283"/>
      <c r="V5585" s="270"/>
      <c r="W5585" s="270" t="s">
        <v>21</v>
      </c>
    </row>
    <row r="5586" s="253" customFormat="true" ht="25.5" hidden="true" spans="1:23">
      <c r="A5586" s="270">
        <f>MAX(A$3:A5585)+1</f>
        <v>5254</v>
      </c>
      <c r="B5586" s="270">
        <v>360100011</v>
      </c>
      <c r="C5586" s="539" t="s">
        <v>14405</v>
      </c>
      <c r="D5586" s="410" t="s">
        <v>14402</v>
      </c>
      <c r="E5586" s="410" t="s">
        <v>14403</v>
      </c>
      <c r="F5586" s="539" t="s">
        <v>14396</v>
      </c>
      <c r="G5586" s="270"/>
      <c r="H5586" s="283" t="s">
        <v>44</v>
      </c>
      <c r="I5586" s="283" t="s">
        <v>14406</v>
      </c>
      <c r="J5586" s="532">
        <v>300</v>
      </c>
      <c r="K5586" s="533"/>
      <c r="L5586" s="534"/>
      <c r="M5586" s="532">
        <v>300</v>
      </c>
      <c r="N5586" s="533"/>
      <c r="O5586" s="534"/>
      <c r="P5586" s="330" t="s">
        <v>31</v>
      </c>
      <c r="Q5586" s="330" t="s">
        <v>31</v>
      </c>
      <c r="R5586" s="330" t="s">
        <v>31</v>
      </c>
      <c r="S5586" s="270"/>
      <c r="T5586" s="283"/>
      <c r="U5586" s="283"/>
      <c r="V5586" s="270"/>
      <c r="W5586" s="270" t="s">
        <v>21</v>
      </c>
    </row>
    <row r="5587" s="253" customFormat="true" ht="25.5" hidden="true" spans="1:23">
      <c r="A5587" s="270">
        <f>MAX(A$3:A5586)+1</f>
        <v>5255</v>
      </c>
      <c r="B5587" s="270">
        <v>360100012</v>
      </c>
      <c r="C5587" s="539" t="s">
        <v>14407</v>
      </c>
      <c r="D5587" s="410" t="s">
        <v>14402</v>
      </c>
      <c r="E5587" s="410" t="s">
        <v>14403</v>
      </c>
      <c r="F5587" s="539" t="s">
        <v>14396</v>
      </c>
      <c r="G5587" s="270"/>
      <c r="H5587" s="283" t="s">
        <v>44</v>
      </c>
      <c r="I5587" s="283" t="s">
        <v>14406</v>
      </c>
      <c r="J5587" s="532">
        <v>500</v>
      </c>
      <c r="K5587" s="533"/>
      <c r="L5587" s="534"/>
      <c r="M5587" s="532">
        <v>500</v>
      </c>
      <c r="N5587" s="533"/>
      <c r="O5587" s="534"/>
      <c r="P5587" s="330" t="s">
        <v>31</v>
      </c>
      <c r="Q5587" s="330" t="s">
        <v>31</v>
      </c>
      <c r="R5587" s="330" t="s">
        <v>31</v>
      </c>
      <c r="S5587" s="270" t="s">
        <v>14408</v>
      </c>
      <c r="T5587" s="283"/>
      <c r="U5587" s="283"/>
      <c r="V5587" s="270"/>
      <c r="W5587" s="270" t="s">
        <v>21</v>
      </c>
    </row>
    <row r="5588" s="253" customFormat="true" ht="25.5" hidden="true" spans="1:23">
      <c r="A5588" s="270">
        <f>MAX(A$3:A5587)+1</f>
        <v>5256</v>
      </c>
      <c r="B5588" s="270">
        <v>360100013</v>
      </c>
      <c r="C5588" s="270" t="s">
        <v>14409</v>
      </c>
      <c r="D5588" s="410" t="s">
        <v>7768</v>
      </c>
      <c r="E5588" s="410" t="s">
        <v>7767</v>
      </c>
      <c r="F5588" s="270" t="s">
        <v>14410</v>
      </c>
      <c r="G5588" s="270"/>
      <c r="H5588" s="283" t="s">
        <v>44</v>
      </c>
      <c r="I5588" s="283" t="s">
        <v>14411</v>
      </c>
      <c r="J5588" s="532">
        <v>60</v>
      </c>
      <c r="K5588" s="533"/>
      <c r="L5588" s="534"/>
      <c r="M5588" s="532">
        <v>60</v>
      </c>
      <c r="N5588" s="533"/>
      <c r="O5588" s="534"/>
      <c r="P5588" s="330" t="s">
        <v>31</v>
      </c>
      <c r="Q5588" s="330" t="s">
        <v>31</v>
      </c>
      <c r="R5588" s="330" t="s">
        <v>31</v>
      </c>
      <c r="S5588" s="270" t="s">
        <v>14412</v>
      </c>
      <c r="T5588" s="283"/>
      <c r="U5588" s="283"/>
      <c r="V5588" s="270"/>
      <c r="W5588" s="270" t="s">
        <v>21</v>
      </c>
    </row>
    <row r="5589" s="253" customFormat="true" ht="38.25" hidden="true" spans="1:23">
      <c r="A5589" s="270">
        <f>MAX(A$3:A5588)+1</f>
        <v>5257</v>
      </c>
      <c r="B5589" s="270">
        <v>360100014</v>
      </c>
      <c r="C5589" s="539" t="s">
        <v>14413</v>
      </c>
      <c r="D5589" s="411" t="s">
        <v>14414</v>
      </c>
      <c r="E5589" s="410" t="s">
        <v>14413</v>
      </c>
      <c r="F5589" s="539" t="s">
        <v>14415</v>
      </c>
      <c r="G5589" s="539"/>
      <c r="H5589" s="283" t="s">
        <v>44</v>
      </c>
      <c r="I5589" s="283" t="s">
        <v>40</v>
      </c>
      <c r="J5589" s="532">
        <v>800</v>
      </c>
      <c r="K5589" s="533"/>
      <c r="L5589" s="534"/>
      <c r="M5589" s="532">
        <v>800</v>
      </c>
      <c r="N5589" s="533"/>
      <c r="O5589" s="534"/>
      <c r="P5589" s="330" t="s">
        <v>31</v>
      </c>
      <c r="Q5589" s="330" t="s">
        <v>31</v>
      </c>
      <c r="R5589" s="330" t="s">
        <v>31</v>
      </c>
      <c r="S5589" s="539" t="s">
        <v>14416</v>
      </c>
      <c r="T5589" s="283"/>
      <c r="U5589" s="283"/>
      <c r="V5589" s="270"/>
      <c r="W5589" s="270" t="s">
        <v>21</v>
      </c>
    </row>
    <row r="5590" s="253" customFormat="true" ht="25.5" hidden="true" spans="1:23">
      <c r="A5590" s="270">
        <f>MAX(A$3:A5589)+1</f>
        <v>5258</v>
      </c>
      <c r="B5590" s="270">
        <v>360100015</v>
      </c>
      <c r="C5590" s="539" t="s">
        <v>14417</v>
      </c>
      <c r="D5590" s="410" t="s">
        <v>4922</v>
      </c>
      <c r="E5590" s="410" t="s">
        <v>4921</v>
      </c>
      <c r="F5590" s="539"/>
      <c r="G5590" s="539" t="s">
        <v>14418</v>
      </c>
      <c r="H5590" s="283" t="s">
        <v>44</v>
      </c>
      <c r="I5590" s="283" t="s">
        <v>4718</v>
      </c>
      <c r="J5590" s="532">
        <v>40</v>
      </c>
      <c r="K5590" s="533"/>
      <c r="L5590" s="534"/>
      <c r="M5590" s="532">
        <v>40</v>
      </c>
      <c r="N5590" s="533"/>
      <c r="O5590" s="534"/>
      <c r="P5590" s="330" t="s">
        <v>31</v>
      </c>
      <c r="Q5590" s="330" t="s">
        <v>31</v>
      </c>
      <c r="R5590" s="330" t="s">
        <v>31</v>
      </c>
      <c r="S5590" s="539" t="s">
        <v>14419</v>
      </c>
      <c r="T5590" s="283"/>
      <c r="U5590" s="283"/>
      <c r="V5590" s="270"/>
      <c r="W5590" s="270" t="s">
        <v>21</v>
      </c>
    </row>
    <row r="5591" s="253" customFormat="true" ht="38.25" hidden="true" spans="1:23">
      <c r="A5591" s="270">
        <f>MAX(A$3:A5590)+1</f>
        <v>5259</v>
      </c>
      <c r="B5591" s="270">
        <v>360100016</v>
      </c>
      <c r="C5591" s="539" t="s">
        <v>14420</v>
      </c>
      <c r="D5591" s="410" t="s">
        <v>4922</v>
      </c>
      <c r="E5591" s="410" t="s">
        <v>4921</v>
      </c>
      <c r="F5591" s="539"/>
      <c r="G5591" s="539" t="s">
        <v>14418</v>
      </c>
      <c r="H5591" s="283" t="s">
        <v>44</v>
      </c>
      <c r="I5591" s="283" t="s">
        <v>40</v>
      </c>
      <c r="J5591" s="532">
        <v>800</v>
      </c>
      <c r="K5591" s="533"/>
      <c r="L5591" s="534"/>
      <c r="M5591" s="532">
        <v>800</v>
      </c>
      <c r="N5591" s="533"/>
      <c r="O5591" s="534"/>
      <c r="P5591" s="330" t="s">
        <v>31</v>
      </c>
      <c r="Q5591" s="330" t="s">
        <v>31</v>
      </c>
      <c r="R5591" s="330" t="s">
        <v>31</v>
      </c>
      <c r="S5591" s="539" t="s">
        <v>14421</v>
      </c>
      <c r="T5591" s="283"/>
      <c r="U5591" s="283"/>
      <c r="V5591" s="270"/>
      <c r="W5591" s="270" t="s">
        <v>21</v>
      </c>
    </row>
    <row r="5592" s="253" customFormat="true" ht="51" hidden="true" spans="1:23">
      <c r="A5592" s="270">
        <f>MAX(A$3:A5591)+1</f>
        <v>5260</v>
      </c>
      <c r="B5592" s="270">
        <v>360100017</v>
      </c>
      <c r="C5592" s="540" t="s">
        <v>14422</v>
      </c>
      <c r="D5592" s="410" t="s">
        <v>1811</v>
      </c>
      <c r="E5592" s="410" t="s">
        <v>1812</v>
      </c>
      <c r="F5592" s="540" t="s">
        <v>14423</v>
      </c>
      <c r="G5592" s="540" t="s">
        <v>14424</v>
      </c>
      <c r="H5592" s="283" t="s">
        <v>44</v>
      </c>
      <c r="I5592" s="377" t="s">
        <v>12740</v>
      </c>
      <c r="J5592" s="298">
        <v>1693</v>
      </c>
      <c r="K5592" s="305"/>
      <c r="L5592" s="306"/>
      <c r="M5592" s="298">
        <v>1693</v>
      </c>
      <c r="N5592" s="305"/>
      <c r="O5592" s="306"/>
      <c r="P5592" s="330" t="s">
        <v>31</v>
      </c>
      <c r="Q5592" s="330" t="s">
        <v>31</v>
      </c>
      <c r="R5592" s="330" t="s">
        <v>31</v>
      </c>
      <c r="S5592" s="540" t="s">
        <v>14425</v>
      </c>
      <c r="T5592" s="283"/>
      <c r="U5592" s="377"/>
      <c r="V5592" s="283"/>
      <c r="W5592" s="270" t="s">
        <v>1806</v>
      </c>
    </row>
    <row r="5593" s="253" customFormat="true" ht="51" hidden="true" spans="1:23">
      <c r="A5593" s="270">
        <f>MAX(A$3:A5592)+1</f>
        <v>5261</v>
      </c>
      <c r="B5593" s="270">
        <v>360100018</v>
      </c>
      <c r="C5593" s="539" t="s">
        <v>14426</v>
      </c>
      <c r="D5593" s="410" t="s">
        <v>12730</v>
      </c>
      <c r="E5593" s="410" t="s">
        <v>12729</v>
      </c>
      <c r="F5593" s="539" t="s">
        <v>14427</v>
      </c>
      <c r="G5593" s="539" t="s">
        <v>14428</v>
      </c>
      <c r="H5593" s="283" t="s">
        <v>44</v>
      </c>
      <c r="I5593" s="283" t="s">
        <v>12740</v>
      </c>
      <c r="J5593" s="532">
        <v>1500</v>
      </c>
      <c r="K5593" s="533"/>
      <c r="L5593" s="534"/>
      <c r="M5593" s="532">
        <v>1500</v>
      </c>
      <c r="N5593" s="533"/>
      <c r="O5593" s="534"/>
      <c r="P5593" s="330" t="s">
        <v>31</v>
      </c>
      <c r="Q5593" s="330" t="s">
        <v>31</v>
      </c>
      <c r="R5593" s="330" t="s">
        <v>31</v>
      </c>
      <c r="S5593" s="539" t="s">
        <v>14429</v>
      </c>
      <c r="T5593" s="283"/>
      <c r="U5593" s="283"/>
      <c r="V5593" s="270"/>
      <c r="W5593" s="270" t="s">
        <v>21</v>
      </c>
    </row>
    <row r="5594" s="253" customFormat="true" ht="25.5" hidden="true" spans="1:23">
      <c r="A5594" s="270">
        <f>MAX(A$3:A5593)+1</f>
        <v>5262</v>
      </c>
      <c r="B5594" s="270">
        <v>360100019</v>
      </c>
      <c r="C5594" s="539" t="s">
        <v>14430</v>
      </c>
      <c r="D5594" s="410" t="s">
        <v>4922</v>
      </c>
      <c r="E5594" s="410" t="s">
        <v>4921</v>
      </c>
      <c r="F5594" s="539" t="s">
        <v>14431</v>
      </c>
      <c r="G5594" s="539" t="s">
        <v>14432</v>
      </c>
      <c r="H5594" s="283" t="s">
        <v>44</v>
      </c>
      <c r="I5594" s="283" t="s">
        <v>14433</v>
      </c>
      <c r="J5594" s="532">
        <v>100</v>
      </c>
      <c r="K5594" s="533"/>
      <c r="L5594" s="534"/>
      <c r="M5594" s="532">
        <v>100</v>
      </c>
      <c r="N5594" s="533"/>
      <c r="O5594" s="534"/>
      <c r="P5594" s="330" t="s">
        <v>31</v>
      </c>
      <c r="Q5594" s="330" t="s">
        <v>31</v>
      </c>
      <c r="R5594" s="330" t="s">
        <v>31</v>
      </c>
      <c r="S5594" s="270"/>
      <c r="T5594" s="283"/>
      <c r="U5594" s="283"/>
      <c r="V5594" s="270"/>
      <c r="W5594" s="270" t="s">
        <v>21</v>
      </c>
    </row>
    <row r="5595" s="253" customFormat="true" ht="25.5" hidden="true" spans="1:23">
      <c r="A5595" s="270">
        <f>MAX(A$3:A5594)+1</f>
        <v>5263</v>
      </c>
      <c r="B5595" s="270">
        <v>360100020</v>
      </c>
      <c r="C5595" s="539" t="s">
        <v>14434</v>
      </c>
      <c r="D5595" s="410" t="s">
        <v>4922</v>
      </c>
      <c r="E5595" s="410" t="s">
        <v>4921</v>
      </c>
      <c r="F5595" s="539" t="s">
        <v>14431</v>
      </c>
      <c r="G5595" s="539" t="s">
        <v>14432</v>
      </c>
      <c r="H5595" s="283" t="s">
        <v>44</v>
      </c>
      <c r="I5595" s="283" t="s">
        <v>14435</v>
      </c>
      <c r="J5595" s="532">
        <v>200</v>
      </c>
      <c r="K5595" s="533"/>
      <c r="L5595" s="534"/>
      <c r="M5595" s="532">
        <v>200</v>
      </c>
      <c r="N5595" s="533"/>
      <c r="O5595" s="534"/>
      <c r="P5595" s="330" t="s">
        <v>31</v>
      </c>
      <c r="Q5595" s="330" t="s">
        <v>31</v>
      </c>
      <c r="R5595" s="330" t="s">
        <v>31</v>
      </c>
      <c r="S5595" s="270"/>
      <c r="T5595" s="283"/>
      <c r="U5595" s="283"/>
      <c r="V5595" s="270"/>
      <c r="W5595" s="270" t="s">
        <v>21</v>
      </c>
    </row>
    <row r="5596" s="253" customFormat="true" ht="38.25" hidden="true" spans="1:23">
      <c r="A5596" s="270">
        <f>MAX(A$3:A5595)+1</f>
        <v>5264</v>
      </c>
      <c r="B5596" s="270">
        <v>360100021</v>
      </c>
      <c r="C5596" s="539" t="s">
        <v>14436</v>
      </c>
      <c r="D5596" s="410" t="s">
        <v>4922</v>
      </c>
      <c r="E5596" s="410" t="s">
        <v>4921</v>
      </c>
      <c r="F5596" s="539" t="s">
        <v>14437</v>
      </c>
      <c r="G5596" s="539" t="s">
        <v>7554</v>
      </c>
      <c r="H5596" s="283" t="s">
        <v>44</v>
      </c>
      <c r="I5596" s="283" t="s">
        <v>14433</v>
      </c>
      <c r="J5596" s="532">
        <v>200</v>
      </c>
      <c r="K5596" s="533"/>
      <c r="L5596" s="534"/>
      <c r="M5596" s="532">
        <v>200</v>
      </c>
      <c r="N5596" s="533"/>
      <c r="O5596" s="534"/>
      <c r="P5596" s="330" t="s">
        <v>31</v>
      </c>
      <c r="Q5596" s="330" t="s">
        <v>31</v>
      </c>
      <c r="R5596" s="330" t="s">
        <v>31</v>
      </c>
      <c r="S5596" s="270"/>
      <c r="T5596" s="283"/>
      <c r="U5596" s="283"/>
      <c r="V5596" s="270"/>
      <c r="W5596" s="270" t="s">
        <v>21</v>
      </c>
    </row>
    <row r="5597" s="253" customFormat="true" ht="25.5" hidden="true" spans="1:23">
      <c r="A5597" s="270">
        <f>MAX(A$3:A5596)+1</f>
        <v>5265</v>
      </c>
      <c r="B5597" s="270">
        <v>360100022</v>
      </c>
      <c r="C5597" s="539" t="s">
        <v>14438</v>
      </c>
      <c r="D5597" s="410" t="s">
        <v>4922</v>
      </c>
      <c r="E5597" s="410" t="s">
        <v>4921</v>
      </c>
      <c r="F5597" s="539" t="s">
        <v>14437</v>
      </c>
      <c r="G5597" s="539"/>
      <c r="H5597" s="283" t="s">
        <v>44</v>
      </c>
      <c r="I5597" s="283" t="s">
        <v>14435</v>
      </c>
      <c r="J5597" s="532">
        <v>500</v>
      </c>
      <c r="K5597" s="533"/>
      <c r="L5597" s="534"/>
      <c r="M5597" s="532">
        <v>500</v>
      </c>
      <c r="N5597" s="533"/>
      <c r="O5597" s="534"/>
      <c r="P5597" s="330" t="s">
        <v>31</v>
      </c>
      <c r="Q5597" s="330" t="s">
        <v>31</v>
      </c>
      <c r="R5597" s="330" t="s">
        <v>31</v>
      </c>
      <c r="S5597" s="270"/>
      <c r="T5597" s="283"/>
      <c r="U5597" s="283"/>
      <c r="V5597" s="270"/>
      <c r="W5597" s="270" t="s">
        <v>21</v>
      </c>
    </row>
    <row r="5598" s="253" customFormat="true" ht="25.5" hidden="true" spans="1:23">
      <c r="A5598" s="270">
        <f>MAX(A$3:A5597)+1</f>
        <v>5266</v>
      </c>
      <c r="B5598" s="270">
        <v>360100023</v>
      </c>
      <c r="C5598" s="539" t="s">
        <v>14439</v>
      </c>
      <c r="D5598" s="410" t="s">
        <v>14440</v>
      </c>
      <c r="E5598" s="410" t="s">
        <v>14439</v>
      </c>
      <c r="F5598" s="539" t="s">
        <v>14441</v>
      </c>
      <c r="G5598" s="539" t="s">
        <v>14442</v>
      </c>
      <c r="H5598" s="283" t="s">
        <v>29</v>
      </c>
      <c r="I5598" s="283" t="s">
        <v>463</v>
      </c>
      <c r="J5598" s="532">
        <v>50</v>
      </c>
      <c r="K5598" s="533"/>
      <c r="L5598" s="534"/>
      <c r="M5598" s="532">
        <v>50</v>
      </c>
      <c r="N5598" s="533"/>
      <c r="O5598" s="534"/>
      <c r="P5598" s="330" t="s">
        <v>31</v>
      </c>
      <c r="Q5598" s="330" t="s">
        <v>31</v>
      </c>
      <c r="R5598" s="330" t="s">
        <v>31</v>
      </c>
      <c r="S5598" s="270"/>
      <c r="T5598" s="283"/>
      <c r="U5598" s="283"/>
      <c r="V5598" s="270"/>
      <c r="W5598" s="270" t="s">
        <v>21</v>
      </c>
    </row>
    <row r="5599" s="253" customFormat="true" ht="76.5" hidden="true" spans="1:23">
      <c r="A5599" s="270">
        <f>MAX(A$3:A5598)+1</f>
        <v>5267</v>
      </c>
      <c r="B5599" s="270">
        <v>360100024</v>
      </c>
      <c r="C5599" s="539" t="s">
        <v>14443</v>
      </c>
      <c r="D5599" s="410" t="s">
        <v>7788</v>
      </c>
      <c r="E5599" s="410" t="s">
        <v>7787</v>
      </c>
      <c r="F5599" s="539" t="s">
        <v>14444</v>
      </c>
      <c r="G5599" s="539" t="s">
        <v>14445</v>
      </c>
      <c r="H5599" s="283" t="s">
        <v>29</v>
      </c>
      <c r="I5599" s="283" t="s">
        <v>40</v>
      </c>
      <c r="J5599" s="532">
        <v>7000</v>
      </c>
      <c r="K5599" s="533"/>
      <c r="L5599" s="534"/>
      <c r="M5599" s="532">
        <v>7000</v>
      </c>
      <c r="N5599" s="533"/>
      <c r="O5599" s="534"/>
      <c r="P5599" s="330" t="s">
        <v>31</v>
      </c>
      <c r="Q5599" s="330" t="s">
        <v>31</v>
      </c>
      <c r="R5599" s="330" t="s">
        <v>31</v>
      </c>
      <c r="S5599" s="270"/>
      <c r="T5599" s="283"/>
      <c r="U5599" s="283"/>
      <c r="V5599" s="270"/>
      <c r="W5599" s="270" t="s">
        <v>21</v>
      </c>
    </row>
    <row r="5600" s="253" customFormat="true" ht="38.25" hidden="true" spans="1:23">
      <c r="A5600" s="270">
        <f>MAX(A$3:A5599)+1</f>
        <v>5268</v>
      </c>
      <c r="B5600" s="270" t="s">
        <v>14446</v>
      </c>
      <c r="C5600" s="539" t="s">
        <v>14447</v>
      </c>
      <c r="D5600" s="410" t="s">
        <v>7788</v>
      </c>
      <c r="E5600" s="410" t="s">
        <v>7787</v>
      </c>
      <c r="F5600" s="539" t="s">
        <v>14448</v>
      </c>
      <c r="G5600" s="539" t="s">
        <v>14449</v>
      </c>
      <c r="H5600" s="283" t="s">
        <v>29</v>
      </c>
      <c r="I5600" s="283" t="s">
        <v>40</v>
      </c>
      <c r="J5600" s="532">
        <v>300</v>
      </c>
      <c r="K5600" s="533"/>
      <c r="L5600" s="534"/>
      <c r="M5600" s="532">
        <v>300</v>
      </c>
      <c r="N5600" s="533"/>
      <c r="O5600" s="534"/>
      <c r="P5600" s="330" t="s">
        <v>31</v>
      </c>
      <c r="Q5600" s="330" t="s">
        <v>31</v>
      </c>
      <c r="R5600" s="330" t="s">
        <v>31</v>
      </c>
      <c r="S5600" s="270"/>
      <c r="T5600" s="283"/>
      <c r="U5600" s="283"/>
      <c r="V5600" s="270"/>
      <c r="W5600" s="270" t="s">
        <v>21</v>
      </c>
    </row>
    <row r="5601" s="253" customFormat="true" ht="25.5" hidden="true" spans="1:23">
      <c r="A5601" s="270">
        <f>MAX(A$3:A5600)+1</f>
        <v>5269</v>
      </c>
      <c r="B5601" s="270" t="s">
        <v>14450</v>
      </c>
      <c r="C5601" s="539" t="s">
        <v>14451</v>
      </c>
      <c r="D5601" s="410" t="s">
        <v>7788</v>
      </c>
      <c r="E5601" s="410" t="s">
        <v>7787</v>
      </c>
      <c r="F5601" s="539" t="s">
        <v>14452</v>
      </c>
      <c r="G5601" s="539" t="s">
        <v>14453</v>
      </c>
      <c r="H5601" s="283" t="s">
        <v>29</v>
      </c>
      <c r="I5601" s="283" t="s">
        <v>40</v>
      </c>
      <c r="J5601" s="532">
        <v>200</v>
      </c>
      <c r="K5601" s="533"/>
      <c r="L5601" s="534"/>
      <c r="M5601" s="532">
        <v>200</v>
      </c>
      <c r="N5601" s="533"/>
      <c r="O5601" s="534"/>
      <c r="P5601" s="330" t="s">
        <v>31</v>
      </c>
      <c r="Q5601" s="330" t="s">
        <v>31</v>
      </c>
      <c r="R5601" s="330" t="s">
        <v>31</v>
      </c>
      <c r="S5601" s="270"/>
      <c r="T5601" s="283"/>
      <c r="U5601" s="283"/>
      <c r="V5601" s="270"/>
      <c r="W5601" s="270" t="s">
        <v>21</v>
      </c>
    </row>
    <row r="5602" s="253" customFormat="true" ht="38.25" hidden="true" spans="1:23">
      <c r="A5602" s="270">
        <f>MAX(A$3:A5601)+1</f>
        <v>5270</v>
      </c>
      <c r="B5602" s="270" t="s">
        <v>14454</v>
      </c>
      <c r="C5602" s="539" t="s">
        <v>14455</v>
      </c>
      <c r="D5602" s="410" t="s">
        <v>7788</v>
      </c>
      <c r="E5602" s="410" t="s">
        <v>7787</v>
      </c>
      <c r="F5602" s="539" t="s">
        <v>14456</v>
      </c>
      <c r="G5602" s="539"/>
      <c r="H5602" s="283" t="s">
        <v>29</v>
      </c>
      <c r="I5602" s="283" t="s">
        <v>40</v>
      </c>
      <c r="J5602" s="532">
        <v>1000</v>
      </c>
      <c r="K5602" s="533"/>
      <c r="L5602" s="534"/>
      <c r="M5602" s="532">
        <v>1000</v>
      </c>
      <c r="N5602" s="533"/>
      <c r="O5602" s="534"/>
      <c r="P5602" s="330" t="s">
        <v>31</v>
      </c>
      <c r="Q5602" s="330" t="s">
        <v>31</v>
      </c>
      <c r="R5602" s="330" t="s">
        <v>31</v>
      </c>
      <c r="S5602" s="270"/>
      <c r="T5602" s="283"/>
      <c r="U5602" s="283"/>
      <c r="V5602" s="270"/>
      <c r="W5602" s="270" t="s">
        <v>21</v>
      </c>
    </row>
    <row r="5603" s="253" customFormat="true" ht="38.25" hidden="true" spans="1:23">
      <c r="A5603" s="270">
        <f>MAX(A$3:A5602)+1</f>
        <v>5271</v>
      </c>
      <c r="B5603" s="270" t="s">
        <v>14457</v>
      </c>
      <c r="C5603" s="539" t="s">
        <v>14458</v>
      </c>
      <c r="D5603" s="410" t="s">
        <v>7788</v>
      </c>
      <c r="E5603" s="410" t="s">
        <v>7787</v>
      </c>
      <c r="F5603" s="539" t="s">
        <v>14459</v>
      </c>
      <c r="G5603" s="539" t="s">
        <v>14460</v>
      </c>
      <c r="H5603" s="283" t="s">
        <v>29</v>
      </c>
      <c r="I5603" s="283" t="s">
        <v>40</v>
      </c>
      <c r="J5603" s="532">
        <v>2000</v>
      </c>
      <c r="K5603" s="533"/>
      <c r="L5603" s="534"/>
      <c r="M5603" s="532">
        <v>2000</v>
      </c>
      <c r="N5603" s="533"/>
      <c r="O5603" s="534"/>
      <c r="P5603" s="330" t="s">
        <v>31</v>
      </c>
      <c r="Q5603" s="330" t="s">
        <v>31</v>
      </c>
      <c r="R5603" s="330" t="s">
        <v>31</v>
      </c>
      <c r="S5603" s="270"/>
      <c r="T5603" s="283"/>
      <c r="U5603" s="283"/>
      <c r="V5603" s="270"/>
      <c r="W5603" s="270" t="s">
        <v>21</v>
      </c>
    </row>
    <row r="5604" s="253" customFormat="true" ht="38.25" hidden="true" spans="1:23">
      <c r="A5604" s="270">
        <f>MAX(A$3:A5603)+1</f>
        <v>5272</v>
      </c>
      <c r="B5604" s="270">
        <v>360100025</v>
      </c>
      <c r="C5604" s="270" t="s">
        <v>14461</v>
      </c>
      <c r="D5604" s="410" t="s">
        <v>8780</v>
      </c>
      <c r="E5604" s="410" t="s">
        <v>8781</v>
      </c>
      <c r="F5604" s="270"/>
      <c r="G5604" s="270"/>
      <c r="H5604" s="283" t="s">
        <v>29</v>
      </c>
      <c r="I5604" s="283"/>
      <c r="J5604" s="532"/>
      <c r="K5604" s="533"/>
      <c r="L5604" s="534"/>
      <c r="M5604" s="532"/>
      <c r="N5604" s="533"/>
      <c r="O5604" s="534"/>
      <c r="P5604" s="330"/>
      <c r="Q5604" s="330"/>
      <c r="R5604" s="330"/>
      <c r="S5604" s="270"/>
      <c r="T5604" s="283"/>
      <c r="U5604" s="283"/>
      <c r="V5604" s="270"/>
      <c r="W5604" s="270" t="s">
        <v>21</v>
      </c>
    </row>
    <row r="5605" s="253" customFormat="true" ht="51" hidden="true" spans="1:23">
      <c r="A5605" s="270">
        <f>MAX(A$3:A5604)+1</f>
        <v>5273</v>
      </c>
      <c r="B5605" s="270" t="s">
        <v>14462</v>
      </c>
      <c r="C5605" s="539" t="s">
        <v>14463</v>
      </c>
      <c r="D5605" s="410" t="s">
        <v>8780</v>
      </c>
      <c r="E5605" s="410" t="s">
        <v>8781</v>
      </c>
      <c r="F5605" s="539" t="s">
        <v>14464</v>
      </c>
      <c r="G5605" s="539" t="s">
        <v>14465</v>
      </c>
      <c r="H5605" s="283" t="s">
        <v>29</v>
      </c>
      <c r="I5605" s="283" t="s">
        <v>14466</v>
      </c>
      <c r="J5605" s="532">
        <v>5000</v>
      </c>
      <c r="K5605" s="533"/>
      <c r="L5605" s="534"/>
      <c r="M5605" s="532">
        <v>5000</v>
      </c>
      <c r="N5605" s="533"/>
      <c r="O5605" s="534"/>
      <c r="P5605" s="330" t="s">
        <v>31</v>
      </c>
      <c r="Q5605" s="330" t="s">
        <v>31</v>
      </c>
      <c r="R5605" s="330" t="s">
        <v>31</v>
      </c>
      <c r="S5605" s="270"/>
      <c r="T5605" s="283"/>
      <c r="U5605" s="283"/>
      <c r="V5605" s="270"/>
      <c r="W5605" s="270" t="s">
        <v>21</v>
      </c>
    </row>
    <row r="5606" s="253" customFormat="true" ht="51" hidden="true" spans="1:23">
      <c r="A5606" s="270">
        <f>MAX(A$3:A5605)+1</f>
        <v>5274</v>
      </c>
      <c r="B5606" s="270" t="s">
        <v>14467</v>
      </c>
      <c r="C5606" s="539" t="s">
        <v>14468</v>
      </c>
      <c r="D5606" s="410" t="s">
        <v>8780</v>
      </c>
      <c r="E5606" s="410" t="s">
        <v>8781</v>
      </c>
      <c r="F5606" s="539" t="s">
        <v>14464</v>
      </c>
      <c r="G5606" s="539" t="s">
        <v>14465</v>
      </c>
      <c r="H5606" s="283" t="s">
        <v>29</v>
      </c>
      <c r="I5606" s="283" t="s">
        <v>14466</v>
      </c>
      <c r="J5606" s="532">
        <v>5000</v>
      </c>
      <c r="K5606" s="533"/>
      <c r="L5606" s="534"/>
      <c r="M5606" s="532">
        <v>5000</v>
      </c>
      <c r="N5606" s="533"/>
      <c r="O5606" s="534"/>
      <c r="P5606" s="330" t="s">
        <v>31</v>
      </c>
      <c r="Q5606" s="330" t="s">
        <v>31</v>
      </c>
      <c r="R5606" s="330" t="s">
        <v>31</v>
      </c>
      <c r="S5606" s="270"/>
      <c r="T5606" s="283"/>
      <c r="U5606" s="283"/>
      <c r="V5606" s="270"/>
      <c r="W5606" s="270" t="s">
        <v>21</v>
      </c>
    </row>
    <row r="5607" s="253" customFormat="true" ht="38.25" hidden="true" spans="1:23">
      <c r="A5607" s="270">
        <f>MAX(A$3:A5606)+1</f>
        <v>5275</v>
      </c>
      <c r="B5607" s="270" t="s">
        <v>14469</v>
      </c>
      <c r="C5607" s="539" t="s">
        <v>14470</v>
      </c>
      <c r="D5607" s="410" t="s">
        <v>8780</v>
      </c>
      <c r="E5607" s="410" t="s">
        <v>8781</v>
      </c>
      <c r="F5607" s="539" t="s">
        <v>14471</v>
      </c>
      <c r="G5607" s="539" t="s">
        <v>14472</v>
      </c>
      <c r="H5607" s="283" t="s">
        <v>29</v>
      </c>
      <c r="I5607" s="283" t="s">
        <v>14466</v>
      </c>
      <c r="J5607" s="532">
        <v>2000</v>
      </c>
      <c r="K5607" s="533"/>
      <c r="L5607" s="534"/>
      <c r="M5607" s="532">
        <v>2000</v>
      </c>
      <c r="N5607" s="533"/>
      <c r="O5607" s="534"/>
      <c r="P5607" s="330" t="s">
        <v>31</v>
      </c>
      <c r="Q5607" s="330" t="s">
        <v>31</v>
      </c>
      <c r="R5607" s="330" t="s">
        <v>31</v>
      </c>
      <c r="S5607" s="270"/>
      <c r="T5607" s="283"/>
      <c r="U5607" s="283"/>
      <c r="V5607" s="270"/>
      <c r="W5607" s="270" t="s">
        <v>21</v>
      </c>
    </row>
    <row r="5608" s="253" customFormat="true" ht="25.5" hidden="true" spans="1:23">
      <c r="A5608" s="270">
        <f>MAX(A$3:A5607)+1</f>
        <v>5276</v>
      </c>
      <c r="B5608" s="270" t="s">
        <v>14473</v>
      </c>
      <c r="C5608" s="539" t="s">
        <v>14474</v>
      </c>
      <c r="D5608" s="410" t="s">
        <v>8780</v>
      </c>
      <c r="E5608" s="410" t="s">
        <v>8781</v>
      </c>
      <c r="F5608" s="539" t="s">
        <v>14475</v>
      </c>
      <c r="G5608" s="539"/>
      <c r="H5608" s="283" t="s">
        <v>29</v>
      </c>
      <c r="I5608" s="283" t="s">
        <v>14466</v>
      </c>
      <c r="J5608" s="532">
        <v>1000</v>
      </c>
      <c r="K5608" s="533"/>
      <c r="L5608" s="534"/>
      <c r="M5608" s="532">
        <v>1000</v>
      </c>
      <c r="N5608" s="533"/>
      <c r="O5608" s="534"/>
      <c r="P5608" s="330" t="s">
        <v>31</v>
      </c>
      <c r="Q5608" s="330" t="s">
        <v>31</v>
      </c>
      <c r="R5608" s="330" t="s">
        <v>31</v>
      </c>
      <c r="S5608" s="270"/>
      <c r="T5608" s="283"/>
      <c r="U5608" s="283"/>
      <c r="V5608" s="270"/>
      <c r="W5608" s="270" t="s">
        <v>21</v>
      </c>
    </row>
    <row r="5609" s="253" customFormat="true" ht="25.5" hidden="true" spans="1:23">
      <c r="A5609" s="270">
        <f>MAX(A$3:A5608)+1</f>
        <v>5277</v>
      </c>
      <c r="B5609" s="270" t="s">
        <v>14476</v>
      </c>
      <c r="C5609" s="539" t="s">
        <v>14477</v>
      </c>
      <c r="D5609" s="410" t="s">
        <v>8780</v>
      </c>
      <c r="E5609" s="410" t="s">
        <v>8781</v>
      </c>
      <c r="F5609" s="539" t="s">
        <v>14478</v>
      </c>
      <c r="G5609" s="539" t="s">
        <v>14479</v>
      </c>
      <c r="H5609" s="283" t="s">
        <v>29</v>
      </c>
      <c r="I5609" s="283" t="s">
        <v>14466</v>
      </c>
      <c r="J5609" s="532">
        <v>2000</v>
      </c>
      <c r="K5609" s="533"/>
      <c r="L5609" s="534"/>
      <c r="M5609" s="532">
        <v>2000</v>
      </c>
      <c r="N5609" s="533"/>
      <c r="O5609" s="534"/>
      <c r="P5609" s="330" t="s">
        <v>31</v>
      </c>
      <c r="Q5609" s="330" t="s">
        <v>31</v>
      </c>
      <c r="R5609" s="330" t="s">
        <v>31</v>
      </c>
      <c r="S5609" s="270"/>
      <c r="T5609" s="283"/>
      <c r="U5609" s="283"/>
      <c r="V5609" s="270"/>
      <c r="W5609" s="270" t="s">
        <v>21</v>
      </c>
    </row>
    <row r="5610" s="253" customFormat="true" ht="38.25" hidden="true" spans="1:23">
      <c r="A5610" s="270">
        <f>MAX(A$3:A5609)+1</f>
        <v>5278</v>
      </c>
      <c r="B5610" s="270" t="s">
        <v>14480</v>
      </c>
      <c r="C5610" s="539" t="s">
        <v>14481</v>
      </c>
      <c r="D5610" s="410" t="s">
        <v>8780</v>
      </c>
      <c r="E5610" s="410" t="s">
        <v>8781</v>
      </c>
      <c r="F5610" s="539" t="s">
        <v>14482</v>
      </c>
      <c r="G5610" s="539"/>
      <c r="H5610" s="283" t="s">
        <v>29</v>
      </c>
      <c r="I5610" s="283" t="s">
        <v>40</v>
      </c>
      <c r="J5610" s="532">
        <v>200</v>
      </c>
      <c r="K5610" s="533"/>
      <c r="L5610" s="534"/>
      <c r="M5610" s="532">
        <v>200</v>
      </c>
      <c r="N5610" s="533"/>
      <c r="O5610" s="534"/>
      <c r="P5610" s="330" t="s">
        <v>31</v>
      </c>
      <c r="Q5610" s="330" t="s">
        <v>31</v>
      </c>
      <c r="R5610" s="330" t="s">
        <v>31</v>
      </c>
      <c r="S5610" s="270"/>
      <c r="T5610" s="283"/>
      <c r="U5610" s="283"/>
      <c r="V5610" s="270"/>
      <c r="W5610" s="270" t="s">
        <v>21</v>
      </c>
    </row>
    <row r="5611" s="253" customFormat="true" ht="76.5" hidden="true" spans="1:23">
      <c r="A5611" s="270">
        <f>MAX(A$3:A5610)+1</f>
        <v>5279</v>
      </c>
      <c r="B5611" s="270">
        <v>360100026</v>
      </c>
      <c r="C5611" s="539" t="s">
        <v>14483</v>
      </c>
      <c r="D5611" s="410" t="s">
        <v>8537</v>
      </c>
      <c r="E5611" s="410" t="s">
        <v>8536</v>
      </c>
      <c r="F5611" s="539" t="s">
        <v>14484</v>
      </c>
      <c r="G5611" s="539" t="s">
        <v>14485</v>
      </c>
      <c r="H5611" s="283" t="s">
        <v>29</v>
      </c>
      <c r="I5611" s="283" t="s">
        <v>40</v>
      </c>
      <c r="J5611" s="532">
        <v>1200</v>
      </c>
      <c r="K5611" s="533"/>
      <c r="L5611" s="534"/>
      <c r="M5611" s="532">
        <v>1200</v>
      </c>
      <c r="N5611" s="533"/>
      <c r="O5611" s="534"/>
      <c r="P5611" s="330" t="s">
        <v>31</v>
      </c>
      <c r="Q5611" s="330" t="s">
        <v>31</v>
      </c>
      <c r="R5611" s="330" t="s">
        <v>31</v>
      </c>
      <c r="S5611" s="270"/>
      <c r="T5611" s="283"/>
      <c r="U5611" s="283"/>
      <c r="V5611" s="270"/>
      <c r="W5611" s="270" t="s">
        <v>21</v>
      </c>
    </row>
    <row r="5612" s="253" customFormat="true" ht="25.5" hidden="true" spans="1:23">
      <c r="A5612" s="270">
        <f>MAX(A$3:A5611)+1</f>
        <v>5280</v>
      </c>
      <c r="B5612" s="270" t="s">
        <v>14486</v>
      </c>
      <c r="C5612" s="539" t="s">
        <v>14487</v>
      </c>
      <c r="D5612" s="410" t="s">
        <v>8537</v>
      </c>
      <c r="E5612" s="410" t="s">
        <v>8536</v>
      </c>
      <c r="F5612" s="539" t="s">
        <v>14448</v>
      </c>
      <c r="G5612" s="539"/>
      <c r="H5612" s="283" t="s">
        <v>29</v>
      </c>
      <c r="I5612" s="283" t="s">
        <v>40</v>
      </c>
      <c r="J5612" s="532">
        <v>30</v>
      </c>
      <c r="K5612" s="533"/>
      <c r="L5612" s="534"/>
      <c r="M5612" s="532">
        <v>30</v>
      </c>
      <c r="N5612" s="533"/>
      <c r="O5612" s="534"/>
      <c r="P5612" s="330" t="s">
        <v>31</v>
      </c>
      <c r="Q5612" s="330" t="s">
        <v>31</v>
      </c>
      <c r="R5612" s="330" t="s">
        <v>31</v>
      </c>
      <c r="S5612" s="270"/>
      <c r="T5612" s="283"/>
      <c r="U5612" s="283"/>
      <c r="V5612" s="270"/>
      <c r="W5612" s="270" t="s">
        <v>21</v>
      </c>
    </row>
    <row r="5613" s="253" customFormat="true" ht="25.5" hidden="true" spans="1:23">
      <c r="A5613" s="270">
        <f>MAX(A$3:A5612)+1</f>
        <v>5281</v>
      </c>
      <c r="B5613" s="270" t="s">
        <v>14488</v>
      </c>
      <c r="C5613" s="539" t="s">
        <v>14489</v>
      </c>
      <c r="D5613" s="410" t="s">
        <v>8537</v>
      </c>
      <c r="E5613" s="410" t="s">
        <v>8536</v>
      </c>
      <c r="F5613" s="539" t="s">
        <v>14490</v>
      </c>
      <c r="G5613" s="539"/>
      <c r="H5613" s="283" t="s">
        <v>29</v>
      </c>
      <c r="I5613" s="283" t="s">
        <v>40</v>
      </c>
      <c r="J5613" s="532">
        <v>400</v>
      </c>
      <c r="K5613" s="533"/>
      <c r="L5613" s="534"/>
      <c r="M5613" s="532">
        <v>400</v>
      </c>
      <c r="N5613" s="533"/>
      <c r="O5613" s="534"/>
      <c r="P5613" s="330" t="s">
        <v>31</v>
      </c>
      <c r="Q5613" s="330" t="s">
        <v>31</v>
      </c>
      <c r="R5613" s="330" t="s">
        <v>31</v>
      </c>
      <c r="S5613" s="270"/>
      <c r="T5613" s="283"/>
      <c r="U5613" s="283"/>
      <c r="V5613" s="270"/>
      <c r="W5613" s="270" t="s">
        <v>21</v>
      </c>
    </row>
    <row r="5614" s="253" customFormat="true" ht="25.5" hidden="true" spans="1:23">
      <c r="A5614" s="270">
        <f>MAX(A$3:A5613)+1</f>
        <v>5282</v>
      </c>
      <c r="B5614" s="270">
        <v>360100029</v>
      </c>
      <c r="C5614" s="270" t="s">
        <v>14491</v>
      </c>
      <c r="D5614" s="410" t="s">
        <v>14492</v>
      </c>
      <c r="E5614" s="410" t="s">
        <v>14491</v>
      </c>
      <c r="F5614" s="270" t="s">
        <v>14493</v>
      </c>
      <c r="G5614" s="270"/>
      <c r="H5614" s="283" t="s">
        <v>29</v>
      </c>
      <c r="I5614" s="283" t="s">
        <v>40</v>
      </c>
      <c r="J5614" s="532">
        <v>81</v>
      </c>
      <c r="K5614" s="533"/>
      <c r="L5614" s="534"/>
      <c r="M5614" s="532">
        <v>81</v>
      </c>
      <c r="N5614" s="533"/>
      <c r="O5614" s="534"/>
      <c r="P5614" s="330" t="s">
        <v>31</v>
      </c>
      <c r="Q5614" s="330" t="s">
        <v>31</v>
      </c>
      <c r="R5614" s="330" t="s">
        <v>31</v>
      </c>
      <c r="S5614" s="270"/>
      <c r="T5614" s="283"/>
      <c r="U5614" s="283"/>
      <c r="V5614" s="270"/>
      <c r="W5614" s="270" t="s">
        <v>21</v>
      </c>
    </row>
    <row r="5615" s="252" customFormat="true" ht="89.25" hidden="true" spans="1:23">
      <c r="A5615" s="270"/>
      <c r="B5615" s="270" t="s">
        <v>14494</v>
      </c>
      <c r="C5615" s="270"/>
      <c r="D5615" s="270"/>
      <c r="E5615" s="270"/>
      <c r="F5615" s="270"/>
      <c r="G5615" s="270"/>
      <c r="H5615" s="283"/>
      <c r="I5615" s="283"/>
      <c r="J5615" s="535"/>
      <c r="K5615" s="536"/>
      <c r="L5615" s="537"/>
      <c r="M5615" s="535"/>
      <c r="N5615" s="536"/>
      <c r="O5615" s="537"/>
      <c r="P5615" s="377"/>
      <c r="Q5615" s="377"/>
      <c r="R5615" s="377"/>
      <c r="S5615" s="270" t="s">
        <v>14495</v>
      </c>
      <c r="T5615" s="283"/>
      <c r="U5615" s="283"/>
      <c r="V5615" s="270"/>
      <c r="W5615" s="270" t="s">
        <v>21</v>
      </c>
    </row>
    <row r="5616" s="252" customFormat="true" ht="25.5" hidden="true" spans="1:23">
      <c r="A5616" s="270"/>
      <c r="B5616" s="270">
        <v>41</v>
      </c>
      <c r="C5616" s="270" t="s">
        <v>14496</v>
      </c>
      <c r="D5616" s="270"/>
      <c r="E5616" s="270"/>
      <c r="F5616" s="270"/>
      <c r="G5616" s="270" t="s">
        <v>327</v>
      </c>
      <c r="H5616" s="283"/>
      <c r="I5616" s="283"/>
      <c r="J5616" s="535"/>
      <c r="K5616" s="536"/>
      <c r="L5616" s="537"/>
      <c r="M5616" s="535"/>
      <c r="N5616" s="536"/>
      <c r="O5616" s="537"/>
      <c r="P5616" s="490"/>
      <c r="Q5616" s="490"/>
      <c r="R5616" s="490"/>
      <c r="S5616" s="270"/>
      <c r="T5616" s="283"/>
      <c r="U5616" s="283"/>
      <c r="V5616" s="270"/>
      <c r="W5616" s="270" t="s">
        <v>21</v>
      </c>
    </row>
    <row r="5617" s="252" customFormat="true" ht="38.25" hidden="true" spans="1:23">
      <c r="A5617" s="270"/>
      <c r="B5617" s="270">
        <v>42</v>
      </c>
      <c r="C5617" s="270" t="s">
        <v>14497</v>
      </c>
      <c r="D5617" s="270"/>
      <c r="E5617" s="270"/>
      <c r="F5617" s="270" t="s">
        <v>14498</v>
      </c>
      <c r="G5617" s="270"/>
      <c r="H5617" s="283"/>
      <c r="I5617" s="283"/>
      <c r="J5617" s="535" t="s">
        <v>31</v>
      </c>
      <c r="K5617" s="536"/>
      <c r="L5617" s="537"/>
      <c r="M5617" s="535" t="s">
        <v>31</v>
      </c>
      <c r="N5617" s="536"/>
      <c r="O5617" s="537"/>
      <c r="P5617" s="490" t="s">
        <v>31</v>
      </c>
      <c r="Q5617" s="490" t="s">
        <v>31</v>
      </c>
      <c r="R5617" s="490" t="s">
        <v>31</v>
      </c>
      <c r="S5617" s="270"/>
      <c r="T5617" s="283"/>
      <c r="U5617" s="283"/>
      <c r="V5617" s="270"/>
      <c r="W5617" s="270" t="s">
        <v>21</v>
      </c>
    </row>
    <row r="5618" s="253" customFormat="true" ht="25.5" hidden="true" spans="1:23">
      <c r="A5618" s="270">
        <f>MAX(A$3:A5617)+1</f>
        <v>5283</v>
      </c>
      <c r="B5618" s="270">
        <v>420000006</v>
      </c>
      <c r="C5618" s="541" t="s">
        <v>14499</v>
      </c>
      <c r="D5618" s="271" t="s">
        <v>14500</v>
      </c>
      <c r="E5618" s="270" t="s">
        <v>14499</v>
      </c>
      <c r="F5618" s="541" t="s">
        <v>14501</v>
      </c>
      <c r="G5618" s="270" t="s">
        <v>195</v>
      </c>
      <c r="H5618" s="283" t="s">
        <v>39</v>
      </c>
      <c r="I5618" s="283" t="s">
        <v>40</v>
      </c>
      <c r="J5618" s="535" t="s">
        <v>31</v>
      </c>
      <c r="K5618" s="536"/>
      <c r="L5618" s="537"/>
      <c r="M5618" s="535" t="s">
        <v>31</v>
      </c>
      <c r="N5618" s="536"/>
      <c r="O5618" s="537"/>
      <c r="P5618" s="490" t="s">
        <v>31</v>
      </c>
      <c r="Q5618" s="490" t="s">
        <v>31</v>
      </c>
      <c r="R5618" s="490" t="s">
        <v>31</v>
      </c>
      <c r="S5618" s="270"/>
      <c r="T5618" s="312"/>
      <c r="U5618" s="312"/>
      <c r="V5618" s="270"/>
      <c r="W5618" s="270" t="s">
        <v>21</v>
      </c>
    </row>
    <row r="5619" s="253" customFormat="true" ht="25.5" hidden="true" spans="1:23">
      <c r="A5619" s="270">
        <f>MAX(A$3:A5618)+1</f>
        <v>5284</v>
      </c>
      <c r="B5619" s="270">
        <v>420000010</v>
      </c>
      <c r="C5619" s="541" t="s">
        <v>14502</v>
      </c>
      <c r="D5619" s="271" t="s">
        <v>14503</v>
      </c>
      <c r="E5619" s="270" t="s">
        <v>14502</v>
      </c>
      <c r="F5619" s="541"/>
      <c r="G5619" s="270"/>
      <c r="H5619" s="283" t="s">
        <v>39</v>
      </c>
      <c r="I5619" s="283" t="s">
        <v>80</v>
      </c>
      <c r="J5619" s="535" t="s">
        <v>31</v>
      </c>
      <c r="K5619" s="536"/>
      <c r="L5619" s="537"/>
      <c r="M5619" s="535" t="s">
        <v>31</v>
      </c>
      <c r="N5619" s="536"/>
      <c r="O5619" s="537"/>
      <c r="P5619" s="490" t="s">
        <v>31</v>
      </c>
      <c r="Q5619" s="490" t="s">
        <v>31</v>
      </c>
      <c r="R5619" s="490" t="s">
        <v>31</v>
      </c>
      <c r="S5619" s="270"/>
      <c r="T5619" s="312"/>
      <c r="U5619" s="312"/>
      <c r="V5619" s="270"/>
      <c r="W5619" s="270" t="s">
        <v>21</v>
      </c>
    </row>
    <row r="5620" s="253" customFormat="true" ht="51" hidden="true" spans="1:23">
      <c r="A5620" s="270">
        <f>MAX(A$3:A5619)+1</f>
        <v>5285</v>
      </c>
      <c r="B5620" s="270">
        <v>420000012</v>
      </c>
      <c r="C5620" s="177" t="s">
        <v>14504</v>
      </c>
      <c r="D5620" s="271" t="s">
        <v>14505</v>
      </c>
      <c r="E5620" s="270" t="s">
        <v>14504</v>
      </c>
      <c r="F5620" s="177" t="s">
        <v>14506</v>
      </c>
      <c r="G5620" s="270"/>
      <c r="H5620" s="283" t="s">
        <v>39</v>
      </c>
      <c r="I5620" s="283" t="s">
        <v>40</v>
      </c>
      <c r="J5620" s="535" t="s">
        <v>31</v>
      </c>
      <c r="K5620" s="536"/>
      <c r="L5620" s="537"/>
      <c r="M5620" s="535" t="s">
        <v>31</v>
      </c>
      <c r="N5620" s="536"/>
      <c r="O5620" s="537"/>
      <c r="P5620" s="490" t="s">
        <v>31</v>
      </c>
      <c r="Q5620" s="490" t="s">
        <v>31</v>
      </c>
      <c r="R5620" s="490" t="s">
        <v>31</v>
      </c>
      <c r="S5620" s="270"/>
      <c r="T5620" s="312"/>
      <c r="U5620" s="312"/>
      <c r="V5620" s="270"/>
      <c r="W5620" s="270" t="s">
        <v>21</v>
      </c>
    </row>
    <row r="5621" s="253" customFormat="true" ht="25.5" hidden="true" spans="1:23">
      <c r="A5621" s="270">
        <f>MAX(A$3:A5620)+1</f>
        <v>5286</v>
      </c>
      <c r="B5621" s="270">
        <v>420000013</v>
      </c>
      <c r="C5621" s="177" t="s">
        <v>14507</v>
      </c>
      <c r="D5621" s="271" t="s">
        <v>14508</v>
      </c>
      <c r="E5621" s="270" t="s">
        <v>14507</v>
      </c>
      <c r="F5621" s="177" t="s">
        <v>14509</v>
      </c>
      <c r="G5621" s="270"/>
      <c r="H5621" s="283" t="s">
        <v>44</v>
      </c>
      <c r="I5621" s="283" t="s">
        <v>979</v>
      </c>
      <c r="J5621" s="535" t="s">
        <v>31</v>
      </c>
      <c r="K5621" s="536"/>
      <c r="L5621" s="537"/>
      <c r="M5621" s="535" t="s">
        <v>31</v>
      </c>
      <c r="N5621" s="536"/>
      <c r="O5621" s="537"/>
      <c r="P5621" s="490" t="s">
        <v>31</v>
      </c>
      <c r="Q5621" s="490" t="s">
        <v>31</v>
      </c>
      <c r="R5621" s="490" t="s">
        <v>31</v>
      </c>
      <c r="S5621" s="270"/>
      <c r="T5621" s="312"/>
      <c r="U5621" s="312"/>
      <c r="V5621" s="270"/>
      <c r="W5621" s="270" t="s">
        <v>21</v>
      </c>
    </row>
    <row r="5622" s="253" customFormat="true" ht="25.5" hidden="true" spans="1:23">
      <c r="A5622" s="270">
        <f>MAX(A$3:A5621)+1</f>
        <v>5287</v>
      </c>
      <c r="B5622" s="270">
        <v>420000014</v>
      </c>
      <c r="C5622" s="177" t="s">
        <v>14510</v>
      </c>
      <c r="D5622" s="271" t="s">
        <v>14511</v>
      </c>
      <c r="E5622" s="270" t="s">
        <v>14510</v>
      </c>
      <c r="F5622" s="177" t="s">
        <v>14512</v>
      </c>
      <c r="G5622" s="270"/>
      <c r="H5622" s="283" t="s">
        <v>39</v>
      </c>
      <c r="I5622" s="283" t="s">
        <v>40</v>
      </c>
      <c r="J5622" s="535" t="s">
        <v>31</v>
      </c>
      <c r="K5622" s="536"/>
      <c r="L5622" s="537"/>
      <c r="M5622" s="535" t="s">
        <v>31</v>
      </c>
      <c r="N5622" s="536"/>
      <c r="O5622" s="537"/>
      <c r="P5622" s="490" t="s">
        <v>31</v>
      </c>
      <c r="Q5622" s="490" t="s">
        <v>31</v>
      </c>
      <c r="R5622" s="490" t="s">
        <v>31</v>
      </c>
      <c r="S5622" s="270"/>
      <c r="T5622" s="312"/>
      <c r="U5622" s="312"/>
      <c r="V5622" s="270"/>
      <c r="W5622" s="270" t="s">
        <v>21</v>
      </c>
    </row>
    <row r="5623" s="253" customFormat="true" ht="25.5" hidden="true" spans="1:23">
      <c r="A5623" s="270">
        <f>MAX(A$3:A5622)+1</f>
        <v>5288</v>
      </c>
      <c r="B5623" s="270">
        <v>420000017</v>
      </c>
      <c r="C5623" s="270" t="s">
        <v>14513</v>
      </c>
      <c r="D5623" s="274" t="s">
        <v>14290</v>
      </c>
      <c r="E5623" s="270" t="s">
        <v>14291</v>
      </c>
      <c r="F5623" s="325" t="s">
        <v>14331</v>
      </c>
      <c r="G5623" s="270"/>
      <c r="H5623" s="283" t="s">
        <v>29</v>
      </c>
      <c r="I5623" s="283" t="s">
        <v>40</v>
      </c>
      <c r="J5623" s="289" t="s">
        <v>31</v>
      </c>
      <c r="K5623" s="290"/>
      <c r="L5623" s="291"/>
      <c r="M5623" s="289" t="s">
        <v>31</v>
      </c>
      <c r="N5623" s="290"/>
      <c r="O5623" s="291"/>
      <c r="P5623" s="298" t="s">
        <v>31</v>
      </c>
      <c r="Q5623" s="305"/>
      <c r="R5623" s="306"/>
      <c r="S5623" s="270"/>
      <c r="T5623" s="283"/>
      <c r="U5623" s="283"/>
      <c r="V5623" s="270"/>
      <c r="W5623" s="270" t="s">
        <v>310</v>
      </c>
    </row>
    <row r="5624" s="252" customFormat="true" ht="25.5" hidden="true" spans="1:23">
      <c r="A5624" s="270"/>
      <c r="B5624" s="270">
        <v>43</v>
      </c>
      <c r="C5624" s="270" t="s">
        <v>14514</v>
      </c>
      <c r="D5624" s="270"/>
      <c r="E5624" s="270"/>
      <c r="F5624" s="270"/>
      <c r="G5624" s="270"/>
      <c r="H5624" s="283"/>
      <c r="I5624" s="283"/>
      <c r="J5624" s="535" t="s">
        <v>31</v>
      </c>
      <c r="K5624" s="536"/>
      <c r="L5624" s="537"/>
      <c r="M5624" s="535" t="s">
        <v>31</v>
      </c>
      <c r="N5624" s="536"/>
      <c r="O5624" s="537"/>
      <c r="P5624" s="490" t="s">
        <v>31</v>
      </c>
      <c r="Q5624" s="490" t="s">
        <v>31</v>
      </c>
      <c r="R5624" s="490" t="s">
        <v>31</v>
      </c>
      <c r="S5624" s="270"/>
      <c r="T5624" s="283"/>
      <c r="U5624" s="283"/>
      <c r="V5624" s="270"/>
      <c r="W5624" s="270" t="s">
        <v>21</v>
      </c>
    </row>
    <row r="5625" s="252" customFormat="true" ht="25.5" hidden="true" spans="1:23">
      <c r="A5625" s="270"/>
      <c r="B5625" s="270">
        <v>44</v>
      </c>
      <c r="C5625" s="270" t="s">
        <v>14515</v>
      </c>
      <c r="D5625" s="270"/>
      <c r="E5625" s="270"/>
      <c r="F5625" s="270"/>
      <c r="G5625" s="270"/>
      <c r="H5625" s="283"/>
      <c r="I5625" s="283"/>
      <c r="J5625" s="535" t="s">
        <v>31</v>
      </c>
      <c r="K5625" s="536"/>
      <c r="L5625" s="537"/>
      <c r="M5625" s="535" t="s">
        <v>31</v>
      </c>
      <c r="N5625" s="536"/>
      <c r="O5625" s="537"/>
      <c r="P5625" s="377" t="s">
        <v>31</v>
      </c>
      <c r="Q5625" s="377" t="s">
        <v>31</v>
      </c>
      <c r="R5625" s="377" t="s">
        <v>31</v>
      </c>
      <c r="S5625" s="270"/>
      <c r="T5625" s="283"/>
      <c r="U5625" s="283"/>
      <c r="V5625" s="270"/>
      <c r="W5625" s="270" t="s">
        <v>21</v>
      </c>
    </row>
    <row r="5626" s="252" customFormat="true" ht="25.5" hidden="true" spans="1:23">
      <c r="A5626" s="270"/>
      <c r="B5626" s="270">
        <v>45</v>
      </c>
      <c r="C5626" s="270" t="s">
        <v>14516</v>
      </c>
      <c r="D5626" s="270"/>
      <c r="E5626" s="270"/>
      <c r="F5626" s="270"/>
      <c r="G5626" s="270"/>
      <c r="H5626" s="283"/>
      <c r="I5626" s="283"/>
      <c r="J5626" s="535" t="s">
        <v>31</v>
      </c>
      <c r="K5626" s="536"/>
      <c r="L5626" s="537"/>
      <c r="M5626" s="535" t="s">
        <v>31</v>
      </c>
      <c r="N5626" s="536"/>
      <c r="O5626" s="537"/>
      <c r="P5626" s="377" t="s">
        <v>31</v>
      </c>
      <c r="Q5626" s="377" t="s">
        <v>31</v>
      </c>
      <c r="R5626" s="377" t="s">
        <v>31</v>
      </c>
      <c r="S5626" s="270"/>
      <c r="T5626" s="283"/>
      <c r="U5626" s="283"/>
      <c r="V5626" s="270"/>
      <c r="W5626" s="270" t="s">
        <v>21</v>
      </c>
    </row>
    <row r="5627" s="252" customFormat="true" ht="25.5" hidden="true" spans="1:23">
      <c r="A5627" s="270"/>
      <c r="B5627" s="270">
        <v>46</v>
      </c>
      <c r="C5627" s="270" t="s">
        <v>14517</v>
      </c>
      <c r="D5627" s="270"/>
      <c r="E5627" s="270"/>
      <c r="F5627" s="270"/>
      <c r="G5627" s="270"/>
      <c r="H5627" s="283"/>
      <c r="I5627" s="283"/>
      <c r="J5627" s="535" t="s">
        <v>31</v>
      </c>
      <c r="K5627" s="536"/>
      <c r="L5627" s="537"/>
      <c r="M5627" s="535" t="s">
        <v>31</v>
      </c>
      <c r="N5627" s="536"/>
      <c r="O5627" s="537"/>
      <c r="P5627" s="377" t="s">
        <v>31</v>
      </c>
      <c r="Q5627" s="377" t="s">
        <v>31</v>
      </c>
      <c r="R5627" s="377" t="s">
        <v>31</v>
      </c>
      <c r="S5627" s="270"/>
      <c r="T5627" s="283"/>
      <c r="U5627" s="283"/>
      <c r="V5627" s="270"/>
      <c r="W5627" s="270" t="s">
        <v>21</v>
      </c>
    </row>
    <row r="5628" s="253" customFormat="true" ht="25.5" hidden="true" spans="1:23">
      <c r="A5628" s="270">
        <f>MAX(A$3:A5627)+1</f>
        <v>5289</v>
      </c>
      <c r="B5628" s="270">
        <v>460000001</v>
      </c>
      <c r="C5628" s="541" t="s">
        <v>14518</v>
      </c>
      <c r="D5628" s="271" t="s">
        <v>14519</v>
      </c>
      <c r="E5628" s="270" t="s">
        <v>14518</v>
      </c>
      <c r="F5628" s="270"/>
      <c r="G5628" s="270"/>
      <c r="H5628" s="283" t="s">
        <v>39</v>
      </c>
      <c r="I5628" s="283" t="s">
        <v>40</v>
      </c>
      <c r="J5628" s="535" t="s">
        <v>31</v>
      </c>
      <c r="K5628" s="536"/>
      <c r="L5628" s="537"/>
      <c r="M5628" s="535" t="s">
        <v>31</v>
      </c>
      <c r="N5628" s="536"/>
      <c r="O5628" s="537"/>
      <c r="P5628" s="377" t="s">
        <v>31</v>
      </c>
      <c r="Q5628" s="377" t="s">
        <v>31</v>
      </c>
      <c r="R5628" s="377" t="s">
        <v>31</v>
      </c>
      <c r="S5628" s="270"/>
      <c r="T5628" s="312"/>
      <c r="U5628" s="312"/>
      <c r="V5628" s="270"/>
      <c r="W5628" s="270" t="s">
        <v>21</v>
      </c>
    </row>
    <row r="5629" s="253" customFormat="true" ht="38.25" hidden="true" spans="1:23">
      <c r="A5629" s="270">
        <f>MAX(A$3:A5628)+1</f>
        <v>5290</v>
      </c>
      <c r="B5629" s="270" t="s">
        <v>14520</v>
      </c>
      <c r="C5629" s="374" t="s">
        <v>14521</v>
      </c>
      <c r="D5629" s="271" t="s">
        <v>14522</v>
      </c>
      <c r="E5629" s="270" t="s">
        <v>14523</v>
      </c>
      <c r="F5629" s="270"/>
      <c r="G5629" s="270"/>
      <c r="H5629" s="283" t="s">
        <v>39</v>
      </c>
      <c r="I5629" s="283" t="s">
        <v>40</v>
      </c>
      <c r="J5629" s="535" t="s">
        <v>31</v>
      </c>
      <c r="K5629" s="536"/>
      <c r="L5629" s="537"/>
      <c r="M5629" s="535" t="s">
        <v>31</v>
      </c>
      <c r="N5629" s="536"/>
      <c r="O5629" s="537"/>
      <c r="P5629" s="377" t="s">
        <v>31</v>
      </c>
      <c r="Q5629" s="377" t="s">
        <v>31</v>
      </c>
      <c r="R5629" s="377" t="s">
        <v>31</v>
      </c>
      <c r="S5629" s="270"/>
      <c r="T5629" s="312"/>
      <c r="U5629" s="312"/>
      <c r="V5629" s="270"/>
      <c r="W5629" s="270" t="s">
        <v>21</v>
      </c>
    </row>
    <row r="5630" s="253" customFormat="true" ht="25.5" hidden="true" spans="1:23">
      <c r="A5630" s="270">
        <f>MAX(A$3:A5629)+1</f>
        <v>5291</v>
      </c>
      <c r="B5630" s="270">
        <v>460000002</v>
      </c>
      <c r="C5630" s="541" t="s">
        <v>14524</v>
      </c>
      <c r="D5630" s="271" t="s">
        <v>14525</v>
      </c>
      <c r="E5630" s="270" t="s">
        <v>14524</v>
      </c>
      <c r="F5630" s="270"/>
      <c r="G5630" s="270" t="s">
        <v>327</v>
      </c>
      <c r="H5630" s="283" t="s">
        <v>39</v>
      </c>
      <c r="I5630" s="283" t="s">
        <v>40</v>
      </c>
      <c r="J5630" s="535" t="s">
        <v>31</v>
      </c>
      <c r="K5630" s="536"/>
      <c r="L5630" s="537"/>
      <c r="M5630" s="535" t="s">
        <v>31</v>
      </c>
      <c r="N5630" s="536"/>
      <c r="O5630" s="537"/>
      <c r="P5630" s="377" t="s">
        <v>31</v>
      </c>
      <c r="Q5630" s="377" t="s">
        <v>31</v>
      </c>
      <c r="R5630" s="377" t="s">
        <v>31</v>
      </c>
      <c r="S5630" s="270"/>
      <c r="T5630" s="312"/>
      <c r="U5630" s="312"/>
      <c r="V5630" s="270"/>
      <c r="W5630" s="270" t="s">
        <v>21</v>
      </c>
    </row>
    <row r="5631" s="253" customFormat="true" ht="25.5" hidden="true" spans="1:23">
      <c r="A5631" s="270">
        <f>MAX(A$3:A5630)+1</f>
        <v>5292</v>
      </c>
      <c r="B5631" s="270">
        <v>460000003</v>
      </c>
      <c r="C5631" s="541" t="s">
        <v>14526</v>
      </c>
      <c r="D5631" s="271" t="s">
        <v>14527</v>
      </c>
      <c r="E5631" s="270" t="s">
        <v>14526</v>
      </c>
      <c r="F5631" s="270"/>
      <c r="G5631" s="270" t="s">
        <v>327</v>
      </c>
      <c r="H5631" s="283" t="s">
        <v>39</v>
      </c>
      <c r="I5631" s="283" t="s">
        <v>14528</v>
      </c>
      <c r="J5631" s="535" t="s">
        <v>31</v>
      </c>
      <c r="K5631" s="536"/>
      <c r="L5631" s="537"/>
      <c r="M5631" s="535" t="s">
        <v>31</v>
      </c>
      <c r="N5631" s="536"/>
      <c r="O5631" s="537"/>
      <c r="P5631" s="377" t="s">
        <v>31</v>
      </c>
      <c r="Q5631" s="377" t="s">
        <v>31</v>
      </c>
      <c r="R5631" s="377" t="s">
        <v>31</v>
      </c>
      <c r="S5631" s="270"/>
      <c r="T5631" s="312"/>
      <c r="U5631" s="312"/>
      <c r="V5631" s="270"/>
      <c r="W5631" s="270" t="s">
        <v>21</v>
      </c>
    </row>
    <row r="5632" s="253" customFormat="true" ht="25.5" hidden="true" spans="1:23">
      <c r="A5632" s="270">
        <f>MAX(A$3:A5631)+1</f>
        <v>5293</v>
      </c>
      <c r="B5632" s="270">
        <v>460000004</v>
      </c>
      <c r="C5632" s="541" t="s">
        <v>14529</v>
      </c>
      <c r="D5632" s="271" t="s">
        <v>14530</v>
      </c>
      <c r="E5632" s="270" t="s">
        <v>14529</v>
      </c>
      <c r="F5632" s="270"/>
      <c r="G5632" s="270"/>
      <c r="H5632" s="283" t="s">
        <v>39</v>
      </c>
      <c r="I5632" s="283" t="s">
        <v>40</v>
      </c>
      <c r="J5632" s="535" t="s">
        <v>31</v>
      </c>
      <c r="K5632" s="536"/>
      <c r="L5632" s="537"/>
      <c r="M5632" s="535" t="s">
        <v>31</v>
      </c>
      <c r="N5632" s="536"/>
      <c r="O5632" s="537"/>
      <c r="P5632" s="377" t="s">
        <v>31</v>
      </c>
      <c r="Q5632" s="377" t="s">
        <v>31</v>
      </c>
      <c r="R5632" s="377" t="s">
        <v>31</v>
      </c>
      <c r="S5632" s="270"/>
      <c r="T5632" s="312"/>
      <c r="U5632" s="312"/>
      <c r="V5632" s="270"/>
      <c r="W5632" s="270" t="s">
        <v>21</v>
      </c>
    </row>
    <row r="5633" s="253" customFormat="true" ht="25.5" hidden="true" spans="1:23">
      <c r="A5633" s="270">
        <f>MAX(A$3:A5632)+1</f>
        <v>5294</v>
      </c>
      <c r="B5633" s="270">
        <v>460000005</v>
      </c>
      <c r="C5633" s="541" t="s">
        <v>14531</v>
      </c>
      <c r="D5633" s="271" t="s">
        <v>14532</v>
      </c>
      <c r="E5633" s="270" t="s">
        <v>14531</v>
      </c>
      <c r="F5633" s="270"/>
      <c r="G5633" s="270"/>
      <c r="H5633" s="283" t="s">
        <v>39</v>
      </c>
      <c r="I5633" s="283" t="s">
        <v>40</v>
      </c>
      <c r="J5633" s="535" t="s">
        <v>31</v>
      </c>
      <c r="K5633" s="536"/>
      <c r="L5633" s="537"/>
      <c r="M5633" s="535" t="s">
        <v>31</v>
      </c>
      <c r="N5633" s="536"/>
      <c r="O5633" s="537"/>
      <c r="P5633" s="377" t="s">
        <v>31</v>
      </c>
      <c r="Q5633" s="377" t="s">
        <v>31</v>
      </c>
      <c r="R5633" s="377" t="s">
        <v>31</v>
      </c>
      <c r="S5633" s="270" t="s">
        <v>3233</v>
      </c>
      <c r="T5633" s="312"/>
      <c r="U5633" s="312"/>
      <c r="V5633" s="270"/>
      <c r="W5633" s="270" t="s">
        <v>21</v>
      </c>
    </row>
    <row r="5634" s="253" customFormat="true" ht="25.5" hidden="true" spans="1:23">
      <c r="A5634" s="270">
        <f>MAX(A$3:A5633)+1</f>
        <v>5295</v>
      </c>
      <c r="B5634" s="270">
        <v>460000006</v>
      </c>
      <c r="C5634" s="541" t="s">
        <v>14533</v>
      </c>
      <c r="D5634" s="271" t="s">
        <v>14534</v>
      </c>
      <c r="E5634" s="270" t="s">
        <v>14533</v>
      </c>
      <c r="F5634" s="270" t="s">
        <v>14535</v>
      </c>
      <c r="G5634" s="270"/>
      <c r="H5634" s="283" t="s">
        <v>39</v>
      </c>
      <c r="I5634" s="283" t="s">
        <v>40</v>
      </c>
      <c r="J5634" s="535" t="s">
        <v>31</v>
      </c>
      <c r="K5634" s="536"/>
      <c r="L5634" s="537"/>
      <c r="M5634" s="535" t="s">
        <v>31</v>
      </c>
      <c r="N5634" s="536"/>
      <c r="O5634" s="537"/>
      <c r="P5634" s="377" t="s">
        <v>31</v>
      </c>
      <c r="Q5634" s="377" t="s">
        <v>31</v>
      </c>
      <c r="R5634" s="377" t="s">
        <v>31</v>
      </c>
      <c r="S5634" s="270"/>
      <c r="T5634" s="312"/>
      <c r="U5634" s="312"/>
      <c r="V5634" s="270"/>
      <c r="W5634" s="270" t="s">
        <v>21</v>
      </c>
    </row>
    <row r="5635" s="253" customFormat="true" ht="25.5" hidden="true" spans="1:23">
      <c r="A5635" s="270">
        <f>MAX(A$3:A5634)+1</f>
        <v>5296</v>
      </c>
      <c r="B5635" s="270">
        <v>460000007</v>
      </c>
      <c r="C5635" s="541" t="s">
        <v>14536</v>
      </c>
      <c r="D5635" s="271" t="s">
        <v>14537</v>
      </c>
      <c r="E5635" s="270" t="s">
        <v>14536</v>
      </c>
      <c r="F5635" s="270"/>
      <c r="G5635" s="270"/>
      <c r="H5635" s="283" t="s">
        <v>39</v>
      </c>
      <c r="I5635" s="283" t="s">
        <v>40</v>
      </c>
      <c r="J5635" s="535" t="s">
        <v>31</v>
      </c>
      <c r="K5635" s="536"/>
      <c r="L5635" s="537"/>
      <c r="M5635" s="535" t="s">
        <v>31</v>
      </c>
      <c r="N5635" s="536"/>
      <c r="O5635" s="537"/>
      <c r="P5635" s="377" t="s">
        <v>31</v>
      </c>
      <c r="Q5635" s="377" t="s">
        <v>31</v>
      </c>
      <c r="R5635" s="377" t="s">
        <v>31</v>
      </c>
      <c r="S5635" s="270" t="s">
        <v>3233</v>
      </c>
      <c r="T5635" s="312"/>
      <c r="U5635" s="312"/>
      <c r="V5635" s="270"/>
      <c r="W5635" s="270" t="s">
        <v>21</v>
      </c>
    </row>
    <row r="5636" s="253" customFormat="true" ht="25.5" hidden="true" spans="1:23">
      <c r="A5636" s="270">
        <f>MAX(A$3:A5635)+1</f>
        <v>5297</v>
      </c>
      <c r="B5636" s="270">
        <v>460000008</v>
      </c>
      <c r="C5636" s="541" t="s">
        <v>14538</v>
      </c>
      <c r="D5636" s="271" t="s">
        <v>14539</v>
      </c>
      <c r="E5636" s="270" t="s">
        <v>14538</v>
      </c>
      <c r="F5636" s="270"/>
      <c r="G5636" s="270"/>
      <c r="H5636" s="283" t="s">
        <v>39</v>
      </c>
      <c r="I5636" s="283" t="s">
        <v>40</v>
      </c>
      <c r="J5636" s="535" t="s">
        <v>31</v>
      </c>
      <c r="K5636" s="536"/>
      <c r="L5636" s="537"/>
      <c r="M5636" s="535" t="s">
        <v>31</v>
      </c>
      <c r="N5636" s="536"/>
      <c r="O5636" s="537"/>
      <c r="P5636" s="377" t="s">
        <v>31</v>
      </c>
      <c r="Q5636" s="377" t="s">
        <v>31</v>
      </c>
      <c r="R5636" s="377" t="s">
        <v>31</v>
      </c>
      <c r="S5636" s="270" t="s">
        <v>3233</v>
      </c>
      <c r="T5636" s="312"/>
      <c r="U5636" s="312"/>
      <c r="V5636" s="270"/>
      <c r="W5636" s="270" t="s">
        <v>21</v>
      </c>
    </row>
    <row r="5637" s="253" customFormat="true" ht="25.5" hidden="true" spans="1:23">
      <c r="A5637" s="270">
        <f>MAX(A$3:A5636)+1</f>
        <v>5298</v>
      </c>
      <c r="B5637" s="270">
        <v>460000009</v>
      </c>
      <c r="C5637" s="541" t="s">
        <v>14540</v>
      </c>
      <c r="D5637" s="271" t="s">
        <v>14541</v>
      </c>
      <c r="E5637" s="270" t="s">
        <v>14540</v>
      </c>
      <c r="F5637" s="270"/>
      <c r="G5637" s="270"/>
      <c r="H5637" s="283" t="s">
        <v>39</v>
      </c>
      <c r="I5637" s="283" t="s">
        <v>40</v>
      </c>
      <c r="J5637" s="535" t="s">
        <v>31</v>
      </c>
      <c r="K5637" s="536"/>
      <c r="L5637" s="537"/>
      <c r="M5637" s="535" t="s">
        <v>31</v>
      </c>
      <c r="N5637" s="536"/>
      <c r="O5637" s="537"/>
      <c r="P5637" s="377" t="s">
        <v>31</v>
      </c>
      <c r="Q5637" s="377" t="s">
        <v>31</v>
      </c>
      <c r="R5637" s="377" t="s">
        <v>31</v>
      </c>
      <c r="S5637" s="270"/>
      <c r="T5637" s="312"/>
      <c r="U5637" s="312"/>
      <c r="V5637" s="270"/>
      <c r="W5637" s="270" t="s">
        <v>21</v>
      </c>
    </row>
    <row r="5638" s="253" customFormat="true" ht="25.5" hidden="true" spans="1:23">
      <c r="A5638" s="270">
        <f>MAX(A$3:A5637)+1</f>
        <v>5299</v>
      </c>
      <c r="B5638" s="270">
        <v>460000010</v>
      </c>
      <c r="C5638" s="541" t="s">
        <v>14542</v>
      </c>
      <c r="D5638" s="271" t="s">
        <v>14543</v>
      </c>
      <c r="E5638" s="270" t="s">
        <v>14542</v>
      </c>
      <c r="F5638" s="270"/>
      <c r="G5638" s="270"/>
      <c r="H5638" s="283" t="s">
        <v>39</v>
      </c>
      <c r="I5638" s="283" t="s">
        <v>40</v>
      </c>
      <c r="J5638" s="535" t="s">
        <v>31</v>
      </c>
      <c r="K5638" s="536"/>
      <c r="L5638" s="537"/>
      <c r="M5638" s="535" t="s">
        <v>31</v>
      </c>
      <c r="N5638" s="536"/>
      <c r="O5638" s="537"/>
      <c r="P5638" s="377" t="s">
        <v>31</v>
      </c>
      <c r="Q5638" s="377" t="s">
        <v>31</v>
      </c>
      <c r="R5638" s="377" t="s">
        <v>31</v>
      </c>
      <c r="S5638" s="270"/>
      <c r="T5638" s="312"/>
      <c r="U5638" s="312"/>
      <c r="V5638" s="270"/>
      <c r="W5638" s="270" t="s">
        <v>21</v>
      </c>
    </row>
    <row r="5639" s="253" customFormat="true" ht="25.5" hidden="true" spans="1:23">
      <c r="A5639" s="270">
        <f>MAX(A$3:A5638)+1</f>
        <v>5300</v>
      </c>
      <c r="B5639" s="270">
        <v>460000011</v>
      </c>
      <c r="C5639" s="541" t="s">
        <v>14544</v>
      </c>
      <c r="D5639" s="271" t="s">
        <v>14545</v>
      </c>
      <c r="E5639" s="270" t="s">
        <v>14544</v>
      </c>
      <c r="F5639" s="270"/>
      <c r="G5639" s="270"/>
      <c r="H5639" s="283" t="s">
        <v>39</v>
      </c>
      <c r="I5639" s="283" t="s">
        <v>40</v>
      </c>
      <c r="J5639" s="535" t="s">
        <v>31</v>
      </c>
      <c r="K5639" s="536"/>
      <c r="L5639" s="537"/>
      <c r="M5639" s="535" t="s">
        <v>31</v>
      </c>
      <c r="N5639" s="536"/>
      <c r="O5639" s="537"/>
      <c r="P5639" s="377" t="s">
        <v>31</v>
      </c>
      <c r="Q5639" s="377" t="s">
        <v>31</v>
      </c>
      <c r="R5639" s="377" t="s">
        <v>31</v>
      </c>
      <c r="S5639" s="270"/>
      <c r="T5639" s="312"/>
      <c r="U5639" s="312"/>
      <c r="V5639" s="270"/>
      <c r="W5639" s="270" t="s">
        <v>21</v>
      </c>
    </row>
    <row r="5640" s="253" customFormat="true" ht="25.5" hidden="true" spans="1:23">
      <c r="A5640" s="270">
        <f>MAX(A$3:A5639)+1</f>
        <v>5301</v>
      </c>
      <c r="B5640" s="270">
        <v>460000012</v>
      </c>
      <c r="C5640" s="177" t="s">
        <v>14546</v>
      </c>
      <c r="D5640" s="271" t="s">
        <v>14547</v>
      </c>
      <c r="E5640" s="270" t="s">
        <v>14546</v>
      </c>
      <c r="F5640" s="177" t="s">
        <v>14548</v>
      </c>
      <c r="G5640" s="177" t="s">
        <v>14549</v>
      </c>
      <c r="H5640" s="283" t="s">
        <v>29</v>
      </c>
      <c r="I5640" s="283" t="s">
        <v>40</v>
      </c>
      <c r="J5640" s="535" t="s">
        <v>31</v>
      </c>
      <c r="K5640" s="536"/>
      <c r="L5640" s="537"/>
      <c r="M5640" s="535" t="s">
        <v>31</v>
      </c>
      <c r="N5640" s="536"/>
      <c r="O5640" s="537"/>
      <c r="P5640" s="377" t="s">
        <v>31</v>
      </c>
      <c r="Q5640" s="377" t="s">
        <v>31</v>
      </c>
      <c r="R5640" s="377" t="s">
        <v>31</v>
      </c>
      <c r="S5640" s="270"/>
      <c r="T5640" s="312"/>
      <c r="U5640" s="312"/>
      <c r="V5640" s="270"/>
      <c r="W5640" s="270" t="s">
        <v>21</v>
      </c>
    </row>
    <row r="5641" s="253" customFormat="true" ht="25.5" hidden="true" spans="1:23">
      <c r="A5641" s="270">
        <f>MAX(A$3:A5640)+1</f>
        <v>5302</v>
      </c>
      <c r="B5641" s="270">
        <v>460000013</v>
      </c>
      <c r="C5641" s="177" t="s">
        <v>14550</v>
      </c>
      <c r="D5641" s="271" t="s">
        <v>14551</v>
      </c>
      <c r="E5641" s="270" t="s">
        <v>14550</v>
      </c>
      <c r="F5641" s="177" t="s">
        <v>14552</v>
      </c>
      <c r="G5641" s="177" t="s">
        <v>327</v>
      </c>
      <c r="H5641" s="283" t="s">
        <v>39</v>
      </c>
      <c r="I5641" s="283" t="s">
        <v>40</v>
      </c>
      <c r="J5641" s="535" t="s">
        <v>31</v>
      </c>
      <c r="K5641" s="536"/>
      <c r="L5641" s="537"/>
      <c r="M5641" s="535" t="s">
        <v>31</v>
      </c>
      <c r="N5641" s="536"/>
      <c r="O5641" s="537"/>
      <c r="P5641" s="377" t="s">
        <v>31</v>
      </c>
      <c r="Q5641" s="377" t="s">
        <v>31</v>
      </c>
      <c r="R5641" s="377" t="s">
        <v>31</v>
      </c>
      <c r="S5641" s="270"/>
      <c r="T5641" s="312"/>
      <c r="U5641" s="312"/>
      <c r="V5641" s="270"/>
      <c r="W5641" s="270" t="s">
        <v>21</v>
      </c>
    </row>
    <row r="5642" s="253" customFormat="true" ht="25.5" hidden="true" spans="1:23">
      <c r="A5642" s="270">
        <f>MAX(A$3:A5641)+1</f>
        <v>5303</v>
      </c>
      <c r="B5642" s="270">
        <v>460000014</v>
      </c>
      <c r="C5642" s="177" t="s">
        <v>14553</v>
      </c>
      <c r="D5642" s="271" t="s">
        <v>14554</v>
      </c>
      <c r="E5642" s="270" t="s">
        <v>14553</v>
      </c>
      <c r="F5642" s="177" t="s">
        <v>14555</v>
      </c>
      <c r="G5642" s="177" t="s">
        <v>5581</v>
      </c>
      <c r="H5642" s="283" t="s">
        <v>39</v>
      </c>
      <c r="I5642" s="283" t="s">
        <v>40</v>
      </c>
      <c r="J5642" s="535" t="s">
        <v>31</v>
      </c>
      <c r="K5642" s="536"/>
      <c r="L5642" s="537"/>
      <c r="M5642" s="535" t="s">
        <v>31</v>
      </c>
      <c r="N5642" s="536"/>
      <c r="O5642" s="537"/>
      <c r="P5642" s="377" t="s">
        <v>31</v>
      </c>
      <c r="Q5642" s="377" t="s">
        <v>31</v>
      </c>
      <c r="R5642" s="377" t="s">
        <v>31</v>
      </c>
      <c r="S5642" s="270"/>
      <c r="T5642" s="312"/>
      <c r="U5642" s="312"/>
      <c r="V5642" s="270"/>
      <c r="W5642" s="270" t="s">
        <v>21</v>
      </c>
    </row>
    <row r="5643" s="253" customFormat="true" ht="25.5" hidden="true" spans="1:23">
      <c r="A5643" s="270">
        <f>MAX(A$3:A5642)+1</f>
        <v>5304</v>
      </c>
      <c r="B5643" s="270">
        <v>460000015</v>
      </c>
      <c r="C5643" s="177" t="s">
        <v>14556</v>
      </c>
      <c r="D5643" s="271" t="s">
        <v>14557</v>
      </c>
      <c r="E5643" s="270" t="s">
        <v>14556</v>
      </c>
      <c r="F5643" s="177" t="s">
        <v>14558</v>
      </c>
      <c r="G5643" s="177"/>
      <c r="H5643" s="283" t="s">
        <v>39</v>
      </c>
      <c r="I5643" s="283" t="s">
        <v>40</v>
      </c>
      <c r="J5643" s="535" t="s">
        <v>31</v>
      </c>
      <c r="K5643" s="536"/>
      <c r="L5643" s="537"/>
      <c r="M5643" s="535" t="s">
        <v>31</v>
      </c>
      <c r="N5643" s="536"/>
      <c r="O5643" s="537"/>
      <c r="P5643" s="377" t="s">
        <v>31</v>
      </c>
      <c r="Q5643" s="377" t="s">
        <v>31</v>
      </c>
      <c r="R5643" s="377" t="s">
        <v>31</v>
      </c>
      <c r="S5643" s="270"/>
      <c r="T5643" s="312"/>
      <c r="U5643" s="312"/>
      <c r="V5643" s="270"/>
      <c r="W5643" s="270" t="s">
        <v>21</v>
      </c>
    </row>
    <row r="5644" s="253" customFormat="true" ht="38.25" hidden="true" spans="1:23">
      <c r="A5644" s="270">
        <f>MAX(A$3:A5643)+1</f>
        <v>5305</v>
      </c>
      <c r="B5644" s="270">
        <v>460000016</v>
      </c>
      <c r="C5644" s="270" t="s">
        <v>14559</v>
      </c>
      <c r="D5644" s="271" t="s">
        <v>14560</v>
      </c>
      <c r="E5644" s="270" t="s">
        <v>14559</v>
      </c>
      <c r="F5644" s="177" t="s">
        <v>14561</v>
      </c>
      <c r="G5644" s="177" t="s">
        <v>5581</v>
      </c>
      <c r="H5644" s="283" t="s">
        <v>39</v>
      </c>
      <c r="I5644" s="283" t="s">
        <v>40</v>
      </c>
      <c r="J5644" s="535" t="s">
        <v>31</v>
      </c>
      <c r="K5644" s="536"/>
      <c r="L5644" s="537"/>
      <c r="M5644" s="535" t="s">
        <v>31</v>
      </c>
      <c r="N5644" s="536"/>
      <c r="O5644" s="537"/>
      <c r="P5644" s="377" t="s">
        <v>31</v>
      </c>
      <c r="Q5644" s="377" t="s">
        <v>31</v>
      </c>
      <c r="R5644" s="377" t="s">
        <v>31</v>
      </c>
      <c r="S5644" s="270"/>
      <c r="T5644" s="312"/>
      <c r="U5644" s="312"/>
      <c r="V5644" s="270"/>
      <c r="W5644" s="270" t="s">
        <v>21</v>
      </c>
    </row>
    <row r="5645" s="253" customFormat="true" ht="25.5" hidden="true" spans="1:23">
      <c r="A5645" s="270">
        <f>MAX(A$3:A5644)+1</f>
        <v>5306</v>
      </c>
      <c r="B5645" s="270">
        <v>460000017</v>
      </c>
      <c r="C5645" s="270" t="s">
        <v>14562</v>
      </c>
      <c r="D5645" s="271" t="s">
        <v>14563</v>
      </c>
      <c r="E5645" s="270" t="s">
        <v>14562</v>
      </c>
      <c r="F5645" s="177" t="s">
        <v>14564</v>
      </c>
      <c r="G5645" s="177" t="s">
        <v>5581</v>
      </c>
      <c r="H5645" s="283" t="s">
        <v>39</v>
      </c>
      <c r="I5645" s="283" t="s">
        <v>40</v>
      </c>
      <c r="J5645" s="535" t="s">
        <v>31</v>
      </c>
      <c r="K5645" s="536"/>
      <c r="L5645" s="537"/>
      <c r="M5645" s="535" t="s">
        <v>31</v>
      </c>
      <c r="N5645" s="536"/>
      <c r="O5645" s="537"/>
      <c r="P5645" s="377" t="s">
        <v>31</v>
      </c>
      <c r="Q5645" s="377" t="s">
        <v>31</v>
      </c>
      <c r="R5645" s="377" t="s">
        <v>31</v>
      </c>
      <c r="S5645" s="270"/>
      <c r="T5645" s="312"/>
      <c r="U5645" s="312"/>
      <c r="V5645" s="270"/>
      <c r="W5645" s="270" t="s">
        <v>21</v>
      </c>
    </row>
    <row r="5646" s="253" customFormat="true" ht="25.5" hidden="true" spans="1:23">
      <c r="A5646" s="270">
        <f>MAX(A$3:A5645)+1</f>
        <v>5307</v>
      </c>
      <c r="B5646" s="270">
        <v>460000018</v>
      </c>
      <c r="C5646" s="270" t="s">
        <v>14565</v>
      </c>
      <c r="D5646" s="271" t="s">
        <v>14566</v>
      </c>
      <c r="E5646" s="270" t="s">
        <v>14565</v>
      </c>
      <c r="F5646" s="177" t="s">
        <v>14567</v>
      </c>
      <c r="G5646" s="177" t="s">
        <v>5581</v>
      </c>
      <c r="H5646" s="283" t="s">
        <v>39</v>
      </c>
      <c r="I5646" s="283" t="s">
        <v>40</v>
      </c>
      <c r="J5646" s="535" t="s">
        <v>31</v>
      </c>
      <c r="K5646" s="536"/>
      <c r="L5646" s="537"/>
      <c r="M5646" s="535" t="s">
        <v>31</v>
      </c>
      <c r="N5646" s="536"/>
      <c r="O5646" s="537"/>
      <c r="P5646" s="377" t="s">
        <v>31</v>
      </c>
      <c r="Q5646" s="377" t="s">
        <v>31</v>
      </c>
      <c r="R5646" s="377" t="s">
        <v>31</v>
      </c>
      <c r="S5646" s="270" t="s">
        <v>14568</v>
      </c>
      <c r="T5646" s="312"/>
      <c r="U5646" s="312"/>
      <c r="V5646" s="270"/>
      <c r="W5646" s="270" t="s">
        <v>21</v>
      </c>
    </row>
    <row r="5647" s="253" customFormat="true" ht="38.25" hidden="true" spans="1:23">
      <c r="A5647" s="270">
        <f>MAX(A$3:A5646)+1</f>
        <v>5308</v>
      </c>
      <c r="B5647" s="270" t="s">
        <v>14569</v>
      </c>
      <c r="C5647" s="374" t="s">
        <v>14570</v>
      </c>
      <c r="D5647" s="271" t="s">
        <v>14571</v>
      </c>
      <c r="E5647" s="270" t="s">
        <v>14572</v>
      </c>
      <c r="F5647" s="270"/>
      <c r="G5647" s="270"/>
      <c r="H5647" s="283" t="s">
        <v>39</v>
      </c>
      <c r="I5647" s="283" t="s">
        <v>40</v>
      </c>
      <c r="J5647" s="535" t="s">
        <v>31</v>
      </c>
      <c r="K5647" s="536"/>
      <c r="L5647" s="537"/>
      <c r="M5647" s="535" t="s">
        <v>31</v>
      </c>
      <c r="N5647" s="536"/>
      <c r="O5647" s="537"/>
      <c r="P5647" s="377" t="s">
        <v>31</v>
      </c>
      <c r="Q5647" s="377" t="s">
        <v>31</v>
      </c>
      <c r="R5647" s="377" t="s">
        <v>31</v>
      </c>
      <c r="S5647" s="341" t="s">
        <v>14570</v>
      </c>
      <c r="T5647" s="312"/>
      <c r="U5647" s="312"/>
      <c r="V5647" s="270"/>
      <c r="W5647" s="270" t="s">
        <v>21</v>
      </c>
    </row>
    <row r="5648" s="253" customFormat="true" ht="25.5" hidden="true" spans="1:23">
      <c r="A5648" s="270">
        <f>MAX(A$3:A5647)+1</f>
        <v>5309</v>
      </c>
      <c r="B5648" s="270">
        <v>460000019</v>
      </c>
      <c r="C5648" s="177" t="s">
        <v>14573</v>
      </c>
      <c r="D5648" s="274" t="s">
        <v>14574</v>
      </c>
      <c r="E5648" s="270" t="s">
        <v>14573</v>
      </c>
      <c r="F5648" s="270" t="s">
        <v>14575</v>
      </c>
      <c r="G5648" s="270"/>
      <c r="H5648" s="283" t="s">
        <v>39</v>
      </c>
      <c r="I5648" s="283" t="s">
        <v>40</v>
      </c>
      <c r="J5648" s="535" t="s">
        <v>31</v>
      </c>
      <c r="K5648" s="536"/>
      <c r="L5648" s="537"/>
      <c r="M5648" s="535" t="s">
        <v>31</v>
      </c>
      <c r="N5648" s="536"/>
      <c r="O5648" s="537"/>
      <c r="P5648" s="377" t="s">
        <v>31</v>
      </c>
      <c r="Q5648" s="377" t="s">
        <v>31</v>
      </c>
      <c r="R5648" s="377" t="s">
        <v>31</v>
      </c>
      <c r="S5648" s="270"/>
      <c r="T5648" s="285"/>
      <c r="U5648" s="285"/>
      <c r="V5648" s="270"/>
      <c r="W5648" s="270" t="s">
        <v>21</v>
      </c>
    </row>
    <row r="5649" s="253" customFormat="true" ht="25.5" hidden="true" spans="1:23">
      <c r="A5649" s="270">
        <f>MAX(A$3:A5648)+1</f>
        <v>5310</v>
      </c>
      <c r="B5649" s="270">
        <v>460000020</v>
      </c>
      <c r="C5649" s="177" t="s">
        <v>14576</v>
      </c>
      <c r="D5649" s="271" t="s">
        <v>14577</v>
      </c>
      <c r="E5649" s="270" t="s">
        <v>14576</v>
      </c>
      <c r="F5649" s="270" t="s">
        <v>14578</v>
      </c>
      <c r="G5649" s="270" t="s">
        <v>14579</v>
      </c>
      <c r="H5649" s="283" t="s">
        <v>29</v>
      </c>
      <c r="I5649" s="283" t="s">
        <v>40</v>
      </c>
      <c r="J5649" s="535" t="s">
        <v>31</v>
      </c>
      <c r="K5649" s="536"/>
      <c r="L5649" s="537"/>
      <c r="M5649" s="535" t="s">
        <v>31</v>
      </c>
      <c r="N5649" s="536"/>
      <c r="O5649" s="537"/>
      <c r="P5649" s="377" t="s">
        <v>31</v>
      </c>
      <c r="Q5649" s="377" t="s">
        <v>31</v>
      </c>
      <c r="R5649" s="377" t="s">
        <v>31</v>
      </c>
      <c r="S5649" s="270"/>
      <c r="T5649" s="312"/>
      <c r="U5649" s="312"/>
      <c r="V5649" s="270"/>
      <c r="W5649" s="270" t="s">
        <v>21</v>
      </c>
    </row>
    <row r="5650" s="253" customFormat="true" ht="25.5" hidden="true" spans="1:23">
      <c r="A5650" s="270">
        <f>MAX(A$3:A5649)+1</f>
        <v>5311</v>
      </c>
      <c r="B5650" s="270">
        <v>460000021</v>
      </c>
      <c r="C5650" s="177" t="s">
        <v>14580</v>
      </c>
      <c r="D5650" s="271" t="s">
        <v>14581</v>
      </c>
      <c r="E5650" s="270" t="s">
        <v>14580</v>
      </c>
      <c r="F5650" s="270" t="s">
        <v>14582</v>
      </c>
      <c r="G5650" s="270" t="s">
        <v>327</v>
      </c>
      <c r="H5650" s="283" t="s">
        <v>39</v>
      </c>
      <c r="I5650" s="283" t="s">
        <v>40</v>
      </c>
      <c r="J5650" s="535" t="s">
        <v>31</v>
      </c>
      <c r="K5650" s="536"/>
      <c r="L5650" s="537"/>
      <c r="M5650" s="535" t="s">
        <v>31</v>
      </c>
      <c r="N5650" s="536"/>
      <c r="O5650" s="537"/>
      <c r="P5650" s="377" t="s">
        <v>31</v>
      </c>
      <c r="Q5650" s="377" t="s">
        <v>31</v>
      </c>
      <c r="R5650" s="377" t="s">
        <v>31</v>
      </c>
      <c r="S5650" s="270"/>
      <c r="T5650" s="312"/>
      <c r="U5650" s="312"/>
      <c r="V5650" s="270"/>
      <c r="W5650" s="270" t="s">
        <v>21</v>
      </c>
    </row>
    <row r="5651" s="253" customFormat="true" ht="25.5" hidden="true" spans="1:23">
      <c r="A5651" s="270">
        <f>MAX(A$3:A5650)+1</f>
        <v>5312</v>
      </c>
      <c r="B5651" s="270">
        <v>460000022</v>
      </c>
      <c r="C5651" s="177" t="s">
        <v>14583</v>
      </c>
      <c r="D5651" s="271" t="s">
        <v>14584</v>
      </c>
      <c r="E5651" s="270" t="s">
        <v>14583</v>
      </c>
      <c r="F5651" s="270" t="s">
        <v>14585</v>
      </c>
      <c r="G5651" s="270" t="s">
        <v>327</v>
      </c>
      <c r="H5651" s="283" t="s">
        <v>39</v>
      </c>
      <c r="I5651" s="283" t="s">
        <v>40</v>
      </c>
      <c r="J5651" s="535" t="s">
        <v>31</v>
      </c>
      <c r="K5651" s="536"/>
      <c r="L5651" s="537"/>
      <c r="M5651" s="535" t="s">
        <v>31</v>
      </c>
      <c r="N5651" s="536"/>
      <c r="O5651" s="537"/>
      <c r="P5651" s="377" t="s">
        <v>31</v>
      </c>
      <c r="Q5651" s="377" t="s">
        <v>31</v>
      </c>
      <c r="R5651" s="377" t="s">
        <v>31</v>
      </c>
      <c r="S5651" s="270"/>
      <c r="T5651" s="312"/>
      <c r="U5651" s="312"/>
      <c r="V5651" s="270"/>
      <c r="W5651" s="270" t="s">
        <v>21</v>
      </c>
    </row>
    <row r="5652" s="252" customFormat="true" ht="25.5" hidden="true" spans="1:23">
      <c r="A5652" s="270"/>
      <c r="B5652" s="270">
        <v>47</v>
      </c>
      <c r="C5652" s="270" t="s">
        <v>14586</v>
      </c>
      <c r="D5652" s="270"/>
      <c r="E5652" s="270"/>
      <c r="F5652" s="270"/>
      <c r="G5652" s="270"/>
      <c r="H5652" s="283"/>
      <c r="I5652" s="283"/>
      <c r="J5652" s="535" t="s">
        <v>31</v>
      </c>
      <c r="K5652" s="536"/>
      <c r="L5652" s="537"/>
      <c r="M5652" s="535" t="s">
        <v>31</v>
      </c>
      <c r="N5652" s="536"/>
      <c r="O5652" s="537"/>
      <c r="P5652" s="377" t="s">
        <v>31</v>
      </c>
      <c r="Q5652" s="377" t="s">
        <v>31</v>
      </c>
      <c r="R5652" s="377" t="s">
        <v>31</v>
      </c>
      <c r="S5652" s="270"/>
      <c r="T5652" s="283"/>
      <c r="U5652" s="283"/>
      <c r="V5652" s="270"/>
      <c r="W5652" s="270" t="s">
        <v>21</v>
      </c>
    </row>
    <row r="5653" s="253" customFormat="true" ht="25.5" hidden="true" spans="1:23">
      <c r="A5653" s="270">
        <f>MAX(A$3:A5652)+1</f>
        <v>5313</v>
      </c>
      <c r="B5653" s="270">
        <v>470000014</v>
      </c>
      <c r="C5653" s="541" t="s">
        <v>14587</v>
      </c>
      <c r="D5653" s="271" t="s">
        <v>14588</v>
      </c>
      <c r="E5653" s="270" t="s">
        <v>14587</v>
      </c>
      <c r="F5653" s="541"/>
      <c r="G5653" s="541"/>
      <c r="H5653" s="283" t="s">
        <v>29</v>
      </c>
      <c r="I5653" s="283" t="s">
        <v>40</v>
      </c>
      <c r="J5653" s="535" t="s">
        <v>31</v>
      </c>
      <c r="K5653" s="536"/>
      <c r="L5653" s="537"/>
      <c r="M5653" s="535" t="s">
        <v>31</v>
      </c>
      <c r="N5653" s="536"/>
      <c r="O5653" s="537"/>
      <c r="P5653" s="377" t="s">
        <v>31</v>
      </c>
      <c r="Q5653" s="377" t="s">
        <v>31</v>
      </c>
      <c r="R5653" s="377" t="s">
        <v>31</v>
      </c>
      <c r="S5653" s="270"/>
      <c r="T5653" s="312"/>
      <c r="U5653" s="312"/>
      <c r="V5653" s="270"/>
      <c r="W5653" s="270" t="s">
        <v>21</v>
      </c>
    </row>
    <row r="5654" s="252" customFormat="true" ht="25.5" hidden="true" spans="1:23">
      <c r="A5654" s="270"/>
      <c r="B5654" s="270">
        <v>48</v>
      </c>
      <c r="C5654" s="270" t="s">
        <v>14589</v>
      </c>
      <c r="D5654" s="270"/>
      <c r="E5654" s="270"/>
      <c r="F5654" s="270"/>
      <c r="G5654" s="270"/>
      <c r="H5654" s="283"/>
      <c r="I5654" s="283"/>
      <c r="J5654" s="535"/>
      <c r="K5654" s="536"/>
      <c r="L5654" s="537"/>
      <c r="M5654" s="535"/>
      <c r="N5654" s="536"/>
      <c r="O5654" s="537"/>
      <c r="P5654" s="377"/>
      <c r="Q5654" s="377"/>
      <c r="R5654" s="377"/>
      <c r="S5654" s="270"/>
      <c r="T5654" s="283"/>
      <c r="U5654" s="283"/>
      <c r="V5654" s="270"/>
      <c r="W5654" s="270" t="s">
        <v>21</v>
      </c>
    </row>
    <row r="5655" s="253" customFormat="true" ht="25.5" hidden="true" spans="1:23">
      <c r="A5655" s="270">
        <f>MAX(A$3:A5654)+1</f>
        <v>5314</v>
      </c>
      <c r="B5655" s="270">
        <v>480000001</v>
      </c>
      <c r="C5655" s="270" t="s">
        <v>14590</v>
      </c>
      <c r="D5655" s="271" t="s">
        <v>14591</v>
      </c>
      <c r="E5655" s="270" t="s">
        <v>14590</v>
      </c>
      <c r="F5655" s="270"/>
      <c r="G5655" s="270"/>
      <c r="H5655" s="283" t="s">
        <v>29</v>
      </c>
      <c r="I5655" s="283" t="s">
        <v>40</v>
      </c>
      <c r="J5655" s="535" t="s">
        <v>70</v>
      </c>
      <c r="K5655" s="536"/>
      <c r="L5655" s="537"/>
      <c r="M5655" s="535" t="s">
        <v>70</v>
      </c>
      <c r="N5655" s="536"/>
      <c r="O5655" s="537"/>
      <c r="P5655" s="377" t="s">
        <v>70</v>
      </c>
      <c r="Q5655" s="377" t="s">
        <v>70</v>
      </c>
      <c r="R5655" s="377" t="s">
        <v>70</v>
      </c>
      <c r="S5655" s="270"/>
      <c r="T5655" s="312"/>
      <c r="U5655" s="312"/>
      <c r="V5655" s="270"/>
      <c r="W5655" s="270" t="s">
        <v>21</v>
      </c>
    </row>
    <row r="5656" s="253" customFormat="true" ht="25.5" hidden="true" spans="1:23">
      <c r="A5656" s="270">
        <f>MAX(A$3:A5655)+1</f>
        <v>5315</v>
      </c>
      <c r="B5656" s="270">
        <v>480000002</v>
      </c>
      <c r="C5656" s="270" t="s">
        <v>14592</v>
      </c>
      <c r="D5656" s="271" t="s">
        <v>14593</v>
      </c>
      <c r="E5656" s="270" t="s">
        <v>14592</v>
      </c>
      <c r="F5656" s="270"/>
      <c r="G5656" s="270"/>
      <c r="H5656" s="283" t="s">
        <v>29</v>
      </c>
      <c r="I5656" s="283" t="s">
        <v>40</v>
      </c>
      <c r="J5656" s="535" t="s">
        <v>70</v>
      </c>
      <c r="K5656" s="536"/>
      <c r="L5656" s="537"/>
      <c r="M5656" s="535" t="s">
        <v>70</v>
      </c>
      <c r="N5656" s="536"/>
      <c r="O5656" s="537"/>
      <c r="P5656" s="377" t="s">
        <v>70</v>
      </c>
      <c r="Q5656" s="377" t="s">
        <v>70</v>
      </c>
      <c r="R5656" s="377" t="s">
        <v>70</v>
      </c>
      <c r="S5656" s="270"/>
      <c r="T5656" s="312"/>
      <c r="U5656" s="312"/>
      <c r="V5656" s="270"/>
      <c r="W5656" s="270" t="s">
        <v>21</v>
      </c>
    </row>
    <row r="5657" s="253" customFormat="true" ht="25.5" hidden="true" spans="1:23">
      <c r="A5657" s="270">
        <f>MAX(A$3:A5656)+1</f>
        <v>5316</v>
      </c>
      <c r="B5657" s="270">
        <v>480000003</v>
      </c>
      <c r="C5657" s="270" t="s">
        <v>14594</v>
      </c>
      <c r="D5657" s="271" t="s">
        <v>14595</v>
      </c>
      <c r="E5657" s="270" t="s">
        <v>14594</v>
      </c>
      <c r="F5657" s="270"/>
      <c r="G5657" s="270"/>
      <c r="H5657" s="283" t="s">
        <v>29</v>
      </c>
      <c r="I5657" s="283" t="s">
        <v>40</v>
      </c>
      <c r="J5657" s="535" t="s">
        <v>70</v>
      </c>
      <c r="K5657" s="536"/>
      <c r="L5657" s="537"/>
      <c r="M5657" s="535" t="s">
        <v>70</v>
      </c>
      <c r="N5657" s="536"/>
      <c r="O5657" s="537"/>
      <c r="P5657" s="377" t="s">
        <v>70</v>
      </c>
      <c r="Q5657" s="377" t="s">
        <v>70</v>
      </c>
      <c r="R5657" s="377" t="s">
        <v>70</v>
      </c>
      <c r="S5657" s="270"/>
      <c r="T5657" s="312"/>
      <c r="U5657" s="312"/>
      <c r="V5657" s="270"/>
      <c r="W5657" s="270" t="s">
        <v>21</v>
      </c>
    </row>
    <row r="5658" s="253" customFormat="true" ht="102" hidden="true" spans="1:23">
      <c r="A5658" s="270">
        <f>MAX(A$3:A5657)+1</f>
        <v>5317</v>
      </c>
      <c r="B5658" s="270" t="s">
        <v>14596</v>
      </c>
      <c r="C5658" s="270" t="s">
        <v>14597</v>
      </c>
      <c r="D5658" s="271" t="s">
        <v>14595</v>
      </c>
      <c r="E5658" s="270" t="s">
        <v>14594</v>
      </c>
      <c r="F5658" s="177" t="s">
        <v>14598</v>
      </c>
      <c r="G5658" s="542" t="s">
        <v>327</v>
      </c>
      <c r="H5658" s="283" t="s">
        <v>29</v>
      </c>
      <c r="I5658" s="283"/>
      <c r="J5658" s="535" t="s">
        <v>70</v>
      </c>
      <c r="K5658" s="536"/>
      <c r="L5658" s="537"/>
      <c r="M5658" s="535" t="s">
        <v>70</v>
      </c>
      <c r="N5658" s="536"/>
      <c r="O5658" s="537"/>
      <c r="P5658" s="377" t="s">
        <v>70</v>
      </c>
      <c r="Q5658" s="377" t="s">
        <v>70</v>
      </c>
      <c r="R5658" s="377" t="s">
        <v>70</v>
      </c>
      <c r="S5658" s="270" t="s">
        <v>5353</v>
      </c>
      <c r="T5658" s="283"/>
      <c r="U5658" s="283"/>
      <c r="V5658" s="270"/>
      <c r="W5658" s="270" t="s">
        <v>21</v>
      </c>
    </row>
    <row r="5659" s="253" customFormat="true" ht="25.5" hidden="true" spans="1:23">
      <c r="A5659" s="270">
        <f>MAX(A$3:A5658)+1</f>
        <v>5318</v>
      </c>
      <c r="B5659" s="270">
        <v>480000004</v>
      </c>
      <c r="C5659" s="270" t="s">
        <v>14599</v>
      </c>
      <c r="D5659" s="271" t="s">
        <v>14600</v>
      </c>
      <c r="E5659" s="270" t="s">
        <v>14599</v>
      </c>
      <c r="F5659" s="270"/>
      <c r="G5659" s="270"/>
      <c r="H5659" s="283" t="s">
        <v>29</v>
      </c>
      <c r="I5659" s="283" t="s">
        <v>14601</v>
      </c>
      <c r="J5659" s="535" t="s">
        <v>70</v>
      </c>
      <c r="K5659" s="536"/>
      <c r="L5659" s="537"/>
      <c r="M5659" s="535" t="s">
        <v>70</v>
      </c>
      <c r="N5659" s="536"/>
      <c r="O5659" s="537"/>
      <c r="P5659" s="377" t="s">
        <v>70</v>
      </c>
      <c r="Q5659" s="377" t="s">
        <v>70</v>
      </c>
      <c r="R5659" s="377" t="s">
        <v>70</v>
      </c>
      <c r="S5659" s="270"/>
      <c r="T5659" s="312"/>
      <c r="U5659" s="312"/>
      <c r="V5659" s="270"/>
      <c r="W5659" s="270" t="s">
        <v>21</v>
      </c>
    </row>
    <row r="5660" s="253" customFormat="true" ht="25.5" hidden="true" spans="1:23">
      <c r="A5660" s="270">
        <f>MAX(A$3:A5659)+1</f>
        <v>5319</v>
      </c>
      <c r="B5660" s="270">
        <v>480000005</v>
      </c>
      <c r="C5660" s="270" t="s">
        <v>14602</v>
      </c>
      <c r="D5660" s="271" t="s">
        <v>14603</v>
      </c>
      <c r="E5660" s="270" t="s">
        <v>14602</v>
      </c>
      <c r="F5660" s="270"/>
      <c r="G5660" s="270"/>
      <c r="H5660" s="283" t="s">
        <v>29</v>
      </c>
      <c r="I5660" s="283" t="s">
        <v>14604</v>
      </c>
      <c r="J5660" s="535" t="s">
        <v>70</v>
      </c>
      <c r="K5660" s="536"/>
      <c r="L5660" s="537"/>
      <c r="M5660" s="535" t="s">
        <v>70</v>
      </c>
      <c r="N5660" s="536"/>
      <c r="O5660" s="537"/>
      <c r="P5660" s="377" t="s">
        <v>70</v>
      </c>
      <c r="Q5660" s="377" t="s">
        <v>70</v>
      </c>
      <c r="R5660" s="377" t="s">
        <v>70</v>
      </c>
      <c r="S5660" s="270"/>
      <c r="T5660" s="312"/>
      <c r="U5660" s="312"/>
      <c r="V5660" s="270"/>
      <c r="W5660" s="270" t="s">
        <v>21</v>
      </c>
    </row>
    <row r="5661" s="253" customFormat="true" ht="63.75" hidden="true" spans="1:23">
      <c r="A5661" s="270">
        <f>MAX(A$3:A5660)+1</f>
        <v>5320</v>
      </c>
      <c r="B5661" s="270">
        <v>480000008</v>
      </c>
      <c r="C5661" s="270" t="s">
        <v>14605</v>
      </c>
      <c r="D5661" s="271" t="s">
        <v>14600</v>
      </c>
      <c r="E5661" s="270" t="s">
        <v>14599</v>
      </c>
      <c r="F5661" s="270" t="s">
        <v>14606</v>
      </c>
      <c r="G5661" s="270"/>
      <c r="H5661" s="283" t="s">
        <v>29</v>
      </c>
      <c r="I5661" s="283"/>
      <c r="J5661" s="535" t="s">
        <v>70</v>
      </c>
      <c r="K5661" s="536"/>
      <c r="L5661" s="537"/>
      <c r="M5661" s="535" t="s">
        <v>70</v>
      </c>
      <c r="N5661" s="536"/>
      <c r="O5661" s="537"/>
      <c r="P5661" s="377" t="s">
        <v>70</v>
      </c>
      <c r="Q5661" s="377" t="s">
        <v>70</v>
      </c>
      <c r="R5661" s="377" t="s">
        <v>70</v>
      </c>
      <c r="S5661" s="270"/>
      <c r="T5661" s="283"/>
      <c r="U5661" s="283"/>
      <c r="V5661" s="270"/>
      <c r="W5661" s="270" t="s">
        <v>21</v>
      </c>
    </row>
    <row r="5662" s="253" customFormat="true" ht="25.5" hidden="true" spans="1:23">
      <c r="A5662" s="270">
        <f>MAX(A$3:A5661)+1</f>
        <v>5321</v>
      </c>
      <c r="B5662" s="270" t="s">
        <v>14607</v>
      </c>
      <c r="C5662" s="542" t="s">
        <v>14608</v>
      </c>
      <c r="D5662" s="271" t="s">
        <v>14600</v>
      </c>
      <c r="E5662" s="270" t="s">
        <v>14599</v>
      </c>
      <c r="F5662" s="177" t="s">
        <v>14609</v>
      </c>
      <c r="G5662" s="270"/>
      <c r="H5662" s="283" t="s">
        <v>29</v>
      </c>
      <c r="I5662" s="283" t="s">
        <v>40</v>
      </c>
      <c r="J5662" s="535" t="s">
        <v>70</v>
      </c>
      <c r="K5662" s="536"/>
      <c r="L5662" s="537"/>
      <c r="M5662" s="535" t="s">
        <v>70</v>
      </c>
      <c r="N5662" s="536"/>
      <c r="O5662" s="537"/>
      <c r="P5662" s="377" t="s">
        <v>70</v>
      </c>
      <c r="Q5662" s="377" t="s">
        <v>70</v>
      </c>
      <c r="R5662" s="377" t="s">
        <v>70</v>
      </c>
      <c r="S5662" s="177" t="s">
        <v>14610</v>
      </c>
      <c r="T5662" s="283"/>
      <c r="U5662" s="283"/>
      <c r="V5662" s="270"/>
      <c r="W5662" s="270" t="s">
        <v>21</v>
      </c>
    </row>
    <row r="5663" s="253" customFormat="true" ht="25.5" hidden="true" spans="1:23">
      <c r="A5663" s="270">
        <f>MAX(A$3:A5662)+1</f>
        <v>5322</v>
      </c>
      <c r="B5663" s="270" t="s">
        <v>14611</v>
      </c>
      <c r="C5663" s="374" t="s">
        <v>14612</v>
      </c>
      <c r="D5663" s="271" t="s">
        <v>14600</v>
      </c>
      <c r="E5663" s="270" t="s">
        <v>14599</v>
      </c>
      <c r="F5663" s="177"/>
      <c r="G5663" s="270"/>
      <c r="H5663" s="283" t="s">
        <v>29</v>
      </c>
      <c r="I5663" s="283"/>
      <c r="J5663" s="535" t="s">
        <v>70</v>
      </c>
      <c r="K5663" s="536"/>
      <c r="L5663" s="537"/>
      <c r="M5663" s="535" t="s">
        <v>70</v>
      </c>
      <c r="N5663" s="536"/>
      <c r="O5663" s="537"/>
      <c r="P5663" s="377" t="s">
        <v>70</v>
      </c>
      <c r="Q5663" s="377" t="s">
        <v>70</v>
      </c>
      <c r="R5663" s="377" t="s">
        <v>70</v>
      </c>
      <c r="S5663" s="177" t="s">
        <v>14612</v>
      </c>
      <c r="T5663" s="283"/>
      <c r="U5663" s="283"/>
      <c r="V5663" s="270"/>
      <c r="W5663" s="270" t="s">
        <v>21</v>
      </c>
    </row>
    <row r="5664" s="253" customFormat="true" ht="25.5" hidden="true" spans="1:23">
      <c r="A5664" s="270">
        <f>MAX(A$3:A5663)+1</f>
        <v>5323</v>
      </c>
      <c r="B5664" s="270" t="s">
        <v>14613</v>
      </c>
      <c r="C5664" s="542" t="s">
        <v>14614</v>
      </c>
      <c r="D5664" s="274" t="s">
        <v>14615</v>
      </c>
      <c r="E5664" s="270" t="s">
        <v>14602</v>
      </c>
      <c r="F5664" s="177" t="s">
        <v>14616</v>
      </c>
      <c r="G5664" s="270"/>
      <c r="H5664" s="283" t="s">
        <v>29</v>
      </c>
      <c r="I5664" s="283" t="s">
        <v>40</v>
      </c>
      <c r="J5664" s="535" t="s">
        <v>70</v>
      </c>
      <c r="K5664" s="536"/>
      <c r="L5664" s="537"/>
      <c r="M5664" s="535" t="s">
        <v>70</v>
      </c>
      <c r="N5664" s="536"/>
      <c r="O5664" s="537"/>
      <c r="P5664" s="377" t="s">
        <v>70</v>
      </c>
      <c r="Q5664" s="377" t="s">
        <v>70</v>
      </c>
      <c r="R5664" s="377" t="s">
        <v>70</v>
      </c>
      <c r="S5664" s="177" t="s">
        <v>14610</v>
      </c>
      <c r="T5664" s="544"/>
      <c r="U5664" s="544"/>
      <c r="V5664" s="270"/>
      <c r="W5664" s="270" t="s">
        <v>21</v>
      </c>
    </row>
    <row r="5665" s="253" customFormat="true" ht="25.5" hidden="true" spans="1:23">
      <c r="A5665" s="270">
        <f>MAX(A$3:A5664)+1</f>
        <v>5324</v>
      </c>
      <c r="B5665" s="270" t="s">
        <v>14617</v>
      </c>
      <c r="C5665" s="374" t="s">
        <v>14612</v>
      </c>
      <c r="D5665" s="274" t="s">
        <v>14603</v>
      </c>
      <c r="E5665" s="270" t="s">
        <v>14602</v>
      </c>
      <c r="F5665" s="177"/>
      <c r="G5665" s="270"/>
      <c r="H5665" s="283" t="s">
        <v>29</v>
      </c>
      <c r="I5665" s="283"/>
      <c r="J5665" s="535" t="s">
        <v>70</v>
      </c>
      <c r="K5665" s="536"/>
      <c r="L5665" s="537"/>
      <c r="M5665" s="535" t="s">
        <v>70</v>
      </c>
      <c r="N5665" s="536"/>
      <c r="O5665" s="537"/>
      <c r="P5665" s="377" t="s">
        <v>70</v>
      </c>
      <c r="Q5665" s="377" t="s">
        <v>70</v>
      </c>
      <c r="R5665" s="377" t="s">
        <v>70</v>
      </c>
      <c r="S5665" s="177" t="s">
        <v>14612</v>
      </c>
      <c r="T5665" s="283"/>
      <c r="U5665" s="283"/>
      <c r="V5665" s="270"/>
      <c r="W5665" s="270" t="s">
        <v>21</v>
      </c>
    </row>
    <row r="5666" s="253" customFormat="true" ht="25.5" hidden="true" spans="1:23">
      <c r="A5666" s="270">
        <f>MAX(A$3:A5665)+1</f>
        <v>5325</v>
      </c>
      <c r="B5666" s="270" t="s">
        <v>14618</v>
      </c>
      <c r="C5666" s="542" t="s">
        <v>14619</v>
      </c>
      <c r="D5666" s="271" t="s">
        <v>14600</v>
      </c>
      <c r="E5666" s="270" t="s">
        <v>14599</v>
      </c>
      <c r="F5666" s="177"/>
      <c r="G5666" s="270"/>
      <c r="H5666" s="283" t="s">
        <v>29</v>
      </c>
      <c r="I5666" s="283" t="s">
        <v>40</v>
      </c>
      <c r="J5666" s="535" t="s">
        <v>70</v>
      </c>
      <c r="K5666" s="536"/>
      <c r="L5666" s="537"/>
      <c r="M5666" s="535" t="s">
        <v>70</v>
      </c>
      <c r="N5666" s="536"/>
      <c r="O5666" s="537"/>
      <c r="P5666" s="377" t="s">
        <v>70</v>
      </c>
      <c r="Q5666" s="377" t="s">
        <v>70</v>
      </c>
      <c r="R5666" s="377" t="s">
        <v>70</v>
      </c>
      <c r="S5666" s="177" t="s">
        <v>14610</v>
      </c>
      <c r="T5666" s="283"/>
      <c r="U5666" s="283"/>
      <c r="V5666" s="270"/>
      <c r="W5666" s="270" t="s">
        <v>21</v>
      </c>
    </row>
    <row r="5667" s="253" customFormat="true" ht="25.5" hidden="true" spans="1:23">
      <c r="A5667" s="270">
        <f>MAX(A$3:A5666)+1</f>
        <v>5326</v>
      </c>
      <c r="B5667" s="270" t="s">
        <v>14620</v>
      </c>
      <c r="C5667" s="374" t="s">
        <v>14612</v>
      </c>
      <c r="D5667" s="271" t="s">
        <v>14600</v>
      </c>
      <c r="E5667" s="270" t="s">
        <v>14599</v>
      </c>
      <c r="F5667" s="177"/>
      <c r="G5667" s="270"/>
      <c r="H5667" s="283" t="s">
        <v>29</v>
      </c>
      <c r="I5667" s="283"/>
      <c r="J5667" s="535" t="s">
        <v>70</v>
      </c>
      <c r="K5667" s="536"/>
      <c r="L5667" s="537"/>
      <c r="M5667" s="535" t="s">
        <v>70</v>
      </c>
      <c r="N5667" s="536"/>
      <c r="O5667" s="537"/>
      <c r="P5667" s="377" t="s">
        <v>70</v>
      </c>
      <c r="Q5667" s="377" t="s">
        <v>70</v>
      </c>
      <c r="R5667" s="377" t="s">
        <v>70</v>
      </c>
      <c r="S5667" s="177" t="s">
        <v>14612</v>
      </c>
      <c r="T5667" s="283"/>
      <c r="U5667" s="283"/>
      <c r="V5667" s="270"/>
      <c r="W5667" s="270" t="s">
        <v>21</v>
      </c>
    </row>
    <row r="5668" s="253" customFormat="true" ht="140.25" hidden="true" spans="1:23">
      <c r="A5668" s="270">
        <f>MAX(A$3:A5667)+1</f>
        <v>5327</v>
      </c>
      <c r="B5668" s="270">
        <v>480000009</v>
      </c>
      <c r="C5668" s="542" t="s">
        <v>14621</v>
      </c>
      <c r="D5668" s="271" t="s">
        <v>98</v>
      </c>
      <c r="E5668" s="270" t="s">
        <v>99</v>
      </c>
      <c r="F5668" s="177" t="s">
        <v>14622</v>
      </c>
      <c r="G5668" s="270"/>
      <c r="H5668" s="283" t="s">
        <v>29</v>
      </c>
      <c r="I5668" s="283" t="s">
        <v>40</v>
      </c>
      <c r="J5668" s="535" t="s">
        <v>70</v>
      </c>
      <c r="K5668" s="536"/>
      <c r="L5668" s="537"/>
      <c r="M5668" s="535" t="s">
        <v>70</v>
      </c>
      <c r="N5668" s="536"/>
      <c r="O5668" s="537"/>
      <c r="P5668" s="377" t="s">
        <v>70</v>
      </c>
      <c r="Q5668" s="377" t="s">
        <v>70</v>
      </c>
      <c r="R5668" s="377" t="s">
        <v>70</v>
      </c>
      <c r="S5668" s="270"/>
      <c r="T5668" s="312"/>
      <c r="U5668" s="312"/>
      <c r="V5668" s="270"/>
      <c r="W5668" s="270" t="s">
        <v>21</v>
      </c>
    </row>
    <row r="5669" s="258" customFormat="true" ht="105.95" hidden="true" customHeight="true" spans="1:23">
      <c r="A5669" s="543" t="s">
        <v>14623</v>
      </c>
      <c r="B5669" s="543"/>
      <c r="C5669" s="543"/>
      <c r="D5669" s="543"/>
      <c r="E5669" s="543"/>
      <c r="F5669" s="543"/>
      <c r="G5669" s="543"/>
      <c r="H5669" s="543"/>
      <c r="I5669" s="543"/>
      <c r="J5669" s="543"/>
      <c r="K5669" s="543"/>
      <c r="L5669" s="543"/>
      <c r="M5669" s="543"/>
      <c r="N5669" s="543"/>
      <c r="O5669" s="543"/>
      <c r="P5669" s="543"/>
      <c r="Q5669" s="543"/>
      <c r="R5669" s="543"/>
      <c r="S5669" s="543"/>
      <c r="T5669" s="543"/>
      <c r="U5669" s="543"/>
      <c r="V5669" s="543"/>
      <c r="W5669" s="543"/>
    </row>
    <row r="5670" s="253" customFormat="true" customHeight="true" spans="1:23">
      <c r="A5670" s="259"/>
      <c r="B5670" s="259"/>
      <c r="C5670" s="259"/>
      <c r="D5670" s="260"/>
      <c r="E5670" s="261"/>
      <c r="F5670" s="259"/>
      <c r="G5670" s="259"/>
      <c r="H5670" s="262"/>
      <c r="I5670" s="263"/>
      <c r="J5670" s="264"/>
      <c r="K5670" s="264"/>
      <c r="L5670" s="264"/>
      <c r="M5670" s="264"/>
      <c r="N5670" s="264"/>
      <c r="O5670" s="264"/>
      <c r="P5670" s="265"/>
      <c r="Q5670" s="265"/>
      <c r="R5670" s="265"/>
      <c r="S5670" s="259"/>
      <c r="V5670" s="404"/>
      <c r="W5670" s="545"/>
    </row>
    <row r="5671" s="253" customFormat="true" customHeight="true" spans="1:23">
      <c r="A5671" s="259"/>
      <c r="B5671" s="259"/>
      <c r="C5671" s="259"/>
      <c r="D5671" s="260"/>
      <c r="E5671" s="261"/>
      <c r="F5671" s="259"/>
      <c r="G5671" s="259"/>
      <c r="H5671" s="262"/>
      <c r="I5671" s="263"/>
      <c r="J5671" s="264"/>
      <c r="K5671" s="264"/>
      <c r="L5671" s="264"/>
      <c r="M5671" s="264"/>
      <c r="N5671" s="264"/>
      <c r="O5671" s="264"/>
      <c r="P5671" s="265"/>
      <c r="Q5671" s="265"/>
      <c r="R5671" s="265"/>
      <c r="S5671" s="259"/>
      <c r="V5671" s="404"/>
      <c r="W5671" s="545"/>
    </row>
    <row r="5672" s="253" customFormat="true" customHeight="true" spans="1:23">
      <c r="A5672" s="259"/>
      <c r="B5672" s="259"/>
      <c r="C5672" s="259"/>
      <c r="D5672" s="260"/>
      <c r="E5672" s="261"/>
      <c r="F5672" s="259"/>
      <c r="G5672" s="259"/>
      <c r="H5672" s="262"/>
      <c r="I5672" s="263"/>
      <c r="J5672" s="264"/>
      <c r="K5672" s="264"/>
      <c r="L5672" s="264"/>
      <c r="M5672" s="264"/>
      <c r="N5672" s="264"/>
      <c r="O5672" s="264"/>
      <c r="P5672" s="265"/>
      <c r="Q5672" s="265"/>
      <c r="R5672" s="265"/>
      <c r="S5672" s="259"/>
      <c r="V5672" s="404"/>
      <c r="W5672" s="545"/>
    </row>
    <row r="5673" s="253" customFormat="true" customHeight="true" spans="1:23">
      <c r="A5673" s="259"/>
      <c r="B5673" s="259"/>
      <c r="C5673" s="259"/>
      <c r="D5673" s="260"/>
      <c r="E5673" s="261"/>
      <c r="F5673" s="259"/>
      <c r="G5673" s="259"/>
      <c r="H5673" s="262"/>
      <c r="I5673" s="263"/>
      <c r="J5673" s="264"/>
      <c r="K5673" s="264"/>
      <c r="L5673" s="264"/>
      <c r="M5673" s="264"/>
      <c r="N5673" s="264"/>
      <c r="O5673" s="264"/>
      <c r="P5673" s="265"/>
      <c r="Q5673" s="265"/>
      <c r="R5673" s="265"/>
      <c r="S5673" s="259"/>
      <c r="V5673" s="404"/>
      <c r="W5673" s="545"/>
    </row>
    <row r="5674" s="253" customFormat="true" customHeight="true" spans="1:23">
      <c r="A5674" s="259"/>
      <c r="C5674" s="259"/>
      <c r="D5674" s="260"/>
      <c r="E5674" s="261"/>
      <c r="F5674" s="259"/>
      <c r="G5674" s="259"/>
      <c r="H5674" s="262"/>
      <c r="I5674" s="263"/>
      <c r="J5674" s="264"/>
      <c r="K5674" s="264"/>
      <c r="L5674" s="264"/>
      <c r="M5674" s="264"/>
      <c r="N5674" s="264"/>
      <c r="O5674" s="264"/>
      <c r="P5674" s="265"/>
      <c r="Q5674" s="265"/>
      <c r="R5674" s="265"/>
      <c r="S5674" s="259"/>
      <c r="V5674" s="404"/>
      <c r="W5674" s="545"/>
    </row>
    <row r="5675" s="253" customFormat="true" customHeight="true" spans="1:23">
      <c r="A5675" s="259"/>
      <c r="C5675" s="259"/>
      <c r="D5675" s="260"/>
      <c r="E5675" s="261"/>
      <c r="F5675" s="259"/>
      <c r="G5675" s="259"/>
      <c r="H5675" s="262"/>
      <c r="I5675" s="263"/>
      <c r="J5675" s="264"/>
      <c r="K5675" s="264"/>
      <c r="L5675" s="264"/>
      <c r="M5675" s="264"/>
      <c r="N5675" s="264"/>
      <c r="O5675" s="264"/>
      <c r="P5675" s="265"/>
      <c r="Q5675" s="265"/>
      <c r="R5675" s="265"/>
      <c r="S5675" s="259"/>
      <c r="V5675" s="404"/>
      <c r="W5675" s="545"/>
    </row>
    <row r="5676" s="253" customFormat="true" customHeight="true" spans="1:23">
      <c r="A5676" s="259"/>
      <c r="C5676" s="259"/>
      <c r="D5676" s="260"/>
      <c r="E5676" s="261"/>
      <c r="F5676" s="259"/>
      <c r="G5676" s="259"/>
      <c r="H5676" s="262"/>
      <c r="I5676" s="263"/>
      <c r="J5676" s="264"/>
      <c r="K5676" s="264"/>
      <c r="L5676" s="264"/>
      <c r="M5676" s="264"/>
      <c r="N5676" s="264"/>
      <c r="O5676" s="264"/>
      <c r="P5676" s="265"/>
      <c r="Q5676" s="265"/>
      <c r="R5676" s="265"/>
      <c r="S5676" s="259"/>
      <c r="V5676" s="404"/>
      <c r="W5676" s="545"/>
    </row>
    <row r="5677" s="253" customFormat="true" customHeight="true" spans="1:23">
      <c r="A5677" s="259"/>
      <c r="C5677" s="259"/>
      <c r="D5677" s="260"/>
      <c r="E5677" s="261"/>
      <c r="F5677" s="259"/>
      <c r="G5677" s="259"/>
      <c r="H5677" s="262"/>
      <c r="I5677" s="263"/>
      <c r="J5677" s="264"/>
      <c r="K5677" s="264"/>
      <c r="L5677" s="264"/>
      <c r="M5677" s="264"/>
      <c r="N5677" s="264"/>
      <c r="O5677" s="264"/>
      <c r="P5677" s="265"/>
      <c r="Q5677" s="265"/>
      <c r="R5677" s="265"/>
      <c r="S5677" s="259"/>
      <c r="V5677" s="404"/>
      <c r="W5677" s="545"/>
    </row>
    <row r="5678" s="253" customFormat="true" customHeight="true" spans="1:23">
      <c r="A5678" s="259"/>
      <c r="C5678" s="259"/>
      <c r="D5678" s="260"/>
      <c r="E5678" s="261"/>
      <c r="F5678" s="259"/>
      <c r="G5678" s="259"/>
      <c r="H5678" s="262"/>
      <c r="I5678" s="263"/>
      <c r="J5678" s="264"/>
      <c r="K5678" s="264"/>
      <c r="L5678" s="264"/>
      <c r="M5678" s="264"/>
      <c r="N5678" s="264"/>
      <c r="O5678" s="264"/>
      <c r="P5678" s="265"/>
      <c r="Q5678" s="265"/>
      <c r="R5678" s="265"/>
      <c r="S5678" s="259"/>
      <c r="V5678" s="404"/>
      <c r="W5678" s="545"/>
    </row>
    <row r="5679" s="253" customFormat="true" customHeight="true" spans="1:23">
      <c r="A5679" s="259"/>
      <c r="C5679" s="259"/>
      <c r="D5679" s="260"/>
      <c r="E5679" s="261"/>
      <c r="F5679" s="259"/>
      <c r="G5679" s="259"/>
      <c r="H5679" s="262"/>
      <c r="I5679" s="263"/>
      <c r="J5679" s="264"/>
      <c r="K5679" s="264"/>
      <c r="L5679" s="264"/>
      <c r="M5679" s="264"/>
      <c r="N5679" s="264"/>
      <c r="O5679" s="264"/>
      <c r="P5679" s="265"/>
      <c r="Q5679" s="265"/>
      <c r="R5679" s="265"/>
      <c r="S5679" s="259"/>
      <c r="V5679" s="404"/>
      <c r="W5679" s="545"/>
    </row>
    <row r="5680" s="253" customFormat="true" customHeight="true" spans="1:23">
      <c r="A5680" s="259"/>
      <c r="C5680" s="259"/>
      <c r="D5680" s="260"/>
      <c r="E5680" s="261"/>
      <c r="F5680" s="259"/>
      <c r="G5680" s="259"/>
      <c r="H5680" s="262"/>
      <c r="I5680" s="263"/>
      <c r="J5680" s="264"/>
      <c r="K5680" s="264"/>
      <c r="L5680" s="264"/>
      <c r="M5680" s="264"/>
      <c r="N5680" s="264"/>
      <c r="O5680" s="264"/>
      <c r="P5680" s="265"/>
      <c r="Q5680" s="265"/>
      <c r="R5680" s="265"/>
      <c r="S5680" s="259"/>
      <c r="V5680" s="404"/>
      <c r="W5680" s="545"/>
    </row>
    <row r="5681" s="253" customFormat="true" customHeight="true" spans="1:23">
      <c r="A5681" s="259"/>
      <c r="C5681" s="259"/>
      <c r="D5681" s="260"/>
      <c r="E5681" s="261"/>
      <c r="F5681" s="259"/>
      <c r="G5681" s="259"/>
      <c r="H5681" s="262"/>
      <c r="I5681" s="263"/>
      <c r="J5681" s="264"/>
      <c r="K5681" s="264"/>
      <c r="L5681" s="264"/>
      <c r="M5681" s="264"/>
      <c r="N5681" s="264"/>
      <c r="O5681" s="264"/>
      <c r="P5681" s="265"/>
      <c r="Q5681" s="265"/>
      <c r="R5681" s="265"/>
      <c r="S5681" s="259"/>
      <c r="V5681" s="404"/>
      <c r="W5681" s="545"/>
    </row>
    <row r="5682" s="253" customFormat="true" customHeight="true" spans="1:23">
      <c r="A5682" s="259"/>
      <c r="C5682" s="259"/>
      <c r="D5682" s="260"/>
      <c r="E5682" s="261"/>
      <c r="F5682" s="259"/>
      <c r="G5682" s="259"/>
      <c r="H5682" s="262"/>
      <c r="I5682" s="263"/>
      <c r="J5682" s="264"/>
      <c r="K5682" s="264"/>
      <c r="L5682" s="264"/>
      <c r="M5682" s="264"/>
      <c r="N5682" s="264"/>
      <c r="O5682" s="264"/>
      <c r="P5682" s="265"/>
      <c r="Q5682" s="265"/>
      <c r="R5682" s="265"/>
      <c r="S5682" s="259"/>
      <c r="V5682" s="404"/>
      <c r="W5682" s="545"/>
    </row>
    <row r="5683" s="253" customFormat="true" customHeight="true" spans="1:23">
      <c r="A5683" s="259"/>
      <c r="C5683" s="259"/>
      <c r="D5683" s="260"/>
      <c r="E5683" s="261"/>
      <c r="F5683" s="259"/>
      <c r="G5683" s="259"/>
      <c r="H5683" s="262"/>
      <c r="I5683" s="263"/>
      <c r="J5683" s="264"/>
      <c r="K5683" s="264"/>
      <c r="L5683" s="264"/>
      <c r="M5683" s="264"/>
      <c r="N5683" s="264"/>
      <c r="O5683" s="264"/>
      <c r="P5683" s="265"/>
      <c r="Q5683" s="265"/>
      <c r="R5683" s="265"/>
      <c r="S5683" s="259"/>
      <c r="V5683" s="404"/>
      <c r="W5683" s="545"/>
    </row>
    <row r="5684" s="253" customFormat="true" customHeight="true" spans="1:23">
      <c r="A5684" s="259"/>
      <c r="C5684" s="259"/>
      <c r="D5684" s="260"/>
      <c r="E5684" s="261"/>
      <c r="F5684" s="259"/>
      <c r="G5684" s="259"/>
      <c r="H5684" s="262"/>
      <c r="I5684" s="263"/>
      <c r="J5684" s="264"/>
      <c r="K5684" s="264"/>
      <c r="L5684" s="264"/>
      <c r="M5684" s="264"/>
      <c r="N5684" s="264"/>
      <c r="O5684" s="264"/>
      <c r="P5684" s="265"/>
      <c r="Q5684" s="265"/>
      <c r="R5684" s="265"/>
      <c r="S5684" s="259"/>
      <c r="V5684" s="404"/>
      <c r="W5684" s="545"/>
    </row>
    <row r="5685" s="253" customFormat="true" customHeight="true" spans="1:23">
      <c r="A5685" s="259"/>
      <c r="C5685" s="259"/>
      <c r="D5685" s="260"/>
      <c r="E5685" s="261"/>
      <c r="F5685" s="259"/>
      <c r="G5685" s="259"/>
      <c r="H5685" s="262"/>
      <c r="I5685" s="263"/>
      <c r="J5685" s="264"/>
      <c r="K5685" s="264"/>
      <c r="L5685" s="264"/>
      <c r="M5685" s="264"/>
      <c r="N5685" s="264"/>
      <c r="O5685" s="264"/>
      <c r="P5685" s="265"/>
      <c r="Q5685" s="265"/>
      <c r="R5685" s="265"/>
      <c r="S5685" s="259"/>
      <c r="V5685" s="404"/>
      <c r="W5685" s="545"/>
    </row>
    <row r="5686" s="253" customFormat="true" customHeight="true" spans="1:23">
      <c r="A5686" s="259"/>
      <c r="C5686" s="259"/>
      <c r="D5686" s="260"/>
      <c r="E5686" s="261"/>
      <c r="F5686" s="259"/>
      <c r="G5686" s="259"/>
      <c r="H5686" s="262"/>
      <c r="I5686" s="263"/>
      <c r="J5686" s="264"/>
      <c r="K5686" s="264"/>
      <c r="L5686" s="264"/>
      <c r="M5686" s="264"/>
      <c r="N5686" s="264"/>
      <c r="O5686" s="264"/>
      <c r="P5686" s="265"/>
      <c r="Q5686" s="265"/>
      <c r="R5686" s="265"/>
      <c r="S5686" s="259"/>
      <c r="V5686" s="404"/>
      <c r="W5686" s="545"/>
    </row>
    <row r="5687" s="253" customFormat="true" customHeight="true" spans="1:23">
      <c r="A5687" s="259"/>
      <c r="C5687" s="259"/>
      <c r="D5687" s="260"/>
      <c r="E5687" s="261"/>
      <c r="F5687" s="259"/>
      <c r="G5687" s="259"/>
      <c r="H5687" s="262"/>
      <c r="I5687" s="263"/>
      <c r="J5687" s="264"/>
      <c r="K5687" s="264"/>
      <c r="L5687" s="264"/>
      <c r="M5687" s="264"/>
      <c r="N5687" s="264"/>
      <c r="O5687" s="264"/>
      <c r="P5687" s="265"/>
      <c r="Q5687" s="265"/>
      <c r="R5687" s="265"/>
      <c r="S5687" s="259"/>
      <c r="V5687" s="404"/>
      <c r="W5687" s="545"/>
    </row>
    <row r="5688" s="253" customFormat="true" customHeight="true" spans="1:23">
      <c r="A5688" s="259"/>
      <c r="C5688" s="259"/>
      <c r="D5688" s="260"/>
      <c r="E5688" s="261"/>
      <c r="F5688" s="259"/>
      <c r="G5688" s="259"/>
      <c r="H5688" s="262"/>
      <c r="I5688" s="263"/>
      <c r="J5688" s="264"/>
      <c r="K5688" s="264"/>
      <c r="L5688" s="264"/>
      <c r="M5688" s="264"/>
      <c r="N5688" s="264"/>
      <c r="O5688" s="264"/>
      <c r="P5688" s="265"/>
      <c r="Q5688" s="265"/>
      <c r="R5688" s="265"/>
      <c r="S5688" s="259"/>
      <c r="V5688" s="404"/>
      <c r="W5688" s="545"/>
    </row>
    <row r="5689" s="253" customFormat="true" customHeight="true" spans="1:23">
      <c r="A5689" s="259"/>
      <c r="C5689" s="259"/>
      <c r="D5689" s="260"/>
      <c r="E5689" s="261"/>
      <c r="F5689" s="259"/>
      <c r="G5689" s="259"/>
      <c r="H5689" s="262"/>
      <c r="I5689" s="263"/>
      <c r="J5689" s="264"/>
      <c r="K5689" s="264"/>
      <c r="L5689" s="264"/>
      <c r="M5689" s="264"/>
      <c r="N5689" s="264"/>
      <c r="O5689" s="264"/>
      <c r="P5689" s="265"/>
      <c r="Q5689" s="265"/>
      <c r="R5689" s="265"/>
      <c r="S5689" s="259"/>
      <c r="V5689" s="404"/>
      <c r="W5689" s="545"/>
    </row>
    <row r="5690" s="253" customFormat="true" customHeight="true" spans="1:23">
      <c r="A5690" s="259"/>
      <c r="C5690" s="259"/>
      <c r="D5690" s="260"/>
      <c r="E5690" s="261"/>
      <c r="F5690" s="259"/>
      <c r="G5690" s="259"/>
      <c r="H5690" s="262"/>
      <c r="I5690" s="263"/>
      <c r="J5690" s="264"/>
      <c r="K5690" s="264"/>
      <c r="L5690" s="264"/>
      <c r="M5690" s="264"/>
      <c r="N5690" s="264"/>
      <c r="O5690" s="264"/>
      <c r="P5690" s="265"/>
      <c r="Q5690" s="265"/>
      <c r="R5690" s="265"/>
      <c r="S5690" s="259"/>
      <c r="V5690" s="404"/>
      <c r="W5690" s="545"/>
    </row>
    <row r="5691" s="253" customFormat="true" customHeight="true" spans="1:23">
      <c r="A5691" s="259"/>
      <c r="C5691" s="259"/>
      <c r="D5691" s="260"/>
      <c r="E5691" s="261"/>
      <c r="F5691" s="259"/>
      <c r="G5691" s="259"/>
      <c r="H5691" s="262"/>
      <c r="I5691" s="263"/>
      <c r="J5691" s="264"/>
      <c r="K5691" s="264"/>
      <c r="L5691" s="264"/>
      <c r="M5691" s="264"/>
      <c r="N5691" s="264"/>
      <c r="O5691" s="264"/>
      <c r="P5691" s="265"/>
      <c r="Q5691" s="265"/>
      <c r="R5691" s="265"/>
      <c r="S5691" s="259"/>
      <c r="V5691" s="404"/>
      <c r="W5691" s="545"/>
    </row>
    <row r="5692" s="253" customFormat="true" customHeight="true" spans="1:23">
      <c r="A5692" s="259"/>
      <c r="C5692" s="259"/>
      <c r="D5692" s="260"/>
      <c r="E5692" s="261"/>
      <c r="F5692" s="259"/>
      <c r="G5692" s="259"/>
      <c r="H5692" s="262"/>
      <c r="I5692" s="263"/>
      <c r="J5692" s="264"/>
      <c r="K5692" s="264"/>
      <c r="L5692" s="264"/>
      <c r="M5692" s="264"/>
      <c r="N5692" s="264"/>
      <c r="O5692" s="264"/>
      <c r="P5692" s="265"/>
      <c r="Q5692" s="265"/>
      <c r="R5692" s="265"/>
      <c r="S5692" s="259"/>
      <c r="V5692" s="404"/>
      <c r="W5692" s="545"/>
    </row>
    <row r="5693" s="253" customFormat="true" customHeight="true" spans="1:23">
      <c r="A5693" s="259"/>
      <c r="C5693" s="259"/>
      <c r="D5693" s="260"/>
      <c r="E5693" s="261"/>
      <c r="F5693" s="259"/>
      <c r="G5693" s="259"/>
      <c r="H5693" s="262"/>
      <c r="I5693" s="263"/>
      <c r="J5693" s="264"/>
      <c r="K5693" s="264"/>
      <c r="L5693" s="264"/>
      <c r="M5693" s="264"/>
      <c r="N5693" s="264"/>
      <c r="O5693" s="264"/>
      <c r="P5693" s="265"/>
      <c r="Q5693" s="265"/>
      <c r="R5693" s="265"/>
      <c r="S5693" s="259"/>
      <c r="V5693" s="404"/>
      <c r="W5693" s="545"/>
    </row>
    <row r="5694" s="253" customFormat="true" customHeight="true" spans="1:23">
      <c r="A5694" s="259"/>
      <c r="C5694" s="259"/>
      <c r="D5694" s="260"/>
      <c r="E5694" s="261"/>
      <c r="F5694" s="259"/>
      <c r="G5694" s="259"/>
      <c r="H5694" s="262"/>
      <c r="I5694" s="263"/>
      <c r="J5694" s="264"/>
      <c r="K5694" s="264"/>
      <c r="L5694" s="264"/>
      <c r="M5694" s="264"/>
      <c r="N5694" s="264"/>
      <c r="O5694" s="264"/>
      <c r="P5694" s="265"/>
      <c r="Q5694" s="265"/>
      <c r="R5694" s="265"/>
      <c r="S5694" s="259"/>
      <c r="V5694" s="404"/>
      <c r="W5694" s="545"/>
    </row>
    <row r="5695" s="253" customFormat="true" customHeight="true" spans="1:23">
      <c r="A5695" s="259"/>
      <c r="C5695" s="259"/>
      <c r="D5695" s="260"/>
      <c r="E5695" s="261"/>
      <c r="F5695" s="259"/>
      <c r="G5695" s="259"/>
      <c r="H5695" s="262"/>
      <c r="I5695" s="263"/>
      <c r="J5695" s="264"/>
      <c r="K5695" s="264"/>
      <c r="L5695" s="264"/>
      <c r="M5695" s="264"/>
      <c r="N5695" s="264"/>
      <c r="O5695" s="264"/>
      <c r="P5695" s="265"/>
      <c r="Q5695" s="265"/>
      <c r="R5695" s="265"/>
      <c r="S5695" s="259"/>
      <c r="V5695" s="404"/>
      <c r="W5695" s="545"/>
    </row>
    <row r="5696" s="253" customFormat="true" customHeight="true" spans="1:23">
      <c r="A5696" s="259"/>
      <c r="C5696" s="259"/>
      <c r="D5696" s="260"/>
      <c r="E5696" s="261"/>
      <c r="F5696" s="259"/>
      <c r="G5696" s="259"/>
      <c r="H5696" s="262"/>
      <c r="I5696" s="263"/>
      <c r="J5696" s="264"/>
      <c r="K5696" s="264"/>
      <c r="L5696" s="264"/>
      <c r="M5696" s="264"/>
      <c r="N5696" s="264"/>
      <c r="O5696" s="264"/>
      <c r="P5696" s="265"/>
      <c r="Q5696" s="265"/>
      <c r="R5696" s="265"/>
      <c r="S5696" s="259"/>
      <c r="V5696" s="404"/>
      <c r="W5696" s="545"/>
    </row>
    <row r="5697" s="253" customFormat="true" customHeight="true" spans="1:23">
      <c r="A5697" s="259"/>
      <c r="C5697" s="259"/>
      <c r="D5697" s="260"/>
      <c r="E5697" s="261"/>
      <c r="F5697" s="259"/>
      <c r="G5697" s="259"/>
      <c r="H5697" s="262"/>
      <c r="I5697" s="263"/>
      <c r="J5697" s="264"/>
      <c r="K5697" s="264"/>
      <c r="L5697" s="264"/>
      <c r="M5697" s="264"/>
      <c r="N5697" s="264"/>
      <c r="O5697" s="264"/>
      <c r="P5697" s="265"/>
      <c r="Q5697" s="265"/>
      <c r="R5697" s="265"/>
      <c r="S5697" s="259"/>
      <c r="V5697" s="404"/>
      <c r="W5697" s="545"/>
    </row>
    <row r="5698" s="253" customFormat="true" customHeight="true" spans="1:23">
      <c r="A5698" s="259"/>
      <c r="C5698" s="259"/>
      <c r="D5698" s="260"/>
      <c r="E5698" s="261"/>
      <c r="F5698" s="259"/>
      <c r="G5698" s="259"/>
      <c r="H5698" s="262"/>
      <c r="I5698" s="263"/>
      <c r="J5698" s="264"/>
      <c r="K5698" s="264"/>
      <c r="L5698" s="264"/>
      <c r="M5698" s="264"/>
      <c r="N5698" s="264"/>
      <c r="O5698" s="264"/>
      <c r="P5698" s="265"/>
      <c r="Q5698" s="265"/>
      <c r="R5698" s="265"/>
      <c r="S5698" s="259"/>
      <c r="V5698" s="404"/>
      <c r="W5698" s="545"/>
    </row>
    <row r="5699" s="253" customFormat="true" customHeight="true" spans="1:23">
      <c r="A5699" s="259"/>
      <c r="C5699" s="259"/>
      <c r="D5699" s="260"/>
      <c r="E5699" s="261"/>
      <c r="F5699" s="259"/>
      <c r="G5699" s="259"/>
      <c r="H5699" s="262"/>
      <c r="I5699" s="263"/>
      <c r="J5699" s="264"/>
      <c r="K5699" s="264"/>
      <c r="L5699" s="264"/>
      <c r="M5699" s="264"/>
      <c r="N5699" s="264"/>
      <c r="O5699" s="264"/>
      <c r="P5699" s="265"/>
      <c r="Q5699" s="265"/>
      <c r="R5699" s="265"/>
      <c r="S5699" s="259"/>
      <c r="V5699" s="404"/>
      <c r="W5699" s="545"/>
    </row>
    <row r="5700" s="253" customFormat="true" customHeight="true" spans="1:23">
      <c r="A5700" s="259"/>
      <c r="C5700" s="259"/>
      <c r="D5700" s="260"/>
      <c r="E5700" s="261"/>
      <c r="F5700" s="259"/>
      <c r="G5700" s="259"/>
      <c r="H5700" s="262"/>
      <c r="I5700" s="263"/>
      <c r="J5700" s="264"/>
      <c r="K5700" s="264"/>
      <c r="L5700" s="264"/>
      <c r="M5700" s="264"/>
      <c r="N5700" s="264"/>
      <c r="O5700" s="264"/>
      <c r="P5700" s="265"/>
      <c r="Q5700" s="265"/>
      <c r="R5700" s="265"/>
      <c r="S5700" s="259"/>
      <c r="V5700" s="404"/>
      <c r="W5700" s="545"/>
    </row>
    <row r="5701" s="253" customFormat="true" customHeight="true" spans="1:23">
      <c r="A5701" s="259"/>
      <c r="C5701" s="259"/>
      <c r="D5701" s="260"/>
      <c r="E5701" s="261"/>
      <c r="F5701" s="259"/>
      <c r="G5701" s="259"/>
      <c r="H5701" s="262"/>
      <c r="I5701" s="263"/>
      <c r="J5701" s="264"/>
      <c r="K5701" s="264"/>
      <c r="L5701" s="264"/>
      <c r="M5701" s="264"/>
      <c r="N5701" s="264"/>
      <c r="O5701" s="264"/>
      <c r="P5701" s="265"/>
      <c r="Q5701" s="265"/>
      <c r="R5701" s="265"/>
      <c r="S5701" s="259"/>
      <c r="V5701" s="404"/>
      <c r="W5701" s="545"/>
    </row>
    <row r="5702" s="253" customFormat="true" customHeight="true" spans="1:23">
      <c r="A5702" s="259"/>
      <c r="C5702" s="259"/>
      <c r="D5702" s="260"/>
      <c r="E5702" s="261"/>
      <c r="F5702" s="259"/>
      <c r="G5702" s="259"/>
      <c r="H5702" s="262"/>
      <c r="I5702" s="263"/>
      <c r="J5702" s="264"/>
      <c r="K5702" s="264"/>
      <c r="L5702" s="264"/>
      <c r="M5702" s="264"/>
      <c r="N5702" s="264"/>
      <c r="O5702" s="264"/>
      <c r="P5702" s="265"/>
      <c r="Q5702" s="265"/>
      <c r="R5702" s="265"/>
      <c r="S5702" s="259"/>
      <c r="V5702" s="404"/>
      <c r="W5702" s="545"/>
    </row>
    <row r="5703" s="253" customFormat="true" customHeight="true" spans="1:23">
      <c r="A5703" s="259"/>
      <c r="C5703" s="259"/>
      <c r="D5703" s="260"/>
      <c r="E5703" s="261"/>
      <c r="F5703" s="259"/>
      <c r="G5703" s="259"/>
      <c r="H5703" s="262"/>
      <c r="I5703" s="263"/>
      <c r="J5703" s="264"/>
      <c r="K5703" s="264"/>
      <c r="L5703" s="264"/>
      <c r="M5703" s="264"/>
      <c r="N5703" s="264"/>
      <c r="O5703" s="264"/>
      <c r="P5703" s="265"/>
      <c r="Q5703" s="265"/>
      <c r="R5703" s="265"/>
      <c r="S5703" s="259"/>
      <c r="V5703" s="404"/>
      <c r="W5703" s="545"/>
    </row>
    <row r="5704" s="253" customFormat="true" customHeight="true" spans="1:23">
      <c r="A5704" s="259"/>
      <c r="C5704" s="259"/>
      <c r="D5704" s="260"/>
      <c r="E5704" s="261"/>
      <c r="F5704" s="259"/>
      <c r="G5704" s="259"/>
      <c r="H5704" s="262"/>
      <c r="I5704" s="263"/>
      <c r="J5704" s="264"/>
      <c r="K5704" s="264"/>
      <c r="L5704" s="264"/>
      <c r="M5704" s="264"/>
      <c r="N5704" s="264"/>
      <c r="O5704" s="264"/>
      <c r="P5704" s="265"/>
      <c r="Q5704" s="265"/>
      <c r="R5704" s="265"/>
      <c r="S5704" s="259"/>
      <c r="V5704" s="404"/>
      <c r="W5704" s="545"/>
    </row>
    <row r="5705" s="253" customFormat="true" customHeight="true" spans="1:23">
      <c r="A5705" s="259"/>
      <c r="C5705" s="259"/>
      <c r="D5705" s="260"/>
      <c r="E5705" s="261"/>
      <c r="F5705" s="259"/>
      <c r="G5705" s="259"/>
      <c r="H5705" s="262"/>
      <c r="I5705" s="263"/>
      <c r="J5705" s="264"/>
      <c r="K5705" s="264"/>
      <c r="L5705" s="264"/>
      <c r="M5705" s="264"/>
      <c r="N5705" s="264"/>
      <c r="O5705" s="264"/>
      <c r="P5705" s="265"/>
      <c r="Q5705" s="265"/>
      <c r="R5705" s="265"/>
      <c r="S5705" s="259"/>
      <c r="V5705" s="404"/>
      <c r="W5705" s="545"/>
    </row>
    <row r="5706" s="253" customFormat="true" customHeight="true" spans="1:23">
      <c r="A5706" s="259"/>
      <c r="C5706" s="259"/>
      <c r="D5706" s="260"/>
      <c r="E5706" s="261"/>
      <c r="F5706" s="259"/>
      <c r="G5706" s="259"/>
      <c r="H5706" s="262"/>
      <c r="I5706" s="263"/>
      <c r="J5706" s="264"/>
      <c r="K5706" s="264"/>
      <c r="L5706" s="264"/>
      <c r="M5706" s="264"/>
      <c r="N5706" s="264"/>
      <c r="O5706" s="264"/>
      <c r="P5706" s="265"/>
      <c r="Q5706" s="265"/>
      <c r="R5706" s="265"/>
      <c r="S5706" s="259"/>
      <c r="V5706" s="404"/>
      <c r="W5706" s="545"/>
    </row>
    <row r="5707" s="253" customFormat="true" customHeight="true" spans="1:23">
      <c r="A5707" s="259"/>
      <c r="C5707" s="259"/>
      <c r="D5707" s="260"/>
      <c r="E5707" s="261"/>
      <c r="F5707" s="259"/>
      <c r="G5707" s="259"/>
      <c r="H5707" s="262"/>
      <c r="I5707" s="263"/>
      <c r="J5707" s="264"/>
      <c r="K5707" s="264"/>
      <c r="L5707" s="264"/>
      <c r="M5707" s="264"/>
      <c r="N5707" s="264"/>
      <c r="O5707" s="264"/>
      <c r="P5707" s="265"/>
      <c r="Q5707" s="265"/>
      <c r="R5707" s="265"/>
      <c r="S5707" s="259"/>
      <c r="V5707" s="404"/>
      <c r="W5707" s="545"/>
    </row>
    <row r="5708" s="253" customFormat="true" customHeight="true" spans="1:23">
      <c r="A5708" s="259"/>
      <c r="C5708" s="259"/>
      <c r="D5708" s="260"/>
      <c r="E5708" s="261"/>
      <c r="F5708" s="259"/>
      <c r="G5708" s="259"/>
      <c r="H5708" s="262"/>
      <c r="I5708" s="263"/>
      <c r="J5708" s="264"/>
      <c r="K5708" s="264"/>
      <c r="L5708" s="264"/>
      <c r="M5708" s="264"/>
      <c r="N5708" s="264"/>
      <c r="O5708" s="264"/>
      <c r="P5708" s="265"/>
      <c r="Q5708" s="265"/>
      <c r="R5708" s="265"/>
      <c r="S5708" s="259"/>
      <c r="V5708" s="404"/>
      <c r="W5708" s="545"/>
    </row>
    <row r="5709" s="253" customFormat="true" customHeight="true" spans="1:23">
      <c r="A5709" s="259"/>
      <c r="C5709" s="259"/>
      <c r="D5709" s="260"/>
      <c r="E5709" s="261"/>
      <c r="F5709" s="259"/>
      <c r="G5709" s="259"/>
      <c r="H5709" s="262"/>
      <c r="I5709" s="263"/>
      <c r="J5709" s="264"/>
      <c r="K5709" s="264"/>
      <c r="L5709" s="264"/>
      <c r="M5709" s="264"/>
      <c r="N5709" s="264"/>
      <c r="O5709" s="264"/>
      <c r="P5709" s="265"/>
      <c r="Q5709" s="265"/>
      <c r="R5709" s="265"/>
      <c r="S5709" s="259"/>
      <c r="V5709" s="404"/>
      <c r="W5709" s="545"/>
    </row>
    <row r="5710" s="253" customFormat="true" customHeight="true" spans="1:23">
      <c r="A5710" s="259"/>
      <c r="C5710" s="259"/>
      <c r="D5710" s="260"/>
      <c r="E5710" s="261"/>
      <c r="F5710" s="259"/>
      <c r="G5710" s="259"/>
      <c r="H5710" s="262"/>
      <c r="I5710" s="263"/>
      <c r="J5710" s="264"/>
      <c r="K5710" s="264"/>
      <c r="L5710" s="264"/>
      <c r="M5710" s="264"/>
      <c r="N5710" s="264"/>
      <c r="O5710" s="264"/>
      <c r="P5710" s="265"/>
      <c r="Q5710" s="265"/>
      <c r="R5710" s="265"/>
      <c r="S5710" s="259"/>
      <c r="V5710" s="404"/>
      <c r="W5710" s="545"/>
    </row>
    <row r="5711" s="253" customFormat="true" customHeight="true" spans="1:23">
      <c r="A5711" s="259"/>
      <c r="C5711" s="259"/>
      <c r="D5711" s="260"/>
      <c r="E5711" s="261"/>
      <c r="F5711" s="259"/>
      <c r="G5711" s="259"/>
      <c r="H5711" s="262"/>
      <c r="I5711" s="263"/>
      <c r="J5711" s="264"/>
      <c r="K5711" s="264"/>
      <c r="L5711" s="264"/>
      <c r="M5711" s="264"/>
      <c r="N5711" s="264"/>
      <c r="O5711" s="264"/>
      <c r="P5711" s="265"/>
      <c r="Q5711" s="265"/>
      <c r="R5711" s="265"/>
      <c r="S5711" s="259"/>
      <c r="V5711" s="404"/>
      <c r="W5711" s="545"/>
    </row>
    <row r="5712" s="253" customFormat="true" customHeight="true" spans="1:23">
      <c r="A5712" s="259"/>
      <c r="C5712" s="259"/>
      <c r="D5712" s="260"/>
      <c r="E5712" s="261"/>
      <c r="F5712" s="259"/>
      <c r="G5712" s="259"/>
      <c r="H5712" s="262"/>
      <c r="I5712" s="263"/>
      <c r="J5712" s="264"/>
      <c r="K5712" s="264"/>
      <c r="L5712" s="264"/>
      <c r="M5712" s="264"/>
      <c r="N5712" s="264"/>
      <c r="O5712" s="264"/>
      <c r="P5712" s="265"/>
      <c r="Q5712" s="265"/>
      <c r="R5712" s="265"/>
      <c r="S5712" s="259"/>
      <c r="V5712" s="404"/>
      <c r="W5712" s="545"/>
    </row>
    <row r="5713" s="253" customFormat="true" customHeight="true" spans="1:23">
      <c r="A5713" s="259"/>
      <c r="C5713" s="259"/>
      <c r="D5713" s="260"/>
      <c r="E5713" s="261"/>
      <c r="F5713" s="259"/>
      <c r="G5713" s="259"/>
      <c r="H5713" s="262"/>
      <c r="I5713" s="263"/>
      <c r="J5713" s="264"/>
      <c r="K5713" s="264"/>
      <c r="L5713" s="264"/>
      <c r="M5713" s="264"/>
      <c r="N5713" s="264"/>
      <c r="O5713" s="264"/>
      <c r="P5713" s="265"/>
      <c r="Q5713" s="265"/>
      <c r="R5713" s="265"/>
      <c r="S5713" s="259"/>
      <c r="V5713" s="404"/>
      <c r="W5713" s="545"/>
    </row>
    <row r="5714" s="253" customFormat="true" customHeight="true" spans="1:23">
      <c r="A5714" s="259"/>
      <c r="C5714" s="259"/>
      <c r="D5714" s="260"/>
      <c r="E5714" s="261"/>
      <c r="F5714" s="259"/>
      <c r="G5714" s="259"/>
      <c r="H5714" s="262"/>
      <c r="I5714" s="263"/>
      <c r="J5714" s="264"/>
      <c r="K5714" s="264"/>
      <c r="L5714" s="264"/>
      <c r="M5714" s="264"/>
      <c r="N5714" s="264"/>
      <c r="O5714" s="264"/>
      <c r="P5714" s="265"/>
      <c r="Q5714" s="265"/>
      <c r="R5714" s="265"/>
      <c r="S5714" s="259"/>
      <c r="V5714" s="404"/>
      <c r="W5714" s="545"/>
    </row>
    <row r="5715" s="253" customFormat="true" customHeight="true" spans="1:23">
      <c r="A5715" s="259"/>
      <c r="C5715" s="259"/>
      <c r="D5715" s="260"/>
      <c r="E5715" s="261"/>
      <c r="F5715" s="259"/>
      <c r="G5715" s="259"/>
      <c r="H5715" s="262"/>
      <c r="I5715" s="263"/>
      <c r="J5715" s="264"/>
      <c r="K5715" s="264"/>
      <c r="L5715" s="264"/>
      <c r="M5715" s="264"/>
      <c r="N5715" s="264"/>
      <c r="O5715" s="264"/>
      <c r="P5715" s="265"/>
      <c r="Q5715" s="265"/>
      <c r="R5715" s="265"/>
      <c r="S5715" s="259"/>
      <c r="V5715" s="404"/>
      <c r="W5715" s="545"/>
    </row>
    <row r="5716" s="253" customFormat="true" customHeight="true" spans="1:23">
      <c r="A5716" s="259"/>
      <c r="C5716" s="259"/>
      <c r="D5716" s="260"/>
      <c r="E5716" s="261"/>
      <c r="F5716" s="259"/>
      <c r="G5716" s="259"/>
      <c r="H5716" s="262"/>
      <c r="I5716" s="263"/>
      <c r="J5716" s="264"/>
      <c r="K5716" s="264"/>
      <c r="L5716" s="264"/>
      <c r="M5716" s="264"/>
      <c r="N5716" s="264"/>
      <c r="O5716" s="264"/>
      <c r="P5716" s="265"/>
      <c r="Q5716" s="265"/>
      <c r="R5716" s="265"/>
      <c r="S5716" s="259"/>
      <c r="V5716" s="404"/>
      <c r="W5716" s="545"/>
    </row>
    <row r="5717" s="253" customFormat="true" customHeight="true" spans="1:23">
      <c r="A5717" s="259"/>
      <c r="C5717" s="259"/>
      <c r="D5717" s="260"/>
      <c r="E5717" s="261"/>
      <c r="F5717" s="259"/>
      <c r="G5717" s="259"/>
      <c r="H5717" s="262"/>
      <c r="I5717" s="263"/>
      <c r="J5717" s="264"/>
      <c r="K5717" s="264"/>
      <c r="L5717" s="264"/>
      <c r="M5717" s="264"/>
      <c r="N5717" s="264"/>
      <c r="O5717" s="264"/>
      <c r="P5717" s="265"/>
      <c r="Q5717" s="265"/>
      <c r="R5717" s="265"/>
      <c r="S5717" s="259"/>
      <c r="V5717" s="404"/>
      <c r="W5717" s="545"/>
    </row>
    <row r="5718" s="253" customFormat="true" customHeight="true" spans="1:23">
      <c r="A5718" s="259"/>
      <c r="C5718" s="259"/>
      <c r="D5718" s="260"/>
      <c r="E5718" s="261"/>
      <c r="F5718" s="259"/>
      <c r="G5718" s="259"/>
      <c r="H5718" s="262"/>
      <c r="I5718" s="263"/>
      <c r="J5718" s="264"/>
      <c r="K5718" s="264"/>
      <c r="L5718" s="264"/>
      <c r="M5718" s="264"/>
      <c r="N5718" s="264"/>
      <c r="O5718" s="264"/>
      <c r="P5718" s="265"/>
      <c r="Q5718" s="265"/>
      <c r="R5718" s="265"/>
      <c r="S5718" s="259"/>
      <c r="V5718" s="404"/>
      <c r="W5718" s="545"/>
    </row>
    <row r="5719" s="253" customFormat="true" customHeight="true" spans="1:23">
      <c r="A5719" s="259"/>
      <c r="C5719" s="259"/>
      <c r="D5719" s="260"/>
      <c r="E5719" s="261"/>
      <c r="F5719" s="259"/>
      <c r="G5719" s="259"/>
      <c r="H5719" s="262"/>
      <c r="I5719" s="263"/>
      <c r="J5719" s="264"/>
      <c r="K5719" s="264"/>
      <c r="L5719" s="264"/>
      <c r="M5719" s="264"/>
      <c r="N5719" s="264"/>
      <c r="O5719" s="264"/>
      <c r="P5719" s="265"/>
      <c r="Q5719" s="265"/>
      <c r="R5719" s="265"/>
      <c r="S5719" s="259"/>
      <c r="V5719" s="404"/>
      <c r="W5719" s="545"/>
    </row>
    <row r="5720" s="253" customFormat="true" customHeight="true" spans="1:23">
      <c r="A5720" s="259"/>
      <c r="C5720" s="259"/>
      <c r="D5720" s="260"/>
      <c r="E5720" s="261"/>
      <c r="F5720" s="259"/>
      <c r="G5720" s="259"/>
      <c r="H5720" s="262"/>
      <c r="I5720" s="263"/>
      <c r="J5720" s="264"/>
      <c r="K5720" s="264"/>
      <c r="L5720" s="264"/>
      <c r="M5720" s="264"/>
      <c r="N5720" s="264"/>
      <c r="O5720" s="264"/>
      <c r="P5720" s="265"/>
      <c r="Q5720" s="265"/>
      <c r="R5720" s="265"/>
      <c r="S5720" s="259"/>
      <c r="V5720" s="404"/>
      <c r="W5720" s="545"/>
    </row>
    <row r="5721" s="253" customFormat="true" customHeight="true" spans="1:23">
      <c r="A5721" s="259"/>
      <c r="C5721" s="259"/>
      <c r="D5721" s="260"/>
      <c r="E5721" s="261"/>
      <c r="F5721" s="259"/>
      <c r="G5721" s="259"/>
      <c r="H5721" s="262"/>
      <c r="I5721" s="263"/>
      <c r="J5721" s="264"/>
      <c r="K5721" s="264"/>
      <c r="L5721" s="264"/>
      <c r="M5721" s="264"/>
      <c r="N5721" s="264"/>
      <c r="O5721" s="264"/>
      <c r="P5721" s="265"/>
      <c r="Q5721" s="265"/>
      <c r="R5721" s="265"/>
      <c r="S5721" s="259"/>
      <c r="V5721" s="404"/>
      <c r="W5721" s="545"/>
    </row>
    <row r="5722" s="253" customFormat="true" customHeight="true" spans="1:23">
      <c r="A5722" s="259"/>
      <c r="C5722" s="259"/>
      <c r="D5722" s="260"/>
      <c r="E5722" s="261"/>
      <c r="F5722" s="259"/>
      <c r="G5722" s="259"/>
      <c r="H5722" s="262"/>
      <c r="I5722" s="263"/>
      <c r="J5722" s="264"/>
      <c r="K5722" s="264"/>
      <c r="L5722" s="264"/>
      <c r="M5722" s="264"/>
      <c r="N5722" s="264"/>
      <c r="O5722" s="264"/>
      <c r="P5722" s="265"/>
      <c r="Q5722" s="265"/>
      <c r="R5722" s="265"/>
      <c r="S5722" s="259"/>
      <c r="V5722" s="404"/>
      <c r="W5722" s="545"/>
    </row>
    <row r="5723" s="253" customFormat="true" customHeight="true" spans="1:23">
      <c r="A5723" s="259"/>
      <c r="C5723" s="259"/>
      <c r="D5723" s="260"/>
      <c r="E5723" s="261"/>
      <c r="F5723" s="259"/>
      <c r="G5723" s="259"/>
      <c r="H5723" s="262"/>
      <c r="I5723" s="263"/>
      <c r="J5723" s="264"/>
      <c r="K5723" s="264"/>
      <c r="L5723" s="264"/>
      <c r="M5723" s="264"/>
      <c r="N5723" s="264"/>
      <c r="O5723" s="264"/>
      <c r="P5723" s="265"/>
      <c r="Q5723" s="265"/>
      <c r="R5723" s="265"/>
      <c r="S5723" s="259"/>
      <c r="V5723" s="404"/>
      <c r="W5723" s="545"/>
    </row>
    <row r="5724" s="253" customFormat="true" customHeight="true" spans="1:23">
      <c r="A5724" s="259"/>
      <c r="C5724" s="259"/>
      <c r="D5724" s="260"/>
      <c r="E5724" s="261"/>
      <c r="F5724" s="259"/>
      <c r="G5724" s="259"/>
      <c r="H5724" s="262"/>
      <c r="I5724" s="263"/>
      <c r="J5724" s="264"/>
      <c r="K5724" s="264"/>
      <c r="L5724" s="264"/>
      <c r="M5724" s="264"/>
      <c r="N5724" s="264"/>
      <c r="O5724" s="264"/>
      <c r="P5724" s="265"/>
      <c r="Q5724" s="265"/>
      <c r="R5724" s="265"/>
      <c r="S5724" s="259"/>
      <c r="V5724" s="404"/>
      <c r="W5724" s="545"/>
    </row>
    <row r="5725" s="253" customFormat="true" customHeight="true" spans="1:23">
      <c r="A5725" s="259"/>
      <c r="C5725" s="259"/>
      <c r="D5725" s="260"/>
      <c r="E5725" s="261"/>
      <c r="F5725" s="259"/>
      <c r="G5725" s="259"/>
      <c r="H5725" s="262"/>
      <c r="I5725" s="263"/>
      <c r="J5725" s="264"/>
      <c r="K5725" s="264"/>
      <c r="L5725" s="264"/>
      <c r="M5725" s="264"/>
      <c r="N5725" s="264"/>
      <c r="O5725" s="264"/>
      <c r="P5725" s="265"/>
      <c r="Q5725" s="265"/>
      <c r="R5725" s="265"/>
      <c r="S5725" s="259"/>
      <c r="V5725" s="404"/>
      <c r="W5725" s="545"/>
    </row>
    <row r="5726" s="253" customFormat="true" customHeight="true" spans="1:23">
      <c r="A5726" s="259"/>
      <c r="C5726" s="259"/>
      <c r="D5726" s="260"/>
      <c r="E5726" s="261"/>
      <c r="F5726" s="259"/>
      <c r="G5726" s="259"/>
      <c r="H5726" s="262"/>
      <c r="I5726" s="263"/>
      <c r="J5726" s="264"/>
      <c r="K5726" s="264"/>
      <c r="L5726" s="264"/>
      <c r="M5726" s="264"/>
      <c r="N5726" s="264"/>
      <c r="O5726" s="264"/>
      <c r="P5726" s="265"/>
      <c r="Q5726" s="265"/>
      <c r="R5726" s="265"/>
      <c r="S5726" s="259"/>
      <c r="V5726" s="404"/>
      <c r="W5726" s="545"/>
    </row>
    <row r="5727" s="253" customFormat="true" customHeight="true" spans="1:23">
      <c r="A5727" s="259"/>
      <c r="C5727" s="259"/>
      <c r="D5727" s="260"/>
      <c r="E5727" s="261"/>
      <c r="F5727" s="259"/>
      <c r="G5727" s="259"/>
      <c r="H5727" s="262"/>
      <c r="I5727" s="263"/>
      <c r="J5727" s="264"/>
      <c r="K5727" s="264"/>
      <c r="L5727" s="264"/>
      <c r="M5727" s="264"/>
      <c r="N5727" s="264"/>
      <c r="O5727" s="264"/>
      <c r="P5727" s="265"/>
      <c r="Q5727" s="265"/>
      <c r="R5727" s="265"/>
      <c r="S5727" s="259"/>
      <c r="V5727" s="404"/>
      <c r="W5727" s="545"/>
    </row>
    <row r="5728" s="253" customFormat="true" customHeight="true" spans="1:23">
      <c r="A5728" s="259"/>
      <c r="C5728" s="259"/>
      <c r="D5728" s="260"/>
      <c r="E5728" s="261"/>
      <c r="F5728" s="259"/>
      <c r="G5728" s="259"/>
      <c r="H5728" s="262"/>
      <c r="I5728" s="263"/>
      <c r="J5728" s="264"/>
      <c r="K5728" s="264"/>
      <c r="L5728" s="264"/>
      <c r="M5728" s="264"/>
      <c r="N5728" s="264"/>
      <c r="O5728" s="264"/>
      <c r="P5728" s="265"/>
      <c r="Q5728" s="265"/>
      <c r="R5728" s="265"/>
      <c r="S5728" s="259"/>
      <c r="V5728" s="404"/>
      <c r="W5728" s="545"/>
    </row>
    <row r="5729" s="253" customFormat="true" customHeight="true" spans="1:23">
      <c r="A5729" s="259"/>
      <c r="C5729" s="259"/>
      <c r="D5729" s="260"/>
      <c r="E5729" s="261"/>
      <c r="F5729" s="259"/>
      <c r="G5729" s="259"/>
      <c r="H5729" s="262"/>
      <c r="I5729" s="263"/>
      <c r="J5729" s="264"/>
      <c r="K5729" s="264"/>
      <c r="L5729" s="264"/>
      <c r="M5729" s="264"/>
      <c r="N5729" s="264"/>
      <c r="O5729" s="264"/>
      <c r="P5729" s="265"/>
      <c r="Q5729" s="265"/>
      <c r="R5729" s="265"/>
      <c r="S5729" s="259"/>
      <c r="V5729" s="404"/>
      <c r="W5729" s="545"/>
    </row>
    <row r="5730" s="253" customFormat="true" customHeight="true" spans="1:23">
      <c r="A5730" s="259"/>
      <c r="C5730" s="259"/>
      <c r="D5730" s="260"/>
      <c r="E5730" s="261"/>
      <c r="F5730" s="259"/>
      <c r="G5730" s="259"/>
      <c r="H5730" s="262"/>
      <c r="I5730" s="263"/>
      <c r="J5730" s="264"/>
      <c r="K5730" s="264"/>
      <c r="L5730" s="264"/>
      <c r="M5730" s="264"/>
      <c r="N5730" s="264"/>
      <c r="O5730" s="264"/>
      <c r="P5730" s="265"/>
      <c r="Q5730" s="265"/>
      <c r="R5730" s="265"/>
      <c r="S5730" s="259"/>
      <c r="V5730" s="404"/>
      <c r="W5730" s="545"/>
    </row>
    <row r="5731" s="253" customFormat="true" customHeight="true" spans="1:23">
      <c r="A5731" s="259"/>
      <c r="C5731" s="259"/>
      <c r="D5731" s="260"/>
      <c r="E5731" s="261"/>
      <c r="F5731" s="259"/>
      <c r="G5731" s="259"/>
      <c r="H5731" s="262"/>
      <c r="I5731" s="263"/>
      <c r="J5731" s="264"/>
      <c r="K5731" s="264"/>
      <c r="L5731" s="264"/>
      <c r="M5731" s="264"/>
      <c r="N5731" s="264"/>
      <c r="O5731" s="264"/>
      <c r="P5731" s="265"/>
      <c r="Q5731" s="265"/>
      <c r="R5731" s="265"/>
      <c r="S5731" s="259"/>
      <c r="V5731" s="404"/>
      <c r="W5731" s="545"/>
    </row>
    <row r="5732" s="253" customFormat="true" customHeight="true" spans="1:23">
      <c r="A5732" s="259"/>
      <c r="C5732" s="259"/>
      <c r="D5732" s="260"/>
      <c r="E5732" s="261"/>
      <c r="F5732" s="259"/>
      <c r="G5732" s="259"/>
      <c r="H5732" s="262"/>
      <c r="I5732" s="263"/>
      <c r="J5732" s="264"/>
      <c r="K5732" s="264"/>
      <c r="L5732" s="264"/>
      <c r="M5732" s="264"/>
      <c r="N5732" s="264"/>
      <c r="O5732" s="264"/>
      <c r="P5732" s="265"/>
      <c r="Q5732" s="265"/>
      <c r="R5732" s="265"/>
      <c r="S5732" s="259"/>
      <c r="V5732" s="404"/>
      <c r="W5732" s="545"/>
    </row>
    <row r="5733" s="253" customFormat="true" customHeight="true" spans="1:23">
      <c r="A5733" s="259"/>
      <c r="C5733" s="259"/>
      <c r="D5733" s="260"/>
      <c r="E5733" s="261"/>
      <c r="F5733" s="259"/>
      <c r="G5733" s="259"/>
      <c r="H5733" s="262"/>
      <c r="I5733" s="263"/>
      <c r="J5733" s="264"/>
      <c r="K5733" s="264"/>
      <c r="L5733" s="264"/>
      <c r="M5733" s="264"/>
      <c r="N5733" s="264"/>
      <c r="O5733" s="264"/>
      <c r="P5733" s="265"/>
      <c r="Q5733" s="265"/>
      <c r="R5733" s="265"/>
      <c r="S5733" s="259"/>
      <c r="V5733" s="404"/>
      <c r="W5733" s="545"/>
    </row>
    <row r="5734" s="253" customFormat="true" customHeight="true" spans="1:23">
      <c r="A5734" s="259"/>
      <c r="C5734" s="259"/>
      <c r="D5734" s="260"/>
      <c r="E5734" s="261"/>
      <c r="F5734" s="259"/>
      <c r="G5734" s="259"/>
      <c r="H5734" s="262"/>
      <c r="I5734" s="263"/>
      <c r="J5734" s="264"/>
      <c r="K5734" s="264"/>
      <c r="L5734" s="264"/>
      <c r="M5734" s="264"/>
      <c r="N5734" s="264"/>
      <c r="O5734" s="264"/>
      <c r="P5734" s="265"/>
      <c r="Q5734" s="265"/>
      <c r="R5734" s="265"/>
      <c r="S5734" s="259"/>
      <c r="V5734" s="404"/>
      <c r="W5734" s="545"/>
    </row>
    <row r="5735" s="253" customFormat="true" customHeight="true" spans="1:23">
      <c r="A5735" s="259"/>
      <c r="C5735" s="259"/>
      <c r="D5735" s="260"/>
      <c r="E5735" s="261"/>
      <c r="F5735" s="259"/>
      <c r="G5735" s="259"/>
      <c r="H5735" s="262"/>
      <c r="I5735" s="263"/>
      <c r="J5735" s="264"/>
      <c r="K5735" s="264"/>
      <c r="L5735" s="264"/>
      <c r="M5735" s="264"/>
      <c r="N5735" s="264"/>
      <c r="O5735" s="264"/>
      <c r="P5735" s="265"/>
      <c r="Q5735" s="265"/>
      <c r="R5735" s="265"/>
      <c r="S5735" s="259"/>
      <c r="V5735" s="404"/>
      <c r="W5735" s="545"/>
    </row>
    <row r="5736" s="253" customFormat="true" customHeight="true" spans="1:23">
      <c r="A5736" s="259"/>
      <c r="C5736" s="259"/>
      <c r="D5736" s="260"/>
      <c r="E5736" s="261"/>
      <c r="F5736" s="259"/>
      <c r="G5736" s="259"/>
      <c r="H5736" s="262"/>
      <c r="I5736" s="263"/>
      <c r="J5736" s="264"/>
      <c r="K5736" s="264"/>
      <c r="L5736" s="264"/>
      <c r="M5736" s="264"/>
      <c r="N5736" s="264"/>
      <c r="O5736" s="264"/>
      <c r="P5736" s="265"/>
      <c r="Q5736" s="265"/>
      <c r="R5736" s="265"/>
      <c r="S5736" s="259"/>
      <c r="V5736" s="404"/>
      <c r="W5736" s="545"/>
    </row>
    <row r="5737" s="253" customFormat="true" customHeight="true" spans="1:23">
      <c r="A5737" s="259"/>
      <c r="C5737" s="259"/>
      <c r="D5737" s="260"/>
      <c r="E5737" s="261"/>
      <c r="F5737" s="259"/>
      <c r="G5737" s="259"/>
      <c r="H5737" s="262"/>
      <c r="I5737" s="263"/>
      <c r="J5737" s="264"/>
      <c r="K5737" s="264"/>
      <c r="L5737" s="264"/>
      <c r="M5737" s="264"/>
      <c r="N5737" s="264"/>
      <c r="O5737" s="264"/>
      <c r="P5737" s="265"/>
      <c r="Q5737" s="265"/>
      <c r="R5737" s="265"/>
      <c r="S5737" s="259"/>
      <c r="V5737" s="404"/>
      <c r="W5737" s="545"/>
    </row>
    <row r="5738" s="253" customFormat="true" customHeight="true" spans="1:23">
      <c r="A5738" s="259"/>
      <c r="C5738" s="259"/>
      <c r="D5738" s="260"/>
      <c r="E5738" s="261"/>
      <c r="F5738" s="259"/>
      <c r="G5738" s="259"/>
      <c r="H5738" s="262"/>
      <c r="I5738" s="263"/>
      <c r="J5738" s="264"/>
      <c r="K5738" s="264"/>
      <c r="L5738" s="264"/>
      <c r="M5738" s="264"/>
      <c r="N5738" s="264"/>
      <c r="O5738" s="264"/>
      <c r="P5738" s="265"/>
      <c r="Q5738" s="265"/>
      <c r="R5738" s="265"/>
      <c r="S5738" s="259"/>
      <c r="V5738" s="404"/>
      <c r="W5738" s="545"/>
    </row>
    <row r="5739" s="253" customFormat="true" customHeight="true" spans="1:23">
      <c r="A5739" s="259"/>
      <c r="C5739" s="259"/>
      <c r="D5739" s="260"/>
      <c r="E5739" s="261"/>
      <c r="F5739" s="259"/>
      <c r="G5739" s="259"/>
      <c r="H5739" s="262"/>
      <c r="I5739" s="263"/>
      <c r="J5739" s="264"/>
      <c r="K5739" s="264"/>
      <c r="L5739" s="264"/>
      <c r="M5739" s="264"/>
      <c r="N5739" s="264"/>
      <c r="O5739" s="264"/>
      <c r="P5739" s="265"/>
      <c r="Q5739" s="265"/>
      <c r="R5739" s="265"/>
      <c r="S5739" s="259"/>
      <c r="V5739" s="404"/>
      <c r="W5739" s="545"/>
    </row>
    <row r="5740" s="253" customFormat="true" customHeight="true" spans="1:23">
      <c r="A5740" s="259"/>
      <c r="C5740" s="259"/>
      <c r="D5740" s="260"/>
      <c r="E5740" s="261"/>
      <c r="F5740" s="259"/>
      <c r="G5740" s="259"/>
      <c r="H5740" s="262"/>
      <c r="I5740" s="263"/>
      <c r="J5740" s="264"/>
      <c r="K5740" s="264"/>
      <c r="L5740" s="264"/>
      <c r="M5740" s="264"/>
      <c r="N5740" s="264"/>
      <c r="O5740" s="264"/>
      <c r="P5740" s="265"/>
      <c r="Q5740" s="265"/>
      <c r="R5740" s="265"/>
      <c r="S5740" s="259"/>
      <c r="V5740" s="404"/>
      <c r="W5740" s="545"/>
    </row>
    <row r="5741" s="253" customFormat="true" customHeight="true" spans="1:23">
      <c r="A5741" s="259"/>
      <c r="C5741" s="259"/>
      <c r="D5741" s="260"/>
      <c r="E5741" s="261"/>
      <c r="F5741" s="259"/>
      <c r="G5741" s="259"/>
      <c r="H5741" s="262"/>
      <c r="I5741" s="263"/>
      <c r="J5741" s="264"/>
      <c r="K5741" s="264"/>
      <c r="L5741" s="264"/>
      <c r="M5741" s="264"/>
      <c r="N5741" s="264"/>
      <c r="O5741" s="264"/>
      <c r="P5741" s="265"/>
      <c r="Q5741" s="265"/>
      <c r="R5741" s="265"/>
      <c r="S5741" s="259"/>
      <c r="V5741" s="404"/>
      <c r="W5741" s="545"/>
    </row>
    <row r="5742" s="253" customFormat="true" customHeight="true" spans="1:23">
      <c r="A5742" s="259"/>
      <c r="C5742" s="259"/>
      <c r="D5742" s="260"/>
      <c r="E5742" s="261"/>
      <c r="F5742" s="259"/>
      <c r="G5742" s="259"/>
      <c r="H5742" s="262"/>
      <c r="I5742" s="263"/>
      <c r="J5742" s="264"/>
      <c r="K5742" s="264"/>
      <c r="L5742" s="264"/>
      <c r="M5742" s="264"/>
      <c r="N5742" s="264"/>
      <c r="O5742" s="264"/>
      <c r="P5742" s="265"/>
      <c r="Q5742" s="265"/>
      <c r="R5742" s="265"/>
      <c r="S5742" s="259"/>
      <c r="V5742" s="404"/>
      <c r="W5742" s="545"/>
    </row>
    <row r="5743" s="253" customFormat="true" customHeight="true" spans="1:23">
      <c r="A5743" s="259"/>
      <c r="C5743" s="259"/>
      <c r="D5743" s="260"/>
      <c r="E5743" s="261"/>
      <c r="F5743" s="259"/>
      <c r="G5743" s="259"/>
      <c r="H5743" s="262"/>
      <c r="I5743" s="263"/>
      <c r="J5743" s="264"/>
      <c r="K5743" s="264"/>
      <c r="L5743" s="264"/>
      <c r="M5743" s="264"/>
      <c r="N5743" s="264"/>
      <c r="O5743" s="264"/>
      <c r="P5743" s="265"/>
      <c r="Q5743" s="265"/>
      <c r="R5743" s="265"/>
      <c r="S5743" s="259"/>
      <c r="V5743" s="404"/>
      <c r="W5743" s="545"/>
    </row>
    <row r="5744" s="253" customFormat="true" customHeight="true" spans="1:23">
      <c r="A5744" s="259"/>
      <c r="C5744" s="259"/>
      <c r="D5744" s="260"/>
      <c r="E5744" s="261"/>
      <c r="F5744" s="259"/>
      <c r="G5744" s="259"/>
      <c r="H5744" s="262"/>
      <c r="I5744" s="263"/>
      <c r="J5744" s="264"/>
      <c r="K5744" s="264"/>
      <c r="L5744" s="264"/>
      <c r="M5744" s="264"/>
      <c r="N5744" s="264"/>
      <c r="O5744" s="264"/>
      <c r="P5744" s="265"/>
      <c r="Q5744" s="265"/>
      <c r="R5744" s="265"/>
      <c r="S5744" s="259"/>
      <c r="V5744" s="404"/>
      <c r="W5744" s="545"/>
    </row>
    <row r="5745" s="253" customFormat="true" customHeight="true" spans="1:23">
      <c r="A5745" s="259"/>
      <c r="C5745" s="259"/>
      <c r="D5745" s="260"/>
      <c r="E5745" s="261"/>
      <c r="F5745" s="259"/>
      <c r="G5745" s="259"/>
      <c r="H5745" s="262"/>
      <c r="I5745" s="263"/>
      <c r="J5745" s="264"/>
      <c r="K5745" s="264"/>
      <c r="L5745" s="264"/>
      <c r="M5745" s="264"/>
      <c r="N5745" s="264"/>
      <c r="O5745" s="264"/>
      <c r="P5745" s="265"/>
      <c r="Q5745" s="265"/>
      <c r="R5745" s="265"/>
      <c r="S5745" s="259"/>
      <c r="V5745" s="404"/>
      <c r="W5745" s="545"/>
    </row>
    <row r="5746" s="253" customFormat="true" customHeight="true" spans="1:23">
      <c r="A5746" s="259"/>
      <c r="C5746" s="259"/>
      <c r="D5746" s="260"/>
      <c r="E5746" s="261"/>
      <c r="F5746" s="259"/>
      <c r="G5746" s="259"/>
      <c r="H5746" s="262"/>
      <c r="I5746" s="263"/>
      <c r="J5746" s="264"/>
      <c r="K5746" s="264"/>
      <c r="L5746" s="264"/>
      <c r="M5746" s="264"/>
      <c r="N5746" s="264"/>
      <c r="O5746" s="264"/>
      <c r="P5746" s="265"/>
      <c r="Q5746" s="265"/>
      <c r="R5746" s="265"/>
      <c r="S5746" s="259"/>
      <c r="V5746" s="404"/>
      <c r="W5746" s="545"/>
    </row>
    <row r="5747" s="253" customFormat="true" customHeight="true" spans="1:23">
      <c r="A5747" s="259"/>
      <c r="C5747" s="259"/>
      <c r="D5747" s="260"/>
      <c r="E5747" s="261"/>
      <c r="F5747" s="259"/>
      <c r="G5747" s="259"/>
      <c r="H5747" s="262"/>
      <c r="I5747" s="263"/>
      <c r="J5747" s="264"/>
      <c r="K5747" s="264"/>
      <c r="L5747" s="264"/>
      <c r="M5747" s="264"/>
      <c r="N5747" s="264"/>
      <c r="O5747" s="264"/>
      <c r="P5747" s="265"/>
      <c r="Q5747" s="265"/>
      <c r="R5747" s="265"/>
      <c r="S5747" s="259"/>
      <c r="V5747" s="404"/>
      <c r="W5747" s="545"/>
    </row>
    <row r="5748" s="253" customFormat="true" customHeight="true" spans="1:23">
      <c r="A5748" s="259"/>
      <c r="C5748" s="259"/>
      <c r="D5748" s="260"/>
      <c r="E5748" s="261"/>
      <c r="F5748" s="259"/>
      <c r="G5748" s="259"/>
      <c r="H5748" s="262"/>
      <c r="I5748" s="263"/>
      <c r="J5748" s="264"/>
      <c r="K5748" s="264"/>
      <c r="L5748" s="264"/>
      <c r="M5748" s="264"/>
      <c r="N5748" s="264"/>
      <c r="O5748" s="264"/>
      <c r="P5748" s="265"/>
      <c r="Q5748" s="265"/>
      <c r="R5748" s="265"/>
      <c r="S5748" s="259"/>
      <c r="V5748" s="404"/>
      <c r="W5748" s="545"/>
    </row>
    <row r="5749" s="253" customFormat="true" customHeight="true" spans="1:23">
      <c r="A5749" s="259"/>
      <c r="C5749" s="259"/>
      <c r="D5749" s="260"/>
      <c r="E5749" s="261"/>
      <c r="F5749" s="259"/>
      <c r="G5749" s="259"/>
      <c r="H5749" s="262"/>
      <c r="I5749" s="263"/>
      <c r="J5749" s="264"/>
      <c r="K5749" s="264"/>
      <c r="L5749" s="264"/>
      <c r="M5749" s="264"/>
      <c r="N5749" s="264"/>
      <c r="O5749" s="264"/>
      <c r="P5749" s="265"/>
      <c r="Q5749" s="265"/>
      <c r="R5749" s="265"/>
      <c r="S5749" s="259"/>
      <c r="V5749" s="404"/>
      <c r="W5749" s="545"/>
    </row>
    <row r="5750" s="253" customFormat="true" customHeight="true" spans="1:23">
      <c r="A5750" s="259"/>
      <c r="C5750" s="259"/>
      <c r="D5750" s="260"/>
      <c r="E5750" s="261"/>
      <c r="F5750" s="259"/>
      <c r="G5750" s="259"/>
      <c r="H5750" s="262"/>
      <c r="I5750" s="263"/>
      <c r="J5750" s="264"/>
      <c r="K5750" s="264"/>
      <c r="L5750" s="264"/>
      <c r="M5750" s="264"/>
      <c r="N5750" s="264"/>
      <c r="O5750" s="264"/>
      <c r="P5750" s="265"/>
      <c r="Q5750" s="265"/>
      <c r="R5750" s="265"/>
      <c r="S5750" s="259"/>
      <c r="V5750" s="404"/>
      <c r="W5750" s="545"/>
    </row>
    <row r="5751" s="253" customFormat="true" customHeight="true" spans="1:23">
      <c r="A5751" s="259"/>
      <c r="C5751" s="259"/>
      <c r="D5751" s="260"/>
      <c r="E5751" s="261"/>
      <c r="F5751" s="259"/>
      <c r="G5751" s="259"/>
      <c r="H5751" s="262"/>
      <c r="I5751" s="263"/>
      <c r="J5751" s="264"/>
      <c r="K5751" s="264"/>
      <c r="L5751" s="264"/>
      <c r="M5751" s="264"/>
      <c r="N5751" s="264"/>
      <c r="O5751" s="264"/>
      <c r="P5751" s="265"/>
      <c r="Q5751" s="265"/>
      <c r="R5751" s="265"/>
      <c r="S5751" s="259"/>
      <c r="V5751" s="404"/>
      <c r="W5751" s="545"/>
    </row>
    <row r="5752" s="253" customFormat="true" customHeight="true" spans="1:23">
      <c r="A5752" s="259"/>
      <c r="C5752" s="259"/>
      <c r="D5752" s="260"/>
      <c r="E5752" s="261"/>
      <c r="F5752" s="259"/>
      <c r="G5752" s="259"/>
      <c r="H5752" s="262"/>
      <c r="I5752" s="263"/>
      <c r="J5752" s="264"/>
      <c r="K5752" s="264"/>
      <c r="L5752" s="264"/>
      <c r="M5752" s="264"/>
      <c r="N5752" s="264"/>
      <c r="O5752" s="264"/>
      <c r="P5752" s="265"/>
      <c r="Q5752" s="265"/>
      <c r="R5752" s="265"/>
      <c r="S5752" s="259"/>
      <c r="V5752" s="404"/>
      <c r="W5752" s="545"/>
    </row>
    <row r="5753" s="253" customFormat="true" customHeight="true" spans="1:23">
      <c r="A5753" s="259"/>
      <c r="C5753" s="259"/>
      <c r="D5753" s="260"/>
      <c r="E5753" s="261"/>
      <c r="F5753" s="259"/>
      <c r="G5753" s="259"/>
      <c r="H5753" s="262"/>
      <c r="I5753" s="263"/>
      <c r="J5753" s="264"/>
      <c r="K5753" s="264"/>
      <c r="L5753" s="264"/>
      <c r="M5753" s="264"/>
      <c r="N5753" s="264"/>
      <c r="O5753" s="264"/>
      <c r="P5753" s="265"/>
      <c r="Q5753" s="265"/>
      <c r="R5753" s="265"/>
      <c r="S5753" s="259"/>
      <c r="V5753" s="404"/>
      <c r="W5753" s="545"/>
    </row>
    <row r="5754" s="253" customFormat="true" customHeight="true" spans="1:23">
      <c r="A5754" s="259"/>
      <c r="C5754" s="259"/>
      <c r="D5754" s="260"/>
      <c r="E5754" s="261"/>
      <c r="F5754" s="259"/>
      <c r="G5754" s="259"/>
      <c r="H5754" s="262"/>
      <c r="I5754" s="263"/>
      <c r="J5754" s="264"/>
      <c r="K5754" s="264"/>
      <c r="L5754" s="264"/>
      <c r="M5754" s="264"/>
      <c r="N5754" s="264"/>
      <c r="O5754" s="264"/>
      <c r="P5754" s="265"/>
      <c r="Q5754" s="265"/>
      <c r="R5754" s="265"/>
      <c r="S5754" s="259"/>
      <c r="V5754" s="404"/>
      <c r="W5754" s="545"/>
    </row>
    <row r="5755" s="253" customFormat="true" customHeight="true" spans="1:23">
      <c r="A5755" s="259"/>
      <c r="C5755" s="259"/>
      <c r="D5755" s="260"/>
      <c r="E5755" s="261"/>
      <c r="F5755" s="259"/>
      <c r="G5755" s="259"/>
      <c r="H5755" s="262"/>
      <c r="I5755" s="263"/>
      <c r="J5755" s="264"/>
      <c r="K5755" s="264"/>
      <c r="L5755" s="264"/>
      <c r="M5755" s="264"/>
      <c r="N5755" s="264"/>
      <c r="O5755" s="264"/>
      <c r="P5755" s="265"/>
      <c r="Q5755" s="265"/>
      <c r="R5755" s="265"/>
      <c r="S5755" s="259"/>
      <c r="V5755" s="404"/>
      <c r="W5755" s="545"/>
    </row>
    <row r="5756" s="253" customFormat="true" customHeight="true" spans="1:23">
      <c r="A5756" s="259"/>
      <c r="C5756" s="259"/>
      <c r="D5756" s="260"/>
      <c r="E5756" s="261"/>
      <c r="F5756" s="259"/>
      <c r="G5756" s="259"/>
      <c r="H5756" s="262"/>
      <c r="I5756" s="263"/>
      <c r="J5756" s="264"/>
      <c r="K5756" s="264"/>
      <c r="L5756" s="264"/>
      <c r="M5756" s="264"/>
      <c r="N5756" s="264"/>
      <c r="O5756" s="264"/>
      <c r="P5756" s="265"/>
      <c r="Q5756" s="265"/>
      <c r="R5756" s="265"/>
      <c r="S5756" s="259"/>
      <c r="V5756" s="404"/>
      <c r="W5756" s="545"/>
    </row>
    <row r="5757" s="253" customFormat="true" customHeight="true" spans="1:23">
      <c r="A5757" s="259"/>
      <c r="C5757" s="259"/>
      <c r="D5757" s="260"/>
      <c r="E5757" s="261"/>
      <c r="F5757" s="259"/>
      <c r="G5757" s="259"/>
      <c r="H5757" s="262"/>
      <c r="I5757" s="263"/>
      <c r="J5757" s="264"/>
      <c r="K5757" s="264"/>
      <c r="L5757" s="264"/>
      <c r="M5757" s="264"/>
      <c r="N5757" s="264"/>
      <c r="O5757" s="264"/>
      <c r="P5757" s="265"/>
      <c r="Q5757" s="265"/>
      <c r="R5757" s="265"/>
      <c r="S5757" s="259"/>
      <c r="V5757" s="404"/>
      <c r="W5757" s="545"/>
    </row>
    <row r="5758" s="253" customFormat="true" customHeight="true" spans="1:23">
      <c r="A5758" s="259"/>
      <c r="C5758" s="259"/>
      <c r="D5758" s="260"/>
      <c r="E5758" s="261"/>
      <c r="F5758" s="259"/>
      <c r="G5758" s="259"/>
      <c r="H5758" s="262"/>
      <c r="I5758" s="263"/>
      <c r="J5758" s="264"/>
      <c r="K5758" s="264"/>
      <c r="L5758" s="264"/>
      <c r="M5758" s="264"/>
      <c r="N5758" s="264"/>
      <c r="O5758" s="264"/>
      <c r="P5758" s="265"/>
      <c r="Q5758" s="265"/>
      <c r="R5758" s="265"/>
      <c r="S5758" s="259"/>
      <c r="V5758" s="404"/>
      <c r="W5758" s="545"/>
    </row>
    <row r="5759" s="253" customFormat="true" customHeight="true" spans="1:23">
      <c r="A5759" s="259"/>
      <c r="C5759" s="259"/>
      <c r="D5759" s="260"/>
      <c r="E5759" s="261"/>
      <c r="F5759" s="259"/>
      <c r="G5759" s="259"/>
      <c r="H5759" s="262"/>
      <c r="I5759" s="263"/>
      <c r="J5759" s="264"/>
      <c r="K5759" s="264"/>
      <c r="L5759" s="264"/>
      <c r="M5759" s="264"/>
      <c r="N5759" s="264"/>
      <c r="O5759" s="264"/>
      <c r="P5759" s="265"/>
      <c r="Q5759" s="265"/>
      <c r="R5759" s="265"/>
      <c r="S5759" s="259"/>
      <c r="V5759" s="404"/>
      <c r="W5759" s="545"/>
    </row>
    <row r="5760" s="253" customFormat="true" customHeight="true" spans="1:23">
      <c r="A5760" s="259"/>
      <c r="C5760" s="259"/>
      <c r="D5760" s="260"/>
      <c r="E5760" s="261"/>
      <c r="F5760" s="259"/>
      <c r="G5760" s="259"/>
      <c r="H5760" s="262"/>
      <c r="I5760" s="263"/>
      <c r="J5760" s="264"/>
      <c r="K5760" s="264"/>
      <c r="L5760" s="264"/>
      <c r="M5760" s="264"/>
      <c r="N5760" s="264"/>
      <c r="O5760" s="264"/>
      <c r="P5760" s="265"/>
      <c r="Q5760" s="265"/>
      <c r="R5760" s="265"/>
      <c r="S5760" s="259"/>
      <c r="V5760" s="404"/>
      <c r="W5760" s="545"/>
    </row>
    <row r="5761" s="253" customFormat="true" customHeight="true" spans="1:23">
      <c r="A5761" s="259"/>
      <c r="C5761" s="259"/>
      <c r="D5761" s="260"/>
      <c r="E5761" s="261"/>
      <c r="F5761" s="259"/>
      <c r="G5761" s="259"/>
      <c r="H5761" s="262"/>
      <c r="I5761" s="263"/>
      <c r="J5761" s="264"/>
      <c r="K5761" s="264"/>
      <c r="L5761" s="264"/>
      <c r="M5761" s="264"/>
      <c r="N5761" s="264"/>
      <c r="O5761" s="264"/>
      <c r="P5761" s="265"/>
      <c r="Q5761" s="265"/>
      <c r="R5761" s="265"/>
      <c r="S5761" s="259"/>
      <c r="V5761" s="404"/>
      <c r="W5761" s="545"/>
    </row>
    <row r="5762" s="253" customFormat="true" customHeight="true" spans="1:23">
      <c r="A5762" s="259"/>
      <c r="C5762" s="259"/>
      <c r="D5762" s="260"/>
      <c r="E5762" s="261"/>
      <c r="F5762" s="259"/>
      <c r="G5762" s="259"/>
      <c r="H5762" s="262"/>
      <c r="I5762" s="263"/>
      <c r="J5762" s="264"/>
      <c r="K5762" s="264"/>
      <c r="L5762" s="264"/>
      <c r="M5762" s="264"/>
      <c r="N5762" s="264"/>
      <c r="O5762" s="264"/>
      <c r="P5762" s="265"/>
      <c r="Q5762" s="265"/>
      <c r="R5762" s="265"/>
      <c r="S5762" s="259"/>
      <c r="V5762" s="404"/>
      <c r="W5762" s="545"/>
    </row>
    <row r="5763" s="253" customFormat="true" customHeight="true" spans="1:23">
      <c r="A5763" s="259"/>
      <c r="C5763" s="259"/>
      <c r="D5763" s="260"/>
      <c r="E5763" s="261"/>
      <c r="F5763" s="259"/>
      <c r="G5763" s="259"/>
      <c r="H5763" s="262"/>
      <c r="I5763" s="263"/>
      <c r="J5763" s="264"/>
      <c r="K5763" s="264"/>
      <c r="L5763" s="264"/>
      <c r="M5763" s="264"/>
      <c r="N5763" s="264"/>
      <c r="O5763" s="264"/>
      <c r="P5763" s="265"/>
      <c r="Q5763" s="265"/>
      <c r="R5763" s="265"/>
      <c r="S5763" s="259"/>
      <c r="V5763" s="404"/>
      <c r="W5763" s="545"/>
    </row>
    <row r="5764" s="253" customFormat="true" customHeight="true" spans="1:23">
      <c r="A5764" s="259"/>
      <c r="C5764" s="259"/>
      <c r="D5764" s="260"/>
      <c r="E5764" s="261"/>
      <c r="F5764" s="259"/>
      <c r="G5764" s="259"/>
      <c r="H5764" s="262"/>
      <c r="I5764" s="263"/>
      <c r="J5764" s="264"/>
      <c r="K5764" s="264"/>
      <c r="L5764" s="264"/>
      <c r="M5764" s="264"/>
      <c r="N5764" s="264"/>
      <c r="O5764" s="264"/>
      <c r="P5764" s="265"/>
      <c r="Q5764" s="265"/>
      <c r="R5764" s="265"/>
      <c r="S5764" s="259"/>
      <c r="V5764" s="404"/>
      <c r="W5764" s="545"/>
    </row>
    <row r="5765" s="253" customFormat="true" customHeight="true" spans="1:23">
      <c r="A5765" s="259"/>
      <c r="C5765" s="259"/>
      <c r="D5765" s="260"/>
      <c r="E5765" s="261"/>
      <c r="F5765" s="259"/>
      <c r="G5765" s="259"/>
      <c r="H5765" s="262"/>
      <c r="I5765" s="263"/>
      <c r="J5765" s="264"/>
      <c r="K5765" s="264"/>
      <c r="L5765" s="264"/>
      <c r="M5765" s="264"/>
      <c r="N5765" s="264"/>
      <c r="O5765" s="264"/>
      <c r="P5765" s="265"/>
      <c r="Q5765" s="265"/>
      <c r="R5765" s="265"/>
      <c r="S5765" s="259"/>
      <c r="V5765" s="404"/>
      <c r="W5765" s="545"/>
    </row>
    <row r="5766" s="253" customFormat="true" customHeight="true" spans="1:23">
      <c r="A5766" s="259"/>
      <c r="C5766" s="259"/>
      <c r="D5766" s="260"/>
      <c r="E5766" s="261"/>
      <c r="F5766" s="259"/>
      <c r="G5766" s="259"/>
      <c r="H5766" s="262"/>
      <c r="I5766" s="263"/>
      <c r="J5766" s="264"/>
      <c r="K5766" s="264"/>
      <c r="L5766" s="264"/>
      <c r="M5766" s="264"/>
      <c r="N5766" s="264"/>
      <c r="O5766" s="264"/>
      <c r="P5766" s="265"/>
      <c r="Q5766" s="265"/>
      <c r="R5766" s="265"/>
      <c r="S5766" s="259"/>
      <c r="V5766" s="404"/>
      <c r="W5766" s="545"/>
    </row>
    <row r="5767" s="253" customFormat="true" customHeight="true" spans="1:23">
      <c r="A5767" s="259"/>
      <c r="C5767" s="259"/>
      <c r="D5767" s="260"/>
      <c r="E5767" s="261"/>
      <c r="F5767" s="259"/>
      <c r="G5767" s="259"/>
      <c r="H5767" s="262"/>
      <c r="I5767" s="263"/>
      <c r="J5767" s="264"/>
      <c r="K5767" s="264"/>
      <c r="L5767" s="264"/>
      <c r="M5767" s="264"/>
      <c r="N5767" s="264"/>
      <c r="O5767" s="264"/>
      <c r="P5767" s="265"/>
      <c r="Q5767" s="265"/>
      <c r="R5767" s="265"/>
      <c r="S5767" s="259"/>
      <c r="V5767" s="404"/>
      <c r="W5767" s="545"/>
    </row>
    <row r="5768" s="253" customFormat="true" customHeight="true" spans="1:23">
      <c r="A5768" s="259"/>
      <c r="C5768" s="259"/>
      <c r="D5768" s="260"/>
      <c r="E5768" s="261"/>
      <c r="F5768" s="259"/>
      <c r="G5768" s="259"/>
      <c r="H5768" s="262"/>
      <c r="I5768" s="263"/>
      <c r="J5768" s="264"/>
      <c r="K5768" s="264"/>
      <c r="L5768" s="264"/>
      <c r="M5768" s="264"/>
      <c r="N5768" s="264"/>
      <c r="O5768" s="264"/>
      <c r="P5768" s="265"/>
      <c r="Q5768" s="265"/>
      <c r="R5768" s="265"/>
      <c r="S5768" s="259"/>
      <c r="V5768" s="404"/>
      <c r="W5768" s="545"/>
    </row>
    <row r="5769" s="253" customFormat="true" customHeight="true" spans="1:23">
      <c r="A5769" s="259"/>
      <c r="C5769" s="259"/>
      <c r="D5769" s="260"/>
      <c r="E5769" s="261"/>
      <c r="F5769" s="259"/>
      <c r="G5769" s="259"/>
      <c r="H5769" s="262"/>
      <c r="I5769" s="263"/>
      <c r="J5769" s="264"/>
      <c r="K5769" s="264"/>
      <c r="L5769" s="264"/>
      <c r="M5769" s="264"/>
      <c r="N5769" s="264"/>
      <c r="O5769" s="264"/>
      <c r="P5769" s="265"/>
      <c r="Q5769" s="265"/>
      <c r="R5769" s="265"/>
      <c r="S5769" s="259"/>
      <c r="V5769" s="404"/>
      <c r="W5769" s="545"/>
    </row>
    <row r="5770" s="253" customFormat="true" customHeight="true" spans="1:23">
      <c r="A5770" s="259"/>
      <c r="C5770" s="259"/>
      <c r="D5770" s="260"/>
      <c r="E5770" s="261"/>
      <c r="F5770" s="259"/>
      <c r="G5770" s="259"/>
      <c r="H5770" s="262"/>
      <c r="I5770" s="263"/>
      <c r="J5770" s="264"/>
      <c r="K5770" s="264"/>
      <c r="L5770" s="264"/>
      <c r="M5770" s="264"/>
      <c r="N5770" s="264"/>
      <c r="O5770" s="264"/>
      <c r="P5770" s="265"/>
      <c r="Q5770" s="265"/>
      <c r="R5770" s="265"/>
      <c r="S5770" s="259"/>
      <c r="V5770" s="404"/>
      <c r="W5770" s="545"/>
    </row>
    <row r="5771" s="253" customFormat="true" customHeight="true" spans="1:23">
      <c r="A5771" s="259"/>
      <c r="C5771" s="259"/>
      <c r="D5771" s="260"/>
      <c r="E5771" s="261"/>
      <c r="F5771" s="259"/>
      <c r="G5771" s="259"/>
      <c r="H5771" s="262"/>
      <c r="I5771" s="263"/>
      <c r="J5771" s="264"/>
      <c r="K5771" s="264"/>
      <c r="L5771" s="264"/>
      <c r="M5771" s="264"/>
      <c r="N5771" s="264"/>
      <c r="O5771" s="264"/>
      <c r="P5771" s="265"/>
      <c r="Q5771" s="265"/>
      <c r="R5771" s="265"/>
      <c r="S5771" s="259"/>
      <c r="V5771" s="404"/>
      <c r="W5771" s="545"/>
    </row>
    <row r="5772" s="253" customFormat="true" customHeight="true" spans="1:23">
      <c r="A5772" s="259"/>
      <c r="C5772" s="259"/>
      <c r="D5772" s="260"/>
      <c r="E5772" s="261"/>
      <c r="F5772" s="259"/>
      <c r="G5772" s="259"/>
      <c r="H5772" s="262"/>
      <c r="I5772" s="263"/>
      <c r="J5772" s="264"/>
      <c r="K5772" s="264"/>
      <c r="L5772" s="264"/>
      <c r="M5772" s="264"/>
      <c r="N5772" s="264"/>
      <c r="O5772" s="264"/>
      <c r="P5772" s="265"/>
      <c r="Q5772" s="265"/>
      <c r="R5772" s="265"/>
      <c r="S5772" s="259"/>
      <c r="V5772" s="404"/>
      <c r="W5772" s="545"/>
    </row>
    <row r="5773" s="253" customFormat="true" customHeight="true" spans="1:23">
      <c r="A5773" s="259"/>
      <c r="C5773" s="259"/>
      <c r="D5773" s="260"/>
      <c r="E5773" s="261"/>
      <c r="F5773" s="259"/>
      <c r="G5773" s="259"/>
      <c r="H5773" s="262"/>
      <c r="I5773" s="263"/>
      <c r="J5773" s="264"/>
      <c r="K5773" s="264"/>
      <c r="L5773" s="264"/>
      <c r="M5773" s="264"/>
      <c r="N5773" s="264"/>
      <c r="O5773" s="264"/>
      <c r="P5773" s="265"/>
      <c r="Q5773" s="265"/>
      <c r="R5773" s="265"/>
      <c r="S5773" s="259"/>
      <c r="V5773" s="404"/>
      <c r="W5773" s="545"/>
    </row>
    <row r="5774" s="253" customFormat="true" customHeight="true" spans="1:23">
      <c r="A5774" s="259"/>
      <c r="C5774" s="259"/>
      <c r="D5774" s="260"/>
      <c r="E5774" s="261"/>
      <c r="F5774" s="259"/>
      <c r="G5774" s="259"/>
      <c r="H5774" s="262"/>
      <c r="I5774" s="263"/>
      <c r="J5774" s="264"/>
      <c r="K5774" s="264"/>
      <c r="L5774" s="264"/>
      <c r="M5774" s="264"/>
      <c r="N5774" s="264"/>
      <c r="O5774" s="264"/>
      <c r="P5774" s="265"/>
      <c r="Q5774" s="265"/>
      <c r="R5774" s="265"/>
      <c r="S5774" s="259"/>
      <c r="V5774" s="404"/>
      <c r="W5774" s="545"/>
    </row>
    <row r="5775" s="253" customFormat="true" customHeight="true" spans="1:23">
      <c r="A5775" s="259"/>
      <c r="C5775" s="259"/>
      <c r="D5775" s="260"/>
      <c r="E5775" s="261"/>
      <c r="F5775" s="259"/>
      <c r="G5775" s="259"/>
      <c r="H5775" s="262"/>
      <c r="I5775" s="263"/>
      <c r="J5775" s="264"/>
      <c r="K5775" s="264"/>
      <c r="L5775" s="264"/>
      <c r="M5775" s="264"/>
      <c r="N5775" s="264"/>
      <c r="O5775" s="264"/>
      <c r="P5775" s="265"/>
      <c r="Q5775" s="265"/>
      <c r="R5775" s="265"/>
      <c r="S5775" s="259"/>
      <c r="V5775" s="404"/>
      <c r="W5775" s="545"/>
    </row>
    <row r="5776" s="253" customFormat="true" customHeight="true" spans="1:23">
      <c r="A5776" s="259"/>
      <c r="C5776" s="259"/>
      <c r="D5776" s="260"/>
      <c r="E5776" s="261"/>
      <c r="F5776" s="259"/>
      <c r="G5776" s="259"/>
      <c r="H5776" s="262"/>
      <c r="I5776" s="263"/>
      <c r="J5776" s="264"/>
      <c r="K5776" s="264"/>
      <c r="L5776" s="264"/>
      <c r="M5776" s="264"/>
      <c r="N5776" s="264"/>
      <c r="O5776" s="264"/>
      <c r="P5776" s="265"/>
      <c r="Q5776" s="265"/>
      <c r="R5776" s="265"/>
      <c r="S5776" s="259"/>
      <c r="V5776" s="404"/>
      <c r="W5776" s="545"/>
    </row>
    <row r="5777" s="253" customFormat="true" customHeight="true" spans="1:23">
      <c r="A5777" s="259"/>
      <c r="C5777" s="259"/>
      <c r="D5777" s="260"/>
      <c r="E5777" s="261"/>
      <c r="F5777" s="259"/>
      <c r="G5777" s="259"/>
      <c r="H5777" s="262"/>
      <c r="I5777" s="263"/>
      <c r="J5777" s="264"/>
      <c r="K5777" s="264"/>
      <c r="L5777" s="264"/>
      <c r="M5777" s="264"/>
      <c r="N5777" s="264"/>
      <c r="O5777" s="264"/>
      <c r="P5777" s="265"/>
      <c r="Q5777" s="265"/>
      <c r="R5777" s="265"/>
      <c r="S5777" s="259"/>
      <c r="V5777" s="404"/>
      <c r="W5777" s="545"/>
    </row>
    <row r="5778" s="253" customFormat="true" customHeight="true" spans="1:23">
      <c r="A5778" s="259"/>
      <c r="C5778" s="259"/>
      <c r="D5778" s="260"/>
      <c r="E5778" s="261"/>
      <c r="F5778" s="259"/>
      <c r="G5778" s="259"/>
      <c r="H5778" s="262"/>
      <c r="I5778" s="263"/>
      <c r="J5778" s="264"/>
      <c r="K5778" s="264"/>
      <c r="L5778" s="264"/>
      <c r="M5778" s="264"/>
      <c r="N5778" s="264"/>
      <c r="O5778" s="264"/>
      <c r="P5778" s="265"/>
      <c r="Q5778" s="265"/>
      <c r="R5778" s="265"/>
      <c r="S5778" s="259"/>
      <c r="V5778" s="404"/>
      <c r="W5778" s="545"/>
    </row>
    <row r="5779" s="253" customFormat="true" customHeight="true" spans="1:23">
      <c r="A5779" s="259"/>
      <c r="C5779" s="259"/>
      <c r="D5779" s="260"/>
      <c r="E5779" s="261"/>
      <c r="F5779" s="259"/>
      <c r="G5779" s="259"/>
      <c r="H5779" s="262"/>
      <c r="I5779" s="263"/>
      <c r="J5779" s="264"/>
      <c r="K5779" s="264"/>
      <c r="L5779" s="264"/>
      <c r="M5779" s="264"/>
      <c r="N5779" s="264"/>
      <c r="O5779" s="264"/>
      <c r="P5779" s="265"/>
      <c r="Q5779" s="265"/>
      <c r="R5779" s="265"/>
      <c r="S5779" s="259"/>
      <c r="V5779" s="404"/>
      <c r="W5779" s="545"/>
    </row>
    <row r="5780" s="253" customFormat="true" customHeight="true" spans="1:23">
      <c r="A5780" s="259"/>
      <c r="C5780" s="259"/>
      <c r="D5780" s="260"/>
      <c r="E5780" s="261"/>
      <c r="F5780" s="259"/>
      <c r="G5780" s="259"/>
      <c r="H5780" s="262"/>
      <c r="I5780" s="263"/>
      <c r="J5780" s="264"/>
      <c r="K5780" s="264"/>
      <c r="L5780" s="264"/>
      <c r="M5780" s="264"/>
      <c r="N5780" s="264"/>
      <c r="O5780" s="264"/>
      <c r="P5780" s="265"/>
      <c r="Q5780" s="265"/>
      <c r="R5780" s="265"/>
      <c r="S5780" s="259"/>
      <c r="V5780" s="404"/>
      <c r="W5780" s="545"/>
    </row>
    <row r="5781" customHeight="true" spans="22:23">
      <c r="V5781" s="404"/>
      <c r="W5781" s="545"/>
    </row>
    <row r="5782" customHeight="true" spans="22:23">
      <c r="V5782" s="404"/>
      <c r="W5782" s="545"/>
    </row>
    <row r="5783" customHeight="true" spans="22:23">
      <c r="V5783" s="404"/>
      <c r="W5783" s="545"/>
    </row>
    <row r="5784" customHeight="true" spans="22:23">
      <c r="V5784" s="404"/>
      <c r="W5784" s="545"/>
    </row>
    <row r="5785" customHeight="true" spans="22:23">
      <c r="V5785" s="404"/>
      <c r="W5785" s="545"/>
    </row>
    <row r="5786" customHeight="true" spans="22:23">
      <c r="V5786" s="404"/>
      <c r="W5786" s="545"/>
    </row>
    <row r="5787" customHeight="true" spans="22:23">
      <c r="V5787" s="404"/>
      <c r="W5787" s="545"/>
    </row>
    <row r="5788" customHeight="true" spans="22:23">
      <c r="V5788" s="404"/>
      <c r="W5788" s="545"/>
    </row>
    <row r="5789" customHeight="true" spans="22:23">
      <c r="V5789" s="404"/>
      <c r="W5789" s="545"/>
    </row>
    <row r="5790" customHeight="true" spans="22:23">
      <c r="V5790" s="404"/>
      <c r="W5790" s="545"/>
    </row>
    <row r="5791" customHeight="true" spans="22:23">
      <c r="V5791" s="404"/>
      <c r="W5791" s="545"/>
    </row>
    <row r="5792" customHeight="true" spans="22:23">
      <c r="V5792" s="404"/>
      <c r="W5792" s="545"/>
    </row>
    <row r="5793" customHeight="true" spans="22:23">
      <c r="V5793" s="404"/>
      <c r="W5793" s="545"/>
    </row>
    <row r="5794" customHeight="true" spans="22:23">
      <c r="V5794" s="404"/>
      <c r="W5794" s="545"/>
    </row>
    <row r="5795" customHeight="true" spans="22:23">
      <c r="V5795" s="404"/>
      <c r="W5795" s="545"/>
    </row>
    <row r="5796" customHeight="true" spans="22:23">
      <c r="V5796" s="404"/>
      <c r="W5796" s="545"/>
    </row>
    <row r="5797" customHeight="true" spans="22:23">
      <c r="V5797" s="404"/>
      <c r="W5797" s="545"/>
    </row>
    <row r="5798" customHeight="true" spans="22:23">
      <c r="V5798" s="404"/>
      <c r="W5798" s="545"/>
    </row>
    <row r="5799" customHeight="true" spans="22:23">
      <c r="V5799" s="404"/>
      <c r="W5799" s="545"/>
    </row>
    <row r="5800" customHeight="true" spans="22:23">
      <c r="V5800" s="404"/>
      <c r="W5800" s="545"/>
    </row>
    <row r="5801" customHeight="true" spans="22:23">
      <c r="V5801" s="404"/>
      <c r="W5801" s="545"/>
    </row>
    <row r="5802" customHeight="true" spans="22:23">
      <c r="V5802" s="404"/>
      <c r="W5802" s="545"/>
    </row>
    <row r="5803" customHeight="true" spans="22:23">
      <c r="V5803" s="404"/>
      <c r="W5803" s="545"/>
    </row>
    <row r="5804" customHeight="true" spans="22:23">
      <c r="V5804" s="404"/>
      <c r="W5804" s="545"/>
    </row>
    <row r="5805" customHeight="true" spans="22:23">
      <c r="V5805" s="404"/>
      <c r="W5805" s="545"/>
    </row>
    <row r="5806" customHeight="true" spans="22:23">
      <c r="V5806" s="404"/>
      <c r="W5806" s="545"/>
    </row>
    <row r="5807" customHeight="true" spans="22:23">
      <c r="V5807" s="404"/>
      <c r="W5807" s="545"/>
    </row>
    <row r="5808" customHeight="true" spans="22:23">
      <c r="V5808" s="404"/>
      <c r="W5808" s="545"/>
    </row>
    <row r="5809" customHeight="true" spans="22:23">
      <c r="V5809" s="404"/>
      <c r="W5809" s="545"/>
    </row>
    <row r="5810" customHeight="true" spans="22:23">
      <c r="V5810" s="404"/>
      <c r="W5810" s="545"/>
    </row>
    <row r="5811" customHeight="true" spans="22:23">
      <c r="V5811" s="404"/>
      <c r="W5811" s="545"/>
    </row>
    <row r="5812" customHeight="true" spans="22:23">
      <c r="V5812" s="404"/>
      <c r="W5812" s="545"/>
    </row>
  </sheetData>
  <autoFilter ref="A2:XFB5669">
    <filterColumn colId="19">
      <customFilters>
        <customFilter operator="equal" val="删除"/>
      </customFilters>
    </filterColumn>
    <extLst/>
  </autoFilter>
  <mergeCells count="10374">
    <mergeCell ref="J2:L2"/>
    <mergeCell ref="M2:O2"/>
    <mergeCell ref="P2:R2"/>
    <mergeCell ref="J3:L3"/>
    <mergeCell ref="M3:O3"/>
    <mergeCell ref="P3:R3"/>
    <mergeCell ref="J4:L4"/>
    <mergeCell ref="M4:O4"/>
    <mergeCell ref="P4:R4"/>
    <mergeCell ref="J5:L5"/>
    <mergeCell ref="M5:O5"/>
    <mergeCell ref="P5:R5"/>
    <mergeCell ref="J6:L6"/>
    <mergeCell ref="M6:O6"/>
    <mergeCell ref="P6:R6"/>
    <mergeCell ref="J7:L7"/>
    <mergeCell ref="M7:O7"/>
    <mergeCell ref="P7:R7"/>
    <mergeCell ref="J8:L8"/>
    <mergeCell ref="M8:O8"/>
    <mergeCell ref="P8:R8"/>
    <mergeCell ref="J9:L9"/>
    <mergeCell ref="M9:O9"/>
    <mergeCell ref="P9:R9"/>
    <mergeCell ref="J10:L10"/>
    <mergeCell ref="M10:O10"/>
    <mergeCell ref="P10:R10"/>
    <mergeCell ref="J11:L11"/>
    <mergeCell ref="M11:O11"/>
    <mergeCell ref="P11:R11"/>
    <mergeCell ref="J12:L12"/>
    <mergeCell ref="M12:O12"/>
    <mergeCell ref="P12:R12"/>
    <mergeCell ref="J13:L13"/>
    <mergeCell ref="M13:O13"/>
    <mergeCell ref="P13:R13"/>
    <mergeCell ref="J14:L14"/>
    <mergeCell ref="M14:O14"/>
    <mergeCell ref="P14:R14"/>
    <mergeCell ref="J15:L15"/>
    <mergeCell ref="M15:O15"/>
    <mergeCell ref="P15:R15"/>
    <mergeCell ref="J16:L16"/>
    <mergeCell ref="M16:O16"/>
    <mergeCell ref="P16:R16"/>
    <mergeCell ref="J17:L17"/>
    <mergeCell ref="M17:O17"/>
    <mergeCell ref="P17:R17"/>
    <mergeCell ref="J18:L18"/>
    <mergeCell ref="M18:O18"/>
    <mergeCell ref="P18:R18"/>
    <mergeCell ref="J19:L19"/>
    <mergeCell ref="M19:O19"/>
    <mergeCell ref="P19:R19"/>
    <mergeCell ref="J20:L20"/>
    <mergeCell ref="M20:O20"/>
    <mergeCell ref="P20:R20"/>
    <mergeCell ref="J21:L21"/>
    <mergeCell ref="M21:O21"/>
    <mergeCell ref="P21:R21"/>
    <mergeCell ref="J22:L22"/>
    <mergeCell ref="M22:O22"/>
    <mergeCell ref="P22:R22"/>
    <mergeCell ref="J23:L23"/>
    <mergeCell ref="M23:O23"/>
    <mergeCell ref="P23:R23"/>
    <mergeCell ref="J24:L24"/>
    <mergeCell ref="M24:O24"/>
    <mergeCell ref="P24:R24"/>
    <mergeCell ref="J25:L25"/>
    <mergeCell ref="M25:O25"/>
    <mergeCell ref="P25:R25"/>
    <mergeCell ref="J26:L26"/>
    <mergeCell ref="M26:O26"/>
    <mergeCell ref="P26:R26"/>
    <mergeCell ref="J27:L27"/>
    <mergeCell ref="M27:O27"/>
    <mergeCell ref="P27:R27"/>
    <mergeCell ref="J28:L28"/>
    <mergeCell ref="M28:O28"/>
    <mergeCell ref="P28:R28"/>
    <mergeCell ref="J29:L29"/>
    <mergeCell ref="M29:O29"/>
    <mergeCell ref="P29:R29"/>
    <mergeCell ref="J30:L30"/>
    <mergeCell ref="M30:O30"/>
    <mergeCell ref="P30:R30"/>
    <mergeCell ref="J31:L31"/>
    <mergeCell ref="M31:O31"/>
    <mergeCell ref="P31:R31"/>
    <mergeCell ref="J32:L32"/>
    <mergeCell ref="M32:O32"/>
    <mergeCell ref="P32:R32"/>
    <mergeCell ref="J33:L33"/>
    <mergeCell ref="M33:O33"/>
    <mergeCell ref="P33:R33"/>
    <mergeCell ref="J34:L34"/>
    <mergeCell ref="M34:O34"/>
    <mergeCell ref="P34:R34"/>
    <mergeCell ref="J35:L35"/>
    <mergeCell ref="M35:O35"/>
    <mergeCell ref="P35:R35"/>
    <mergeCell ref="J36:L36"/>
    <mergeCell ref="M36:O36"/>
    <mergeCell ref="P36:R36"/>
    <mergeCell ref="J37:L37"/>
    <mergeCell ref="M37:O37"/>
    <mergeCell ref="P37:R37"/>
    <mergeCell ref="J38:L38"/>
    <mergeCell ref="M38:O38"/>
    <mergeCell ref="P38:R38"/>
    <mergeCell ref="J39:L39"/>
    <mergeCell ref="M39:O39"/>
    <mergeCell ref="P39:R39"/>
    <mergeCell ref="J40:L40"/>
    <mergeCell ref="M40:O40"/>
    <mergeCell ref="P40:R40"/>
    <mergeCell ref="J41:L41"/>
    <mergeCell ref="M41:O41"/>
    <mergeCell ref="P41:R41"/>
    <mergeCell ref="J42:L42"/>
    <mergeCell ref="M42:O42"/>
    <mergeCell ref="P42:R42"/>
    <mergeCell ref="J43:L43"/>
    <mergeCell ref="M43:O43"/>
    <mergeCell ref="P43:R43"/>
    <mergeCell ref="J44:L44"/>
    <mergeCell ref="M44:O44"/>
    <mergeCell ref="P44:R44"/>
    <mergeCell ref="J45:L45"/>
    <mergeCell ref="M45:O45"/>
    <mergeCell ref="P45:R45"/>
    <mergeCell ref="J46:L46"/>
    <mergeCell ref="M46:O46"/>
    <mergeCell ref="P46:R46"/>
    <mergeCell ref="J47:L47"/>
    <mergeCell ref="M47:O47"/>
    <mergeCell ref="P47:R47"/>
    <mergeCell ref="J48:L48"/>
    <mergeCell ref="M48:O48"/>
    <mergeCell ref="P48:R48"/>
    <mergeCell ref="J49:L49"/>
    <mergeCell ref="M49:O49"/>
    <mergeCell ref="P49:R49"/>
    <mergeCell ref="J50:L50"/>
    <mergeCell ref="M50:O50"/>
    <mergeCell ref="P50:R50"/>
    <mergeCell ref="J51:L51"/>
    <mergeCell ref="M51:O51"/>
    <mergeCell ref="P51:R51"/>
    <mergeCell ref="J52:L52"/>
    <mergeCell ref="M52:O52"/>
    <mergeCell ref="P52:R52"/>
    <mergeCell ref="J53:L53"/>
    <mergeCell ref="M53:O53"/>
    <mergeCell ref="P53:R53"/>
    <mergeCell ref="J54:L54"/>
    <mergeCell ref="M54:O54"/>
    <mergeCell ref="P54:R54"/>
    <mergeCell ref="J55:L55"/>
    <mergeCell ref="M55:O55"/>
    <mergeCell ref="P55:R55"/>
    <mergeCell ref="J56:L56"/>
    <mergeCell ref="M56:O56"/>
    <mergeCell ref="P56:R56"/>
    <mergeCell ref="J57:L57"/>
    <mergeCell ref="M57:O57"/>
    <mergeCell ref="P57:R57"/>
    <mergeCell ref="J58:L58"/>
    <mergeCell ref="M58:O58"/>
    <mergeCell ref="P58:R58"/>
    <mergeCell ref="J59:L59"/>
    <mergeCell ref="M59:O59"/>
    <mergeCell ref="P59:R59"/>
    <mergeCell ref="J60:L60"/>
    <mergeCell ref="M60:O60"/>
    <mergeCell ref="P60:R60"/>
    <mergeCell ref="J61:L61"/>
    <mergeCell ref="M61:O61"/>
    <mergeCell ref="P61:R61"/>
    <mergeCell ref="J62:L62"/>
    <mergeCell ref="M62:O62"/>
    <mergeCell ref="P62:R62"/>
    <mergeCell ref="J63:L63"/>
    <mergeCell ref="M63:O63"/>
    <mergeCell ref="P63:R63"/>
    <mergeCell ref="J64:L64"/>
    <mergeCell ref="M64:O64"/>
    <mergeCell ref="P64:R64"/>
    <mergeCell ref="J65:L65"/>
    <mergeCell ref="M65:O65"/>
    <mergeCell ref="P65:R65"/>
    <mergeCell ref="J66:L66"/>
    <mergeCell ref="M66:O66"/>
    <mergeCell ref="P66:R66"/>
    <mergeCell ref="J67:L67"/>
    <mergeCell ref="M67:O67"/>
    <mergeCell ref="P67:R67"/>
    <mergeCell ref="J68:L68"/>
    <mergeCell ref="M68:O68"/>
    <mergeCell ref="P68:R68"/>
    <mergeCell ref="J69:L69"/>
    <mergeCell ref="M69:O69"/>
    <mergeCell ref="P69:R69"/>
    <mergeCell ref="J70:L70"/>
    <mergeCell ref="M70:O70"/>
    <mergeCell ref="P70:R70"/>
    <mergeCell ref="J71:L71"/>
    <mergeCell ref="M71:O71"/>
    <mergeCell ref="P71:R71"/>
    <mergeCell ref="J72:L72"/>
    <mergeCell ref="M72:O72"/>
    <mergeCell ref="P72:R72"/>
    <mergeCell ref="J73:L73"/>
    <mergeCell ref="M73:O73"/>
    <mergeCell ref="P73:R73"/>
    <mergeCell ref="J74:L74"/>
    <mergeCell ref="M74:O74"/>
    <mergeCell ref="P74:R74"/>
    <mergeCell ref="J75:L75"/>
    <mergeCell ref="M75:O75"/>
    <mergeCell ref="P75:R75"/>
    <mergeCell ref="J76:L76"/>
    <mergeCell ref="M76:O76"/>
    <mergeCell ref="P76:R76"/>
    <mergeCell ref="J77:L77"/>
    <mergeCell ref="M77:O77"/>
    <mergeCell ref="P77:R77"/>
    <mergeCell ref="J78:L78"/>
    <mergeCell ref="M78:O78"/>
    <mergeCell ref="P78:R78"/>
    <mergeCell ref="J79:L79"/>
    <mergeCell ref="M79:O79"/>
    <mergeCell ref="P79:R79"/>
    <mergeCell ref="J80:L80"/>
    <mergeCell ref="M80:O80"/>
    <mergeCell ref="P80:R80"/>
    <mergeCell ref="J81:L81"/>
    <mergeCell ref="M81:O81"/>
    <mergeCell ref="P81:R81"/>
    <mergeCell ref="J82:L82"/>
    <mergeCell ref="M82:O82"/>
    <mergeCell ref="P82:R82"/>
    <mergeCell ref="J83:L83"/>
    <mergeCell ref="M83:O83"/>
    <mergeCell ref="P83:R83"/>
    <mergeCell ref="J84:L84"/>
    <mergeCell ref="M84:O84"/>
    <mergeCell ref="P84:R84"/>
    <mergeCell ref="J85:L85"/>
    <mergeCell ref="M85:O85"/>
    <mergeCell ref="P85:R85"/>
    <mergeCell ref="J86:L86"/>
    <mergeCell ref="M86:O86"/>
    <mergeCell ref="P86:R86"/>
    <mergeCell ref="J87:L87"/>
    <mergeCell ref="M87:O87"/>
    <mergeCell ref="P87:R87"/>
    <mergeCell ref="J88:L88"/>
    <mergeCell ref="M88:O88"/>
    <mergeCell ref="P88:R88"/>
    <mergeCell ref="J89:L89"/>
    <mergeCell ref="M89:O89"/>
    <mergeCell ref="P89:R89"/>
    <mergeCell ref="J90:L90"/>
    <mergeCell ref="M90:O90"/>
    <mergeCell ref="P90:R90"/>
    <mergeCell ref="J91:L91"/>
    <mergeCell ref="M91:O91"/>
    <mergeCell ref="P91:R91"/>
    <mergeCell ref="J92:L92"/>
    <mergeCell ref="M92:O92"/>
    <mergeCell ref="P92:R92"/>
    <mergeCell ref="J93:L93"/>
    <mergeCell ref="M93:O93"/>
    <mergeCell ref="P93:R93"/>
    <mergeCell ref="J94:L94"/>
    <mergeCell ref="M94:O94"/>
    <mergeCell ref="P94:R94"/>
    <mergeCell ref="J95:L95"/>
    <mergeCell ref="M95:O95"/>
    <mergeCell ref="P95:R95"/>
    <mergeCell ref="J96:L96"/>
    <mergeCell ref="M96:O96"/>
    <mergeCell ref="P96:R96"/>
    <mergeCell ref="J97:L97"/>
    <mergeCell ref="M97:O97"/>
    <mergeCell ref="P97:R97"/>
    <mergeCell ref="J98:L98"/>
    <mergeCell ref="M98:O98"/>
    <mergeCell ref="P98:R98"/>
    <mergeCell ref="J99:L99"/>
    <mergeCell ref="M99:O99"/>
    <mergeCell ref="P99:R99"/>
    <mergeCell ref="J100:L100"/>
    <mergeCell ref="M100:O100"/>
    <mergeCell ref="P100:R100"/>
    <mergeCell ref="J101:L101"/>
    <mergeCell ref="M101:O101"/>
    <mergeCell ref="P101:R101"/>
    <mergeCell ref="J102:L102"/>
    <mergeCell ref="M102:O102"/>
    <mergeCell ref="P102:R102"/>
    <mergeCell ref="J103:L103"/>
    <mergeCell ref="M103:O103"/>
    <mergeCell ref="P103:R103"/>
    <mergeCell ref="J104:L104"/>
    <mergeCell ref="M104:O104"/>
    <mergeCell ref="P104:R104"/>
    <mergeCell ref="J105:L105"/>
    <mergeCell ref="M105:O105"/>
    <mergeCell ref="P105:R105"/>
    <mergeCell ref="J106:L106"/>
    <mergeCell ref="M106:O106"/>
    <mergeCell ref="P106:R106"/>
    <mergeCell ref="J107:L107"/>
    <mergeCell ref="M107:O107"/>
    <mergeCell ref="P107:R107"/>
    <mergeCell ref="J108:L108"/>
    <mergeCell ref="M108:O108"/>
    <mergeCell ref="P108:R108"/>
    <mergeCell ref="J109:L109"/>
    <mergeCell ref="M109:O109"/>
    <mergeCell ref="P109:R109"/>
    <mergeCell ref="J110:L110"/>
    <mergeCell ref="M110:O110"/>
    <mergeCell ref="P110:R110"/>
    <mergeCell ref="J111:L111"/>
    <mergeCell ref="M111:O111"/>
    <mergeCell ref="P111:R111"/>
    <mergeCell ref="J112:L112"/>
    <mergeCell ref="M112:O112"/>
    <mergeCell ref="P112:R112"/>
    <mergeCell ref="J113:L113"/>
    <mergeCell ref="M113:O113"/>
    <mergeCell ref="P113:R113"/>
    <mergeCell ref="J114:L114"/>
    <mergeCell ref="M114:O114"/>
    <mergeCell ref="P114:R114"/>
    <mergeCell ref="J115:L115"/>
    <mergeCell ref="M115:O115"/>
    <mergeCell ref="P115:R115"/>
    <mergeCell ref="J116:L116"/>
    <mergeCell ref="M116:O116"/>
    <mergeCell ref="P116:R116"/>
    <mergeCell ref="J117:L117"/>
    <mergeCell ref="M117:O117"/>
    <mergeCell ref="P117:R117"/>
    <mergeCell ref="J118:L118"/>
    <mergeCell ref="M118:O118"/>
    <mergeCell ref="P118:R118"/>
    <mergeCell ref="J119:L119"/>
    <mergeCell ref="M119:O119"/>
    <mergeCell ref="P119:R119"/>
    <mergeCell ref="J120:L120"/>
    <mergeCell ref="M120:O120"/>
    <mergeCell ref="P120:R120"/>
    <mergeCell ref="J121:L121"/>
    <mergeCell ref="M121:O121"/>
    <mergeCell ref="P121:R121"/>
    <mergeCell ref="J122:L122"/>
    <mergeCell ref="M122:O122"/>
    <mergeCell ref="P122:R122"/>
    <mergeCell ref="J123:L123"/>
    <mergeCell ref="M123:O123"/>
    <mergeCell ref="P123:R123"/>
    <mergeCell ref="J124:L124"/>
    <mergeCell ref="M124:O124"/>
    <mergeCell ref="P124:R124"/>
    <mergeCell ref="J125:L125"/>
    <mergeCell ref="M125:O125"/>
    <mergeCell ref="P125:R125"/>
    <mergeCell ref="J126:L126"/>
    <mergeCell ref="M126:O126"/>
    <mergeCell ref="P126:R126"/>
    <mergeCell ref="J127:L127"/>
    <mergeCell ref="M127:O127"/>
    <mergeCell ref="P127:R127"/>
    <mergeCell ref="J128:L128"/>
    <mergeCell ref="M128:O128"/>
    <mergeCell ref="P128:R128"/>
    <mergeCell ref="J129:L129"/>
    <mergeCell ref="M129:O129"/>
    <mergeCell ref="P129:R129"/>
    <mergeCell ref="J130:L130"/>
    <mergeCell ref="M130:O130"/>
    <mergeCell ref="P130:R130"/>
    <mergeCell ref="J131:L131"/>
    <mergeCell ref="M131:O131"/>
    <mergeCell ref="P131:R131"/>
    <mergeCell ref="J132:L132"/>
    <mergeCell ref="M132:O132"/>
    <mergeCell ref="P132:R132"/>
    <mergeCell ref="J133:L133"/>
    <mergeCell ref="M133:O133"/>
    <mergeCell ref="P133:R133"/>
    <mergeCell ref="J134:L134"/>
    <mergeCell ref="M134:O134"/>
    <mergeCell ref="P134:R134"/>
    <mergeCell ref="J135:L135"/>
    <mergeCell ref="M135:O135"/>
    <mergeCell ref="P135:R135"/>
    <mergeCell ref="J136:L136"/>
    <mergeCell ref="M136:O136"/>
    <mergeCell ref="P136:R136"/>
    <mergeCell ref="J137:L137"/>
    <mergeCell ref="M137:O137"/>
    <mergeCell ref="P137:R137"/>
    <mergeCell ref="J138:L138"/>
    <mergeCell ref="M138:O138"/>
    <mergeCell ref="P138:R138"/>
    <mergeCell ref="J139:L139"/>
    <mergeCell ref="M139:O139"/>
    <mergeCell ref="P139:R139"/>
    <mergeCell ref="J140:L140"/>
    <mergeCell ref="M140:O140"/>
    <mergeCell ref="P140:R140"/>
    <mergeCell ref="J141:L141"/>
    <mergeCell ref="M141:O141"/>
    <mergeCell ref="P141:R141"/>
    <mergeCell ref="J142:L142"/>
    <mergeCell ref="M142:O142"/>
    <mergeCell ref="P142:R142"/>
    <mergeCell ref="J143:L143"/>
    <mergeCell ref="M143:O143"/>
    <mergeCell ref="P143:R143"/>
    <mergeCell ref="J144:L144"/>
    <mergeCell ref="M144:O144"/>
    <mergeCell ref="P144:R144"/>
    <mergeCell ref="J145:L145"/>
    <mergeCell ref="M145:O145"/>
    <mergeCell ref="P145:R145"/>
    <mergeCell ref="J146:L146"/>
    <mergeCell ref="M146:O146"/>
    <mergeCell ref="P146:R146"/>
    <mergeCell ref="J147:L147"/>
    <mergeCell ref="M147:O147"/>
    <mergeCell ref="P147:R147"/>
    <mergeCell ref="J148:L148"/>
    <mergeCell ref="M148:O148"/>
    <mergeCell ref="P148:R148"/>
    <mergeCell ref="J149:L149"/>
    <mergeCell ref="M149:O149"/>
    <mergeCell ref="P149:R149"/>
    <mergeCell ref="J150:L150"/>
    <mergeCell ref="M150:O150"/>
    <mergeCell ref="P150:R150"/>
    <mergeCell ref="J151:L151"/>
    <mergeCell ref="M151:O151"/>
    <mergeCell ref="P151:R151"/>
    <mergeCell ref="J152:L152"/>
    <mergeCell ref="M152:O152"/>
    <mergeCell ref="P152:R152"/>
    <mergeCell ref="J153:L153"/>
    <mergeCell ref="M153:O153"/>
    <mergeCell ref="P153:R153"/>
    <mergeCell ref="J154:L154"/>
    <mergeCell ref="M154:O154"/>
    <mergeCell ref="P154:R154"/>
    <mergeCell ref="J155:L155"/>
    <mergeCell ref="M155:O155"/>
    <mergeCell ref="P155:R155"/>
    <mergeCell ref="J156:L156"/>
    <mergeCell ref="M156:O156"/>
    <mergeCell ref="P156:R156"/>
    <mergeCell ref="J157:L157"/>
    <mergeCell ref="M157:O157"/>
    <mergeCell ref="P157:R157"/>
    <mergeCell ref="J158:L158"/>
    <mergeCell ref="M158:O158"/>
    <mergeCell ref="P158:R158"/>
    <mergeCell ref="J159:L159"/>
    <mergeCell ref="M159:O159"/>
    <mergeCell ref="P159:R159"/>
    <mergeCell ref="J160:L160"/>
    <mergeCell ref="M160:O160"/>
    <mergeCell ref="P160:R160"/>
    <mergeCell ref="J161:L161"/>
    <mergeCell ref="M161:O161"/>
    <mergeCell ref="P161:R161"/>
    <mergeCell ref="J162:L162"/>
    <mergeCell ref="M162:O162"/>
    <mergeCell ref="P162:R162"/>
    <mergeCell ref="J163:L163"/>
    <mergeCell ref="M163:O163"/>
    <mergeCell ref="P163:R163"/>
    <mergeCell ref="J164:L164"/>
    <mergeCell ref="M164:O164"/>
    <mergeCell ref="P164:R164"/>
    <mergeCell ref="J165:L165"/>
    <mergeCell ref="M165:O165"/>
    <mergeCell ref="P165:R165"/>
    <mergeCell ref="J166:L166"/>
    <mergeCell ref="M166:O166"/>
    <mergeCell ref="P166:R166"/>
    <mergeCell ref="J167:L167"/>
    <mergeCell ref="M167:O167"/>
    <mergeCell ref="P167:R167"/>
    <mergeCell ref="J168:L168"/>
    <mergeCell ref="M168:O168"/>
    <mergeCell ref="P168:R168"/>
    <mergeCell ref="J169:L169"/>
    <mergeCell ref="M169:O169"/>
    <mergeCell ref="P169:R169"/>
    <mergeCell ref="J170:L170"/>
    <mergeCell ref="M170:O170"/>
    <mergeCell ref="P170:R170"/>
    <mergeCell ref="J171:L171"/>
    <mergeCell ref="M171:O171"/>
    <mergeCell ref="P171:R171"/>
    <mergeCell ref="J172:L172"/>
    <mergeCell ref="M172:O172"/>
    <mergeCell ref="P172:R172"/>
    <mergeCell ref="J173:L173"/>
    <mergeCell ref="M173:O173"/>
    <mergeCell ref="P173:R173"/>
    <mergeCell ref="J174:L174"/>
    <mergeCell ref="M174:O174"/>
    <mergeCell ref="P174:R174"/>
    <mergeCell ref="J175:L175"/>
    <mergeCell ref="M175:O175"/>
    <mergeCell ref="P175:R175"/>
    <mergeCell ref="J176:L176"/>
    <mergeCell ref="M176:O176"/>
    <mergeCell ref="P176:R176"/>
    <mergeCell ref="J177:L177"/>
    <mergeCell ref="M177:O177"/>
    <mergeCell ref="P177:R177"/>
    <mergeCell ref="J178:L178"/>
    <mergeCell ref="M178:O178"/>
    <mergeCell ref="P178:R178"/>
    <mergeCell ref="J179:L179"/>
    <mergeCell ref="M179:O179"/>
    <mergeCell ref="P179:R179"/>
    <mergeCell ref="J180:L180"/>
    <mergeCell ref="M180:O180"/>
    <mergeCell ref="P180:R180"/>
    <mergeCell ref="J181:L181"/>
    <mergeCell ref="M181:O181"/>
    <mergeCell ref="P181:R181"/>
    <mergeCell ref="J182:L182"/>
    <mergeCell ref="M182:O182"/>
    <mergeCell ref="P182:R182"/>
    <mergeCell ref="J183:L183"/>
    <mergeCell ref="M183:O183"/>
    <mergeCell ref="P183:R183"/>
    <mergeCell ref="J184:L184"/>
    <mergeCell ref="M184:O184"/>
    <mergeCell ref="P184:R184"/>
    <mergeCell ref="J185:L185"/>
    <mergeCell ref="M185:O185"/>
    <mergeCell ref="P185:R185"/>
    <mergeCell ref="J186:L186"/>
    <mergeCell ref="M186:O186"/>
    <mergeCell ref="P186:R186"/>
    <mergeCell ref="J187:L187"/>
    <mergeCell ref="M187:O187"/>
    <mergeCell ref="P187:R187"/>
    <mergeCell ref="J188:L188"/>
    <mergeCell ref="M188:O188"/>
    <mergeCell ref="P188:R188"/>
    <mergeCell ref="J189:L189"/>
    <mergeCell ref="M189:O189"/>
    <mergeCell ref="P189:R189"/>
    <mergeCell ref="J190:L190"/>
    <mergeCell ref="M190:O190"/>
    <mergeCell ref="P190:R190"/>
    <mergeCell ref="J191:L191"/>
    <mergeCell ref="M191:O191"/>
    <mergeCell ref="P191:R191"/>
    <mergeCell ref="J192:L192"/>
    <mergeCell ref="M192:O192"/>
    <mergeCell ref="P192:R192"/>
    <mergeCell ref="J193:L193"/>
    <mergeCell ref="M193:O193"/>
    <mergeCell ref="P193:R193"/>
    <mergeCell ref="J194:L194"/>
    <mergeCell ref="M194:O194"/>
    <mergeCell ref="P194:R194"/>
    <mergeCell ref="J195:L195"/>
    <mergeCell ref="M195:O195"/>
    <mergeCell ref="P195:R195"/>
    <mergeCell ref="J196:L196"/>
    <mergeCell ref="M196:O196"/>
    <mergeCell ref="P196:R196"/>
    <mergeCell ref="J197:L197"/>
    <mergeCell ref="M197:O197"/>
    <mergeCell ref="P197:R197"/>
    <mergeCell ref="J198:L198"/>
    <mergeCell ref="M198:O198"/>
    <mergeCell ref="P198:R198"/>
    <mergeCell ref="J199:L199"/>
    <mergeCell ref="M199:O199"/>
    <mergeCell ref="P199:R199"/>
    <mergeCell ref="J200:L200"/>
    <mergeCell ref="M200:O200"/>
    <mergeCell ref="P200:R200"/>
    <mergeCell ref="J201:L201"/>
    <mergeCell ref="M201:O201"/>
    <mergeCell ref="P201:R201"/>
    <mergeCell ref="J202:L202"/>
    <mergeCell ref="M202:O202"/>
    <mergeCell ref="P202:R202"/>
    <mergeCell ref="J203:L203"/>
    <mergeCell ref="M203:O203"/>
    <mergeCell ref="P203:R203"/>
    <mergeCell ref="J204:L204"/>
    <mergeCell ref="M204:O204"/>
    <mergeCell ref="P204:R204"/>
    <mergeCell ref="J205:L205"/>
    <mergeCell ref="M205:O205"/>
    <mergeCell ref="P205:R205"/>
    <mergeCell ref="J206:L206"/>
    <mergeCell ref="M206:O206"/>
    <mergeCell ref="P206:R206"/>
    <mergeCell ref="J207:L207"/>
    <mergeCell ref="M207:O207"/>
    <mergeCell ref="P207:R207"/>
    <mergeCell ref="J208:L208"/>
    <mergeCell ref="M208:O208"/>
    <mergeCell ref="P208:R208"/>
    <mergeCell ref="J209:L209"/>
    <mergeCell ref="M209:O209"/>
    <mergeCell ref="P209:R209"/>
    <mergeCell ref="J210:L210"/>
    <mergeCell ref="M210:O210"/>
    <mergeCell ref="P210:R210"/>
    <mergeCell ref="J211:L211"/>
    <mergeCell ref="M211:O211"/>
    <mergeCell ref="P211:R211"/>
    <mergeCell ref="J212:L212"/>
    <mergeCell ref="M212:O212"/>
    <mergeCell ref="P212:R212"/>
    <mergeCell ref="J213:L213"/>
    <mergeCell ref="M213:O213"/>
    <mergeCell ref="P213:R213"/>
    <mergeCell ref="J214:L214"/>
    <mergeCell ref="M214:O214"/>
    <mergeCell ref="P214:R214"/>
    <mergeCell ref="J215:L215"/>
    <mergeCell ref="M215:O215"/>
    <mergeCell ref="P215:R215"/>
    <mergeCell ref="J216:L216"/>
    <mergeCell ref="M216:O216"/>
    <mergeCell ref="P216:R216"/>
    <mergeCell ref="J217:L217"/>
    <mergeCell ref="M217:O217"/>
    <mergeCell ref="P217:R217"/>
    <mergeCell ref="J218:L218"/>
    <mergeCell ref="M218:O218"/>
    <mergeCell ref="P218:R218"/>
    <mergeCell ref="J219:L219"/>
    <mergeCell ref="M219:O219"/>
    <mergeCell ref="P219:R219"/>
    <mergeCell ref="J220:L220"/>
    <mergeCell ref="M220:O220"/>
    <mergeCell ref="P220:R220"/>
    <mergeCell ref="J221:L221"/>
    <mergeCell ref="M221:O221"/>
    <mergeCell ref="P221:R221"/>
    <mergeCell ref="J222:L222"/>
    <mergeCell ref="M222:O222"/>
    <mergeCell ref="P222:R222"/>
    <mergeCell ref="J223:L223"/>
    <mergeCell ref="M223:O223"/>
    <mergeCell ref="P223:R223"/>
    <mergeCell ref="J224:L224"/>
    <mergeCell ref="M224:O224"/>
    <mergeCell ref="P224:R224"/>
    <mergeCell ref="J225:L225"/>
    <mergeCell ref="M225:O225"/>
    <mergeCell ref="P225:R225"/>
    <mergeCell ref="J226:L226"/>
    <mergeCell ref="M226:O226"/>
    <mergeCell ref="P226:R226"/>
    <mergeCell ref="J227:L227"/>
    <mergeCell ref="M227:O227"/>
    <mergeCell ref="P227:R227"/>
    <mergeCell ref="J228:L228"/>
    <mergeCell ref="M228:O228"/>
    <mergeCell ref="P228:R228"/>
    <mergeCell ref="J229:L229"/>
    <mergeCell ref="M229:O229"/>
    <mergeCell ref="P229:R229"/>
    <mergeCell ref="J230:L230"/>
    <mergeCell ref="M230:O230"/>
    <mergeCell ref="P230:R230"/>
    <mergeCell ref="J231:L231"/>
    <mergeCell ref="M231:O231"/>
    <mergeCell ref="P231:R231"/>
    <mergeCell ref="J232:L232"/>
    <mergeCell ref="M232:O232"/>
    <mergeCell ref="P232:R232"/>
    <mergeCell ref="J233:L233"/>
    <mergeCell ref="M233:O233"/>
    <mergeCell ref="P233:R233"/>
    <mergeCell ref="J234:L234"/>
    <mergeCell ref="M234:O234"/>
    <mergeCell ref="P234:R234"/>
    <mergeCell ref="J235:L235"/>
    <mergeCell ref="M235:O235"/>
    <mergeCell ref="P235:R235"/>
    <mergeCell ref="J236:L236"/>
    <mergeCell ref="M236:O236"/>
    <mergeCell ref="P236:R236"/>
    <mergeCell ref="J237:L237"/>
    <mergeCell ref="M237:O237"/>
    <mergeCell ref="P237:R237"/>
    <mergeCell ref="J238:L238"/>
    <mergeCell ref="M238:O238"/>
    <mergeCell ref="P238:R238"/>
    <mergeCell ref="J239:L239"/>
    <mergeCell ref="M239:O239"/>
    <mergeCell ref="P239:R239"/>
    <mergeCell ref="J240:L240"/>
    <mergeCell ref="M240:O240"/>
    <mergeCell ref="P240:R240"/>
    <mergeCell ref="J241:L241"/>
    <mergeCell ref="M241:O241"/>
    <mergeCell ref="P241:R241"/>
    <mergeCell ref="J242:L242"/>
    <mergeCell ref="M242:O242"/>
    <mergeCell ref="P242:R242"/>
    <mergeCell ref="J243:L243"/>
    <mergeCell ref="M243:O243"/>
    <mergeCell ref="P243:R243"/>
    <mergeCell ref="J244:L244"/>
    <mergeCell ref="M244:O244"/>
    <mergeCell ref="P244:R244"/>
    <mergeCell ref="J245:L245"/>
    <mergeCell ref="M245:O245"/>
    <mergeCell ref="P245:R245"/>
    <mergeCell ref="J246:L246"/>
    <mergeCell ref="M246:O246"/>
    <mergeCell ref="P246:R246"/>
    <mergeCell ref="J247:L247"/>
    <mergeCell ref="M247:O247"/>
    <mergeCell ref="P247:R247"/>
    <mergeCell ref="J248:L248"/>
    <mergeCell ref="M248:O248"/>
    <mergeCell ref="P248:R248"/>
    <mergeCell ref="J249:L249"/>
    <mergeCell ref="M249:O249"/>
    <mergeCell ref="P249:R249"/>
    <mergeCell ref="J250:L250"/>
    <mergeCell ref="M250:O250"/>
    <mergeCell ref="P250:R250"/>
    <mergeCell ref="J251:L251"/>
    <mergeCell ref="M251:O251"/>
    <mergeCell ref="P251:R251"/>
    <mergeCell ref="J252:L252"/>
    <mergeCell ref="M252:O252"/>
    <mergeCell ref="P252:R252"/>
    <mergeCell ref="J253:L253"/>
    <mergeCell ref="M253:O253"/>
    <mergeCell ref="P253:R253"/>
    <mergeCell ref="J254:L254"/>
    <mergeCell ref="M254:O254"/>
    <mergeCell ref="P254:R254"/>
    <mergeCell ref="J255:L255"/>
    <mergeCell ref="M255:O255"/>
    <mergeCell ref="P255:R255"/>
    <mergeCell ref="J256:L256"/>
    <mergeCell ref="M256:O256"/>
    <mergeCell ref="P256:R256"/>
    <mergeCell ref="J257:L257"/>
    <mergeCell ref="M257:O257"/>
    <mergeCell ref="P257:R257"/>
    <mergeCell ref="J258:L258"/>
    <mergeCell ref="M258:O258"/>
    <mergeCell ref="P258:R258"/>
    <mergeCell ref="J259:L259"/>
    <mergeCell ref="M259:O259"/>
    <mergeCell ref="P259:R259"/>
    <mergeCell ref="J260:L260"/>
    <mergeCell ref="M260:O260"/>
    <mergeCell ref="P260:R260"/>
    <mergeCell ref="J261:L261"/>
    <mergeCell ref="M261:O261"/>
    <mergeCell ref="P261:R261"/>
    <mergeCell ref="J262:L262"/>
    <mergeCell ref="M262:O262"/>
    <mergeCell ref="P262:R262"/>
    <mergeCell ref="J263:L263"/>
    <mergeCell ref="M263:O263"/>
    <mergeCell ref="P263:R263"/>
    <mergeCell ref="J264:L264"/>
    <mergeCell ref="M264:O264"/>
    <mergeCell ref="P264:R264"/>
    <mergeCell ref="J265:L265"/>
    <mergeCell ref="M265:O265"/>
    <mergeCell ref="P265:R265"/>
    <mergeCell ref="J266:L266"/>
    <mergeCell ref="M266:O266"/>
    <mergeCell ref="P266:R266"/>
    <mergeCell ref="J267:L267"/>
    <mergeCell ref="M267:O267"/>
    <mergeCell ref="P267:R267"/>
    <mergeCell ref="J268:L268"/>
    <mergeCell ref="M268:O268"/>
    <mergeCell ref="P268:R268"/>
    <mergeCell ref="J269:L269"/>
    <mergeCell ref="M269:O269"/>
    <mergeCell ref="P269:R269"/>
    <mergeCell ref="J270:L270"/>
    <mergeCell ref="M270:O270"/>
    <mergeCell ref="P270:R270"/>
    <mergeCell ref="J271:L271"/>
    <mergeCell ref="M271:O271"/>
    <mergeCell ref="P271:R271"/>
    <mergeCell ref="J272:L272"/>
    <mergeCell ref="M272:O272"/>
    <mergeCell ref="P272:R272"/>
    <mergeCell ref="J273:L273"/>
    <mergeCell ref="M273:O273"/>
    <mergeCell ref="P273:R273"/>
    <mergeCell ref="J274:L274"/>
    <mergeCell ref="M274:O274"/>
    <mergeCell ref="P274:R274"/>
    <mergeCell ref="J275:L275"/>
    <mergeCell ref="M275:O275"/>
    <mergeCell ref="P275:R275"/>
    <mergeCell ref="J276:L276"/>
    <mergeCell ref="M276:O276"/>
    <mergeCell ref="P276:R276"/>
    <mergeCell ref="J277:L277"/>
    <mergeCell ref="M277:O277"/>
    <mergeCell ref="P277:R277"/>
    <mergeCell ref="J278:L278"/>
    <mergeCell ref="M278:O278"/>
    <mergeCell ref="P278:R278"/>
    <mergeCell ref="J279:L279"/>
    <mergeCell ref="M279:O279"/>
    <mergeCell ref="P279:R279"/>
    <mergeCell ref="J280:L280"/>
    <mergeCell ref="M280:O280"/>
    <mergeCell ref="P280:R280"/>
    <mergeCell ref="J281:L281"/>
    <mergeCell ref="M281:O281"/>
    <mergeCell ref="P281:R281"/>
    <mergeCell ref="J282:L282"/>
    <mergeCell ref="M282:O282"/>
    <mergeCell ref="P282:R282"/>
    <mergeCell ref="J283:L283"/>
    <mergeCell ref="M283:O283"/>
    <mergeCell ref="P283:R283"/>
    <mergeCell ref="J284:L284"/>
    <mergeCell ref="M284:O284"/>
    <mergeCell ref="P284:R284"/>
    <mergeCell ref="J285:L285"/>
    <mergeCell ref="M285:O285"/>
    <mergeCell ref="P285:R285"/>
    <mergeCell ref="J286:L286"/>
    <mergeCell ref="M286:O286"/>
    <mergeCell ref="P286:R286"/>
    <mergeCell ref="J287:L287"/>
    <mergeCell ref="M287:O287"/>
    <mergeCell ref="P287:R287"/>
    <mergeCell ref="J288:L288"/>
    <mergeCell ref="M288:O288"/>
    <mergeCell ref="P288:R288"/>
    <mergeCell ref="J289:L289"/>
    <mergeCell ref="M289:O289"/>
    <mergeCell ref="P289:R289"/>
    <mergeCell ref="J290:L290"/>
    <mergeCell ref="M290:O290"/>
    <mergeCell ref="P290:R290"/>
    <mergeCell ref="J291:L291"/>
    <mergeCell ref="M291:O291"/>
    <mergeCell ref="P291:R291"/>
    <mergeCell ref="J292:L292"/>
    <mergeCell ref="M292:O292"/>
    <mergeCell ref="P292:R292"/>
    <mergeCell ref="J293:L293"/>
    <mergeCell ref="M293:O293"/>
    <mergeCell ref="P293:R293"/>
    <mergeCell ref="J294:L294"/>
    <mergeCell ref="M294:O294"/>
    <mergeCell ref="P294:R294"/>
    <mergeCell ref="J295:L295"/>
    <mergeCell ref="M295:O295"/>
    <mergeCell ref="P295:R295"/>
    <mergeCell ref="J296:L296"/>
    <mergeCell ref="M296:O296"/>
    <mergeCell ref="P296:R296"/>
    <mergeCell ref="J297:L297"/>
    <mergeCell ref="M297:O297"/>
    <mergeCell ref="P297:R297"/>
    <mergeCell ref="J298:L298"/>
    <mergeCell ref="M298:O298"/>
    <mergeCell ref="P298:R298"/>
    <mergeCell ref="J299:L299"/>
    <mergeCell ref="M299:O299"/>
    <mergeCell ref="P299:R299"/>
    <mergeCell ref="J300:L300"/>
    <mergeCell ref="M300:O300"/>
    <mergeCell ref="P300:R300"/>
    <mergeCell ref="J301:L301"/>
    <mergeCell ref="M301:O301"/>
    <mergeCell ref="P301:R301"/>
    <mergeCell ref="J302:L302"/>
    <mergeCell ref="M302:O302"/>
    <mergeCell ref="P302:R302"/>
    <mergeCell ref="J303:L303"/>
    <mergeCell ref="M303:O303"/>
    <mergeCell ref="P303:R303"/>
    <mergeCell ref="J304:L304"/>
    <mergeCell ref="M304:O304"/>
    <mergeCell ref="P304:R304"/>
    <mergeCell ref="J305:L305"/>
    <mergeCell ref="M305:O305"/>
    <mergeCell ref="P305:R305"/>
    <mergeCell ref="J306:L306"/>
    <mergeCell ref="M306:O306"/>
    <mergeCell ref="P306:R306"/>
    <mergeCell ref="J307:L307"/>
    <mergeCell ref="M307:O307"/>
    <mergeCell ref="P307:R307"/>
    <mergeCell ref="J308:L308"/>
    <mergeCell ref="M308:O308"/>
    <mergeCell ref="P308:R308"/>
    <mergeCell ref="J309:L309"/>
    <mergeCell ref="M309:O309"/>
    <mergeCell ref="P309:R309"/>
    <mergeCell ref="J310:L310"/>
    <mergeCell ref="M310:O310"/>
    <mergeCell ref="P310:R310"/>
    <mergeCell ref="J311:L311"/>
    <mergeCell ref="M311:O311"/>
    <mergeCell ref="P311:R311"/>
    <mergeCell ref="J312:L312"/>
    <mergeCell ref="M312:O312"/>
    <mergeCell ref="P312:R312"/>
    <mergeCell ref="J313:L313"/>
    <mergeCell ref="M313:O313"/>
    <mergeCell ref="P313:R313"/>
    <mergeCell ref="J314:L314"/>
    <mergeCell ref="M314:O314"/>
    <mergeCell ref="P314:R314"/>
    <mergeCell ref="J315:L315"/>
    <mergeCell ref="M315:O315"/>
    <mergeCell ref="P315:R315"/>
    <mergeCell ref="J316:L316"/>
    <mergeCell ref="M316:O316"/>
    <mergeCell ref="P316:R316"/>
    <mergeCell ref="J317:L317"/>
    <mergeCell ref="M317:O317"/>
    <mergeCell ref="P317:R317"/>
    <mergeCell ref="J318:L318"/>
    <mergeCell ref="M318:O318"/>
    <mergeCell ref="P318:R318"/>
    <mergeCell ref="J319:L319"/>
    <mergeCell ref="M319:O319"/>
    <mergeCell ref="P319:R319"/>
    <mergeCell ref="J320:L320"/>
    <mergeCell ref="M320:O320"/>
    <mergeCell ref="P320:R320"/>
    <mergeCell ref="J321:L321"/>
    <mergeCell ref="M321:O321"/>
    <mergeCell ref="P321:R321"/>
    <mergeCell ref="J322:L322"/>
    <mergeCell ref="M322:O322"/>
    <mergeCell ref="P322:R322"/>
    <mergeCell ref="J323:L323"/>
    <mergeCell ref="M323:O323"/>
    <mergeCell ref="P323:R323"/>
    <mergeCell ref="J324:L324"/>
    <mergeCell ref="M324:O324"/>
    <mergeCell ref="P324:R324"/>
    <mergeCell ref="J325:L325"/>
    <mergeCell ref="M325:O325"/>
    <mergeCell ref="P325:R325"/>
    <mergeCell ref="J326:L326"/>
    <mergeCell ref="M326:O326"/>
    <mergeCell ref="P326:R326"/>
    <mergeCell ref="J327:L327"/>
    <mergeCell ref="M327:O327"/>
    <mergeCell ref="P327:R327"/>
    <mergeCell ref="J328:L328"/>
    <mergeCell ref="M328:O328"/>
    <mergeCell ref="P328:R328"/>
    <mergeCell ref="J329:L329"/>
    <mergeCell ref="M329:O329"/>
    <mergeCell ref="P329:R329"/>
    <mergeCell ref="J330:L330"/>
    <mergeCell ref="M330:O330"/>
    <mergeCell ref="P330:R330"/>
    <mergeCell ref="J331:L331"/>
    <mergeCell ref="M331:O331"/>
    <mergeCell ref="P331:R331"/>
    <mergeCell ref="J332:L332"/>
    <mergeCell ref="M332:O332"/>
    <mergeCell ref="P332:R332"/>
    <mergeCell ref="J333:L333"/>
    <mergeCell ref="M333:O333"/>
    <mergeCell ref="P333:R333"/>
    <mergeCell ref="J334:L334"/>
    <mergeCell ref="M334:O334"/>
    <mergeCell ref="P334:R334"/>
    <mergeCell ref="J335:L335"/>
    <mergeCell ref="M335:O335"/>
    <mergeCell ref="P335:R335"/>
    <mergeCell ref="J336:L336"/>
    <mergeCell ref="M336:O336"/>
    <mergeCell ref="P336:R336"/>
    <mergeCell ref="J337:L337"/>
    <mergeCell ref="M337:O337"/>
    <mergeCell ref="P337:R337"/>
    <mergeCell ref="J338:L338"/>
    <mergeCell ref="M338:O338"/>
    <mergeCell ref="P338:R338"/>
    <mergeCell ref="J339:L339"/>
    <mergeCell ref="M339:O339"/>
    <mergeCell ref="P339:R339"/>
    <mergeCell ref="J340:L340"/>
    <mergeCell ref="M340:O340"/>
    <mergeCell ref="P340:R340"/>
    <mergeCell ref="J341:L341"/>
    <mergeCell ref="M341:O341"/>
    <mergeCell ref="P341:R341"/>
    <mergeCell ref="J342:L342"/>
    <mergeCell ref="M342:O342"/>
    <mergeCell ref="P342:R342"/>
    <mergeCell ref="J343:L343"/>
    <mergeCell ref="M343:O343"/>
    <mergeCell ref="P343:R343"/>
    <mergeCell ref="J344:L344"/>
    <mergeCell ref="M344:O344"/>
    <mergeCell ref="P344:R344"/>
    <mergeCell ref="J345:L345"/>
    <mergeCell ref="M345:O345"/>
    <mergeCell ref="P345:R345"/>
    <mergeCell ref="J346:L346"/>
    <mergeCell ref="M346:O346"/>
    <mergeCell ref="P346:R346"/>
    <mergeCell ref="J347:L347"/>
    <mergeCell ref="M347:O347"/>
    <mergeCell ref="P347:R347"/>
    <mergeCell ref="J348:L348"/>
    <mergeCell ref="M348:O348"/>
    <mergeCell ref="P348:R348"/>
    <mergeCell ref="J349:L349"/>
    <mergeCell ref="M349:O349"/>
    <mergeCell ref="P349:R349"/>
    <mergeCell ref="J350:L350"/>
    <mergeCell ref="M350:O350"/>
    <mergeCell ref="P350:R350"/>
    <mergeCell ref="J351:L351"/>
    <mergeCell ref="M351:O351"/>
    <mergeCell ref="P351:R351"/>
    <mergeCell ref="J352:L352"/>
    <mergeCell ref="M352:O352"/>
    <mergeCell ref="P352:R352"/>
    <mergeCell ref="J353:L353"/>
    <mergeCell ref="M353:O353"/>
    <mergeCell ref="P353:R353"/>
    <mergeCell ref="J354:L354"/>
    <mergeCell ref="M354:O354"/>
    <mergeCell ref="P354:R354"/>
    <mergeCell ref="J355:L355"/>
    <mergeCell ref="M355:O355"/>
    <mergeCell ref="P355:R355"/>
    <mergeCell ref="J356:L356"/>
    <mergeCell ref="M356:O356"/>
    <mergeCell ref="P356:R356"/>
    <mergeCell ref="J357:L357"/>
    <mergeCell ref="M357:O357"/>
    <mergeCell ref="P357:R357"/>
    <mergeCell ref="J358:L358"/>
    <mergeCell ref="M358:O358"/>
    <mergeCell ref="P358:R358"/>
    <mergeCell ref="J359:L359"/>
    <mergeCell ref="M359:O359"/>
    <mergeCell ref="P359:R359"/>
    <mergeCell ref="J360:L360"/>
    <mergeCell ref="M360:O360"/>
    <mergeCell ref="P360:R360"/>
    <mergeCell ref="J361:L361"/>
    <mergeCell ref="M361:O361"/>
    <mergeCell ref="P361:R361"/>
    <mergeCell ref="J362:L362"/>
    <mergeCell ref="M362:O362"/>
    <mergeCell ref="P362:R362"/>
    <mergeCell ref="J363:L363"/>
    <mergeCell ref="M363:O363"/>
    <mergeCell ref="P363:R363"/>
    <mergeCell ref="J364:L364"/>
    <mergeCell ref="M364:O364"/>
    <mergeCell ref="P364:R364"/>
    <mergeCell ref="J365:L365"/>
    <mergeCell ref="M365:O365"/>
    <mergeCell ref="P365:R365"/>
    <mergeCell ref="J366:L366"/>
    <mergeCell ref="M366:O366"/>
    <mergeCell ref="P366:R366"/>
    <mergeCell ref="J367:L367"/>
    <mergeCell ref="M367:O367"/>
    <mergeCell ref="P367:R367"/>
    <mergeCell ref="J368:L368"/>
    <mergeCell ref="M368:O368"/>
    <mergeCell ref="P368:R368"/>
    <mergeCell ref="J369:L369"/>
    <mergeCell ref="M369:O369"/>
    <mergeCell ref="P369:R369"/>
    <mergeCell ref="J370:L370"/>
    <mergeCell ref="M370:O370"/>
    <mergeCell ref="P370:R370"/>
    <mergeCell ref="J371:L371"/>
    <mergeCell ref="M371:O371"/>
    <mergeCell ref="P371:R371"/>
    <mergeCell ref="J372:L372"/>
    <mergeCell ref="M372:O372"/>
    <mergeCell ref="P372:R372"/>
    <mergeCell ref="J373:L373"/>
    <mergeCell ref="M373:O373"/>
    <mergeCell ref="P373:R373"/>
    <mergeCell ref="J374:L374"/>
    <mergeCell ref="M374:O374"/>
    <mergeCell ref="P374:R374"/>
    <mergeCell ref="J375:L375"/>
    <mergeCell ref="M375:O375"/>
    <mergeCell ref="P375:R375"/>
    <mergeCell ref="J376:L376"/>
    <mergeCell ref="M376:O376"/>
    <mergeCell ref="P376:R376"/>
    <mergeCell ref="J377:L377"/>
    <mergeCell ref="M377:O377"/>
    <mergeCell ref="P377:R377"/>
    <mergeCell ref="J378:L378"/>
    <mergeCell ref="M378:O378"/>
    <mergeCell ref="P378:R378"/>
    <mergeCell ref="J379:L379"/>
    <mergeCell ref="M379:O379"/>
    <mergeCell ref="P379:R379"/>
    <mergeCell ref="J380:L380"/>
    <mergeCell ref="M380:O380"/>
    <mergeCell ref="P380:R380"/>
    <mergeCell ref="J381:L381"/>
    <mergeCell ref="M381:O381"/>
    <mergeCell ref="P381:R381"/>
    <mergeCell ref="J382:L382"/>
    <mergeCell ref="M382:O382"/>
    <mergeCell ref="P382:R382"/>
    <mergeCell ref="J383:L383"/>
    <mergeCell ref="M383:O383"/>
    <mergeCell ref="P383:R383"/>
    <mergeCell ref="J384:L384"/>
    <mergeCell ref="M384:O384"/>
    <mergeCell ref="P384:R384"/>
    <mergeCell ref="J385:L385"/>
    <mergeCell ref="M385:O385"/>
    <mergeCell ref="P385:R385"/>
    <mergeCell ref="J386:L386"/>
    <mergeCell ref="M386:O386"/>
    <mergeCell ref="P386:R386"/>
    <mergeCell ref="J387:L387"/>
    <mergeCell ref="M387:O387"/>
    <mergeCell ref="P387:R387"/>
    <mergeCell ref="J388:L388"/>
    <mergeCell ref="M388:O388"/>
    <mergeCell ref="P388:R388"/>
    <mergeCell ref="J389:L389"/>
    <mergeCell ref="M389:O389"/>
    <mergeCell ref="P389:R389"/>
    <mergeCell ref="J390:L390"/>
    <mergeCell ref="M390:O390"/>
    <mergeCell ref="P390:R390"/>
    <mergeCell ref="J391:L391"/>
    <mergeCell ref="M391:O391"/>
    <mergeCell ref="P391:R391"/>
    <mergeCell ref="J392:L392"/>
    <mergeCell ref="M392:O392"/>
    <mergeCell ref="P392:R392"/>
    <mergeCell ref="J393:L393"/>
    <mergeCell ref="M393:O393"/>
    <mergeCell ref="P393:R393"/>
    <mergeCell ref="J394:L394"/>
    <mergeCell ref="M394:O394"/>
    <mergeCell ref="P394:R394"/>
    <mergeCell ref="J395:L395"/>
    <mergeCell ref="M395:O395"/>
    <mergeCell ref="P395:R395"/>
    <mergeCell ref="J396:L396"/>
    <mergeCell ref="M396:O396"/>
    <mergeCell ref="P396:R396"/>
    <mergeCell ref="J397:L397"/>
    <mergeCell ref="M397:O397"/>
    <mergeCell ref="P397:R397"/>
    <mergeCell ref="J398:L398"/>
    <mergeCell ref="M398:O398"/>
    <mergeCell ref="P398:R398"/>
    <mergeCell ref="J399:L399"/>
    <mergeCell ref="M399:O399"/>
    <mergeCell ref="P399:R399"/>
    <mergeCell ref="J400:L400"/>
    <mergeCell ref="M400:O400"/>
    <mergeCell ref="P400:R400"/>
    <mergeCell ref="J401:L401"/>
    <mergeCell ref="M401:O401"/>
    <mergeCell ref="P401:R401"/>
    <mergeCell ref="J402:L402"/>
    <mergeCell ref="M402:O402"/>
    <mergeCell ref="P402:R402"/>
    <mergeCell ref="J403:L403"/>
    <mergeCell ref="M403:O403"/>
    <mergeCell ref="P403:R403"/>
    <mergeCell ref="J404:L404"/>
    <mergeCell ref="M404:O404"/>
    <mergeCell ref="P404:R404"/>
    <mergeCell ref="J405:L405"/>
    <mergeCell ref="M405:O405"/>
    <mergeCell ref="P405:R405"/>
    <mergeCell ref="J406:L406"/>
    <mergeCell ref="M406:O406"/>
    <mergeCell ref="P406:R406"/>
    <mergeCell ref="J407:L407"/>
    <mergeCell ref="M407:O407"/>
    <mergeCell ref="P407:R407"/>
    <mergeCell ref="J408:L408"/>
    <mergeCell ref="M408:O408"/>
    <mergeCell ref="P408:R408"/>
    <mergeCell ref="J409:L409"/>
    <mergeCell ref="M409:O409"/>
    <mergeCell ref="P409:R409"/>
    <mergeCell ref="J410:L410"/>
    <mergeCell ref="M410:O410"/>
    <mergeCell ref="P410:R410"/>
    <mergeCell ref="J411:L411"/>
    <mergeCell ref="M411:O411"/>
    <mergeCell ref="P411:R411"/>
    <mergeCell ref="J412:L412"/>
    <mergeCell ref="M412:O412"/>
    <mergeCell ref="P412:R412"/>
    <mergeCell ref="J413:L413"/>
    <mergeCell ref="M413:O413"/>
    <mergeCell ref="P413:R413"/>
    <mergeCell ref="J414:L414"/>
    <mergeCell ref="M414:O414"/>
    <mergeCell ref="P414:R414"/>
    <mergeCell ref="J415:L415"/>
    <mergeCell ref="M415:O415"/>
    <mergeCell ref="P415:R415"/>
    <mergeCell ref="J416:L416"/>
    <mergeCell ref="M416:O416"/>
    <mergeCell ref="P416:R416"/>
    <mergeCell ref="J417:L417"/>
    <mergeCell ref="M417:O417"/>
    <mergeCell ref="P417:R417"/>
    <mergeCell ref="J418:L418"/>
    <mergeCell ref="M418:O418"/>
    <mergeCell ref="P418:R418"/>
    <mergeCell ref="J419:L419"/>
    <mergeCell ref="M419:O419"/>
    <mergeCell ref="P419:R419"/>
    <mergeCell ref="J420:L420"/>
    <mergeCell ref="M420:O420"/>
    <mergeCell ref="P420:R420"/>
    <mergeCell ref="J421:L421"/>
    <mergeCell ref="M421:O421"/>
    <mergeCell ref="P421:R421"/>
    <mergeCell ref="J422:L422"/>
    <mergeCell ref="M422:O422"/>
    <mergeCell ref="P422:R422"/>
    <mergeCell ref="J423:L423"/>
    <mergeCell ref="M423:O423"/>
    <mergeCell ref="P423:R423"/>
    <mergeCell ref="J424:L424"/>
    <mergeCell ref="M424:O424"/>
    <mergeCell ref="P424:R424"/>
    <mergeCell ref="J425:L425"/>
    <mergeCell ref="M425:O425"/>
    <mergeCell ref="P425:R425"/>
    <mergeCell ref="J426:L426"/>
    <mergeCell ref="M426:O426"/>
    <mergeCell ref="P426:R426"/>
    <mergeCell ref="J427:L427"/>
    <mergeCell ref="M427:O427"/>
    <mergeCell ref="P427:R427"/>
    <mergeCell ref="J428:L428"/>
    <mergeCell ref="M428:O428"/>
    <mergeCell ref="P428:R428"/>
    <mergeCell ref="J429:L429"/>
    <mergeCell ref="M429:O429"/>
    <mergeCell ref="P429:R429"/>
    <mergeCell ref="J430:L430"/>
    <mergeCell ref="M430:O430"/>
    <mergeCell ref="P430:R430"/>
    <mergeCell ref="J431:L431"/>
    <mergeCell ref="M431:O431"/>
    <mergeCell ref="P431:R431"/>
    <mergeCell ref="J432:L432"/>
    <mergeCell ref="M432:O432"/>
    <mergeCell ref="P432:R432"/>
    <mergeCell ref="J433:L433"/>
    <mergeCell ref="M433:O433"/>
    <mergeCell ref="P433:R433"/>
    <mergeCell ref="J434:L434"/>
    <mergeCell ref="M434:O434"/>
    <mergeCell ref="P434:R434"/>
    <mergeCell ref="J435:L435"/>
    <mergeCell ref="M435:O435"/>
    <mergeCell ref="P435:R435"/>
    <mergeCell ref="J436:L436"/>
    <mergeCell ref="M436:O436"/>
    <mergeCell ref="P436:R436"/>
    <mergeCell ref="J437:L437"/>
    <mergeCell ref="M437:O437"/>
    <mergeCell ref="P437:R437"/>
    <mergeCell ref="J438:L438"/>
    <mergeCell ref="M438:O438"/>
    <mergeCell ref="P438:R438"/>
    <mergeCell ref="J439:L439"/>
    <mergeCell ref="M439:O439"/>
    <mergeCell ref="P439:R439"/>
    <mergeCell ref="J440:L440"/>
    <mergeCell ref="M440:O440"/>
    <mergeCell ref="P440:R440"/>
    <mergeCell ref="J441:L441"/>
    <mergeCell ref="M441:O441"/>
    <mergeCell ref="P441:R441"/>
    <mergeCell ref="J442:L442"/>
    <mergeCell ref="M442:O442"/>
    <mergeCell ref="P442:R442"/>
    <mergeCell ref="J443:L443"/>
    <mergeCell ref="M443:O443"/>
    <mergeCell ref="P443:R443"/>
    <mergeCell ref="J444:L444"/>
    <mergeCell ref="M444:O444"/>
    <mergeCell ref="P444:R444"/>
    <mergeCell ref="J445:L445"/>
    <mergeCell ref="M445:O445"/>
    <mergeCell ref="P445:R445"/>
    <mergeCell ref="J446:L446"/>
    <mergeCell ref="M446:O446"/>
    <mergeCell ref="P446:R446"/>
    <mergeCell ref="J447:L447"/>
    <mergeCell ref="M447:O447"/>
    <mergeCell ref="P447:R447"/>
    <mergeCell ref="J448:L448"/>
    <mergeCell ref="M448:O448"/>
    <mergeCell ref="P448:R448"/>
    <mergeCell ref="J449:L449"/>
    <mergeCell ref="M449:O449"/>
    <mergeCell ref="P449:R449"/>
    <mergeCell ref="J450:L450"/>
    <mergeCell ref="M450:O450"/>
    <mergeCell ref="P450:R450"/>
    <mergeCell ref="J451:L451"/>
    <mergeCell ref="M451:O451"/>
    <mergeCell ref="P451:R451"/>
    <mergeCell ref="J452:L452"/>
    <mergeCell ref="M452:O452"/>
    <mergeCell ref="P452:R452"/>
    <mergeCell ref="J453:L453"/>
    <mergeCell ref="M453:O453"/>
    <mergeCell ref="P453:R453"/>
    <mergeCell ref="J454:L454"/>
    <mergeCell ref="M454:O454"/>
    <mergeCell ref="P454:R454"/>
    <mergeCell ref="J455:L455"/>
    <mergeCell ref="M455:O455"/>
    <mergeCell ref="P455:R455"/>
    <mergeCell ref="J456:L456"/>
    <mergeCell ref="M456:O456"/>
    <mergeCell ref="P456:R456"/>
    <mergeCell ref="J457:L457"/>
    <mergeCell ref="M457:O457"/>
    <mergeCell ref="P457:R457"/>
    <mergeCell ref="J458:L458"/>
    <mergeCell ref="M458:O458"/>
    <mergeCell ref="P458:R458"/>
    <mergeCell ref="J459:L459"/>
    <mergeCell ref="M459:O459"/>
    <mergeCell ref="P459:R459"/>
    <mergeCell ref="J460:L460"/>
    <mergeCell ref="M460:O460"/>
    <mergeCell ref="P460:R460"/>
    <mergeCell ref="J461:L461"/>
    <mergeCell ref="M461:O461"/>
    <mergeCell ref="P461:R461"/>
    <mergeCell ref="J462:L462"/>
    <mergeCell ref="M462:O462"/>
    <mergeCell ref="P462:R462"/>
    <mergeCell ref="J463:L463"/>
    <mergeCell ref="M463:O463"/>
    <mergeCell ref="P463:R463"/>
    <mergeCell ref="J464:L464"/>
    <mergeCell ref="M464:O464"/>
    <mergeCell ref="P464:R464"/>
    <mergeCell ref="J465:L465"/>
    <mergeCell ref="M465:O465"/>
    <mergeCell ref="P465:R465"/>
    <mergeCell ref="J466:L466"/>
    <mergeCell ref="M466:O466"/>
    <mergeCell ref="P466:R466"/>
    <mergeCell ref="J467:L467"/>
    <mergeCell ref="M467:O467"/>
    <mergeCell ref="P467:R467"/>
    <mergeCell ref="J468:L468"/>
    <mergeCell ref="M468:O468"/>
    <mergeCell ref="P468:R468"/>
    <mergeCell ref="J469:L469"/>
    <mergeCell ref="M469:O469"/>
    <mergeCell ref="P469:R469"/>
    <mergeCell ref="J470:L470"/>
    <mergeCell ref="M470:O470"/>
    <mergeCell ref="P470:R470"/>
    <mergeCell ref="J471:L471"/>
    <mergeCell ref="M471:O471"/>
    <mergeCell ref="P471:R471"/>
    <mergeCell ref="J472:L472"/>
    <mergeCell ref="M472:O472"/>
    <mergeCell ref="P472:R472"/>
    <mergeCell ref="J473:L473"/>
    <mergeCell ref="M473:O473"/>
    <mergeCell ref="P473:R473"/>
    <mergeCell ref="J474:L474"/>
    <mergeCell ref="M474:O474"/>
    <mergeCell ref="P474:R474"/>
    <mergeCell ref="J475:L475"/>
    <mergeCell ref="M475:O475"/>
    <mergeCell ref="P475:R475"/>
    <mergeCell ref="J476:L476"/>
    <mergeCell ref="M476:O476"/>
    <mergeCell ref="P476:R476"/>
    <mergeCell ref="J477:L477"/>
    <mergeCell ref="M477:O477"/>
    <mergeCell ref="P477:R477"/>
    <mergeCell ref="J478:L478"/>
    <mergeCell ref="M478:O478"/>
    <mergeCell ref="P478:R478"/>
    <mergeCell ref="J479:L479"/>
    <mergeCell ref="M479:O479"/>
    <mergeCell ref="P479:R479"/>
    <mergeCell ref="J480:L480"/>
    <mergeCell ref="M480:O480"/>
    <mergeCell ref="P480:R480"/>
    <mergeCell ref="J481:L481"/>
    <mergeCell ref="M481:O481"/>
    <mergeCell ref="P481:R481"/>
    <mergeCell ref="J482:L482"/>
    <mergeCell ref="M482:O482"/>
    <mergeCell ref="P482:R482"/>
    <mergeCell ref="J483:L483"/>
    <mergeCell ref="M483:O483"/>
    <mergeCell ref="P483:R483"/>
    <mergeCell ref="J484:L484"/>
    <mergeCell ref="M484:O484"/>
    <mergeCell ref="P484:R484"/>
    <mergeCell ref="J485:L485"/>
    <mergeCell ref="M485:O485"/>
    <mergeCell ref="P485:R485"/>
    <mergeCell ref="J486:L486"/>
    <mergeCell ref="M486:O486"/>
    <mergeCell ref="P486:R486"/>
    <mergeCell ref="J487:L487"/>
    <mergeCell ref="M487:O487"/>
    <mergeCell ref="P487:R487"/>
    <mergeCell ref="J488:L488"/>
    <mergeCell ref="M488:O488"/>
    <mergeCell ref="P488:R488"/>
    <mergeCell ref="J489:L489"/>
    <mergeCell ref="M489:O489"/>
    <mergeCell ref="P489:R489"/>
    <mergeCell ref="J490:L490"/>
    <mergeCell ref="M490:O490"/>
    <mergeCell ref="P490:R490"/>
    <mergeCell ref="J491:L491"/>
    <mergeCell ref="M491:O491"/>
    <mergeCell ref="P491:R491"/>
    <mergeCell ref="J492:L492"/>
    <mergeCell ref="M492:O492"/>
    <mergeCell ref="P492:R492"/>
    <mergeCell ref="J493:L493"/>
    <mergeCell ref="M493:O493"/>
    <mergeCell ref="P493:R493"/>
    <mergeCell ref="J494:L494"/>
    <mergeCell ref="M494:O494"/>
    <mergeCell ref="P494:R494"/>
    <mergeCell ref="J495:L495"/>
    <mergeCell ref="M495:O495"/>
    <mergeCell ref="P495:R495"/>
    <mergeCell ref="J496:L496"/>
    <mergeCell ref="M496:O496"/>
    <mergeCell ref="P496:R496"/>
    <mergeCell ref="J497:L497"/>
    <mergeCell ref="M497:O497"/>
    <mergeCell ref="P497:R497"/>
    <mergeCell ref="J498:L498"/>
    <mergeCell ref="M498:O498"/>
    <mergeCell ref="P498:R498"/>
    <mergeCell ref="J499:L499"/>
    <mergeCell ref="M499:O499"/>
    <mergeCell ref="P499:R499"/>
    <mergeCell ref="J500:L500"/>
    <mergeCell ref="M500:O500"/>
    <mergeCell ref="P500:R500"/>
    <mergeCell ref="J501:L501"/>
    <mergeCell ref="M501:O501"/>
    <mergeCell ref="P501:R501"/>
    <mergeCell ref="J502:L502"/>
    <mergeCell ref="M502:O502"/>
    <mergeCell ref="P502:R502"/>
    <mergeCell ref="J503:L503"/>
    <mergeCell ref="M503:O503"/>
    <mergeCell ref="P503:R503"/>
    <mergeCell ref="J504:L504"/>
    <mergeCell ref="M504:O504"/>
    <mergeCell ref="P504:R504"/>
    <mergeCell ref="J505:L505"/>
    <mergeCell ref="M505:O505"/>
    <mergeCell ref="P505:R505"/>
    <mergeCell ref="J506:L506"/>
    <mergeCell ref="M506:O506"/>
    <mergeCell ref="P506:R506"/>
    <mergeCell ref="J507:L507"/>
    <mergeCell ref="M507:O507"/>
    <mergeCell ref="P507:R507"/>
    <mergeCell ref="J508:L508"/>
    <mergeCell ref="M508:O508"/>
    <mergeCell ref="P508:R508"/>
    <mergeCell ref="J509:L509"/>
    <mergeCell ref="M509:O509"/>
    <mergeCell ref="P509:R509"/>
    <mergeCell ref="J510:L510"/>
    <mergeCell ref="M510:O510"/>
    <mergeCell ref="P510:R510"/>
    <mergeCell ref="J511:L511"/>
    <mergeCell ref="M511:O511"/>
    <mergeCell ref="P511:R511"/>
    <mergeCell ref="J512:L512"/>
    <mergeCell ref="M512:O512"/>
    <mergeCell ref="P512:R512"/>
    <mergeCell ref="J513:L513"/>
    <mergeCell ref="M513:O513"/>
    <mergeCell ref="P513:R513"/>
    <mergeCell ref="J514:L514"/>
    <mergeCell ref="M514:O514"/>
    <mergeCell ref="P514:R514"/>
    <mergeCell ref="J515:L515"/>
    <mergeCell ref="M515:O515"/>
    <mergeCell ref="P515:R515"/>
    <mergeCell ref="J516:L516"/>
    <mergeCell ref="M516:O516"/>
    <mergeCell ref="P516:R516"/>
    <mergeCell ref="J517:L517"/>
    <mergeCell ref="M517:O517"/>
    <mergeCell ref="P517:R517"/>
    <mergeCell ref="J518:L518"/>
    <mergeCell ref="M518:O518"/>
    <mergeCell ref="P518:R518"/>
    <mergeCell ref="J519:L519"/>
    <mergeCell ref="M519:O519"/>
    <mergeCell ref="P519:R519"/>
    <mergeCell ref="J520:L520"/>
    <mergeCell ref="M520:O520"/>
    <mergeCell ref="P520:R520"/>
    <mergeCell ref="J521:L521"/>
    <mergeCell ref="M521:O521"/>
    <mergeCell ref="P521:R521"/>
    <mergeCell ref="J522:L522"/>
    <mergeCell ref="M522:O522"/>
    <mergeCell ref="P522:R522"/>
    <mergeCell ref="J523:L523"/>
    <mergeCell ref="M523:O523"/>
    <mergeCell ref="P523:R523"/>
    <mergeCell ref="J524:L524"/>
    <mergeCell ref="M524:O524"/>
    <mergeCell ref="P524:R524"/>
    <mergeCell ref="J525:L525"/>
    <mergeCell ref="M525:O525"/>
    <mergeCell ref="P525:R525"/>
    <mergeCell ref="J526:L526"/>
    <mergeCell ref="M526:O526"/>
    <mergeCell ref="P526:R526"/>
    <mergeCell ref="J527:L527"/>
    <mergeCell ref="M527:O527"/>
    <mergeCell ref="P527:R527"/>
    <mergeCell ref="J528:L528"/>
    <mergeCell ref="M528:O528"/>
    <mergeCell ref="P528:R528"/>
    <mergeCell ref="J529:L529"/>
    <mergeCell ref="M529:O529"/>
    <mergeCell ref="P529:R529"/>
    <mergeCell ref="J530:L530"/>
    <mergeCell ref="M530:O530"/>
    <mergeCell ref="P530:R530"/>
    <mergeCell ref="J531:L531"/>
    <mergeCell ref="M531:O531"/>
    <mergeCell ref="P531:R531"/>
    <mergeCell ref="J532:L532"/>
    <mergeCell ref="M532:O532"/>
    <mergeCell ref="P532:R532"/>
    <mergeCell ref="J533:L533"/>
    <mergeCell ref="M533:O533"/>
    <mergeCell ref="P533:R533"/>
    <mergeCell ref="J534:L534"/>
    <mergeCell ref="M534:O534"/>
    <mergeCell ref="P534:R534"/>
    <mergeCell ref="J535:L535"/>
    <mergeCell ref="M535:O535"/>
    <mergeCell ref="P535:R535"/>
    <mergeCell ref="J536:L536"/>
    <mergeCell ref="M536:O536"/>
    <mergeCell ref="P536:R536"/>
    <mergeCell ref="J537:L537"/>
    <mergeCell ref="M537:O537"/>
    <mergeCell ref="P537:R537"/>
    <mergeCell ref="J538:L538"/>
    <mergeCell ref="M538:O538"/>
    <mergeCell ref="P538:R538"/>
    <mergeCell ref="J539:L539"/>
    <mergeCell ref="M539:O539"/>
    <mergeCell ref="P539:R539"/>
    <mergeCell ref="J540:L540"/>
    <mergeCell ref="M540:O540"/>
    <mergeCell ref="P540:R540"/>
    <mergeCell ref="J541:L541"/>
    <mergeCell ref="M541:O541"/>
    <mergeCell ref="P541:R541"/>
    <mergeCell ref="J542:L542"/>
    <mergeCell ref="M542:O542"/>
    <mergeCell ref="P542:R542"/>
    <mergeCell ref="J543:L543"/>
    <mergeCell ref="M543:O543"/>
    <mergeCell ref="P543:R543"/>
    <mergeCell ref="J544:L544"/>
    <mergeCell ref="M544:O544"/>
    <mergeCell ref="P544:R544"/>
    <mergeCell ref="J545:L545"/>
    <mergeCell ref="M545:O545"/>
    <mergeCell ref="P545:R545"/>
    <mergeCell ref="J546:L546"/>
    <mergeCell ref="M546:O546"/>
    <mergeCell ref="P546:R546"/>
    <mergeCell ref="J547:L547"/>
    <mergeCell ref="M547:O547"/>
    <mergeCell ref="P547:R547"/>
    <mergeCell ref="J548:L548"/>
    <mergeCell ref="M548:O548"/>
    <mergeCell ref="P548:R548"/>
    <mergeCell ref="J549:L549"/>
    <mergeCell ref="M549:O549"/>
    <mergeCell ref="P549:R549"/>
    <mergeCell ref="J550:L550"/>
    <mergeCell ref="M550:O550"/>
    <mergeCell ref="P550:R550"/>
    <mergeCell ref="J551:L551"/>
    <mergeCell ref="M551:O551"/>
    <mergeCell ref="P551:R551"/>
    <mergeCell ref="J552:L552"/>
    <mergeCell ref="M552:O552"/>
    <mergeCell ref="P552:R552"/>
    <mergeCell ref="J553:L553"/>
    <mergeCell ref="M553:O553"/>
    <mergeCell ref="P553:R553"/>
    <mergeCell ref="J554:L554"/>
    <mergeCell ref="M554:O554"/>
    <mergeCell ref="P554:R554"/>
    <mergeCell ref="J555:L555"/>
    <mergeCell ref="M555:O555"/>
    <mergeCell ref="P555:R555"/>
    <mergeCell ref="J556:L556"/>
    <mergeCell ref="M556:O556"/>
    <mergeCell ref="P556:R556"/>
    <mergeCell ref="J557:L557"/>
    <mergeCell ref="M557:O557"/>
    <mergeCell ref="P557:R557"/>
    <mergeCell ref="J558:L558"/>
    <mergeCell ref="M558:O558"/>
    <mergeCell ref="P558:R558"/>
    <mergeCell ref="J559:L559"/>
    <mergeCell ref="M559:O559"/>
    <mergeCell ref="P559:R559"/>
    <mergeCell ref="J560:L560"/>
    <mergeCell ref="M560:O560"/>
    <mergeCell ref="P560:R560"/>
    <mergeCell ref="J561:L561"/>
    <mergeCell ref="M561:O561"/>
    <mergeCell ref="P561:R561"/>
    <mergeCell ref="J562:L562"/>
    <mergeCell ref="M562:O562"/>
    <mergeCell ref="P562:R562"/>
    <mergeCell ref="J563:L563"/>
    <mergeCell ref="M563:O563"/>
    <mergeCell ref="P563:R563"/>
    <mergeCell ref="J564:L564"/>
    <mergeCell ref="M564:O564"/>
    <mergeCell ref="P564:R564"/>
    <mergeCell ref="J565:L565"/>
    <mergeCell ref="M565:O565"/>
    <mergeCell ref="P565:R565"/>
    <mergeCell ref="J566:L566"/>
    <mergeCell ref="M566:O566"/>
    <mergeCell ref="P566:R566"/>
    <mergeCell ref="J567:L567"/>
    <mergeCell ref="M567:O567"/>
    <mergeCell ref="P567:R567"/>
    <mergeCell ref="J568:L568"/>
    <mergeCell ref="M568:O568"/>
    <mergeCell ref="P568:R568"/>
    <mergeCell ref="J569:L569"/>
    <mergeCell ref="M569:O569"/>
    <mergeCell ref="P569:R569"/>
    <mergeCell ref="J570:L570"/>
    <mergeCell ref="M570:O570"/>
    <mergeCell ref="P570:R570"/>
    <mergeCell ref="J571:L571"/>
    <mergeCell ref="M571:O571"/>
    <mergeCell ref="P571:R571"/>
    <mergeCell ref="J572:L572"/>
    <mergeCell ref="M572:O572"/>
    <mergeCell ref="P572:R572"/>
    <mergeCell ref="J573:L573"/>
    <mergeCell ref="M573:O573"/>
    <mergeCell ref="P573:R573"/>
    <mergeCell ref="J574:L574"/>
    <mergeCell ref="M574:O574"/>
    <mergeCell ref="P574:R574"/>
    <mergeCell ref="J575:L575"/>
    <mergeCell ref="M575:O575"/>
    <mergeCell ref="P575:R575"/>
    <mergeCell ref="J576:L576"/>
    <mergeCell ref="M576:O576"/>
    <mergeCell ref="P576:R576"/>
    <mergeCell ref="J577:L577"/>
    <mergeCell ref="M577:O577"/>
    <mergeCell ref="P577:R577"/>
    <mergeCell ref="J578:L578"/>
    <mergeCell ref="M578:O578"/>
    <mergeCell ref="P578:R578"/>
    <mergeCell ref="J579:L579"/>
    <mergeCell ref="M579:O579"/>
    <mergeCell ref="P579:R579"/>
    <mergeCell ref="J580:L580"/>
    <mergeCell ref="M580:O580"/>
    <mergeCell ref="P580:R580"/>
    <mergeCell ref="J581:L581"/>
    <mergeCell ref="M581:O581"/>
    <mergeCell ref="P581:R581"/>
    <mergeCell ref="J582:L582"/>
    <mergeCell ref="M582:O582"/>
    <mergeCell ref="P582:R582"/>
    <mergeCell ref="J583:L583"/>
    <mergeCell ref="M583:O583"/>
    <mergeCell ref="P583:R583"/>
    <mergeCell ref="J584:L584"/>
    <mergeCell ref="M584:O584"/>
    <mergeCell ref="P584:R584"/>
    <mergeCell ref="J585:L585"/>
    <mergeCell ref="M585:O585"/>
    <mergeCell ref="P585:R585"/>
    <mergeCell ref="J586:L586"/>
    <mergeCell ref="M586:O586"/>
    <mergeCell ref="P586:R586"/>
    <mergeCell ref="J587:L587"/>
    <mergeCell ref="M587:O587"/>
    <mergeCell ref="P587:R587"/>
    <mergeCell ref="J588:L588"/>
    <mergeCell ref="M588:O588"/>
    <mergeCell ref="P588:R588"/>
    <mergeCell ref="J589:L589"/>
    <mergeCell ref="M589:O589"/>
    <mergeCell ref="P589:R589"/>
    <mergeCell ref="J590:L590"/>
    <mergeCell ref="M590:O590"/>
    <mergeCell ref="P590:R590"/>
    <mergeCell ref="J591:L591"/>
    <mergeCell ref="M591:O591"/>
    <mergeCell ref="P591:R591"/>
    <mergeCell ref="J592:L592"/>
    <mergeCell ref="M592:O592"/>
    <mergeCell ref="P592:R592"/>
    <mergeCell ref="J593:L593"/>
    <mergeCell ref="M593:O593"/>
    <mergeCell ref="P593:R593"/>
    <mergeCell ref="J594:L594"/>
    <mergeCell ref="M594:O594"/>
    <mergeCell ref="P594:R594"/>
    <mergeCell ref="J595:L595"/>
    <mergeCell ref="M595:O595"/>
    <mergeCell ref="P595:R595"/>
    <mergeCell ref="J596:L596"/>
    <mergeCell ref="M596:O596"/>
    <mergeCell ref="P596:R596"/>
    <mergeCell ref="J597:L597"/>
    <mergeCell ref="M597:O597"/>
    <mergeCell ref="P597:R597"/>
    <mergeCell ref="J598:L598"/>
    <mergeCell ref="M598:O598"/>
    <mergeCell ref="P598:R598"/>
    <mergeCell ref="J599:L599"/>
    <mergeCell ref="M599:O599"/>
    <mergeCell ref="P599:R599"/>
    <mergeCell ref="J600:L600"/>
    <mergeCell ref="M600:O600"/>
    <mergeCell ref="P600:R600"/>
    <mergeCell ref="J601:L601"/>
    <mergeCell ref="M601:O601"/>
    <mergeCell ref="P601:R601"/>
    <mergeCell ref="J602:L602"/>
    <mergeCell ref="M602:O602"/>
    <mergeCell ref="P602:R602"/>
    <mergeCell ref="J603:L603"/>
    <mergeCell ref="M603:O603"/>
    <mergeCell ref="P603:R603"/>
    <mergeCell ref="J604:L604"/>
    <mergeCell ref="M604:O604"/>
    <mergeCell ref="P604:R604"/>
    <mergeCell ref="J605:L605"/>
    <mergeCell ref="M605:O605"/>
    <mergeCell ref="P605:R605"/>
    <mergeCell ref="J606:L606"/>
    <mergeCell ref="M606:O606"/>
    <mergeCell ref="P606:R606"/>
    <mergeCell ref="J607:L607"/>
    <mergeCell ref="M607:O607"/>
    <mergeCell ref="P607:R607"/>
    <mergeCell ref="J608:L608"/>
    <mergeCell ref="M608:O608"/>
    <mergeCell ref="P608:R608"/>
    <mergeCell ref="J609:L609"/>
    <mergeCell ref="M609:O609"/>
    <mergeCell ref="P609:R609"/>
    <mergeCell ref="J610:L610"/>
    <mergeCell ref="M610:O610"/>
    <mergeCell ref="P610:R610"/>
    <mergeCell ref="J611:L611"/>
    <mergeCell ref="M611:O611"/>
    <mergeCell ref="P611:R611"/>
    <mergeCell ref="J612:L612"/>
    <mergeCell ref="M612:O612"/>
    <mergeCell ref="P612:R612"/>
    <mergeCell ref="J613:L613"/>
    <mergeCell ref="M613:O613"/>
    <mergeCell ref="P613:R613"/>
    <mergeCell ref="J614:L614"/>
    <mergeCell ref="M614:O614"/>
    <mergeCell ref="P614:R614"/>
    <mergeCell ref="J615:L615"/>
    <mergeCell ref="M615:O615"/>
    <mergeCell ref="P615:R615"/>
    <mergeCell ref="J616:L616"/>
    <mergeCell ref="M616:O616"/>
    <mergeCell ref="P616:R616"/>
    <mergeCell ref="J617:L617"/>
    <mergeCell ref="M617:O617"/>
    <mergeCell ref="P617:R617"/>
    <mergeCell ref="J618:L618"/>
    <mergeCell ref="M618:O618"/>
    <mergeCell ref="P618:R618"/>
    <mergeCell ref="J619:L619"/>
    <mergeCell ref="M619:O619"/>
    <mergeCell ref="P619:R619"/>
    <mergeCell ref="J620:L620"/>
    <mergeCell ref="M620:O620"/>
    <mergeCell ref="P620:R620"/>
    <mergeCell ref="J621:L621"/>
    <mergeCell ref="M621:O621"/>
    <mergeCell ref="P621:R621"/>
    <mergeCell ref="J622:L622"/>
    <mergeCell ref="M622:O622"/>
    <mergeCell ref="P622:R622"/>
    <mergeCell ref="J623:L623"/>
    <mergeCell ref="M623:O623"/>
    <mergeCell ref="P623:R623"/>
    <mergeCell ref="J624:L624"/>
    <mergeCell ref="M624:O624"/>
    <mergeCell ref="P624:R624"/>
    <mergeCell ref="J625:L625"/>
    <mergeCell ref="M625:O625"/>
    <mergeCell ref="P625:R625"/>
    <mergeCell ref="J626:L626"/>
    <mergeCell ref="M626:O626"/>
    <mergeCell ref="P626:R626"/>
    <mergeCell ref="J627:L627"/>
    <mergeCell ref="M627:O627"/>
    <mergeCell ref="P627:R627"/>
    <mergeCell ref="J628:L628"/>
    <mergeCell ref="M628:O628"/>
    <mergeCell ref="P628:R628"/>
    <mergeCell ref="J629:L629"/>
    <mergeCell ref="M629:O629"/>
    <mergeCell ref="P629:R629"/>
    <mergeCell ref="J630:L630"/>
    <mergeCell ref="M630:O630"/>
    <mergeCell ref="P630:R630"/>
    <mergeCell ref="J631:L631"/>
    <mergeCell ref="M631:O631"/>
    <mergeCell ref="P631:R631"/>
    <mergeCell ref="J632:L632"/>
    <mergeCell ref="M632:O632"/>
    <mergeCell ref="P632:R632"/>
    <mergeCell ref="J633:L633"/>
    <mergeCell ref="M633:O633"/>
    <mergeCell ref="P633:R633"/>
    <mergeCell ref="J634:L634"/>
    <mergeCell ref="M634:O634"/>
    <mergeCell ref="P634:R634"/>
    <mergeCell ref="J635:L635"/>
    <mergeCell ref="M635:O635"/>
    <mergeCell ref="P635:R635"/>
    <mergeCell ref="J636:L636"/>
    <mergeCell ref="M636:O636"/>
    <mergeCell ref="P636:R636"/>
    <mergeCell ref="J637:L637"/>
    <mergeCell ref="M637:O637"/>
    <mergeCell ref="P637:R637"/>
    <mergeCell ref="J638:L638"/>
    <mergeCell ref="M638:O638"/>
    <mergeCell ref="P638:R638"/>
    <mergeCell ref="J639:L639"/>
    <mergeCell ref="M639:O639"/>
    <mergeCell ref="P639:R639"/>
    <mergeCell ref="J640:L640"/>
    <mergeCell ref="M640:O640"/>
    <mergeCell ref="P640:R640"/>
    <mergeCell ref="J641:L641"/>
    <mergeCell ref="M641:O641"/>
    <mergeCell ref="P641:R641"/>
    <mergeCell ref="J642:L642"/>
    <mergeCell ref="M642:O642"/>
    <mergeCell ref="P642:R642"/>
    <mergeCell ref="J643:L643"/>
    <mergeCell ref="M643:O643"/>
    <mergeCell ref="P643:R643"/>
    <mergeCell ref="J644:L644"/>
    <mergeCell ref="M644:O644"/>
    <mergeCell ref="P644:R644"/>
    <mergeCell ref="J645:L645"/>
    <mergeCell ref="M645:O645"/>
    <mergeCell ref="P645:R645"/>
    <mergeCell ref="J646:L646"/>
    <mergeCell ref="M646:O646"/>
    <mergeCell ref="P646:R646"/>
    <mergeCell ref="J647:L647"/>
    <mergeCell ref="M647:O647"/>
    <mergeCell ref="P647:R647"/>
    <mergeCell ref="J648:L648"/>
    <mergeCell ref="M648:O648"/>
    <mergeCell ref="P648:R648"/>
    <mergeCell ref="J649:L649"/>
    <mergeCell ref="M649:O649"/>
    <mergeCell ref="P649:R649"/>
    <mergeCell ref="J650:L650"/>
    <mergeCell ref="M650:O650"/>
    <mergeCell ref="P650:R650"/>
    <mergeCell ref="J651:L651"/>
    <mergeCell ref="M651:O651"/>
    <mergeCell ref="P651:R651"/>
    <mergeCell ref="J652:L652"/>
    <mergeCell ref="M652:O652"/>
    <mergeCell ref="P652:R652"/>
    <mergeCell ref="J653:L653"/>
    <mergeCell ref="M653:O653"/>
    <mergeCell ref="P653:R653"/>
    <mergeCell ref="J654:L654"/>
    <mergeCell ref="M654:O654"/>
    <mergeCell ref="P654:R654"/>
    <mergeCell ref="J655:L655"/>
    <mergeCell ref="M655:O655"/>
    <mergeCell ref="P655:R655"/>
    <mergeCell ref="J656:L656"/>
    <mergeCell ref="M656:O656"/>
    <mergeCell ref="P656:R656"/>
    <mergeCell ref="J657:L657"/>
    <mergeCell ref="M657:O657"/>
    <mergeCell ref="P657:R657"/>
    <mergeCell ref="J658:L658"/>
    <mergeCell ref="M658:O658"/>
    <mergeCell ref="P658:R658"/>
    <mergeCell ref="J659:L659"/>
    <mergeCell ref="M659:O659"/>
    <mergeCell ref="P659:R659"/>
    <mergeCell ref="J660:L660"/>
    <mergeCell ref="M660:O660"/>
    <mergeCell ref="P660:R660"/>
    <mergeCell ref="J661:L661"/>
    <mergeCell ref="M661:O661"/>
    <mergeCell ref="P661:R661"/>
    <mergeCell ref="J662:L662"/>
    <mergeCell ref="M662:O662"/>
    <mergeCell ref="P662:R662"/>
    <mergeCell ref="J663:L663"/>
    <mergeCell ref="M663:O663"/>
    <mergeCell ref="P663:R663"/>
    <mergeCell ref="J664:L664"/>
    <mergeCell ref="M664:O664"/>
    <mergeCell ref="P664:R664"/>
    <mergeCell ref="J665:L665"/>
    <mergeCell ref="M665:O665"/>
    <mergeCell ref="P665:R665"/>
    <mergeCell ref="J666:L666"/>
    <mergeCell ref="M666:O666"/>
    <mergeCell ref="P666:R666"/>
    <mergeCell ref="J667:L667"/>
    <mergeCell ref="M667:O667"/>
    <mergeCell ref="P667:R667"/>
    <mergeCell ref="J668:L668"/>
    <mergeCell ref="M668:O668"/>
    <mergeCell ref="P668:R668"/>
    <mergeCell ref="J669:L669"/>
    <mergeCell ref="M669:O669"/>
    <mergeCell ref="P669:R669"/>
    <mergeCell ref="J670:L670"/>
    <mergeCell ref="M670:O670"/>
    <mergeCell ref="P670:R670"/>
    <mergeCell ref="J671:L671"/>
    <mergeCell ref="M671:O671"/>
    <mergeCell ref="P671:R671"/>
    <mergeCell ref="J672:L672"/>
    <mergeCell ref="M672:O672"/>
    <mergeCell ref="P672:R672"/>
    <mergeCell ref="J673:L673"/>
    <mergeCell ref="M673:O673"/>
    <mergeCell ref="P673:R673"/>
    <mergeCell ref="J674:L674"/>
    <mergeCell ref="M674:O674"/>
    <mergeCell ref="P674:R674"/>
    <mergeCell ref="J675:L675"/>
    <mergeCell ref="M675:O675"/>
    <mergeCell ref="P675:R675"/>
    <mergeCell ref="J676:L676"/>
    <mergeCell ref="M676:O676"/>
    <mergeCell ref="P676:R676"/>
    <mergeCell ref="J677:L677"/>
    <mergeCell ref="M677:O677"/>
    <mergeCell ref="P677:R677"/>
    <mergeCell ref="J678:L678"/>
    <mergeCell ref="M678:O678"/>
    <mergeCell ref="P678:R678"/>
    <mergeCell ref="J679:L679"/>
    <mergeCell ref="M679:O679"/>
    <mergeCell ref="P679:R679"/>
    <mergeCell ref="J680:L680"/>
    <mergeCell ref="M680:O680"/>
    <mergeCell ref="P680:R680"/>
    <mergeCell ref="J681:L681"/>
    <mergeCell ref="M681:O681"/>
    <mergeCell ref="P681:R681"/>
    <mergeCell ref="J682:L682"/>
    <mergeCell ref="M682:O682"/>
    <mergeCell ref="P682:R682"/>
    <mergeCell ref="J683:L683"/>
    <mergeCell ref="M683:O683"/>
    <mergeCell ref="P683:R683"/>
    <mergeCell ref="J684:L684"/>
    <mergeCell ref="M684:O684"/>
    <mergeCell ref="P684:R684"/>
    <mergeCell ref="J685:L685"/>
    <mergeCell ref="M685:O685"/>
    <mergeCell ref="P685:R685"/>
    <mergeCell ref="J686:L686"/>
    <mergeCell ref="M686:O686"/>
    <mergeCell ref="P686:R686"/>
    <mergeCell ref="J687:L687"/>
    <mergeCell ref="M687:O687"/>
    <mergeCell ref="P687:R687"/>
    <mergeCell ref="J688:L688"/>
    <mergeCell ref="M688:O688"/>
    <mergeCell ref="P688:R688"/>
    <mergeCell ref="J689:L689"/>
    <mergeCell ref="M689:O689"/>
    <mergeCell ref="P689:R689"/>
    <mergeCell ref="J690:L690"/>
    <mergeCell ref="M690:O690"/>
    <mergeCell ref="P690:R690"/>
    <mergeCell ref="J691:L691"/>
    <mergeCell ref="M691:O691"/>
    <mergeCell ref="P691:R691"/>
    <mergeCell ref="J692:L692"/>
    <mergeCell ref="M692:O692"/>
    <mergeCell ref="P692:R692"/>
    <mergeCell ref="J693:L693"/>
    <mergeCell ref="M693:O693"/>
    <mergeCell ref="P693:R693"/>
    <mergeCell ref="J694:L694"/>
    <mergeCell ref="M694:O694"/>
    <mergeCell ref="P694:R694"/>
    <mergeCell ref="J695:L695"/>
    <mergeCell ref="M695:O695"/>
    <mergeCell ref="P695:R695"/>
    <mergeCell ref="J696:L696"/>
    <mergeCell ref="M696:O696"/>
    <mergeCell ref="P696:R696"/>
    <mergeCell ref="J697:L697"/>
    <mergeCell ref="M697:O697"/>
    <mergeCell ref="P697:R697"/>
    <mergeCell ref="J698:L698"/>
    <mergeCell ref="M698:O698"/>
    <mergeCell ref="P698:R698"/>
    <mergeCell ref="J699:L699"/>
    <mergeCell ref="M699:O699"/>
    <mergeCell ref="P699:R699"/>
    <mergeCell ref="J700:L700"/>
    <mergeCell ref="M700:O700"/>
    <mergeCell ref="P700:R700"/>
    <mergeCell ref="J701:L701"/>
    <mergeCell ref="M701:O701"/>
    <mergeCell ref="P701:R701"/>
    <mergeCell ref="J702:L702"/>
    <mergeCell ref="M702:O702"/>
    <mergeCell ref="P702:R702"/>
    <mergeCell ref="J703:L703"/>
    <mergeCell ref="M703:O703"/>
    <mergeCell ref="P703:R703"/>
    <mergeCell ref="J704:L704"/>
    <mergeCell ref="M704:O704"/>
    <mergeCell ref="P704:R704"/>
    <mergeCell ref="J705:L705"/>
    <mergeCell ref="M705:O705"/>
    <mergeCell ref="P705:R705"/>
    <mergeCell ref="J706:L706"/>
    <mergeCell ref="M706:O706"/>
    <mergeCell ref="P706:R706"/>
    <mergeCell ref="J707:L707"/>
    <mergeCell ref="M707:O707"/>
    <mergeCell ref="P707:R707"/>
    <mergeCell ref="J708:L708"/>
    <mergeCell ref="M708:O708"/>
    <mergeCell ref="P708:R708"/>
    <mergeCell ref="J709:L709"/>
    <mergeCell ref="M709:O709"/>
    <mergeCell ref="P709:R709"/>
    <mergeCell ref="J710:L710"/>
    <mergeCell ref="M710:O710"/>
    <mergeCell ref="P710:R710"/>
    <mergeCell ref="J711:L711"/>
    <mergeCell ref="M711:O711"/>
    <mergeCell ref="P711:R711"/>
    <mergeCell ref="J712:L712"/>
    <mergeCell ref="M712:O712"/>
    <mergeCell ref="P712:R712"/>
    <mergeCell ref="J713:L713"/>
    <mergeCell ref="M713:O713"/>
    <mergeCell ref="P713:R713"/>
    <mergeCell ref="J714:L714"/>
    <mergeCell ref="M714:O714"/>
    <mergeCell ref="P714:R714"/>
    <mergeCell ref="J715:L715"/>
    <mergeCell ref="M715:O715"/>
    <mergeCell ref="P715:R715"/>
    <mergeCell ref="J716:L716"/>
    <mergeCell ref="M716:O716"/>
    <mergeCell ref="P716:R716"/>
    <mergeCell ref="J717:L717"/>
    <mergeCell ref="M717:O717"/>
    <mergeCell ref="P717:R717"/>
    <mergeCell ref="J718:L718"/>
    <mergeCell ref="M718:O718"/>
    <mergeCell ref="P718:R718"/>
    <mergeCell ref="J719:L719"/>
    <mergeCell ref="M719:O719"/>
    <mergeCell ref="P719:R719"/>
    <mergeCell ref="J720:L720"/>
    <mergeCell ref="M720:O720"/>
    <mergeCell ref="P720:R720"/>
    <mergeCell ref="J721:L721"/>
    <mergeCell ref="M721:O721"/>
    <mergeCell ref="P721:R721"/>
    <mergeCell ref="J722:L722"/>
    <mergeCell ref="M722:O722"/>
    <mergeCell ref="P722:R722"/>
    <mergeCell ref="J723:L723"/>
    <mergeCell ref="M723:O723"/>
    <mergeCell ref="P723:R723"/>
    <mergeCell ref="J724:L724"/>
    <mergeCell ref="M724:O724"/>
    <mergeCell ref="P724:R724"/>
    <mergeCell ref="J725:L725"/>
    <mergeCell ref="M725:O725"/>
    <mergeCell ref="P725:R725"/>
    <mergeCell ref="J726:L726"/>
    <mergeCell ref="M726:O726"/>
    <mergeCell ref="P726:R726"/>
    <mergeCell ref="J727:L727"/>
    <mergeCell ref="M727:O727"/>
    <mergeCell ref="P727:R727"/>
    <mergeCell ref="J728:L728"/>
    <mergeCell ref="M728:O728"/>
    <mergeCell ref="P728:R728"/>
    <mergeCell ref="J729:L729"/>
    <mergeCell ref="M729:O729"/>
    <mergeCell ref="P729:R729"/>
    <mergeCell ref="J730:L730"/>
    <mergeCell ref="M730:O730"/>
    <mergeCell ref="P730:R730"/>
    <mergeCell ref="J731:L731"/>
    <mergeCell ref="M731:O731"/>
    <mergeCell ref="P731:R731"/>
    <mergeCell ref="J732:L732"/>
    <mergeCell ref="M732:O732"/>
    <mergeCell ref="P732:R732"/>
    <mergeCell ref="J733:L733"/>
    <mergeCell ref="M733:O733"/>
    <mergeCell ref="P733:R733"/>
    <mergeCell ref="J734:L734"/>
    <mergeCell ref="M734:O734"/>
    <mergeCell ref="P734:R734"/>
    <mergeCell ref="J735:L735"/>
    <mergeCell ref="M735:O735"/>
    <mergeCell ref="P735:R735"/>
    <mergeCell ref="J736:L736"/>
    <mergeCell ref="M736:O736"/>
    <mergeCell ref="P736:R736"/>
    <mergeCell ref="J737:L737"/>
    <mergeCell ref="M737:O737"/>
    <mergeCell ref="P737:R737"/>
    <mergeCell ref="J738:L738"/>
    <mergeCell ref="M738:O738"/>
    <mergeCell ref="P738:R738"/>
    <mergeCell ref="J739:L739"/>
    <mergeCell ref="M739:O739"/>
    <mergeCell ref="P739:R739"/>
    <mergeCell ref="J740:L740"/>
    <mergeCell ref="M740:O740"/>
    <mergeCell ref="P740:R740"/>
    <mergeCell ref="J741:L741"/>
    <mergeCell ref="M741:O741"/>
    <mergeCell ref="P741:R741"/>
    <mergeCell ref="J742:L742"/>
    <mergeCell ref="M742:O742"/>
    <mergeCell ref="P742:R742"/>
    <mergeCell ref="J743:L743"/>
    <mergeCell ref="M743:O743"/>
    <mergeCell ref="P743:R743"/>
    <mergeCell ref="J744:L744"/>
    <mergeCell ref="M744:O744"/>
    <mergeCell ref="P744:R744"/>
    <mergeCell ref="J745:L745"/>
    <mergeCell ref="M745:O745"/>
    <mergeCell ref="P745:R745"/>
    <mergeCell ref="J746:L746"/>
    <mergeCell ref="M746:O746"/>
    <mergeCell ref="P746:R746"/>
    <mergeCell ref="J747:L747"/>
    <mergeCell ref="M747:O747"/>
    <mergeCell ref="P747:R747"/>
    <mergeCell ref="J748:L748"/>
    <mergeCell ref="M748:O748"/>
    <mergeCell ref="P748:R748"/>
    <mergeCell ref="J749:L749"/>
    <mergeCell ref="M749:O749"/>
    <mergeCell ref="P749:R749"/>
    <mergeCell ref="J750:L750"/>
    <mergeCell ref="M750:O750"/>
    <mergeCell ref="P750:R750"/>
    <mergeCell ref="J751:L751"/>
    <mergeCell ref="M751:O751"/>
    <mergeCell ref="P751:R751"/>
    <mergeCell ref="J752:L752"/>
    <mergeCell ref="M752:O752"/>
    <mergeCell ref="P752:R752"/>
    <mergeCell ref="J753:L753"/>
    <mergeCell ref="M753:O753"/>
    <mergeCell ref="P753:R753"/>
    <mergeCell ref="J754:L754"/>
    <mergeCell ref="M754:O754"/>
    <mergeCell ref="P754:R754"/>
    <mergeCell ref="J755:L755"/>
    <mergeCell ref="M755:O755"/>
    <mergeCell ref="P755:R755"/>
    <mergeCell ref="J756:L756"/>
    <mergeCell ref="M756:O756"/>
    <mergeCell ref="P756:R756"/>
    <mergeCell ref="J757:L757"/>
    <mergeCell ref="M757:O757"/>
    <mergeCell ref="P757:R757"/>
    <mergeCell ref="J758:L758"/>
    <mergeCell ref="M758:O758"/>
    <mergeCell ref="P758:R758"/>
    <mergeCell ref="J759:L759"/>
    <mergeCell ref="M759:O759"/>
    <mergeCell ref="P759:R759"/>
    <mergeCell ref="J760:L760"/>
    <mergeCell ref="M760:O760"/>
    <mergeCell ref="P760:R760"/>
    <mergeCell ref="J761:L761"/>
    <mergeCell ref="M761:O761"/>
    <mergeCell ref="P761:R761"/>
    <mergeCell ref="J762:L762"/>
    <mergeCell ref="M762:O762"/>
    <mergeCell ref="P762:R762"/>
    <mergeCell ref="J763:L763"/>
    <mergeCell ref="M763:O763"/>
    <mergeCell ref="P763:R763"/>
    <mergeCell ref="J764:L764"/>
    <mergeCell ref="M764:O764"/>
    <mergeCell ref="P764:R764"/>
    <mergeCell ref="J765:L765"/>
    <mergeCell ref="M765:O765"/>
    <mergeCell ref="P765:R765"/>
    <mergeCell ref="J766:L766"/>
    <mergeCell ref="M766:O766"/>
    <mergeCell ref="P766:R766"/>
    <mergeCell ref="J767:L767"/>
    <mergeCell ref="M767:O767"/>
    <mergeCell ref="P767:R767"/>
    <mergeCell ref="J768:L768"/>
    <mergeCell ref="M768:O768"/>
    <mergeCell ref="P768:R768"/>
    <mergeCell ref="J769:L769"/>
    <mergeCell ref="M769:O769"/>
    <mergeCell ref="P769:R769"/>
    <mergeCell ref="J770:L770"/>
    <mergeCell ref="M770:O770"/>
    <mergeCell ref="P770:R770"/>
    <mergeCell ref="J771:L771"/>
    <mergeCell ref="M771:O771"/>
    <mergeCell ref="P771:R771"/>
    <mergeCell ref="J772:L772"/>
    <mergeCell ref="M772:O772"/>
    <mergeCell ref="P772:R772"/>
    <mergeCell ref="J773:L773"/>
    <mergeCell ref="M773:O773"/>
    <mergeCell ref="P773:R773"/>
    <mergeCell ref="J774:L774"/>
    <mergeCell ref="M774:O774"/>
    <mergeCell ref="P774:R774"/>
    <mergeCell ref="J775:L775"/>
    <mergeCell ref="M775:O775"/>
    <mergeCell ref="P775:R775"/>
    <mergeCell ref="J776:L776"/>
    <mergeCell ref="M776:O776"/>
    <mergeCell ref="P776:R776"/>
    <mergeCell ref="J777:L777"/>
    <mergeCell ref="M777:O777"/>
    <mergeCell ref="P777:R777"/>
    <mergeCell ref="J778:L778"/>
    <mergeCell ref="M778:O778"/>
    <mergeCell ref="P778:R778"/>
    <mergeCell ref="J779:L779"/>
    <mergeCell ref="M779:O779"/>
    <mergeCell ref="P779:R779"/>
    <mergeCell ref="J780:L780"/>
    <mergeCell ref="M780:O780"/>
    <mergeCell ref="P780:R780"/>
    <mergeCell ref="J781:L781"/>
    <mergeCell ref="M781:O781"/>
    <mergeCell ref="P781:R781"/>
    <mergeCell ref="J782:L782"/>
    <mergeCell ref="M782:O782"/>
    <mergeCell ref="P782:R782"/>
    <mergeCell ref="J783:L783"/>
    <mergeCell ref="M783:O783"/>
    <mergeCell ref="P783:R783"/>
    <mergeCell ref="J784:L784"/>
    <mergeCell ref="M784:O784"/>
    <mergeCell ref="P784:R784"/>
    <mergeCell ref="J785:L785"/>
    <mergeCell ref="M785:O785"/>
    <mergeCell ref="P785:R785"/>
    <mergeCell ref="J786:L786"/>
    <mergeCell ref="M786:O786"/>
    <mergeCell ref="P786:R786"/>
    <mergeCell ref="J787:L787"/>
    <mergeCell ref="M787:O787"/>
    <mergeCell ref="P787:R787"/>
    <mergeCell ref="J788:L788"/>
    <mergeCell ref="M788:O788"/>
    <mergeCell ref="P788:R788"/>
    <mergeCell ref="J789:L789"/>
    <mergeCell ref="M789:O789"/>
    <mergeCell ref="P789:R789"/>
    <mergeCell ref="J790:L790"/>
    <mergeCell ref="M790:O790"/>
    <mergeCell ref="P790:R790"/>
    <mergeCell ref="J791:L791"/>
    <mergeCell ref="M791:O791"/>
    <mergeCell ref="P791:R791"/>
    <mergeCell ref="J792:L792"/>
    <mergeCell ref="M792:O792"/>
    <mergeCell ref="P792:R792"/>
    <mergeCell ref="J793:L793"/>
    <mergeCell ref="M793:O793"/>
    <mergeCell ref="P793:R793"/>
    <mergeCell ref="J794:L794"/>
    <mergeCell ref="M794:O794"/>
    <mergeCell ref="P794:R794"/>
    <mergeCell ref="J795:L795"/>
    <mergeCell ref="M795:O795"/>
    <mergeCell ref="P795:R795"/>
    <mergeCell ref="J796:L796"/>
    <mergeCell ref="M796:O796"/>
    <mergeCell ref="P796:R796"/>
    <mergeCell ref="J797:L797"/>
    <mergeCell ref="M797:O797"/>
    <mergeCell ref="P797:R797"/>
    <mergeCell ref="J798:L798"/>
    <mergeCell ref="M798:O798"/>
    <mergeCell ref="P798:R798"/>
    <mergeCell ref="J799:L799"/>
    <mergeCell ref="M799:O799"/>
    <mergeCell ref="P799:R799"/>
    <mergeCell ref="J800:L800"/>
    <mergeCell ref="M800:O800"/>
    <mergeCell ref="P800:R800"/>
    <mergeCell ref="J801:L801"/>
    <mergeCell ref="M801:O801"/>
    <mergeCell ref="P801:R801"/>
    <mergeCell ref="J802:L802"/>
    <mergeCell ref="M802:O802"/>
    <mergeCell ref="P802:R802"/>
    <mergeCell ref="J803:L803"/>
    <mergeCell ref="M803:O803"/>
    <mergeCell ref="P803:R803"/>
    <mergeCell ref="J804:L804"/>
    <mergeCell ref="M804:O804"/>
    <mergeCell ref="P804:R804"/>
    <mergeCell ref="J805:L805"/>
    <mergeCell ref="M805:O805"/>
    <mergeCell ref="P805:R805"/>
    <mergeCell ref="J806:L806"/>
    <mergeCell ref="M806:O806"/>
    <mergeCell ref="P806:R806"/>
    <mergeCell ref="J807:L807"/>
    <mergeCell ref="M807:O807"/>
    <mergeCell ref="P807:R807"/>
    <mergeCell ref="J808:L808"/>
    <mergeCell ref="M808:O808"/>
    <mergeCell ref="P808:R808"/>
    <mergeCell ref="J809:L809"/>
    <mergeCell ref="M809:O809"/>
    <mergeCell ref="P809:R809"/>
    <mergeCell ref="J810:L810"/>
    <mergeCell ref="M810:O810"/>
    <mergeCell ref="P810:R810"/>
    <mergeCell ref="J811:L811"/>
    <mergeCell ref="M811:O811"/>
    <mergeCell ref="P811:R811"/>
    <mergeCell ref="J812:L812"/>
    <mergeCell ref="M812:O812"/>
    <mergeCell ref="P812:R812"/>
    <mergeCell ref="J813:L813"/>
    <mergeCell ref="M813:O813"/>
    <mergeCell ref="P813:R813"/>
    <mergeCell ref="J814:L814"/>
    <mergeCell ref="M814:O814"/>
    <mergeCell ref="P814:R814"/>
    <mergeCell ref="J815:L815"/>
    <mergeCell ref="M815:O815"/>
    <mergeCell ref="P815:R815"/>
    <mergeCell ref="J816:L816"/>
    <mergeCell ref="M816:O816"/>
    <mergeCell ref="P816:R816"/>
    <mergeCell ref="J817:L817"/>
    <mergeCell ref="M817:O817"/>
    <mergeCell ref="P817:R817"/>
    <mergeCell ref="J818:L818"/>
    <mergeCell ref="M818:O818"/>
    <mergeCell ref="P818:R818"/>
    <mergeCell ref="J819:L819"/>
    <mergeCell ref="M819:O819"/>
    <mergeCell ref="P819:R819"/>
    <mergeCell ref="J820:L820"/>
    <mergeCell ref="M820:O820"/>
    <mergeCell ref="P820:R820"/>
    <mergeCell ref="J821:L821"/>
    <mergeCell ref="M821:O821"/>
    <mergeCell ref="P821:R821"/>
    <mergeCell ref="J822:L822"/>
    <mergeCell ref="M822:O822"/>
    <mergeCell ref="P822:R822"/>
    <mergeCell ref="J823:L823"/>
    <mergeCell ref="M823:O823"/>
    <mergeCell ref="P823:R823"/>
    <mergeCell ref="J824:L824"/>
    <mergeCell ref="M824:O824"/>
    <mergeCell ref="P824:R824"/>
    <mergeCell ref="J825:L825"/>
    <mergeCell ref="M825:O825"/>
    <mergeCell ref="P825:R825"/>
    <mergeCell ref="J826:L826"/>
    <mergeCell ref="M826:O826"/>
    <mergeCell ref="P826:R826"/>
    <mergeCell ref="J827:L827"/>
    <mergeCell ref="M827:O827"/>
    <mergeCell ref="P827:R827"/>
    <mergeCell ref="J828:L828"/>
    <mergeCell ref="M828:O828"/>
    <mergeCell ref="P828:R828"/>
    <mergeCell ref="J829:L829"/>
    <mergeCell ref="M829:O829"/>
    <mergeCell ref="P829:R829"/>
    <mergeCell ref="J830:L830"/>
    <mergeCell ref="M830:O830"/>
    <mergeCell ref="P830:R830"/>
    <mergeCell ref="J831:L831"/>
    <mergeCell ref="M831:O831"/>
    <mergeCell ref="P831:R831"/>
    <mergeCell ref="J832:L832"/>
    <mergeCell ref="M832:O832"/>
    <mergeCell ref="P832:R832"/>
    <mergeCell ref="J833:L833"/>
    <mergeCell ref="M833:O833"/>
    <mergeCell ref="P833:R833"/>
    <mergeCell ref="J834:L834"/>
    <mergeCell ref="M834:O834"/>
    <mergeCell ref="P834:R834"/>
    <mergeCell ref="J835:L835"/>
    <mergeCell ref="M835:O835"/>
    <mergeCell ref="P835:R835"/>
    <mergeCell ref="J836:L836"/>
    <mergeCell ref="M836:O836"/>
    <mergeCell ref="P836:R836"/>
    <mergeCell ref="J837:L837"/>
    <mergeCell ref="M837:O837"/>
    <mergeCell ref="P837:R837"/>
    <mergeCell ref="J838:L838"/>
    <mergeCell ref="M838:O838"/>
    <mergeCell ref="P838:R838"/>
    <mergeCell ref="J839:L839"/>
    <mergeCell ref="M839:O839"/>
    <mergeCell ref="P839:R839"/>
    <mergeCell ref="J840:L840"/>
    <mergeCell ref="M840:O840"/>
    <mergeCell ref="P840:R840"/>
    <mergeCell ref="J841:L841"/>
    <mergeCell ref="M841:O841"/>
    <mergeCell ref="P841:R841"/>
    <mergeCell ref="J842:L842"/>
    <mergeCell ref="M842:O842"/>
    <mergeCell ref="P842:R842"/>
    <mergeCell ref="J843:L843"/>
    <mergeCell ref="M843:O843"/>
    <mergeCell ref="P843:R843"/>
    <mergeCell ref="J844:L844"/>
    <mergeCell ref="M844:O844"/>
    <mergeCell ref="P844:R844"/>
    <mergeCell ref="J845:L845"/>
    <mergeCell ref="M845:O845"/>
    <mergeCell ref="P845:R845"/>
    <mergeCell ref="J846:L846"/>
    <mergeCell ref="M846:O846"/>
    <mergeCell ref="P846:R846"/>
    <mergeCell ref="J847:L847"/>
    <mergeCell ref="M847:O847"/>
    <mergeCell ref="P847:R847"/>
    <mergeCell ref="J848:L848"/>
    <mergeCell ref="M848:O848"/>
    <mergeCell ref="P848:R848"/>
    <mergeCell ref="J849:L849"/>
    <mergeCell ref="M849:O849"/>
    <mergeCell ref="P849:R849"/>
    <mergeCell ref="J850:L850"/>
    <mergeCell ref="M850:O850"/>
    <mergeCell ref="P850:R850"/>
    <mergeCell ref="J851:L851"/>
    <mergeCell ref="M851:O851"/>
    <mergeCell ref="P851:R851"/>
    <mergeCell ref="J852:L852"/>
    <mergeCell ref="M852:O852"/>
    <mergeCell ref="P852:R852"/>
    <mergeCell ref="J853:L853"/>
    <mergeCell ref="M853:O853"/>
    <mergeCell ref="P853:R853"/>
    <mergeCell ref="J854:L854"/>
    <mergeCell ref="M854:O854"/>
    <mergeCell ref="P854:R854"/>
    <mergeCell ref="J855:L855"/>
    <mergeCell ref="M855:O855"/>
    <mergeCell ref="P855:R855"/>
    <mergeCell ref="J856:L856"/>
    <mergeCell ref="M856:O856"/>
    <mergeCell ref="P856:R856"/>
    <mergeCell ref="J857:L857"/>
    <mergeCell ref="M857:O857"/>
    <mergeCell ref="P857:R857"/>
    <mergeCell ref="J858:L858"/>
    <mergeCell ref="M858:O858"/>
    <mergeCell ref="P858:R858"/>
    <mergeCell ref="J859:L859"/>
    <mergeCell ref="M859:O859"/>
    <mergeCell ref="P859:R859"/>
    <mergeCell ref="J860:L860"/>
    <mergeCell ref="M860:O860"/>
    <mergeCell ref="P860:R860"/>
    <mergeCell ref="J861:L861"/>
    <mergeCell ref="M861:O861"/>
    <mergeCell ref="P861:R861"/>
    <mergeCell ref="J862:L862"/>
    <mergeCell ref="M862:O862"/>
    <mergeCell ref="P862:R862"/>
    <mergeCell ref="J863:L863"/>
    <mergeCell ref="M863:O863"/>
    <mergeCell ref="P863:R863"/>
    <mergeCell ref="J864:L864"/>
    <mergeCell ref="M864:O864"/>
    <mergeCell ref="P864:R864"/>
    <mergeCell ref="J865:L865"/>
    <mergeCell ref="M865:O865"/>
    <mergeCell ref="P865:R865"/>
    <mergeCell ref="J866:L866"/>
    <mergeCell ref="M866:O866"/>
    <mergeCell ref="P866:R866"/>
    <mergeCell ref="J867:L867"/>
    <mergeCell ref="M867:O867"/>
    <mergeCell ref="P867:R867"/>
    <mergeCell ref="J868:L868"/>
    <mergeCell ref="M868:O868"/>
    <mergeCell ref="P868:R868"/>
    <mergeCell ref="J869:L869"/>
    <mergeCell ref="M869:O869"/>
    <mergeCell ref="P869:R869"/>
    <mergeCell ref="J870:L870"/>
    <mergeCell ref="M870:O870"/>
    <mergeCell ref="P870:R870"/>
    <mergeCell ref="J871:L871"/>
    <mergeCell ref="M871:O871"/>
    <mergeCell ref="P871:R871"/>
    <mergeCell ref="J872:L872"/>
    <mergeCell ref="M872:O872"/>
    <mergeCell ref="P872:R872"/>
    <mergeCell ref="J873:L873"/>
    <mergeCell ref="M873:O873"/>
    <mergeCell ref="P873:R873"/>
    <mergeCell ref="J874:L874"/>
    <mergeCell ref="M874:O874"/>
    <mergeCell ref="P874:R874"/>
    <mergeCell ref="J875:L875"/>
    <mergeCell ref="M875:O875"/>
    <mergeCell ref="P875:R875"/>
    <mergeCell ref="J876:L876"/>
    <mergeCell ref="M876:O876"/>
    <mergeCell ref="P876:R876"/>
    <mergeCell ref="J877:L877"/>
    <mergeCell ref="M877:O877"/>
    <mergeCell ref="P877:R877"/>
    <mergeCell ref="J878:L878"/>
    <mergeCell ref="M878:O878"/>
    <mergeCell ref="P878:R878"/>
    <mergeCell ref="J879:L879"/>
    <mergeCell ref="M879:O879"/>
    <mergeCell ref="P879:R879"/>
    <mergeCell ref="J880:L880"/>
    <mergeCell ref="M880:O880"/>
    <mergeCell ref="P880:R880"/>
    <mergeCell ref="J881:L881"/>
    <mergeCell ref="M881:O881"/>
    <mergeCell ref="P881:R881"/>
    <mergeCell ref="J882:L882"/>
    <mergeCell ref="M882:O882"/>
    <mergeCell ref="P882:R882"/>
    <mergeCell ref="J883:L883"/>
    <mergeCell ref="M883:O883"/>
    <mergeCell ref="P883:R883"/>
    <mergeCell ref="J884:L884"/>
    <mergeCell ref="M884:O884"/>
    <mergeCell ref="P884:R884"/>
    <mergeCell ref="J885:L885"/>
    <mergeCell ref="M885:O885"/>
    <mergeCell ref="P885:R885"/>
    <mergeCell ref="J886:L886"/>
    <mergeCell ref="M886:O886"/>
    <mergeCell ref="P886:R886"/>
    <mergeCell ref="J887:L887"/>
    <mergeCell ref="M887:O887"/>
    <mergeCell ref="P887:R887"/>
    <mergeCell ref="J888:L888"/>
    <mergeCell ref="M888:O888"/>
    <mergeCell ref="P888:R888"/>
    <mergeCell ref="J889:L889"/>
    <mergeCell ref="M889:O889"/>
    <mergeCell ref="P889:R889"/>
    <mergeCell ref="J890:L890"/>
    <mergeCell ref="M890:O890"/>
    <mergeCell ref="P890:R890"/>
    <mergeCell ref="J891:L891"/>
    <mergeCell ref="M891:O891"/>
    <mergeCell ref="P891:R891"/>
    <mergeCell ref="J892:L892"/>
    <mergeCell ref="M892:O892"/>
    <mergeCell ref="P892:R892"/>
    <mergeCell ref="J893:L893"/>
    <mergeCell ref="M893:O893"/>
    <mergeCell ref="P893:R893"/>
    <mergeCell ref="J894:L894"/>
    <mergeCell ref="M894:O894"/>
    <mergeCell ref="P894:R894"/>
    <mergeCell ref="J895:L895"/>
    <mergeCell ref="M895:O895"/>
    <mergeCell ref="P895:R895"/>
    <mergeCell ref="J896:L896"/>
    <mergeCell ref="M896:O896"/>
    <mergeCell ref="P896:R896"/>
    <mergeCell ref="J897:L897"/>
    <mergeCell ref="M897:O897"/>
    <mergeCell ref="P897:R897"/>
    <mergeCell ref="J898:L898"/>
    <mergeCell ref="M898:O898"/>
    <mergeCell ref="P898:R898"/>
    <mergeCell ref="J899:L899"/>
    <mergeCell ref="M899:O899"/>
    <mergeCell ref="P899:R899"/>
    <mergeCell ref="J900:L900"/>
    <mergeCell ref="M900:O900"/>
    <mergeCell ref="P900:R900"/>
    <mergeCell ref="J901:L901"/>
    <mergeCell ref="M901:O901"/>
    <mergeCell ref="P901:R901"/>
    <mergeCell ref="J902:L902"/>
    <mergeCell ref="M902:O902"/>
    <mergeCell ref="P902:R902"/>
    <mergeCell ref="J903:L903"/>
    <mergeCell ref="M903:O903"/>
    <mergeCell ref="P903:R903"/>
    <mergeCell ref="J904:L904"/>
    <mergeCell ref="M904:O904"/>
    <mergeCell ref="P904:R904"/>
    <mergeCell ref="J905:L905"/>
    <mergeCell ref="M905:O905"/>
    <mergeCell ref="P905:R905"/>
    <mergeCell ref="J906:L906"/>
    <mergeCell ref="M906:O906"/>
    <mergeCell ref="P906:R906"/>
    <mergeCell ref="J907:L907"/>
    <mergeCell ref="M907:O907"/>
    <mergeCell ref="P907:R907"/>
    <mergeCell ref="J908:L908"/>
    <mergeCell ref="M908:O908"/>
    <mergeCell ref="P908:R908"/>
    <mergeCell ref="J909:L909"/>
    <mergeCell ref="M909:O909"/>
    <mergeCell ref="P909:R909"/>
    <mergeCell ref="J910:L910"/>
    <mergeCell ref="M910:O910"/>
    <mergeCell ref="P910:R910"/>
    <mergeCell ref="J911:L911"/>
    <mergeCell ref="M911:O911"/>
    <mergeCell ref="P911:R911"/>
    <mergeCell ref="J912:L912"/>
    <mergeCell ref="M912:O912"/>
    <mergeCell ref="P912:R912"/>
    <mergeCell ref="J913:L913"/>
    <mergeCell ref="M913:O913"/>
    <mergeCell ref="P913:R913"/>
    <mergeCell ref="J914:L914"/>
    <mergeCell ref="M914:O914"/>
    <mergeCell ref="P914:R914"/>
    <mergeCell ref="J915:L915"/>
    <mergeCell ref="M915:O915"/>
    <mergeCell ref="P915:R915"/>
    <mergeCell ref="J916:L916"/>
    <mergeCell ref="M916:O916"/>
    <mergeCell ref="P916:R916"/>
    <mergeCell ref="J917:L917"/>
    <mergeCell ref="M917:O917"/>
    <mergeCell ref="P917:R917"/>
    <mergeCell ref="J918:L918"/>
    <mergeCell ref="M918:O918"/>
    <mergeCell ref="P918:R918"/>
    <mergeCell ref="J919:L919"/>
    <mergeCell ref="M919:O919"/>
    <mergeCell ref="P919:R919"/>
    <mergeCell ref="J920:L920"/>
    <mergeCell ref="M920:O920"/>
    <mergeCell ref="P920:R920"/>
    <mergeCell ref="J921:L921"/>
    <mergeCell ref="M921:O921"/>
    <mergeCell ref="P921:R921"/>
    <mergeCell ref="J922:L922"/>
    <mergeCell ref="M922:O922"/>
    <mergeCell ref="P922:R922"/>
    <mergeCell ref="J923:L923"/>
    <mergeCell ref="M923:O923"/>
    <mergeCell ref="P923:R923"/>
    <mergeCell ref="J924:L924"/>
    <mergeCell ref="M924:O924"/>
    <mergeCell ref="P924:R924"/>
    <mergeCell ref="J925:L925"/>
    <mergeCell ref="M925:O925"/>
    <mergeCell ref="P925:R925"/>
    <mergeCell ref="J926:L926"/>
    <mergeCell ref="M926:O926"/>
    <mergeCell ref="P926:R926"/>
    <mergeCell ref="J927:L927"/>
    <mergeCell ref="M927:O927"/>
    <mergeCell ref="P927:R927"/>
    <mergeCell ref="J928:L928"/>
    <mergeCell ref="M928:O928"/>
    <mergeCell ref="P928:R928"/>
    <mergeCell ref="J929:L929"/>
    <mergeCell ref="M929:O929"/>
    <mergeCell ref="P929:R929"/>
    <mergeCell ref="J930:L930"/>
    <mergeCell ref="M930:O930"/>
    <mergeCell ref="P930:R930"/>
    <mergeCell ref="J931:L931"/>
    <mergeCell ref="M931:O931"/>
    <mergeCell ref="P931:R931"/>
    <mergeCell ref="J932:L932"/>
    <mergeCell ref="M932:O932"/>
    <mergeCell ref="P932:R932"/>
    <mergeCell ref="J933:L933"/>
    <mergeCell ref="M933:O933"/>
    <mergeCell ref="P933:R933"/>
    <mergeCell ref="J934:L934"/>
    <mergeCell ref="M934:O934"/>
    <mergeCell ref="P934:R934"/>
    <mergeCell ref="J935:L935"/>
    <mergeCell ref="M935:O935"/>
    <mergeCell ref="P935:R935"/>
    <mergeCell ref="J936:L936"/>
    <mergeCell ref="M936:O936"/>
    <mergeCell ref="P936:R936"/>
    <mergeCell ref="J937:L937"/>
    <mergeCell ref="M937:O937"/>
    <mergeCell ref="P937:R937"/>
    <mergeCell ref="J938:L938"/>
    <mergeCell ref="M938:O938"/>
    <mergeCell ref="P938:R938"/>
    <mergeCell ref="J939:L939"/>
    <mergeCell ref="M939:O939"/>
    <mergeCell ref="P939:R939"/>
    <mergeCell ref="J940:L940"/>
    <mergeCell ref="M940:O940"/>
    <mergeCell ref="P940:R940"/>
    <mergeCell ref="J941:L941"/>
    <mergeCell ref="M941:O941"/>
    <mergeCell ref="P941:R941"/>
    <mergeCell ref="J942:L942"/>
    <mergeCell ref="M942:O942"/>
    <mergeCell ref="P942:R942"/>
    <mergeCell ref="J943:L943"/>
    <mergeCell ref="M943:O943"/>
    <mergeCell ref="P943:R943"/>
    <mergeCell ref="J944:L944"/>
    <mergeCell ref="M944:O944"/>
    <mergeCell ref="P944:R944"/>
    <mergeCell ref="J945:L945"/>
    <mergeCell ref="M945:O945"/>
    <mergeCell ref="P945:R945"/>
    <mergeCell ref="J946:L946"/>
    <mergeCell ref="M946:O946"/>
    <mergeCell ref="P946:R946"/>
    <mergeCell ref="J947:L947"/>
    <mergeCell ref="M947:O947"/>
    <mergeCell ref="P947:R947"/>
    <mergeCell ref="J948:L948"/>
    <mergeCell ref="M948:O948"/>
    <mergeCell ref="P948:R948"/>
    <mergeCell ref="J949:L949"/>
    <mergeCell ref="M949:O949"/>
    <mergeCell ref="P949:R949"/>
    <mergeCell ref="J950:L950"/>
    <mergeCell ref="M950:O950"/>
    <mergeCell ref="P950:R950"/>
    <mergeCell ref="J951:L951"/>
    <mergeCell ref="M951:O951"/>
    <mergeCell ref="P951:R951"/>
    <mergeCell ref="J952:L952"/>
    <mergeCell ref="M952:O952"/>
    <mergeCell ref="P952:R952"/>
    <mergeCell ref="J953:L953"/>
    <mergeCell ref="M953:O953"/>
    <mergeCell ref="P953:R953"/>
    <mergeCell ref="J954:L954"/>
    <mergeCell ref="M954:O954"/>
    <mergeCell ref="P954:R954"/>
    <mergeCell ref="J955:L955"/>
    <mergeCell ref="M955:O955"/>
    <mergeCell ref="P955:R955"/>
    <mergeCell ref="J956:L956"/>
    <mergeCell ref="M956:O956"/>
    <mergeCell ref="P956:R956"/>
    <mergeCell ref="J957:L957"/>
    <mergeCell ref="M957:O957"/>
    <mergeCell ref="P957:R957"/>
    <mergeCell ref="J958:L958"/>
    <mergeCell ref="M958:O958"/>
    <mergeCell ref="P958:R958"/>
    <mergeCell ref="J959:L959"/>
    <mergeCell ref="M959:O959"/>
    <mergeCell ref="P959:R959"/>
    <mergeCell ref="J960:L960"/>
    <mergeCell ref="M960:O960"/>
    <mergeCell ref="P960:R960"/>
    <mergeCell ref="J961:L961"/>
    <mergeCell ref="M961:O961"/>
    <mergeCell ref="P961:R961"/>
    <mergeCell ref="J962:L962"/>
    <mergeCell ref="M962:O962"/>
    <mergeCell ref="P962:R962"/>
    <mergeCell ref="J963:L963"/>
    <mergeCell ref="M963:O963"/>
    <mergeCell ref="P963:R963"/>
    <mergeCell ref="J964:L964"/>
    <mergeCell ref="M964:O964"/>
    <mergeCell ref="P964:R964"/>
    <mergeCell ref="J965:L965"/>
    <mergeCell ref="M965:O965"/>
    <mergeCell ref="P965:R965"/>
    <mergeCell ref="J966:L966"/>
    <mergeCell ref="M966:O966"/>
    <mergeCell ref="P966:R966"/>
    <mergeCell ref="J967:L967"/>
    <mergeCell ref="M967:O967"/>
    <mergeCell ref="P967:R967"/>
    <mergeCell ref="J968:L968"/>
    <mergeCell ref="M968:O968"/>
    <mergeCell ref="P968:R968"/>
    <mergeCell ref="J969:L969"/>
    <mergeCell ref="M969:O969"/>
    <mergeCell ref="P969:R969"/>
    <mergeCell ref="J970:L970"/>
    <mergeCell ref="M970:O970"/>
    <mergeCell ref="P970:R970"/>
    <mergeCell ref="J971:L971"/>
    <mergeCell ref="M971:O971"/>
    <mergeCell ref="P971:R971"/>
    <mergeCell ref="J972:L972"/>
    <mergeCell ref="M972:O972"/>
    <mergeCell ref="P972:R972"/>
    <mergeCell ref="J973:L973"/>
    <mergeCell ref="M973:O973"/>
    <mergeCell ref="P973:R973"/>
    <mergeCell ref="J974:L974"/>
    <mergeCell ref="M974:O974"/>
    <mergeCell ref="P974:R974"/>
    <mergeCell ref="J975:L975"/>
    <mergeCell ref="M975:O975"/>
    <mergeCell ref="P975:R975"/>
    <mergeCell ref="J976:L976"/>
    <mergeCell ref="M976:O976"/>
    <mergeCell ref="P976:R976"/>
    <mergeCell ref="J977:L977"/>
    <mergeCell ref="M977:O977"/>
    <mergeCell ref="P977:R977"/>
    <mergeCell ref="J978:L978"/>
    <mergeCell ref="M978:O978"/>
    <mergeCell ref="P978:R978"/>
    <mergeCell ref="J979:L979"/>
    <mergeCell ref="M979:O979"/>
    <mergeCell ref="P979:R979"/>
    <mergeCell ref="J980:L980"/>
    <mergeCell ref="M980:O980"/>
    <mergeCell ref="P980:R980"/>
    <mergeCell ref="J981:L981"/>
    <mergeCell ref="M981:O981"/>
    <mergeCell ref="P981:R981"/>
    <mergeCell ref="J982:L982"/>
    <mergeCell ref="M982:O982"/>
    <mergeCell ref="P982:R982"/>
    <mergeCell ref="J983:L983"/>
    <mergeCell ref="M983:O983"/>
    <mergeCell ref="P983:R983"/>
    <mergeCell ref="J984:L984"/>
    <mergeCell ref="M984:O984"/>
    <mergeCell ref="P984:R984"/>
    <mergeCell ref="J985:L985"/>
    <mergeCell ref="M985:O985"/>
    <mergeCell ref="P985:R985"/>
    <mergeCell ref="J986:L986"/>
    <mergeCell ref="M986:O986"/>
    <mergeCell ref="P986:R986"/>
    <mergeCell ref="J987:L987"/>
    <mergeCell ref="M987:O987"/>
    <mergeCell ref="P987:R987"/>
    <mergeCell ref="J988:L988"/>
    <mergeCell ref="M988:O988"/>
    <mergeCell ref="P988:R988"/>
    <mergeCell ref="J989:L989"/>
    <mergeCell ref="M989:O989"/>
    <mergeCell ref="P989:R989"/>
    <mergeCell ref="J990:L990"/>
    <mergeCell ref="M990:O990"/>
    <mergeCell ref="P990:R990"/>
    <mergeCell ref="J991:L991"/>
    <mergeCell ref="M991:O991"/>
    <mergeCell ref="P991:R991"/>
    <mergeCell ref="J992:L992"/>
    <mergeCell ref="M992:O992"/>
    <mergeCell ref="P992:R992"/>
    <mergeCell ref="J993:L993"/>
    <mergeCell ref="M993:O993"/>
    <mergeCell ref="P993:R993"/>
    <mergeCell ref="J994:L994"/>
    <mergeCell ref="M994:O994"/>
    <mergeCell ref="P994:R994"/>
    <mergeCell ref="J995:L995"/>
    <mergeCell ref="M995:O995"/>
    <mergeCell ref="P995:R995"/>
    <mergeCell ref="J996:L996"/>
    <mergeCell ref="M996:O996"/>
    <mergeCell ref="P996:R996"/>
    <mergeCell ref="J997:L997"/>
    <mergeCell ref="M997:O997"/>
    <mergeCell ref="P997:R997"/>
    <mergeCell ref="J998:L998"/>
    <mergeCell ref="M998:O998"/>
    <mergeCell ref="P998:R998"/>
    <mergeCell ref="J999:L999"/>
    <mergeCell ref="M999:O999"/>
    <mergeCell ref="P999:R999"/>
    <mergeCell ref="J1000:L1000"/>
    <mergeCell ref="M1000:O1000"/>
    <mergeCell ref="P1000:R1000"/>
    <mergeCell ref="J1001:L1001"/>
    <mergeCell ref="M1001:O1001"/>
    <mergeCell ref="P1001:R1001"/>
    <mergeCell ref="J1002:L1002"/>
    <mergeCell ref="M1002:O1002"/>
    <mergeCell ref="P1002:R1002"/>
    <mergeCell ref="J1003:L1003"/>
    <mergeCell ref="M1003:O1003"/>
    <mergeCell ref="P1003:R1003"/>
    <mergeCell ref="J1004:L1004"/>
    <mergeCell ref="M1004:O1004"/>
    <mergeCell ref="P1004:R1004"/>
    <mergeCell ref="J1005:L1005"/>
    <mergeCell ref="M1005:O1005"/>
    <mergeCell ref="P1005:R1005"/>
    <mergeCell ref="J1006:L1006"/>
    <mergeCell ref="M1006:O1006"/>
    <mergeCell ref="P1006:R1006"/>
    <mergeCell ref="J1007:L1007"/>
    <mergeCell ref="M1007:O1007"/>
    <mergeCell ref="P1007:R1007"/>
    <mergeCell ref="J1008:L1008"/>
    <mergeCell ref="M1008:O1008"/>
    <mergeCell ref="P1008:R1008"/>
    <mergeCell ref="J1009:L1009"/>
    <mergeCell ref="M1009:O1009"/>
    <mergeCell ref="P1009:R1009"/>
    <mergeCell ref="J1010:L1010"/>
    <mergeCell ref="M1010:O1010"/>
    <mergeCell ref="P1010:R1010"/>
    <mergeCell ref="J1011:L1011"/>
    <mergeCell ref="M1011:O1011"/>
    <mergeCell ref="P1011:R1011"/>
    <mergeCell ref="J1012:L1012"/>
    <mergeCell ref="M1012:O1012"/>
    <mergeCell ref="P1012:R1012"/>
    <mergeCell ref="J1013:L1013"/>
    <mergeCell ref="M1013:O1013"/>
    <mergeCell ref="P1013:R1013"/>
    <mergeCell ref="J1014:L1014"/>
    <mergeCell ref="M1014:O1014"/>
    <mergeCell ref="P1014:R1014"/>
    <mergeCell ref="J1015:L1015"/>
    <mergeCell ref="M1015:O1015"/>
    <mergeCell ref="P1015:R1015"/>
    <mergeCell ref="J1016:L1016"/>
    <mergeCell ref="M1016:O1016"/>
    <mergeCell ref="P1016:R1016"/>
    <mergeCell ref="J1017:L1017"/>
    <mergeCell ref="M1017:O1017"/>
    <mergeCell ref="P1017:R1017"/>
    <mergeCell ref="J1018:L1018"/>
    <mergeCell ref="M1018:O1018"/>
    <mergeCell ref="P1018:R1018"/>
    <mergeCell ref="J1019:L1019"/>
    <mergeCell ref="M1019:O1019"/>
    <mergeCell ref="P1019:R1019"/>
    <mergeCell ref="J1020:L1020"/>
    <mergeCell ref="M1020:O1020"/>
    <mergeCell ref="P1020:R1020"/>
    <mergeCell ref="J1021:L1021"/>
    <mergeCell ref="M1021:O1021"/>
    <mergeCell ref="P1021:R1021"/>
    <mergeCell ref="J1022:L1022"/>
    <mergeCell ref="M1022:O1022"/>
    <mergeCell ref="P1022:R1022"/>
    <mergeCell ref="J1023:L1023"/>
    <mergeCell ref="M1023:O1023"/>
    <mergeCell ref="P1023:R1023"/>
    <mergeCell ref="J1024:L1024"/>
    <mergeCell ref="M1024:O1024"/>
    <mergeCell ref="P1024:R1024"/>
    <mergeCell ref="J1025:L1025"/>
    <mergeCell ref="M1025:O1025"/>
    <mergeCell ref="P1025:R1025"/>
    <mergeCell ref="J1026:L1026"/>
    <mergeCell ref="M1026:O1026"/>
    <mergeCell ref="P1026:R1026"/>
    <mergeCell ref="J1027:L1027"/>
    <mergeCell ref="M1027:O1027"/>
    <mergeCell ref="P1027:R1027"/>
    <mergeCell ref="J1028:L1028"/>
    <mergeCell ref="M1028:O1028"/>
    <mergeCell ref="P1028:R1028"/>
    <mergeCell ref="J1029:L1029"/>
    <mergeCell ref="M1029:O1029"/>
    <mergeCell ref="P1029:R1029"/>
    <mergeCell ref="J1030:L1030"/>
    <mergeCell ref="M1030:O1030"/>
    <mergeCell ref="P1030:R1030"/>
    <mergeCell ref="J1031:L1031"/>
    <mergeCell ref="M1031:O1031"/>
    <mergeCell ref="P1031:R1031"/>
    <mergeCell ref="J1032:L1032"/>
    <mergeCell ref="M1032:O1032"/>
    <mergeCell ref="P1032:R1032"/>
    <mergeCell ref="J1033:L1033"/>
    <mergeCell ref="M1033:O1033"/>
    <mergeCell ref="P1033:R1033"/>
    <mergeCell ref="J1034:L1034"/>
    <mergeCell ref="M1034:O1034"/>
    <mergeCell ref="P1034:R1034"/>
    <mergeCell ref="J1035:L1035"/>
    <mergeCell ref="M1035:O1035"/>
    <mergeCell ref="P1035:R1035"/>
    <mergeCell ref="J1036:L1036"/>
    <mergeCell ref="M1036:O1036"/>
    <mergeCell ref="P1036:R1036"/>
    <mergeCell ref="J1037:L1037"/>
    <mergeCell ref="M1037:O1037"/>
    <mergeCell ref="P1037:R1037"/>
    <mergeCell ref="J1038:L1038"/>
    <mergeCell ref="M1038:O1038"/>
    <mergeCell ref="P1038:R1038"/>
    <mergeCell ref="J1039:L1039"/>
    <mergeCell ref="M1039:O1039"/>
    <mergeCell ref="P1039:R1039"/>
    <mergeCell ref="J1040:L1040"/>
    <mergeCell ref="M1040:O1040"/>
    <mergeCell ref="P1040:R1040"/>
    <mergeCell ref="J1041:L1041"/>
    <mergeCell ref="M1041:O1041"/>
    <mergeCell ref="P1041:R1041"/>
    <mergeCell ref="J1042:L1042"/>
    <mergeCell ref="M1042:O1042"/>
    <mergeCell ref="P1042:R1042"/>
    <mergeCell ref="J1043:L1043"/>
    <mergeCell ref="M1043:O1043"/>
    <mergeCell ref="P1043:R1043"/>
    <mergeCell ref="J1044:L1044"/>
    <mergeCell ref="M1044:O1044"/>
    <mergeCell ref="P1044:R1044"/>
    <mergeCell ref="J1045:L1045"/>
    <mergeCell ref="M1045:O1045"/>
    <mergeCell ref="P1045:R1045"/>
    <mergeCell ref="J1046:L1046"/>
    <mergeCell ref="M1046:O1046"/>
    <mergeCell ref="P1046:R1046"/>
    <mergeCell ref="J1047:L1047"/>
    <mergeCell ref="M1047:O1047"/>
    <mergeCell ref="P1047:R1047"/>
    <mergeCell ref="J1048:L1048"/>
    <mergeCell ref="M1048:O1048"/>
    <mergeCell ref="P1048:R1048"/>
    <mergeCell ref="J1049:L1049"/>
    <mergeCell ref="M1049:O1049"/>
    <mergeCell ref="P1049:R1049"/>
    <mergeCell ref="J1050:L1050"/>
    <mergeCell ref="M1050:O1050"/>
    <mergeCell ref="P1050:R1050"/>
    <mergeCell ref="J1051:L1051"/>
    <mergeCell ref="M1051:O1051"/>
    <mergeCell ref="P1051:R1051"/>
    <mergeCell ref="J1052:L1052"/>
    <mergeCell ref="M1052:O1052"/>
    <mergeCell ref="P1052:R1052"/>
    <mergeCell ref="J1053:L1053"/>
    <mergeCell ref="M1053:O1053"/>
    <mergeCell ref="P1053:R1053"/>
    <mergeCell ref="J1054:L1054"/>
    <mergeCell ref="M1054:O1054"/>
    <mergeCell ref="P1054:R1054"/>
    <mergeCell ref="J1055:L1055"/>
    <mergeCell ref="M1055:O1055"/>
    <mergeCell ref="P1055:R1055"/>
    <mergeCell ref="J1056:L1056"/>
    <mergeCell ref="M1056:O1056"/>
    <mergeCell ref="P1056:R1056"/>
    <mergeCell ref="J1057:L1057"/>
    <mergeCell ref="M1057:O1057"/>
    <mergeCell ref="P1057:R1057"/>
    <mergeCell ref="J1058:L1058"/>
    <mergeCell ref="M1058:O1058"/>
    <mergeCell ref="P1058:R1058"/>
    <mergeCell ref="J1059:L1059"/>
    <mergeCell ref="M1059:O1059"/>
    <mergeCell ref="P1059:R1059"/>
    <mergeCell ref="J1060:L1060"/>
    <mergeCell ref="M1060:O1060"/>
    <mergeCell ref="P1060:R1060"/>
    <mergeCell ref="J1061:L1061"/>
    <mergeCell ref="M1061:O1061"/>
    <mergeCell ref="P1061:R1061"/>
    <mergeCell ref="J1062:L1062"/>
    <mergeCell ref="M1062:O1062"/>
    <mergeCell ref="P1062:R1062"/>
    <mergeCell ref="J1063:L1063"/>
    <mergeCell ref="M1063:O1063"/>
    <mergeCell ref="P1063:R1063"/>
    <mergeCell ref="J1064:L1064"/>
    <mergeCell ref="M1064:O1064"/>
    <mergeCell ref="P1064:R1064"/>
    <mergeCell ref="J1065:L1065"/>
    <mergeCell ref="M1065:O1065"/>
    <mergeCell ref="P1065:R1065"/>
    <mergeCell ref="J1066:L1066"/>
    <mergeCell ref="M1066:O1066"/>
    <mergeCell ref="P1066:R1066"/>
    <mergeCell ref="J1067:L1067"/>
    <mergeCell ref="M1067:O1067"/>
    <mergeCell ref="P1067:R1067"/>
    <mergeCell ref="J1068:L1068"/>
    <mergeCell ref="M1068:O1068"/>
    <mergeCell ref="P1068:R1068"/>
    <mergeCell ref="J1069:L1069"/>
    <mergeCell ref="M1069:O1069"/>
    <mergeCell ref="P1069:R1069"/>
    <mergeCell ref="J1070:L1070"/>
    <mergeCell ref="M1070:O1070"/>
    <mergeCell ref="P1070:R1070"/>
    <mergeCell ref="J1071:L1071"/>
    <mergeCell ref="M1071:O1071"/>
    <mergeCell ref="P1071:R1071"/>
    <mergeCell ref="J1072:L1072"/>
    <mergeCell ref="M1072:O1072"/>
    <mergeCell ref="P1072:R1072"/>
    <mergeCell ref="J1073:L1073"/>
    <mergeCell ref="M1073:O1073"/>
    <mergeCell ref="P1073:R1073"/>
    <mergeCell ref="J1074:L1074"/>
    <mergeCell ref="M1074:O1074"/>
    <mergeCell ref="P1074:R1074"/>
    <mergeCell ref="J1075:L1075"/>
    <mergeCell ref="M1075:O1075"/>
    <mergeCell ref="P1075:R1075"/>
    <mergeCell ref="J1076:L1076"/>
    <mergeCell ref="M1076:O1076"/>
    <mergeCell ref="P1076:R1076"/>
    <mergeCell ref="J1077:L1077"/>
    <mergeCell ref="M1077:O1077"/>
    <mergeCell ref="P1077:R1077"/>
    <mergeCell ref="J1078:L1078"/>
    <mergeCell ref="M1078:O1078"/>
    <mergeCell ref="P1078:R1078"/>
    <mergeCell ref="J1079:L1079"/>
    <mergeCell ref="M1079:O1079"/>
    <mergeCell ref="P1079:R1079"/>
    <mergeCell ref="J1080:L1080"/>
    <mergeCell ref="M1080:O1080"/>
    <mergeCell ref="P1080:R1080"/>
    <mergeCell ref="J1081:L1081"/>
    <mergeCell ref="M1081:O1081"/>
    <mergeCell ref="P1081:R1081"/>
    <mergeCell ref="J1082:L1082"/>
    <mergeCell ref="M1082:O1082"/>
    <mergeCell ref="P1082:R1082"/>
    <mergeCell ref="J1083:L1083"/>
    <mergeCell ref="M1083:O1083"/>
    <mergeCell ref="P1083:R1083"/>
    <mergeCell ref="J1084:L1084"/>
    <mergeCell ref="M1084:O1084"/>
    <mergeCell ref="P1084:R1084"/>
    <mergeCell ref="J1085:L1085"/>
    <mergeCell ref="M1085:O1085"/>
    <mergeCell ref="P1085:R1085"/>
    <mergeCell ref="J1086:L1086"/>
    <mergeCell ref="M1086:O1086"/>
    <mergeCell ref="P1086:R1086"/>
    <mergeCell ref="J1087:L1087"/>
    <mergeCell ref="M1087:O1087"/>
    <mergeCell ref="P1087:R1087"/>
    <mergeCell ref="J1088:L1088"/>
    <mergeCell ref="M1088:O1088"/>
    <mergeCell ref="P1088:R1088"/>
    <mergeCell ref="J1089:L1089"/>
    <mergeCell ref="M1089:O1089"/>
    <mergeCell ref="P1089:R1089"/>
    <mergeCell ref="J1090:L1090"/>
    <mergeCell ref="M1090:O1090"/>
    <mergeCell ref="P1090:R1090"/>
    <mergeCell ref="J1091:L1091"/>
    <mergeCell ref="M1091:O1091"/>
    <mergeCell ref="P1091:R1091"/>
    <mergeCell ref="J1092:L1092"/>
    <mergeCell ref="M1092:O1092"/>
    <mergeCell ref="P1092:R1092"/>
    <mergeCell ref="J1093:L1093"/>
    <mergeCell ref="M1093:O1093"/>
    <mergeCell ref="P1093:R1093"/>
    <mergeCell ref="J1094:L1094"/>
    <mergeCell ref="M1094:O1094"/>
    <mergeCell ref="P1094:R1094"/>
    <mergeCell ref="J1095:L1095"/>
    <mergeCell ref="M1095:O1095"/>
    <mergeCell ref="P1095:R1095"/>
    <mergeCell ref="J1096:L1096"/>
    <mergeCell ref="M1096:O1096"/>
    <mergeCell ref="P1096:R1096"/>
    <mergeCell ref="J1097:L1097"/>
    <mergeCell ref="M1097:O1097"/>
    <mergeCell ref="P1097:R1097"/>
    <mergeCell ref="J1098:L1098"/>
    <mergeCell ref="M1098:O1098"/>
    <mergeCell ref="P1098:R1098"/>
    <mergeCell ref="J1099:L1099"/>
    <mergeCell ref="M1099:O1099"/>
    <mergeCell ref="P1099:R1099"/>
    <mergeCell ref="J1100:L1100"/>
    <mergeCell ref="M1100:O1100"/>
    <mergeCell ref="P1100:R1100"/>
    <mergeCell ref="J1101:L1101"/>
    <mergeCell ref="M1101:O1101"/>
    <mergeCell ref="P1101:R1101"/>
    <mergeCell ref="J1102:L1102"/>
    <mergeCell ref="M1102:O1102"/>
    <mergeCell ref="P1102:R1102"/>
    <mergeCell ref="J1103:L1103"/>
    <mergeCell ref="M1103:O1103"/>
    <mergeCell ref="P1103:R1103"/>
    <mergeCell ref="J1104:L1104"/>
    <mergeCell ref="M1104:O1104"/>
    <mergeCell ref="P1104:R1104"/>
    <mergeCell ref="J1105:L1105"/>
    <mergeCell ref="M1105:O1105"/>
    <mergeCell ref="P1105:R1105"/>
    <mergeCell ref="J1106:L1106"/>
    <mergeCell ref="M1106:O1106"/>
    <mergeCell ref="P1106:R1106"/>
    <mergeCell ref="J1107:L1107"/>
    <mergeCell ref="M1107:O1107"/>
    <mergeCell ref="P1107:R1107"/>
    <mergeCell ref="J1108:L1108"/>
    <mergeCell ref="M1108:O1108"/>
    <mergeCell ref="P1108:R1108"/>
    <mergeCell ref="J1109:L1109"/>
    <mergeCell ref="M1109:O1109"/>
    <mergeCell ref="P1109:R1109"/>
    <mergeCell ref="J1110:L1110"/>
    <mergeCell ref="M1110:O1110"/>
    <mergeCell ref="P1110:R1110"/>
    <mergeCell ref="J1111:L1111"/>
    <mergeCell ref="M1111:O1111"/>
    <mergeCell ref="P1111:R1111"/>
    <mergeCell ref="J1112:L1112"/>
    <mergeCell ref="M1112:O1112"/>
    <mergeCell ref="P1112:R1112"/>
    <mergeCell ref="J1113:L1113"/>
    <mergeCell ref="M1113:O1113"/>
    <mergeCell ref="P1113:R1113"/>
    <mergeCell ref="J1114:L1114"/>
    <mergeCell ref="M1114:O1114"/>
    <mergeCell ref="P1114:R1114"/>
    <mergeCell ref="J1115:L1115"/>
    <mergeCell ref="M1115:O1115"/>
    <mergeCell ref="P1115:R1115"/>
    <mergeCell ref="J1116:L1116"/>
    <mergeCell ref="M1116:O1116"/>
    <mergeCell ref="P1116:R1116"/>
    <mergeCell ref="J1117:L1117"/>
    <mergeCell ref="M1117:O1117"/>
    <mergeCell ref="P1117:R1117"/>
    <mergeCell ref="J1118:L1118"/>
    <mergeCell ref="M1118:O1118"/>
    <mergeCell ref="P1118:R1118"/>
    <mergeCell ref="J1119:L1119"/>
    <mergeCell ref="M1119:O1119"/>
    <mergeCell ref="P1119:R1119"/>
    <mergeCell ref="J1120:L1120"/>
    <mergeCell ref="M1120:O1120"/>
    <mergeCell ref="P1120:R1120"/>
    <mergeCell ref="J1121:L1121"/>
    <mergeCell ref="M1121:O1121"/>
    <mergeCell ref="P1121:R1121"/>
    <mergeCell ref="J1122:L1122"/>
    <mergeCell ref="M1122:O1122"/>
    <mergeCell ref="P1122:R1122"/>
    <mergeCell ref="J1123:L1123"/>
    <mergeCell ref="M1123:O1123"/>
    <mergeCell ref="P1123:R1123"/>
    <mergeCell ref="J1124:L1124"/>
    <mergeCell ref="M1124:O1124"/>
    <mergeCell ref="P1124:R1124"/>
    <mergeCell ref="J1125:L1125"/>
    <mergeCell ref="M1125:O1125"/>
    <mergeCell ref="P1125:R1125"/>
    <mergeCell ref="J1126:L1126"/>
    <mergeCell ref="M1126:O1126"/>
    <mergeCell ref="P1126:R1126"/>
    <mergeCell ref="J1127:L1127"/>
    <mergeCell ref="M1127:O1127"/>
    <mergeCell ref="P1127:R1127"/>
    <mergeCell ref="J1128:L1128"/>
    <mergeCell ref="M1128:O1128"/>
    <mergeCell ref="P1128:R1128"/>
    <mergeCell ref="J1129:L1129"/>
    <mergeCell ref="M1129:O1129"/>
    <mergeCell ref="P1129:R1129"/>
    <mergeCell ref="J1130:L1130"/>
    <mergeCell ref="M1130:O1130"/>
    <mergeCell ref="P1130:R1130"/>
    <mergeCell ref="J1131:L1131"/>
    <mergeCell ref="M1131:O1131"/>
    <mergeCell ref="P1131:R1131"/>
    <mergeCell ref="J1132:L1132"/>
    <mergeCell ref="M1132:O1132"/>
    <mergeCell ref="P1132:R1132"/>
    <mergeCell ref="J1133:L1133"/>
    <mergeCell ref="M1133:O1133"/>
    <mergeCell ref="P1133:R1133"/>
    <mergeCell ref="J1134:L1134"/>
    <mergeCell ref="M1134:O1134"/>
    <mergeCell ref="P1134:R1134"/>
    <mergeCell ref="J1135:L1135"/>
    <mergeCell ref="M1135:O1135"/>
    <mergeCell ref="P1135:R1135"/>
    <mergeCell ref="J1136:L1136"/>
    <mergeCell ref="M1136:O1136"/>
    <mergeCell ref="P1136:R1136"/>
    <mergeCell ref="J1137:L1137"/>
    <mergeCell ref="M1137:O1137"/>
    <mergeCell ref="P1137:R1137"/>
    <mergeCell ref="J1138:L1138"/>
    <mergeCell ref="M1138:O1138"/>
    <mergeCell ref="P1138:R1138"/>
    <mergeCell ref="J1139:L1139"/>
    <mergeCell ref="M1139:O1139"/>
    <mergeCell ref="P1139:R1139"/>
    <mergeCell ref="J1140:L1140"/>
    <mergeCell ref="M1140:O1140"/>
    <mergeCell ref="P1140:R1140"/>
    <mergeCell ref="J1141:L1141"/>
    <mergeCell ref="M1141:O1141"/>
    <mergeCell ref="P1141:R1141"/>
    <mergeCell ref="J1142:L1142"/>
    <mergeCell ref="M1142:O1142"/>
    <mergeCell ref="P1142:R1142"/>
    <mergeCell ref="J1143:L1143"/>
    <mergeCell ref="M1143:O1143"/>
    <mergeCell ref="P1143:R1143"/>
    <mergeCell ref="J1144:L1144"/>
    <mergeCell ref="M1144:O1144"/>
    <mergeCell ref="P1144:R1144"/>
    <mergeCell ref="J1145:L1145"/>
    <mergeCell ref="M1145:O1145"/>
    <mergeCell ref="P1145:R1145"/>
    <mergeCell ref="J1146:L1146"/>
    <mergeCell ref="M1146:O1146"/>
    <mergeCell ref="P1146:R1146"/>
    <mergeCell ref="J1147:L1147"/>
    <mergeCell ref="M1147:O1147"/>
    <mergeCell ref="P1147:R1147"/>
    <mergeCell ref="J1148:L1148"/>
    <mergeCell ref="M1148:O1148"/>
    <mergeCell ref="P1148:R1148"/>
    <mergeCell ref="J1149:L1149"/>
    <mergeCell ref="M1149:O1149"/>
    <mergeCell ref="P1149:R1149"/>
    <mergeCell ref="J1150:L1150"/>
    <mergeCell ref="M1150:O1150"/>
    <mergeCell ref="P1150:R1150"/>
    <mergeCell ref="J1151:L1151"/>
    <mergeCell ref="M1151:O1151"/>
    <mergeCell ref="P1151:R1151"/>
    <mergeCell ref="J1152:L1152"/>
    <mergeCell ref="M1152:O1152"/>
    <mergeCell ref="P1152:R1152"/>
    <mergeCell ref="J1153:L1153"/>
    <mergeCell ref="M1153:O1153"/>
    <mergeCell ref="P1153:R1153"/>
    <mergeCell ref="J1154:L1154"/>
    <mergeCell ref="M1154:O1154"/>
    <mergeCell ref="P1154:R1154"/>
    <mergeCell ref="J1155:L1155"/>
    <mergeCell ref="M1155:O1155"/>
    <mergeCell ref="P1155:R1155"/>
    <mergeCell ref="J1156:L1156"/>
    <mergeCell ref="M1156:O1156"/>
    <mergeCell ref="P1156:R1156"/>
    <mergeCell ref="J1157:L1157"/>
    <mergeCell ref="M1157:O1157"/>
    <mergeCell ref="P1157:R1157"/>
    <mergeCell ref="J1158:L1158"/>
    <mergeCell ref="M1158:O1158"/>
    <mergeCell ref="P1158:R1158"/>
    <mergeCell ref="J1159:L1159"/>
    <mergeCell ref="M1159:O1159"/>
    <mergeCell ref="P1159:R1159"/>
    <mergeCell ref="J1160:L1160"/>
    <mergeCell ref="M1160:O1160"/>
    <mergeCell ref="P1160:R1160"/>
    <mergeCell ref="J1161:L1161"/>
    <mergeCell ref="M1161:O1161"/>
    <mergeCell ref="P1161:R1161"/>
    <mergeCell ref="J1162:L1162"/>
    <mergeCell ref="M1162:O1162"/>
    <mergeCell ref="P1162:R1162"/>
    <mergeCell ref="J1163:L1163"/>
    <mergeCell ref="M1163:O1163"/>
    <mergeCell ref="P1163:R1163"/>
    <mergeCell ref="J1164:L1164"/>
    <mergeCell ref="M1164:O1164"/>
    <mergeCell ref="P1164:R1164"/>
    <mergeCell ref="J1165:L1165"/>
    <mergeCell ref="M1165:O1165"/>
    <mergeCell ref="P1165:R1165"/>
    <mergeCell ref="J1166:L1166"/>
    <mergeCell ref="M1166:O1166"/>
    <mergeCell ref="P1166:R1166"/>
    <mergeCell ref="J1167:L1167"/>
    <mergeCell ref="M1167:O1167"/>
    <mergeCell ref="P1167:R1167"/>
    <mergeCell ref="J1168:L1168"/>
    <mergeCell ref="M1168:O1168"/>
    <mergeCell ref="P1168:R1168"/>
    <mergeCell ref="J1169:L1169"/>
    <mergeCell ref="M1169:O1169"/>
    <mergeCell ref="P1169:R1169"/>
    <mergeCell ref="J1170:L1170"/>
    <mergeCell ref="M1170:O1170"/>
    <mergeCell ref="P1170:R1170"/>
    <mergeCell ref="J1171:L1171"/>
    <mergeCell ref="M1171:O1171"/>
    <mergeCell ref="P1171:R1171"/>
    <mergeCell ref="J1172:L1172"/>
    <mergeCell ref="M1172:O1172"/>
    <mergeCell ref="P1172:R1172"/>
    <mergeCell ref="J1173:L1173"/>
    <mergeCell ref="M1173:O1173"/>
    <mergeCell ref="P1173:R1173"/>
    <mergeCell ref="J1174:L1174"/>
    <mergeCell ref="M1174:O1174"/>
    <mergeCell ref="P1174:R1174"/>
    <mergeCell ref="J1175:L1175"/>
    <mergeCell ref="M1175:O1175"/>
    <mergeCell ref="P1175:R1175"/>
    <mergeCell ref="J1176:L1176"/>
    <mergeCell ref="M1176:O1176"/>
    <mergeCell ref="P1176:R1176"/>
    <mergeCell ref="J1177:L1177"/>
    <mergeCell ref="M1177:O1177"/>
    <mergeCell ref="P1177:R1177"/>
    <mergeCell ref="J1178:L1178"/>
    <mergeCell ref="M1178:O1178"/>
    <mergeCell ref="P1178:R1178"/>
    <mergeCell ref="J1179:L1179"/>
    <mergeCell ref="M1179:O1179"/>
    <mergeCell ref="P1179:R1179"/>
    <mergeCell ref="J1180:L1180"/>
    <mergeCell ref="M1180:O1180"/>
    <mergeCell ref="P1180:R1180"/>
    <mergeCell ref="J1181:L1181"/>
    <mergeCell ref="M1181:O1181"/>
    <mergeCell ref="P1181:R1181"/>
    <mergeCell ref="J1182:L1182"/>
    <mergeCell ref="M1182:O1182"/>
    <mergeCell ref="P1182:R1182"/>
    <mergeCell ref="J1183:L1183"/>
    <mergeCell ref="M1183:O1183"/>
    <mergeCell ref="P1183:R1183"/>
    <mergeCell ref="J1184:L1184"/>
    <mergeCell ref="M1184:O1184"/>
    <mergeCell ref="P1184:R1184"/>
    <mergeCell ref="J1185:L1185"/>
    <mergeCell ref="M1185:O1185"/>
    <mergeCell ref="P1185:R1185"/>
    <mergeCell ref="J1186:L1186"/>
    <mergeCell ref="M1186:O1186"/>
    <mergeCell ref="P1186:R1186"/>
    <mergeCell ref="J1187:L1187"/>
    <mergeCell ref="M1187:O1187"/>
    <mergeCell ref="P1187:R1187"/>
    <mergeCell ref="J1188:L1188"/>
    <mergeCell ref="M1188:O1188"/>
    <mergeCell ref="P1188:R1188"/>
    <mergeCell ref="J1189:L1189"/>
    <mergeCell ref="M1189:O1189"/>
    <mergeCell ref="P1189:R1189"/>
    <mergeCell ref="J1190:L1190"/>
    <mergeCell ref="M1190:O1190"/>
    <mergeCell ref="P1190:R1190"/>
    <mergeCell ref="J1191:L1191"/>
    <mergeCell ref="M1191:O1191"/>
    <mergeCell ref="P1191:R1191"/>
    <mergeCell ref="J1192:L1192"/>
    <mergeCell ref="M1192:O1192"/>
    <mergeCell ref="P1192:R1192"/>
    <mergeCell ref="J1193:L1193"/>
    <mergeCell ref="M1193:O1193"/>
    <mergeCell ref="P1193:R1193"/>
    <mergeCell ref="J1194:L1194"/>
    <mergeCell ref="M1194:O1194"/>
    <mergeCell ref="P1194:R1194"/>
    <mergeCell ref="J1195:L1195"/>
    <mergeCell ref="M1195:O1195"/>
    <mergeCell ref="P1195:R1195"/>
    <mergeCell ref="J1196:L1196"/>
    <mergeCell ref="M1196:O1196"/>
    <mergeCell ref="P1196:R1196"/>
    <mergeCell ref="J1197:L1197"/>
    <mergeCell ref="M1197:O1197"/>
    <mergeCell ref="P1197:R1197"/>
    <mergeCell ref="J1198:L1198"/>
    <mergeCell ref="M1198:O1198"/>
    <mergeCell ref="P1198:R1198"/>
    <mergeCell ref="J1199:L1199"/>
    <mergeCell ref="M1199:O1199"/>
    <mergeCell ref="P1199:R1199"/>
    <mergeCell ref="J1200:L1200"/>
    <mergeCell ref="M1200:O1200"/>
    <mergeCell ref="P1200:R1200"/>
    <mergeCell ref="J1201:L1201"/>
    <mergeCell ref="M1201:O1201"/>
    <mergeCell ref="P1201:R1201"/>
    <mergeCell ref="J1202:L1202"/>
    <mergeCell ref="M1202:O1202"/>
    <mergeCell ref="P1202:R1202"/>
    <mergeCell ref="J1203:L1203"/>
    <mergeCell ref="M1203:O1203"/>
    <mergeCell ref="P1203:R1203"/>
    <mergeCell ref="J1204:L1204"/>
    <mergeCell ref="M1204:O1204"/>
    <mergeCell ref="P1204:R1204"/>
    <mergeCell ref="J1205:L1205"/>
    <mergeCell ref="M1205:O1205"/>
    <mergeCell ref="P1205:R1205"/>
    <mergeCell ref="J1206:L1206"/>
    <mergeCell ref="M1206:O1206"/>
    <mergeCell ref="P1206:R1206"/>
    <mergeCell ref="J1207:L1207"/>
    <mergeCell ref="M1207:O1207"/>
    <mergeCell ref="P1207:R1207"/>
    <mergeCell ref="J1208:L1208"/>
    <mergeCell ref="M1208:O1208"/>
    <mergeCell ref="P1208:R1208"/>
    <mergeCell ref="J1209:L1209"/>
    <mergeCell ref="M1209:O1209"/>
    <mergeCell ref="P1209:R1209"/>
    <mergeCell ref="J1210:L1210"/>
    <mergeCell ref="M1210:O1210"/>
    <mergeCell ref="P1210:R1210"/>
    <mergeCell ref="J1211:L1211"/>
    <mergeCell ref="M1211:O1211"/>
    <mergeCell ref="P1211:R1211"/>
    <mergeCell ref="J1212:L1212"/>
    <mergeCell ref="M1212:O1212"/>
    <mergeCell ref="P1212:R1212"/>
    <mergeCell ref="J1213:L1213"/>
    <mergeCell ref="M1213:O1213"/>
    <mergeCell ref="P1213:R1213"/>
    <mergeCell ref="J1214:L1214"/>
    <mergeCell ref="M1214:O1214"/>
    <mergeCell ref="P1214:R1214"/>
    <mergeCell ref="J1215:L1215"/>
    <mergeCell ref="M1215:O1215"/>
    <mergeCell ref="P1215:R1215"/>
    <mergeCell ref="J1216:L1216"/>
    <mergeCell ref="M1216:O1216"/>
    <mergeCell ref="P1216:R1216"/>
    <mergeCell ref="J1217:L1217"/>
    <mergeCell ref="M1217:O1217"/>
    <mergeCell ref="P1217:R1217"/>
    <mergeCell ref="J1218:L1218"/>
    <mergeCell ref="M1218:O1218"/>
    <mergeCell ref="P1218:R1218"/>
    <mergeCell ref="J1219:L1219"/>
    <mergeCell ref="M1219:O1219"/>
    <mergeCell ref="P1219:R1219"/>
    <mergeCell ref="J1220:L1220"/>
    <mergeCell ref="M1220:O1220"/>
    <mergeCell ref="P1220:R1220"/>
    <mergeCell ref="J1221:L1221"/>
    <mergeCell ref="M1221:O1221"/>
    <mergeCell ref="P1221:R1221"/>
    <mergeCell ref="J1222:L1222"/>
    <mergeCell ref="M1222:O1222"/>
    <mergeCell ref="P1222:R1222"/>
    <mergeCell ref="J1223:L1223"/>
    <mergeCell ref="M1223:O1223"/>
    <mergeCell ref="P1223:R1223"/>
    <mergeCell ref="J1224:L1224"/>
    <mergeCell ref="M1224:O1224"/>
    <mergeCell ref="P1224:R1224"/>
    <mergeCell ref="J1225:L1225"/>
    <mergeCell ref="M1225:O1225"/>
    <mergeCell ref="P1225:R1225"/>
    <mergeCell ref="J1226:L1226"/>
    <mergeCell ref="M1226:O1226"/>
    <mergeCell ref="P1226:R1226"/>
    <mergeCell ref="J1227:L1227"/>
    <mergeCell ref="M1227:O1227"/>
    <mergeCell ref="P1227:R1227"/>
    <mergeCell ref="J1228:L1228"/>
    <mergeCell ref="M1228:O1228"/>
    <mergeCell ref="P1228:R1228"/>
    <mergeCell ref="J1229:L1229"/>
    <mergeCell ref="M1229:O1229"/>
    <mergeCell ref="P1229:R1229"/>
    <mergeCell ref="J1230:L1230"/>
    <mergeCell ref="M1230:O1230"/>
    <mergeCell ref="P1230:R1230"/>
    <mergeCell ref="J1231:L1231"/>
    <mergeCell ref="M1231:O1231"/>
    <mergeCell ref="P1231:R1231"/>
    <mergeCell ref="J1232:L1232"/>
    <mergeCell ref="M1232:O1232"/>
    <mergeCell ref="P1232:R1232"/>
    <mergeCell ref="J1233:L1233"/>
    <mergeCell ref="M1233:O1233"/>
    <mergeCell ref="P1233:R1233"/>
    <mergeCell ref="J1234:L1234"/>
    <mergeCell ref="M1234:O1234"/>
    <mergeCell ref="P1234:R1234"/>
    <mergeCell ref="J1235:L1235"/>
    <mergeCell ref="M1235:O1235"/>
    <mergeCell ref="P1235:R1235"/>
    <mergeCell ref="J1236:L1236"/>
    <mergeCell ref="M1236:O1236"/>
    <mergeCell ref="P1236:R1236"/>
    <mergeCell ref="J1237:L1237"/>
    <mergeCell ref="M1237:O1237"/>
    <mergeCell ref="P1237:R1237"/>
    <mergeCell ref="J1238:L1238"/>
    <mergeCell ref="M1238:O1238"/>
    <mergeCell ref="P1238:R1238"/>
    <mergeCell ref="J1239:L1239"/>
    <mergeCell ref="M1239:O1239"/>
    <mergeCell ref="P1239:R1239"/>
    <mergeCell ref="J1240:L1240"/>
    <mergeCell ref="M1240:O1240"/>
    <mergeCell ref="P1240:R1240"/>
    <mergeCell ref="J1241:L1241"/>
    <mergeCell ref="M1241:O1241"/>
    <mergeCell ref="P1241:R1241"/>
    <mergeCell ref="J1242:L1242"/>
    <mergeCell ref="M1242:O1242"/>
    <mergeCell ref="P1242:R1242"/>
    <mergeCell ref="J1243:L1243"/>
    <mergeCell ref="M1243:O1243"/>
    <mergeCell ref="P1243:R1243"/>
    <mergeCell ref="J1244:L1244"/>
    <mergeCell ref="M1244:O1244"/>
    <mergeCell ref="P1244:R1244"/>
    <mergeCell ref="J1245:L1245"/>
    <mergeCell ref="M1245:O1245"/>
    <mergeCell ref="P1245:R1245"/>
    <mergeCell ref="J1246:L1246"/>
    <mergeCell ref="M1246:O1246"/>
    <mergeCell ref="P1246:R1246"/>
    <mergeCell ref="J1247:L1247"/>
    <mergeCell ref="M1247:O1247"/>
    <mergeCell ref="P1247:R1247"/>
    <mergeCell ref="J1248:L1248"/>
    <mergeCell ref="M1248:O1248"/>
    <mergeCell ref="P1248:R1248"/>
    <mergeCell ref="J1249:L1249"/>
    <mergeCell ref="M1249:O1249"/>
    <mergeCell ref="P1249:R1249"/>
    <mergeCell ref="J1250:L1250"/>
    <mergeCell ref="M1250:O1250"/>
    <mergeCell ref="P1250:R1250"/>
    <mergeCell ref="J1251:L1251"/>
    <mergeCell ref="M1251:O1251"/>
    <mergeCell ref="P1251:R1251"/>
    <mergeCell ref="J1252:L1252"/>
    <mergeCell ref="M1252:O1252"/>
    <mergeCell ref="P1252:R1252"/>
    <mergeCell ref="J1253:L1253"/>
    <mergeCell ref="M1253:O1253"/>
    <mergeCell ref="P1253:R1253"/>
    <mergeCell ref="J1254:L1254"/>
    <mergeCell ref="M1254:O1254"/>
    <mergeCell ref="P1254:R1254"/>
    <mergeCell ref="J1255:L1255"/>
    <mergeCell ref="M1255:O1255"/>
    <mergeCell ref="P1255:R1255"/>
    <mergeCell ref="J1256:L1256"/>
    <mergeCell ref="M1256:O1256"/>
    <mergeCell ref="P1256:R1256"/>
    <mergeCell ref="J1257:L1257"/>
    <mergeCell ref="M1257:O1257"/>
    <mergeCell ref="P1257:R1257"/>
    <mergeCell ref="J1258:L1258"/>
    <mergeCell ref="M1258:O1258"/>
    <mergeCell ref="P1258:R1258"/>
    <mergeCell ref="J1259:L1259"/>
    <mergeCell ref="M1259:O1259"/>
    <mergeCell ref="P1259:R1259"/>
    <mergeCell ref="J1260:L1260"/>
    <mergeCell ref="M1260:O1260"/>
    <mergeCell ref="P1260:R1260"/>
    <mergeCell ref="J1261:L1261"/>
    <mergeCell ref="M1261:O1261"/>
    <mergeCell ref="P1261:R1261"/>
    <mergeCell ref="J1262:L1262"/>
    <mergeCell ref="M1262:O1262"/>
    <mergeCell ref="P1262:R1262"/>
    <mergeCell ref="J1263:L1263"/>
    <mergeCell ref="M1263:O1263"/>
    <mergeCell ref="P1263:R1263"/>
    <mergeCell ref="J1264:L1264"/>
    <mergeCell ref="M1264:O1264"/>
    <mergeCell ref="P1264:R1264"/>
    <mergeCell ref="J1265:L1265"/>
    <mergeCell ref="M1265:O1265"/>
    <mergeCell ref="P1265:R1265"/>
    <mergeCell ref="J1266:L1266"/>
    <mergeCell ref="M1266:O1266"/>
    <mergeCell ref="P1266:R1266"/>
    <mergeCell ref="J1267:L1267"/>
    <mergeCell ref="M1267:O1267"/>
    <mergeCell ref="P1267:R1267"/>
    <mergeCell ref="J1268:L1268"/>
    <mergeCell ref="M1268:O1268"/>
    <mergeCell ref="P1268:R1268"/>
    <mergeCell ref="J1269:L1269"/>
    <mergeCell ref="M1269:O1269"/>
    <mergeCell ref="P1269:R1269"/>
    <mergeCell ref="J1270:L1270"/>
    <mergeCell ref="M1270:O1270"/>
    <mergeCell ref="P1270:R1270"/>
    <mergeCell ref="J1271:L1271"/>
    <mergeCell ref="M1271:O1271"/>
    <mergeCell ref="P1271:R1271"/>
    <mergeCell ref="J1272:L1272"/>
    <mergeCell ref="M1272:O1272"/>
    <mergeCell ref="P1272:R1272"/>
    <mergeCell ref="J1273:L1273"/>
    <mergeCell ref="M1273:O1273"/>
    <mergeCell ref="P1273:R1273"/>
    <mergeCell ref="J1274:L1274"/>
    <mergeCell ref="M1274:O1274"/>
    <mergeCell ref="P1274:R1274"/>
    <mergeCell ref="J1275:L1275"/>
    <mergeCell ref="M1275:O1275"/>
    <mergeCell ref="P1275:R1275"/>
    <mergeCell ref="J1276:L1276"/>
    <mergeCell ref="M1276:O1276"/>
    <mergeCell ref="P1276:R1276"/>
    <mergeCell ref="J1277:L1277"/>
    <mergeCell ref="M1277:O1277"/>
    <mergeCell ref="P1277:R1277"/>
    <mergeCell ref="J1278:L1278"/>
    <mergeCell ref="M1278:O1278"/>
    <mergeCell ref="P1278:R1278"/>
    <mergeCell ref="J1279:L1279"/>
    <mergeCell ref="M1279:O1279"/>
    <mergeCell ref="P1279:R1279"/>
    <mergeCell ref="J1280:L1280"/>
    <mergeCell ref="M1280:O1280"/>
    <mergeCell ref="P1280:R1280"/>
    <mergeCell ref="J1281:L1281"/>
    <mergeCell ref="M1281:O1281"/>
    <mergeCell ref="P1281:R1281"/>
    <mergeCell ref="J1282:L1282"/>
    <mergeCell ref="M1282:O1282"/>
    <mergeCell ref="P1282:R1282"/>
    <mergeCell ref="J1283:L1283"/>
    <mergeCell ref="M1283:O1283"/>
    <mergeCell ref="P1283:R1283"/>
    <mergeCell ref="J1284:L1284"/>
    <mergeCell ref="M1284:O1284"/>
    <mergeCell ref="P1284:R1284"/>
    <mergeCell ref="J1285:L1285"/>
    <mergeCell ref="M1285:O1285"/>
    <mergeCell ref="P1285:R1285"/>
    <mergeCell ref="J1286:L1286"/>
    <mergeCell ref="M1286:O1286"/>
    <mergeCell ref="P1286:R1286"/>
    <mergeCell ref="J1287:L1287"/>
    <mergeCell ref="M1287:O1287"/>
    <mergeCell ref="P1287:R1287"/>
    <mergeCell ref="J1288:L1288"/>
    <mergeCell ref="M1288:O1288"/>
    <mergeCell ref="P1288:R1288"/>
    <mergeCell ref="J1289:L1289"/>
    <mergeCell ref="M1289:O1289"/>
    <mergeCell ref="P1289:R1289"/>
    <mergeCell ref="J1290:L1290"/>
    <mergeCell ref="M1290:O1290"/>
    <mergeCell ref="P1290:R1290"/>
    <mergeCell ref="J1291:L1291"/>
    <mergeCell ref="M1291:O1291"/>
    <mergeCell ref="P1291:R1291"/>
    <mergeCell ref="J1292:L1292"/>
    <mergeCell ref="M1292:O1292"/>
    <mergeCell ref="P1292:R1292"/>
    <mergeCell ref="J1293:L1293"/>
    <mergeCell ref="M1293:O1293"/>
    <mergeCell ref="P1293:R1293"/>
    <mergeCell ref="J1294:L1294"/>
    <mergeCell ref="M1294:O1294"/>
    <mergeCell ref="P1294:R1294"/>
    <mergeCell ref="J1295:L1295"/>
    <mergeCell ref="M1295:O1295"/>
    <mergeCell ref="P1295:R1295"/>
    <mergeCell ref="J1296:L1296"/>
    <mergeCell ref="M1296:O1296"/>
    <mergeCell ref="P1296:R1296"/>
    <mergeCell ref="J1297:L1297"/>
    <mergeCell ref="M1297:O1297"/>
    <mergeCell ref="P1297:R1297"/>
    <mergeCell ref="J1298:L1298"/>
    <mergeCell ref="M1298:O1298"/>
    <mergeCell ref="P1298:R1298"/>
    <mergeCell ref="J1299:L1299"/>
    <mergeCell ref="M1299:O1299"/>
    <mergeCell ref="P1299:R1299"/>
    <mergeCell ref="J1300:L1300"/>
    <mergeCell ref="M1300:O1300"/>
    <mergeCell ref="P1300:R1300"/>
    <mergeCell ref="J1301:L1301"/>
    <mergeCell ref="M1301:O1301"/>
    <mergeCell ref="P1301:R1301"/>
    <mergeCell ref="J1302:L1302"/>
    <mergeCell ref="M1302:O1302"/>
    <mergeCell ref="P1302:R1302"/>
    <mergeCell ref="J1303:L1303"/>
    <mergeCell ref="M1303:O1303"/>
    <mergeCell ref="P1303:R1303"/>
    <mergeCell ref="J1304:L1304"/>
    <mergeCell ref="M1304:O1304"/>
    <mergeCell ref="P1304:R1304"/>
    <mergeCell ref="J1305:L1305"/>
    <mergeCell ref="M1305:O1305"/>
    <mergeCell ref="P1305:R1305"/>
    <mergeCell ref="J1306:L1306"/>
    <mergeCell ref="M1306:O1306"/>
    <mergeCell ref="P1306:R1306"/>
    <mergeCell ref="J1307:L1307"/>
    <mergeCell ref="M1307:O1307"/>
    <mergeCell ref="P1307:R1307"/>
    <mergeCell ref="J1308:L1308"/>
    <mergeCell ref="M1308:O1308"/>
    <mergeCell ref="P1308:R1308"/>
    <mergeCell ref="J1309:L1309"/>
    <mergeCell ref="M1309:O1309"/>
    <mergeCell ref="P1309:R1309"/>
    <mergeCell ref="J1310:L1310"/>
    <mergeCell ref="M1310:O1310"/>
    <mergeCell ref="P1310:R1310"/>
    <mergeCell ref="J1311:L1311"/>
    <mergeCell ref="M1311:O1311"/>
    <mergeCell ref="P1311:R1311"/>
    <mergeCell ref="J1312:L1312"/>
    <mergeCell ref="M1312:O1312"/>
    <mergeCell ref="P1312:R1312"/>
    <mergeCell ref="J1313:L1313"/>
    <mergeCell ref="M1313:O1313"/>
    <mergeCell ref="P1313:R1313"/>
    <mergeCell ref="J1314:L1314"/>
    <mergeCell ref="M1314:O1314"/>
    <mergeCell ref="P1314:R1314"/>
    <mergeCell ref="J1315:L1315"/>
    <mergeCell ref="M1315:O1315"/>
    <mergeCell ref="P1315:R1315"/>
    <mergeCell ref="J1316:L1316"/>
    <mergeCell ref="M1316:O1316"/>
    <mergeCell ref="P1316:R1316"/>
    <mergeCell ref="J1317:L1317"/>
    <mergeCell ref="M1317:O1317"/>
    <mergeCell ref="P1317:R1317"/>
    <mergeCell ref="J1318:L1318"/>
    <mergeCell ref="M1318:O1318"/>
    <mergeCell ref="P1318:R1318"/>
    <mergeCell ref="J1319:L1319"/>
    <mergeCell ref="M1319:O1319"/>
    <mergeCell ref="P1319:R1319"/>
    <mergeCell ref="J1320:L1320"/>
    <mergeCell ref="M1320:O1320"/>
    <mergeCell ref="P1320:R1320"/>
    <mergeCell ref="J1321:L1321"/>
    <mergeCell ref="M1321:O1321"/>
    <mergeCell ref="P1321:R1321"/>
    <mergeCell ref="J1322:L1322"/>
    <mergeCell ref="M1322:O1322"/>
    <mergeCell ref="P1322:R1322"/>
    <mergeCell ref="J1323:L1323"/>
    <mergeCell ref="M1323:O1323"/>
    <mergeCell ref="P1323:R1323"/>
    <mergeCell ref="J1324:L1324"/>
    <mergeCell ref="M1324:O1324"/>
    <mergeCell ref="P1324:R1324"/>
    <mergeCell ref="J1325:L1325"/>
    <mergeCell ref="M1325:O1325"/>
    <mergeCell ref="P1325:R1325"/>
    <mergeCell ref="J1326:L1326"/>
    <mergeCell ref="M1326:O1326"/>
    <mergeCell ref="P1326:R1326"/>
    <mergeCell ref="J1327:L1327"/>
    <mergeCell ref="M1327:O1327"/>
    <mergeCell ref="P1327:R1327"/>
    <mergeCell ref="J1328:L1328"/>
    <mergeCell ref="M1328:O1328"/>
    <mergeCell ref="P1328:R1328"/>
    <mergeCell ref="J1329:L1329"/>
    <mergeCell ref="M1329:O1329"/>
    <mergeCell ref="P1329:R1329"/>
    <mergeCell ref="J1330:L1330"/>
    <mergeCell ref="M1330:O1330"/>
    <mergeCell ref="P1330:R1330"/>
    <mergeCell ref="J1331:L1331"/>
    <mergeCell ref="M1331:O1331"/>
    <mergeCell ref="P1331:R1331"/>
    <mergeCell ref="J1332:L1332"/>
    <mergeCell ref="M1332:O1332"/>
    <mergeCell ref="P1332:R1332"/>
    <mergeCell ref="J1333:L1333"/>
    <mergeCell ref="M1333:O1333"/>
    <mergeCell ref="P1333:R1333"/>
    <mergeCell ref="J1334:L1334"/>
    <mergeCell ref="M1334:O1334"/>
    <mergeCell ref="P1334:R1334"/>
    <mergeCell ref="J1335:L1335"/>
    <mergeCell ref="M1335:O1335"/>
    <mergeCell ref="P1335:R1335"/>
    <mergeCell ref="J1336:L1336"/>
    <mergeCell ref="M1336:O1336"/>
    <mergeCell ref="P1336:R1336"/>
    <mergeCell ref="J1337:L1337"/>
    <mergeCell ref="M1337:O1337"/>
    <mergeCell ref="P1337:R1337"/>
    <mergeCell ref="J1338:L1338"/>
    <mergeCell ref="M1338:O1338"/>
    <mergeCell ref="P1338:R1338"/>
    <mergeCell ref="J1339:L1339"/>
    <mergeCell ref="M1339:O1339"/>
    <mergeCell ref="P1339:R1339"/>
    <mergeCell ref="J1340:L1340"/>
    <mergeCell ref="M1340:O1340"/>
    <mergeCell ref="P1340:R1340"/>
    <mergeCell ref="J1341:L1341"/>
    <mergeCell ref="M1341:O1341"/>
    <mergeCell ref="P1341:R1341"/>
    <mergeCell ref="J1342:L1342"/>
    <mergeCell ref="M1342:O1342"/>
    <mergeCell ref="P1342:R1342"/>
    <mergeCell ref="J1343:L1343"/>
    <mergeCell ref="M1343:O1343"/>
    <mergeCell ref="P1343:R1343"/>
    <mergeCell ref="J1344:L1344"/>
    <mergeCell ref="M1344:O1344"/>
    <mergeCell ref="P1344:R1344"/>
    <mergeCell ref="J1345:L1345"/>
    <mergeCell ref="M1345:O1345"/>
    <mergeCell ref="P1345:R1345"/>
    <mergeCell ref="J1346:L1346"/>
    <mergeCell ref="M1346:O1346"/>
    <mergeCell ref="P1346:R1346"/>
    <mergeCell ref="J1347:L1347"/>
    <mergeCell ref="M1347:O1347"/>
    <mergeCell ref="P1347:R1347"/>
    <mergeCell ref="J1348:L1348"/>
    <mergeCell ref="M1348:O1348"/>
    <mergeCell ref="P1348:R1348"/>
    <mergeCell ref="J1349:L1349"/>
    <mergeCell ref="M1349:O1349"/>
    <mergeCell ref="P1349:R1349"/>
    <mergeCell ref="J1350:L1350"/>
    <mergeCell ref="M1350:O1350"/>
    <mergeCell ref="P1350:R1350"/>
    <mergeCell ref="J1351:L1351"/>
    <mergeCell ref="M1351:O1351"/>
    <mergeCell ref="P1351:R1351"/>
    <mergeCell ref="J1352:L1352"/>
    <mergeCell ref="M1352:O1352"/>
    <mergeCell ref="P1352:R1352"/>
    <mergeCell ref="J1353:L1353"/>
    <mergeCell ref="M1353:O1353"/>
    <mergeCell ref="P1353:R1353"/>
    <mergeCell ref="J1354:L1354"/>
    <mergeCell ref="M1354:O1354"/>
    <mergeCell ref="P1354:R1354"/>
    <mergeCell ref="J1355:L1355"/>
    <mergeCell ref="M1355:O1355"/>
    <mergeCell ref="P1355:R1355"/>
    <mergeCell ref="J1356:L1356"/>
    <mergeCell ref="M1356:O1356"/>
    <mergeCell ref="P1356:R1356"/>
    <mergeCell ref="J1357:L1357"/>
    <mergeCell ref="M1357:O1357"/>
    <mergeCell ref="P1357:R1357"/>
    <mergeCell ref="J1358:L1358"/>
    <mergeCell ref="M1358:O1358"/>
    <mergeCell ref="P1358:R1358"/>
    <mergeCell ref="J1359:L1359"/>
    <mergeCell ref="M1359:O1359"/>
    <mergeCell ref="P1359:R1359"/>
    <mergeCell ref="J1360:L1360"/>
    <mergeCell ref="M1360:O1360"/>
    <mergeCell ref="P1360:R1360"/>
    <mergeCell ref="J1361:L1361"/>
    <mergeCell ref="M1361:O1361"/>
    <mergeCell ref="P1361:R1361"/>
    <mergeCell ref="J1362:L1362"/>
    <mergeCell ref="M1362:O1362"/>
    <mergeCell ref="P1362:R1362"/>
    <mergeCell ref="J1363:L1363"/>
    <mergeCell ref="M1363:O1363"/>
    <mergeCell ref="P1363:R1363"/>
    <mergeCell ref="J1364:L1364"/>
    <mergeCell ref="M1364:O1364"/>
    <mergeCell ref="P1364:R1364"/>
    <mergeCell ref="J1365:L1365"/>
    <mergeCell ref="M1365:O1365"/>
    <mergeCell ref="P1365:R1365"/>
    <mergeCell ref="J1366:L1366"/>
    <mergeCell ref="M1366:O1366"/>
    <mergeCell ref="P1366:R1366"/>
    <mergeCell ref="J1367:L1367"/>
    <mergeCell ref="M1367:O1367"/>
    <mergeCell ref="P1367:R1367"/>
    <mergeCell ref="J1368:L1368"/>
    <mergeCell ref="M1368:O1368"/>
    <mergeCell ref="P1368:R1368"/>
    <mergeCell ref="J1369:L1369"/>
    <mergeCell ref="M1369:O1369"/>
    <mergeCell ref="P1369:R1369"/>
    <mergeCell ref="J1370:L1370"/>
    <mergeCell ref="M1370:O1370"/>
    <mergeCell ref="P1370:R1370"/>
    <mergeCell ref="J1371:L1371"/>
    <mergeCell ref="M1371:O1371"/>
    <mergeCell ref="P1371:R1371"/>
    <mergeCell ref="J1372:L1372"/>
    <mergeCell ref="M1372:O1372"/>
    <mergeCell ref="P1372:R1372"/>
    <mergeCell ref="J1373:L1373"/>
    <mergeCell ref="M1373:O1373"/>
    <mergeCell ref="P1373:R1373"/>
    <mergeCell ref="J1374:L1374"/>
    <mergeCell ref="M1374:O1374"/>
    <mergeCell ref="P1374:R1374"/>
    <mergeCell ref="J1375:L1375"/>
    <mergeCell ref="M1375:O1375"/>
    <mergeCell ref="P1375:R1375"/>
    <mergeCell ref="J1376:L1376"/>
    <mergeCell ref="M1376:O1376"/>
    <mergeCell ref="P1376:R1376"/>
    <mergeCell ref="J1377:L1377"/>
    <mergeCell ref="M1377:O1377"/>
    <mergeCell ref="P1377:R1377"/>
    <mergeCell ref="J1378:L1378"/>
    <mergeCell ref="M1378:O1378"/>
    <mergeCell ref="P1378:R1378"/>
    <mergeCell ref="J1379:L1379"/>
    <mergeCell ref="M1379:O1379"/>
    <mergeCell ref="P1379:R1379"/>
    <mergeCell ref="J1380:L1380"/>
    <mergeCell ref="M1380:O1380"/>
    <mergeCell ref="P1380:R1380"/>
    <mergeCell ref="J1381:L1381"/>
    <mergeCell ref="M1381:O1381"/>
    <mergeCell ref="P1381:R1381"/>
    <mergeCell ref="J1382:L1382"/>
    <mergeCell ref="M1382:O1382"/>
    <mergeCell ref="P1382:R1382"/>
    <mergeCell ref="J1383:L1383"/>
    <mergeCell ref="M1383:O1383"/>
    <mergeCell ref="P1383:R1383"/>
    <mergeCell ref="J1384:L1384"/>
    <mergeCell ref="M1384:O1384"/>
    <mergeCell ref="P1384:R1384"/>
    <mergeCell ref="J1385:L1385"/>
    <mergeCell ref="M1385:O1385"/>
    <mergeCell ref="P1385:R1385"/>
    <mergeCell ref="J1386:L1386"/>
    <mergeCell ref="M1386:O1386"/>
    <mergeCell ref="P1386:R1386"/>
    <mergeCell ref="J1387:L1387"/>
    <mergeCell ref="M1387:O1387"/>
    <mergeCell ref="P1387:R1387"/>
    <mergeCell ref="J1388:L1388"/>
    <mergeCell ref="M1388:O1388"/>
    <mergeCell ref="P1388:R1388"/>
    <mergeCell ref="J1389:L1389"/>
    <mergeCell ref="M1389:O1389"/>
    <mergeCell ref="P1389:R1389"/>
    <mergeCell ref="J1390:L1390"/>
    <mergeCell ref="M1390:O1390"/>
    <mergeCell ref="P1390:R1390"/>
    <mergeCell ref="J1391:L1391"/>
    <mergeCell ref="M1391:O1391"/>
    <mergeCell ref="P1391:R1391"/>
    <mergeCell ref="J1392:L1392"/>
    <mergeCell ref="M1392:O1392"/>
    <mergeCell ref="P1392:R1392"/>
    <mergeCell ref="J1393:L1393"/>
    <mergeCell ref="M1393:O1393"/>
    <mergeCell ref="P1393:R1393"/>
    <mergeCell ref="J1394:L1394"/>
    <mergeCell ref="M1394:O1394"/>
    <mergeCell ref="P1394:R1394"/>
    <mergeCell ref="J1395:L1395"/>
    <mergeCell ref="M1395:O1395"/>
    <mergeCell ref="P1395:R1395"/>
    <mergeCell ref="J1396:L1396"/>
    <mergeCell ref="M1396:O1396"/>
    <mergeCell ref="P1396:R1396"/>
    <mergeCell ref="J1397:L1397"/>
    <mergeCell ref="M1397:O1397"/>
    <mergeCell ref="P1397:R1397"/>
    <mergeCell ref="J1398:L1398"/>
    <mergeCell ref="M1398:O1398"/>
    <mergeCell ref="P1398:R1398"/>
    <mergeCell ref="J1399:L1399"/>
    <mergeCell ref="M1399:O1399"/>
    <mergeCell ref="P1399:R1399"/>
    <mergeCell ref="J1400:L1400"/>
    <mergeCell ref="M1400:O1400"/>
    <mergeCell ref="P1400:R1400"/>
    <mergeCell ref="J1401:L1401"/>
    <mergeCell ref="M1401:O1401"/>
    <mergeCell ref="P1401:R1401"/>
    <mergeCell ref="J1402:L1402"/>
    <mergeCell ref="M1402:O1402"/>
    <mergeCell ref="P1402:R1402"/>
    <mergeCell ref="J1403:L1403"/>
    <mergeCell ref="M1403:O1403"/>
    <mergeCell ref="P1403:R1403"/>
    <mergeCell ref="J1404:L1404"/>
    <mergeCell ref="M1404:O1404"/>
    <mergeCell ref="P1404:R1404"/>
    <mergeCell ref="J1405:L1405"/>
    <mergeCell ref="M1405:O1405"/>
    <mergeCell ref="P1405:R1405"/>
    <mergeCell ref="J1406:L1406"/>
    <mergeCell ref="M1406:O1406"/>
    <mergeCell ref="P1406:R1406"/>
    <mergeCell ref="J1407:L1407"/>
    <mergeCell ref="M1407:O1407"/>
    <mergeCell ref="P1407:R1407"/>
    <mergeCell ref="J1408:L1408"/>
    <mergeCell ref="M1408:O1408"/>
    <mergeCell ref="P1408:R1408"/>
    <mergeCell ref="J1409:L1409"/>
    <mergeCell ref="M1409:O1409"/>
    <mergeCell ref="P1409:R1409"/>
    <mergeCell ref="J1410:L1410"/>
    <mergeCell ref="M1410:O1410"/>
    <mergeCell ref="P1410:R1410"/>
    <mergeCell ref="J1411:L1411"/>
    <mergeCell ref="M1411:O1411"/>
    <mergeCell ref="P1411:R1411"/>
    <mergeCell ref="J1412:L1412"/>
    <mergeCell ref="M1412:O1412"/>
    <mergeCell ref="P1412:R1412"/>
    <mergeCell ref="J1413:L1413"/>
    <mergeCell ref="M1413:O1413"/>
    <mergeCell ref="P1413:R1413"/>
    <mergeCell ref="J1414:L1414"/>
    <mergeCell ref="M1414:O1414"/>
    <mergeCell ref="P1414:R1414"/>
    <mergeCell ref="J1415:L1415"/>
    <mergeCell ref="M1415:O1415"/>
    <mergeCell ref="P1415:R1415"/>
    <mergeCell ref="J1416:L1416"/>
    <mergeCell ref="M1416:O1416"/>
    <mergeCell ref="P1416:R1416"/>
    <mergeCell ref="J1417:L1417"/>
    <mergeCell ref="M1417:O1417"/>
    <mergeCell ref="P1417:R1417"/>
    <mergeCell ref="J1418:L1418"/>
    <mergeCell ref="M1418:O1418"/>
    <mergeCell ref="P1418:R1418"/>
    <mergeCell ref="J1419:L1419"/>
    <mergeCell ref="M1419:O1419"/>
    <mergeCell ref="P1419:R1419"/>
    <mergeCell ref="J1420:L1420"/>
    <mergeCell ref="M1420:O1420"/>
    <mergeCell ref="P1420:R1420"/>
    <mergeCell ref="J1421:L1421"/>
    <mergeCell ref="M1421:O1421"/>
    <mergeCell ref="P1421:R1421"/>
    <mergeCell ref="J1422:L1422"/>
    <mergeCell ref="M1422:O1422"/>
    <mergeCell ref="P1422:R1422"/>
    <mergeCell ref="J1423:L1423"/>
    <mergeCell ref="M1423:O1423"/>
    <mergeCell ref="P1423:R1423"/>
    <mergeCell ref="J1424:L1424"/>
    <mergeCell ref="M1424:O1424"/>
    <mergeCell ref="P1424:R1424"/>
    <mergeCell ref="J1425:L1425"/>
    <mergeCell ref="M1425:O1425"/>
    <mergeCell ref="P1425:R1425"/>
    <mergeCell ref="J1426:L1426"/>
    <mergeCell ref="M1426:O1426"/>
    <mergeCell ref="P1426:R1426"/>
    <mergeCell ref="J1427:L1427"/>
    <mergeCell ref="M1427:O1427"/>
    <mergeCell ref="P1427:R1427"/>
    <mergeCell ref="J1428:L1428"/>
    <mergeCell ref="M1428:O1428"/>
    <mergeCell ref="P1428:R1428"/>
    <mergeCell ref="J1429:L1429"/>
    <mergeCell ref="M1429:O1429"/>
    <mergeCell ref="P1429:R1429"/>
    <mergeCell ref="J1430:L1430"/>
    <mergeCell ref="M1430:O1430"/>
    <mergeCell ref="P1430:R1430"/>
    <mergeCell ref="J1431:L1431"/>
    <mergeCell ref="M1431:O1431"/>
    <mergeCell ref="P1431:R1431"/>
    <mergeCell ref="J1432:L1432"/>
    <mergeCell ref="M1432:O1432"/>
    <mergeCell ref="P1432:R1432"/>
    <mergeCell ref="J1433:L1433"/>
    <mergeCell ref="M1433:O1433"/>
    <mergeCell ref="P1433:R1433"/>
    <mergeCell ref="J1434:L1434"/>
    <mergeCell ref="M1434:O1434"/>
    <mergeCell ref="P1434:R1434"/>
    <mergeCell ref="J1435:L1435"/>
    <mergeCell ref="M1435:O1435"/>
    <mergeCell ref="P1435:R1435"/>
    <mergeCell ref="J1436:L1436"/>
    <mergeCell ref="M1436:O1436"/>
    <mergeCell ref="P1436:R1436"/>
    <mergeCell ref="J1437:L1437"/>
    <mergeCell ref="M1437:O1437"/>
    <mergeCell ref="P1437:R1437"/>
    <mergeCell ref="J1438:L1438"/>
    <mergeCell ref="M1438:O1438"/>
    <mergeCell ref="P1438:R1438"/>
    <mergeCell ref="J1439:L1439"/>
    <mergeCell ref="M1439:O1439"/>
    <mergeCell ref="P1439:R1439"/>
    <mergeCell ref="J1440:L1440"/>
    <mergeCell ref="M1440:O1440"/>
    <mergeCell ref="P1440:R1440"/>
    <mergeCell ref="J1441:L1441"/>
    <mergeCell ref="M1441:O1441"/>
    <mergeCell ref="P1441:R1441"/>
    <mergeCell ref="J1442:L1442"/>
    <mergeCell ref="M1442:O1442"/>
    <mergeCell ref="P1442:R1442"/>
    <mergeCell ref="J1443:L1443"/>
    <mergeCell ref="M1443:O1443"/>
    <mergeCell ref="P1443:R1443"/>
    <mergeCell ref="J1444:L1444"/>
    <mergeCell ref="M1444:O1444"/>
    <mergeCell ref="P1444:R1444"/>
    <mergeCell ref="J1445:L1445"/>
    <mergeCell ref="M1445:O1445"/>
    <mergeCell ref="P1445:R1445"/>
    <mergeCell ref="J1446:L1446"/>
    <mergeCell ref="M1446:O1446"/>
    <mergeCell ref="P1446:R1446"/>
    <mergeCell ref="J1447:L1447"/>
    <mergeCell ref="M1447:O1447"/>
    <mergeCell ref="P1447:R1447"/>
    <mergeCell ref="J1448:L1448"/>
    <mergeCell ref="M1448:O1448"/>
    <mergeCell ref="P1448:R1448"/>
    <mergeCell ref="J1449:L1449"/>
    <mergeCell ref="M1449:O1449"/>
    <mergeCell ref="P1449:R1449"/>
    <mergeCell ref="J1450:L1450"/>
    <mergeCell ref="M1450:O1450"/>
    <mergeCell ref="P1450:R1450"/>
    <mergeCell ref="J1451:L1451"/>
    <mergeCell ref="M1451:O1451"/>
    <mergeCell ref="P1451:R1451"/>
    <mergeCell ref="J1452:L1452"/>
    <mergeCell ref="M1452:O1452"/>
    <mergeCell ref="P1452:R1452"/>
    <mergeCell ref="J1453:L1453"/>
    <mergeCell ref="M1453:O1453"/>
    <mergeCell ref="P1453:R1453"/>
    <mergeCell ref="J1454:L1454"/>
    <mergeCell ref="M1454:O1454"/>
    <mergeCell ref="P1454:R1454"/>
    <mergeCell ref="J1455:L1455"/>
    <mergeCell ref="M1455:O1455"/>
    <mergeCell ref="P1455:R1455"/>
    <mergeCell ref="J1456:L1456"/>
    <mergeCell ref="M1456:O1456"/>
    <mergeCell ref="P1456:R1456"/>
    <mergeCell ref="J1457:L1457"/>
    <mergeCell ref="M1457:O1457"/>
    <mergeCell ref="P1457:R1457"/>
    <mergeCell ref="J1458:L1458"/>
    <mergeCell ref="M1458:O1458"/>
    <mergeCell ref="P1458:R1458"/>
    <mergeCell ref="J1459:L1459"/>
    <mergeCell ref="M1459:O1459"/>
    <mergeCell ref="P1459:R1459"/>
    <mergeCell ref="J1460:L1460"/>
    <mergeCell ref="M1460:O1460"/>
    <mergeCell ref="P1460:R1460"/>
    <mergeCell ref="J1461:L1461"/>
    <mergeCell ref="M1461:O1461"/>
    <mergeCell ref="P1461:R1461"/>
    <mergeCell ref="J1462:L1462"/>
    <mergeCell ref="M1462:O1462"/>
    <mergeCell ref="P1462:R1462"/>
    <mergeCell ref="J1463:L1463"/>
    <mergeCell ref="M1463:O1463"/>
    <mergeCell ref="P1463:R1463"/>
    <mergeCell ref="J1464:L1464"/>
    <mergeCell ref="M1464:O1464"/>
    <mergeCell ref="P1464:R1464"/>
    <mergeCell ref="J1465:L1465"/>
    <mergeCell ref="M1465:O1465"/>
    <mergeCell ref="P1465:R1465"/>
    <mergeCell ref="J1466:L1466"/>
    <mergeCell ref="M1466:O1466"/>
    <mergeCell ref="P1466:R1466"/>
    <mergeCell ref="J1467:L1467"/>
    <mergeCell ref="M1467:O1467"/>
    <mergeCell ref="P1467:R1467"/>
    <mergeCell ref="J1468:L1468"/>
    <mergeCell ref="M1468:O1468"/>
    <mergeCell ref="P1468:R1468"/>
    <mergeCell ref="J1469:L1469"/>
    <mergeCell ref="M1469:O1469"/>
    <mergeCell ref="P1469:R1469"/>
    <mergeCell ref="J1470:L1470"/>
    <mergeCell ref="M1470:O1470"/>
    <mergeCell ref="P1470:R1470"/>
    <mergeCell ref="J1471:L1471"/>
    <mergeCell ref="M1471:O1471"/>
    <mergeCell ref="P1471:R1471"/>
    <mergeCell ref="J1472:L1472"/>
    <mergeCell ref="M1472:O1472"/>
    <mergeCell ref="P1472:R1472"/>
    <mergeCell ref="J1473:L1473"/>
    <mergeCell ref="M1473:O1473"/>
    <mergeCell ref="P1473:R1473"/>
    <mergeCell ref="J1474:L1474"/>
    <mergeCell ref="M1474:O1474"/>
    <mergeCell ref="P1474:R1474"/>
    <mergeCell ref="J1475:L1475"/>
    <mergeCell ref="M1475:O1475"/>
    <mergeCell ref="P1475:R1475"/>
    <mergeCell ref="J1476:L1476"/>
    <mergeCell ref="M1476:O1476"/>
    <mergeCell ref="P1476:R1476"/>
    <mergeCell ref="J1477:L1477"/>
    <mergeCell ref="M1477:O1477"/>
    <mergeCell ref="P1477:R1477"/>
    <mergeCell ref="J1478:L1478"/>
    <mergeCell ref="M1478:O1478"/>
    <mergeCell ref="P1478:R1478"/>
    <mergeCell ref="J1479:L1479"/>
    <mergeCell ref="M1479:O1479"/>
    <mergeCell ref="P1479:R1479"/>
    <mergeCell ref="J1480:L1480"/>
    <mergeCell ref="M1480:O1480"/>
    <mergeCell ref="P1480:R1480"/>
    <mergeCell ref="J1481:L1481"/>
    <mergeCell ref="M1481:O1481"/>
    <mergeCell ref="P1481:R1481"/>
    <mergeCell ref="J1482:L1482"/>
    <mergeCell ref="M1482:O1482"/>
    <mergeCell ref="P1482:R1482"/>
    <mergeCell ref="J1483:L1483"/>
    <mergeCell ref="M1483:O1483"/>
    <mergeCell ref="P1483:R1483"/>
    <mergeCell ref="J1484:L1484"/>
    <mergeCell ref="M1484:O1484"/>
    <mergeCell ref="P1484:R1484"/>
    <mergeCell ref="J1485:L1485"/>
    <mergeCell ref="M1485:O1485"/>
    <mergeCell ref="P1485:R1485"/>
    <mergeCell ref="J1486:L1486"/>
    <mergeCell ref="M1486:O1486"/>
    <mergeCell ref="P1486:R1486"/>
    <mergeCell ref="J1487:L1487"/>
    <mergeCell ref="M1487:O1487"/>
    <mergeCell ref="P1487:R1487"/>
    <mergeCell ref="J1488:L1488"/>
    <mergeCell ref="M1488:O1488"/>
    <mergeCell ref="P1488:R1488"/>
    <mergeCell ref="J1489:L1489"/>
    <mergeCell ref="M1489:O1489"/>
    <mergeCell ref="P1489:R1489"/>
    <mergeCell ref="J1490:L1490"/>
    <mergeCell ref="M1490:O1490"/>
    <mergeCell ref="P1490:R1490"/>
    <mergeCell ref="J1491:L1491"/>
    <mergeCell ref="M1491:O1491"/>
    <mergeCell ref="P1491:R1491"/>
    <mergeCell ref="J1492:L1492"/>
    <mergeCell ref="M1492:O1492"/>
    <mergeCell ref="P1492:R1492"/>
    <mergeCell ref="J1493:L1493"/>
    <mergeCell ref="M1493:O1493"/>
    <mergeCell ref="P1493:R1493"/>
    <mergeCell ref="J1494:L1494"/>
    <mergeCell ref="M1494:O1494"/>
    <mergeCell ref="P1494:R1494"/>
    <mergeCell ref="J1495:L1495"/>
    <mergeCell ref="M1495:O1495"/>
    <mergeCell ref="P1495:R1495"/>
    <mergeCell ref="J1496:L1496"/>
    <mergeCell ref="M1496:O1496"/>
    <mergeCell ref="P1496:R1496"/>
    <mergeCell ref="J1497:L1497"/>
    <mergeCell ref="M1497:O1497"/>
    <mergeCell ref="P1497:R1497"/>
    <mergeCell ref="J1498:L1498"/>
    <mergeCell ref="M1498:O1498"/>
    <mergeCell ref="P1498:R1498"/>
    <mergeCell ref="J1499:L1499"/>
    <mergeCell ref="M1499:O1499"/>
    <mergeCell ref="P1499:R1499"/>
    <mergeCell ref="J1500:L1500"/>
    <mergeCell ref="M1500:O1500"/>
    <mergeCell ref="P1500:R1500"/>
    <mergeCell ref="J1501:L1501"/>
    <mergeCell ref="M1501:O1501"/>
    <mergeCell ref="P1501:R1501"/>
    <mergeCell ref="J1502:L1502"/>
    <mergeCell ref="M1502:O1502"/>
    <mergeCell ref="P1502:R1502"/>
    <mergeCell ref="J1503:L1503"/>
    <mergeCell ref="M1503:O1503"/>
    <mergeCell ref="P1503:R1503"/>
    <mergeCell ref="J1504:L1504"/>
    <mergeCell ref="M1504:O1504"/>
    <mergeCell ref="P1504:R1504"/>
    <mergeCell ref="J1505:L1505"/>
    <mergeCell ref="M1505:O1505"/>
    <mergeCell ref="P1505:R1505"/>
    <mergeCell ref="J1506:L1506"/>
    <mergeCell ref="M1506:O1506"/>
    <mergeCell ref="P1506:R1506"/>
    <mergeCell ref="J1507:L1507"/>
    <mergeCell ref="M1507:O1507"/>
    <mergeCell ref="P1507:R1507"/>
    <mergeCell ref="J1508:L1508"/>
    <mergeCell ref="M1508:O1508"/>
    <mergeCell ref="P1508:R1508"/>
    <mergeCell ref="J1509:L1509"/>
    <mergeCell ref="M1509:O1509"/>
    <mergeCell ref="P1509:R1509"/>
    <mergeCell ref="J1510:L1510"/>
    <mergeCell ref="M1510:O1510"/>
    <mergeCell ref="P1510:R1510"/>
    <mergeCell ref="J1511:L1511"/>
    <mergeCell ref="M1511:O1511"/>
    <mergeCell ref="P1511:R1511"/>
    <mergeCell ref="J1512:L1512"/>
    <mergeCell ref="M1512:O1512"/>
    <mergeCell ref="P1512:R1512"/>
    <mergeCell ref="J1513:L1513"/>
    <mergeCell ref="M1513:O1513"/>
    <mergeCell ref="P1513:R1513"/>
    <mergeCell ref="J1514:L1514"/>
    <mergeCell ref="M1514:O1514"/>
    <mergeCell ref="P1514:R1514"/>
    <mergeCell ref="J1515:L1515"/>
    <mergeCell ref="M1515:O1515"/>
    <mergeCell ref="P1515:R1515"/>
    <mergeCell ref="J1516:L1516"/>
    <mergeCell ref="M1516:O1516"/>
    <mergeCell ref="P1516:R1516"/>
    <mergeCell ref="J1517:L1517"/>
    <mergeCell ref="M1517:O1517"/>
    <mergeCell ref="P1517:R1517"/>
    <mergeCell ref="J1518:L1518"/>
    <mergeCell ref="M1518:O1518"/>
    <mergeCell ref="P1518:R1518"/>
    <mergeCell ref="J1519:L1519"/>
    <mergeCell ref="M1519:O1519"/>
    <mergeCell ref="P1519:R1519"/>
    <mergeCell ref="J1520:L1520"/>
    <mergeCell ref="M1520:O1520"/>
    <mergeCell ref="P1520:R1520"/>
    <mergeCell ref="J1521:L1521"/>
    <mergeCell ref="M1521:O1521"/>
    <mergeCell ref="P1521:R1521"/>
    <mergeCell ref="J1522:L1522"/>
    <mergeCell ref="M1522:O1522"/>
    <mergeCell ref="P1522:R1522"/>
    <mergeCell ref="J1523:L1523"/>
    <mergeCell ref="M1523:O1523"/>
    <mergeCell ref="P1523:R1523"/>
    <mergeCell ref="J1524:L1524"/>
    <mergeCell ref="M1524:O1524"/>
    <mergeCell ref="P1524:R1524"/>
    <mergeCell ref="J1525:L1525"/>
    <mergeCell ref="M1525:O1525"/>
    <mergeCell ref="P1525:R1525"/>
    <mergeCell ref="J1526:L1526"/>
    <mergeCell ref="M1526:O1526"/>
    <mergeCell ref="P1526:R1526"/>
    <mergeCell ref="J1527:L1527"/>
    <mergeCell ref="M1527:O1527"/>
    <mergeCell ref="P1527:R1527"/>
    <mergeCell ref="J1528:L1528"/>
    <mergeCell ref="M1528:O1528"/>
    <mergeCell ref="P1528:R1528"/>
    <mergeCell ref="J1529:L1529"/>
    <mergeCell ref="M1529:O1529"/>
    <mergeCell ref="P1529:R1529"/>
    <mergeCell ref="J1530:L1530"/>
    <mergeCell ref="M1530:O1530"/>
    <mergeCell ref="P1530:R1530"/>
    <mergeCell ref="J1531:L1531"/>
    <mergeCell ref="M1531:O1531"/>
    <mergeCell ref="P1531:R1531"/>
    <mergeCell ref="J1532:L1532"/>
    <mergeCell ref="M1532:O1532"/>
    <mergeCell ref="P1532:R1532"/>
    <mergeCell ref="J1533:L1533"/>
    <mergeCell ref="M1533:O1533"/>
    <mergeCell ref="P1533:R1533"/>
    <mergeCell ref="J1534:L1534"/>
    <mergeCell ref="M1534:O1534"/>
    <mergeCell ref="P1534:R1534"/>
    <mergeCell ref="J1535:L1535"/>
    <mergeCell ref="M1535:O1535"/>
    <mergeCell ref="P1535:R1535"/>
    <mergeCell ref="J1536:L1536"/>
    <mergeCell ref="M1536:O1536"/>
    <mergeCell ref="P1536:R1536"/>
    <mergeCell ref="J1537:L1537"/>
    <mergeCell ref="M1537:O1537"/>
    <mergeCell ref="P1537:R1537"/>
    <mergeCell ref="J1538:L1538"/>
    <mergeCell ref="M1538:O1538"/>
    <mergeCell ref="P1538:R1538"/>
    <mergeCell ref="J1539:L1539"/>
    <mergeCell ref="M1539:O1539"/>
    <mergeCell ref="P1539:R1539"/>
    <mergeCell ref="J1540:L1540"/>
    <mergeCell ref="M1540:O1540"/>
    <mergeCell ref="P1540:R1540"/>
    <mergeCell ref="J1541:L1541"/>
    <mergeCell ref="M1541:O1541"/>
    <mergeCell ref="P1541:R1541"/>
    <mergeCell ref="J1542:L1542"/>
    <mergeCell ref="M1542:O1542"/>
    <mergeCell ref="P1542:R1542"/>
    <mergeCell ref="J1543:L1543"/>
    <mergeCell ref="M1543:O1543"/>
    <mergeCell ref="P1543:R1543"/>
    <mergeCell ref="J1544:L1544"/>
    <mergeCell ref="M1544:O1544"/>
    <mergeCell ref="P1544:R1544"/>
    <mergeCell ref="J1545:L1545"/>
    <mergeCell ref="M1545:O1545"/>
    <mergeCell ref="P1545:R1545"/>
    <mergeCell ref="J1546:L1546"/>
    <mergeCell ref="M1546:O1546"/>
    <mergeCell ref="P1546:R1546"/>
    <mergeCell ref="J1547:L1547"/>
    <mergeCell ref="M1547:O1547"/>
    <mergeCell ref="P1547:R1547"/>
    <mergeCell ref="J1548:L1548"/>
    <mergeCell ref="M1548:O1548"/>
    <mergeCell ref="P1548:R1548"/>
    <mergeCell ref="J1549:L1549"/>
    <mergeCell ref="M1549:O1549"/>
    <mergeCell ref="P1549:R1549"/>
    <mergeCell ref="J1550:L1550"/>
    <mergeCell ref="M1550:O1550"/>
    <mergeCell ref="P1550:R1550"/>
    <mergeCell ref="J1551:L1551"/>
    <mergeCell ref="M1551:O1551"/>
    <mergeCell ref="P1551:R1551"/>
    <mergeCell ref="J1552:L1552"/>
    <mergeCell ref="M1552:O1552"/>
    <mergeCell ref="P1552:R1552"/>
    <mergeCell ref="J1553:L1553"/>
    <mergeCell ref="M1553:O1553"/>
    <mergeCell ref="P1553:R1553"/>
    <mergeCell ref="J1554:L1554"/>
    <mergeCell ref="M1554:O1554"/>
    <mergeCell ref="P1554:R1554"/>
    <mergeCell ref="J1555:L1555"/>
    <mergeCell ref="M1555:O1555"/>
    <mergeCell ref="P1555:R1555"/>
    <mergeCell ref="J1556:L1556"/>
    <mergeCell ref="M1556:O1556"/>
    <mergeCell ref="P1556:R1556"/>
    <mergeCell ref="J1557:L1557"/>
    <mergeCell ref="M1557:O1557"/>
    <mergeCell ref="P1557:R1557"/>
    <mergeCell ref="J1558:L1558"/>
    <mergeCell ref="M1558:O1558"/>
    <mergeCell ref="P1558:R1558"/>
    <mergeCell ref="J1559:L1559"/>
    <mergeCell ref="M1559:O1559"/>
    <mergeCell ref="P1559:R1559"/>
    <mergeCell ref="J1560:L1560"/>
    <mergeCell ref="M1560:O1560"/>
    <mergeCell ref="P1560:R1560"/>
    <mergeCell ref="J1561:L1561"/>
    <mergeCell ref="M1561:O1561"/>
    <mergeCell ref="P1561:R1561"/>
    <mergeCell ref="J1562:L1562"/>
    <mergeCell ref="M1562:O1562"/>
    <mergeCell ref="P1562:R1562"/>
    <mergeCell ref="J1563:L1563"/>
    <mergeCell ref="M1563:O1563"/>
    <mergeCell ref="P1563:R1563"/>
    <mergeCell ref="J1564:L1564"/>
    <mergeCell ref="M1564:O1564"/>
    <mergeCell ref="P1564:R1564"/>
    <mergeCell ref="J1565:L1565"/>
    <mergeCell ref="M1565:O1565"/>
    <mergeCell ref="P1565:R1565"/>
    <mergeCell ref="J1566:L1566"/>
    <mergeCell ref="M1566:O1566"/>
    <mergeCell ref="P1566:R1566"/>
    <mergeCell ref="J1567:L1567"/>
    <mergeCell ref="M1567:O1567"/>
    <mergeCell ref="P1567:R1567"/>
    <mergeCell ref="J1568:L1568"/>
    <mergeCell ref="M1568:O1568"/>
    <mergeCell ref="P1568:R1568"/>
    <mergeCell ref="J1569:L1569"/>
    <mergeCell ref="M1569:O1569"/>
    <mergeCell ref="P1569:R1569"/>
    <mergeCell ref="J1570:L1570"/>
    <mergeCell ref="M1570:O1570"/>
    <mergeCell ref="P1570:R1570"/>
    <mergeCell ref="J1571:L1571"/>
    <mergeCell ref="M1571:O1571"/>
    <mergeCell ref="P1571:R1571"/>
    <mergeCell ref="J1572:L1572"/>
    <mergeCell ref="M1572:O1572"/>
    <mergeCell ref="P1572:R1572"/>
    <mergeCell ref="J1573:L1573"/>
    <mergeCell ref="M1573:O1573"/>
    <mergeCell ref="P1573:R1573"/>
    <mergeCell ref="J1574:L1574"/>
    <mergeCell ref="M1574:O1574"/>
    <mergeCell ref="P1574:R1574"/>
    <mergeCell ref="J1575:L1575"/>
    <mergeCell ref="M1575:O1575"/>
    <mergeCell ref="P1575:R1575"/>
    <mergeCell ref="J1576:L1576"/>
    <mergeCell ref="M1576:O1576"/>
    <mergeCell ref="P1576:R1576"/>
    <mergeCell ref="J1577:L1577"/>
    <mergeCell ref="M1577:O1577"/>
    <mergeCell ref="P1577:R1577"/>
    <mergeCell ref="J1578:L1578"/>
    <mergeCell ref="M1578:O1578"/>
    <mergeCell ref="P1578:R1578"/>
    <mergeCell ref="J1579:L1579"/>
    <mergeCell ref="M1579:O1579"/>
    <mergeCell ref="P1579:R1579"/>
    <mergeCell ref="J1580:L1580"/>
    <mergeCell ref="M1580:O1580"/>
    <mergeCell ref="P1580:R1580"/>
    <mergeCell ref="J1581:L1581"/>
    <mergeCell ref="M1581:O1581"/>
    <mergeCell ref="P1581:R1581"/>
    <mergeCell ref="J1582:L1582"/>
    <mergeCell ref="M1582:O1582"/>
    <mergeCell ref="P1582:R1582"/>
    <mergeCell ref="J1583:L1583"/>
    <mergeCell ref="M1583:O1583"/>
    <mergeCell ref="P1583:R1583"/>
    <mergeCell ref="J1584:L1584"/>
    <mergeCell ref="M1584:O1584"/>
    <mergeCell ref="P1584:R1584"/>
    <mergeCell ref="J1585:L1585"/>
    <mergeCell ref="M1585:O1585"/>
    <mergeCell ref="P1585:R1585"/>
    <mergeCell ref="J1586:L1586"/>
    <mergeCell ref="M1586:O1586"/>
    <mergeCell ref="P1586:R1586"/>
    <mergeCell ref="J1587:L1587"/>
    <mergeCell ref="M1587:O1587"/>
    <mergeCell ref="P1587:R1587"/>
    <mergeCell ref="J1588:L1588"/>
    <mergeCell ref="M1588:O1588"/>
    <mergeCell ref="P1588:R1588"/>
    <mergeCell ref="J1589:L1589"/>
    <mergeCell ref="M1589:O1589"/>
    <mergeCell ref="P1589:R1589"/>
    <mergeCell ref="J1590:L1590"/>
    <mergeCell ref="M1590:O1590"/>
    <mergeCell ref="P1590:R1590"/>
    <mergeCell ref="J1591:L1591"/>
    <mergeCell ref="M1591:O1591"/>
    <mergeCell ref="P1591:R1591"/>
    <mergeCell ref="J1592:L1592"/>
    <mergeCell ref="M1592:O1592"/>
    <mergeCell ref="P1592:R1592"/>
    <mergeCell ref="J1593:L1593"/>
    <mergeCell ref="M1593:O1593"/>
    <mergeCell ref="P1593:R1593"/>
    <mergeCell ref="J1594:L1594"/>
    <mergeCell ref="M1594:O1594"/>
    <mergeCell ref="P1594:R1594"/>
    <mergeCell ref="J1595:L1595"/>
    <mergeCell ref="M1595:O1595"/>
    <mergeCell ref="P1595:R1595"/>
    <mergeCell ref="J1596:L1596"/>
    <mergeCell ref="M1596:O1596"/>
    <mergeCell ref="P1596:R1596"/>
    <mergeCell ref="J1597:L1597"/>
    <mergeCell ref="M1597:O1597"/>
    <mergeCell ref="P1597:R1597"/>
    <mergeCell ref="J1598:L1598"/>
    <mergeCell ref="M1598:O1598"/>
    <mergeCell ref="P1598:R1598"/>
    <mergeCell ref="J1599:L1599"/>
    <mergeCell ref="M1599:O1599"/>
    <mergeCell ref="P1599:R1599"/>
    <mergeCell ref="J1600:L1600"/>
    <mergeCell ref="M1600:O1600"/>
    <mergeCell ref="P1600:R1600"/>
    <mergeCell ref="J1601:L1601"/>
    <mergeCell ref="M1601:O1601"/>
    <mergeCell ref="P1601:R1601"/>
    <mergeCell ref="J1602:L1602"/>
    <mergeCell ref="M1602:O1602"/>
    <mergeCell ref="P1602:R1602"/>
    <mergeCell ref="J1603:L1603"/>
    <mergeCell ref="M1603:O1603"/>
    <mergeCell ref="P1603:R1603"/>
    <mergeCell ref="J1604:L1604"/>
    <mergeCell ref="M1604:O1604"/>
    <mergeCell ref="P1604:R1604"/>
    <mergeCell ref="J1605:L1605"/>
    <mergeCell ref="M1605:O1605"/>
    <mergeCell ref="P1605:R1605"/>
    <mergeCell ref="J1606:L1606"/>
    <mergeCell ref="M1606:O1606"/>
    <mergeCell ref="P1606:R1606"/>
    <mergeCell ref="J1607:L1607"/>
    <mergeCell ref="M1607:O1607"/>
    <mergeCell ref="P1607:R1607"/>
    <mergeCell ref="J1608:L1608"/>
    <mergeCell ref="M1608:O1608"/>
    <mergeCell ref="P1608:R1608"/>
    <mergeCell ref="J1609:L1609"/>
    <mergeCell ref="M1609:O1609"/>
    <mergeCell ref="P1609:R1609"/>
    <mergeCell ref="J1610:L1610"/>
    <mergeCell ref="M1610:O1610"/>
    <mergeCell ref="P1610:R1610"/>
    <mergeCell ref="J1611:L1611"/>
    <mergeCell ref="M1611:O1611"/>
    <mergeCell ref="P1611:R1611"/>
    <mergeCell ref="J1612:L1612"/>
    <mergeCell ref="M1612:O1612"/>
    <mergeCell ref="P1612:R1612"/>
    <mergeCell ref="J1613:L1613"/>
    <mergeCell ref="M1613:O1613"/>
    <mergeCell ref="P1613:R1613"/>
    <mergeCell ref="J1614:L1614"/>
    <mergeCell ref="M1614:O1614"/>
    <mergeCell ref="P1614:R1614"/>
    <mergeCell ref="J1615:L1615"/>
    <mergeCell ref="M1615:O1615"/>
    <mergeCell ref="P1615:R1615"/>
    <mergeCell ref="J1616:L1616"/>
    <mergeCell ref="M1616:O1616"/>
    <mergeCell ref="P1616:R1616"/>
    <mergeCell ref="J1617:L1617"/>
    <mergeCell ref="M1617:O1617"/>
    <mergeCell ref="P1617:R1617"/>
    <mergeCell ref="J1618:L1618"/>
    <mergeCell ref="M1618:O1618"/>
    <mergeCell ref="P1618:R1618"/>
    <mergeCell ref="J1619:L1619"/>
    <mergeCell ref="M1619:O1619"/>
    <mergeCell ref="P1619:R1619"/>
    <mergeCell ref="J1620:L1620"/>
    <mergeCell ref="M1620:O1620"/>
    <mergeCell ref="P1620:R1620"/>
    <mergeCell ref="J1621:L1621"/>
    <mergeCell ref="M1621:O1621"/>
    <mergeCell ref="P1621:R1621"/>
    <mergeCell ref="J1622:L1622"/>
    <mergeCell ref="M1622:O1622"/>
    <mergeCell ref="P1622:R1622"/>
    <mergeCell ref="J1623:L1623"/>
    <mergeCell ref="M1623:O1623"/>
    <mergeCell ref="P1623:R1623"/>
    <mergeCell ref="J1624:L1624"/>
    <mergeCell ref="M1624:O1624"/>
    <mergeCell ref="P1624:R1624"/>
    <mergeCell ref="J1625:L1625"/>
    <mergeCell ref="M1625:O1625"/>
    <mergeCell ref="P1625:R1625"/>
    <mergeCell ref="J1626:L1626"/>
    <mergeCell ref="M1626:O1626"/>
    <mergeCell ref="P1626:R1626"/>
    <mergeCell ref="J1627:L1627"/>
    <mergeCell ref="M1627:O1627"/>
    <mergeCell ref="P1627:R1627"/>
    <mergeCell ref="J1628:L1628"/>
    <mergeCell ref="M1628:O1628"/>
    <mergeCell ref="P1628:R1628"/>
    <mergeCell ref="J1629:L1629"/>
    <mergeCell ref="M1629:O1629"/>
    <mergeCell ref="P1629:R1629"/>
    <mergeCell ref="J1630:L1630"/>
    <mergeCell ref="M1630:O1630"/>
    <mergeCell ref="P1630:R1630"/>
    <mergeCell ref="J1631:L1631"/>
    <mergeCell ref="M1631:O1631"/>
    <mergeCell ref="P1631:R1631"/>
    <mergeCell ref="J1632:L1632"/>
    <mergeCell ref="M1632:O1632"/>
    <mergeCell ref="P1632:R1632"/>
    <mergeCell ref="J1633:L1633"/>
    <mergeCell ref="M1633:O1633"/>
    <mergeCell ref="P1633:R1633"/>
    <mergeCell ref="J1634:L1634"/>
    <mergeCell ref="M1634:O1634"/>
    <mergeCell ref="P1634:R1634"/>
    <mergeCell ref="J1635:L1635"/>
    <mergeCell ref="M1635:O1635"/>
    <mergeCell ref="P1635:R1635"/>
    <mergeCell ref="J1636:L1636"/>
    <mergeCell ref="M1636:O1636"/>
    <mergeCell ref="P1636:R1636"/>
    <mergeCell ref="J1637:L1637"/>
    <mergeCell ref="M1637:O1637"/>
    <mergeCell ref="P1637:R1637"/>
    <mergeCell ref="J1638:L1638"/>
    <mergeCell ref="M1638:O1638"/>
    <mergeCell ref="P1638:R1638"/>
    <mergeCell ref="J1639:L1639"/>
    <mergeCell ref="M1639:O1639"/>
    <mergeCell ref="P1639:R1639"/>
    <mergeCell ref="J1640:L1640"/>
    <mergeCell ref="M1640:O1640"/>
    <mergeCell ref="P1640:R1640"/>
    <mergeCell ref="J1641:L1641"/>
    <mergeCell ref="M1641:O1641"/>
    <mergeCell ref="P1641:R1641"/>
    <mergeCell ref="J1642:L1642"/>
    <mergeCell ref="M1642:O1642"/>
    <mergeCell ref="P1642:R1642"/>
    <mergeCell ref="J1643:L1643"/>
    <mergeCell ref="M1643:O1643"/>
    <mergeCell ref="P1643:R1643"/>
    <mergeCell ref="J1644:L1644"/>
    <mergeCell ref="M1644:O1644"/>
    <mergeCell ref="P1644:R1644"/>
    <mergeCell ref="J1645:L1645"/>
    <mergeCell ref="M1645:O1645"/>
    <mergeCell ref="P1645:R1645"/>
    <mergeCell ref="J1646:L1646"/>
    <mergeCell ref="M1646:O1646"/>
    <mergeCell ref="P1646:R1646"/>
    <mergeCell ref="J1647:L1647"/>
    <mergeCell ref="M1647:O1647"/>
    <mergeCell ref="P1647:R1647"/>
    <mergeCell ref="J1648:L1648"/>
    <mergeCell ref="M1648:O1648"/>
    <mergeCell ref="P1648:R1648"/>
    <mergeCell ref="J1649:L1649"/>
    <mergeCell ref="M1649:O1649"/>
    <mergeCell ref="P1649:R1649"/>
    <mergeCell ref="J1650:L1650"/>
    <mergeCell ref="M1650:O1650"/>
    <mergeCell ref="P1650:R1650"/>
    <mergeCell ref="J1651:L1651"/>
    <mergeCell ref="M1651:O1651"/>
    <mergeCell ref="P1651:R1651"/>
    <mergeCell ref="J1652:L1652"/>
    <mergeCell ref="M1652:O1652"/>
    <mergeCell ref="P1652:R1652"/>
    <mergeCell ref="J1653:L1653"/>
    <mergeCell ref="M1653:O1653"/>
    <mergeCell ref="P1653:R1653"/>
    <mergeCell ref="J1654:L1654"/>
    <mergeCell ref="M1654:O1654"/>
    <mergeCell ref="P1654:R1654"/>
    <mergeCell ref="J1655:L1655"/>
    <mergeCell ref="M1655:O1655"/>
    <mergeCell ref="P1655:R1655"/>
    <mergeCell ref="J1656:L1656"/>
    <mergeCell ref="M1656:O1656"/>
    <mergeCell ref="P1656:R1656"/>
    <mergeCell ref="J1657:L1657"/>
    <mergeCell ref="M1657:O1657"/>
    <mergeCell ref="P1657:R1657"/>
    <mergeCell ref="J1658:L1658"/>
    <mergeCell ref="M1658:O1658"/>
    <mergeCell ref="P1658:R1658"/>
    <mergeCell ref="J1659:L1659"/>
    <mergeCell ref="M1659:O1659"/>
    <mergeCell ref="P1659:R1659"/>
    <mergeCell ref="J1660:L1660"/>
    <mergeCell ref="M1660:O1660"/>
    <mergeCell ref="P1660:R1660"/>
    <mergeCell ref="J1661:L1661"/>
    <mergeCell ref="M1661:O1661"/>
    <mergeCell ref="P1661:R1661"/>
    <mergeCell ref="J1662:L1662"/>
    <mergeCell ref="M1662:O1662"/>
    <mergeCell ref="P1662:R1662"/>
    <mergeCell ref="J1663:L1663"/>
    <mergeCell ref="M1663:O1663"/>
    <mergeCell ref="P1663:R1663"/>
    <mergeCell ref="J1664:L1664"/>
    <mergeCell ref="M1664:O1664"/>
    <mergeCell ref="P1664:R1664"/>
    <mergeCell ref="J1665:L1665"/>
    <mergeCell ref="M1665:O1665"/>
    <mergeCell ref="P1665:R1665"/>
    <mergeCell ref="J1666:L1666"/>
    <mergeCell ref="M1666:O1666"/>
    <mergeCell ref="P1666:R1666"/>
    <mergeCell ref="J1667:L1667"/>
    <mergeCell ref="M1667:O1667"/>
    <mergeCell ref="P1667:R1667"/>
    <mergeCell ref="J1668:L1668"/>
    <mergeCell ref="M1668:O1668"/>
    <mergeCell ref="P1668:R1668"/>
    <mergeCell ref="J1669:L1669"/>
    <mergeCell ref="M1669:O1669"/>
    <mergeCell ref="P1669:R1669"/>
    <mergeCell ref="J1670:L1670"/>
    <mergeCell ref="M1670:O1670"/>
    <mergeCell ref="P1670:R1670"/>
    <mergeCell ref="J1671:L1671"/>
    <mergeCell ref="M1671:O1671"/>
    <mergeCell ref="P1671:R1671"/>
    <mergeCell ref="J1672:L1672"/>
    <mergeCell ref="M1672:O1672"/>
    <mergeCell ref="P1672:R1672"/>
    <mergeCell ref="J1673:L1673"/>
    <mergeCell ref="M1673:O1673"/>
    <mergeCell ref="P1673:R1673"/>
    <mergeCell ref="J1674:L1674"/>
    <mergeCell ref="M1674:O1674"/>
    <mergeCell ref="P1674:R1674"/>
    <mergeCell ref="J1675:L1675"/>
    <mergeCell ref="M1675:O1675"/>
    <mergeCell ref="P1675:R1675"/>
    <mergeCell ref="J1676:L1676"/>
    <mergeCell ref="M1676:O1676"/>
    <mergeCell ref="P1676:R1676"/>
    <mergeCell ref="J1677:L1677"/>
    <mergeCell ref="M1677:O1677"/>
    <mergeCell ref="P1677:R1677"/>
    <mergeCell ref="J1678:L1678"/>
    <mergeCell ref="M1678:O1678"/>
    <mergeCell ref="P1678:R1678"/>
    <mergeCell ref="J1679:L1679"/>
    <mergeCell ref="M1679:O1679"/>
    <mergeCell ref="P1679:R1679"/>
    <mergeCell ref="J1680:L1680"/>
    <mergeCell ref="M1680:O1680"/>
    <mergeCell ref="P1680:R1680"/>
    <mergeCell ref="J1681:L1681"/>
    <mergeCell ref="M1681:O1681"/>
    <mergeCell ref="P1681:R1681"/>
    <mergeCell ref="J1682:L1682"/>
    <mergeCell ref="M1682:O1682"/>
    <mergeCell ref="P1682:R1682"/>
    <mergeCell ref="J1683:L1683"/>
    <mergeCell ref="M1683:O1683"/>
    <mergeCell ref="P1683:R1683"/>
    <mergeCell ref="J1684:L1684"/>
    <mergeCell ref="M1684:O1684"/>
    <mergeCell ref="P1684:R1684"/>
    <mergeCell ref="J1685:L1685"/>
    <mergeCell ref="M1685:O1685"/>
    <mergeCell ref="P1685:R1685"/>
    <mergeCell ref="J1686:L1686"/>
    <mergeCell ref="M1686:O1686"/>
    <mergeCell ref="P1686:R1686"/>
    <mergeCell ref="J1687:L1687"/>
    <mergeCell ref="M1687:O1687"/>
    <mergeCell ref="P1687:R1687"/>
    <mergeCell ref="J1688:L1688"/>
    <mergeCell ref="M1688:O1688"/>
    <mergeCell ref="P1688:R1688"/>
    <mergeCell ref="J1689:L1689"/>
    <mergeCell ref="M1689:O1689"/>
    <mergeCell ref="P1689:R1689"/>
    <mergeCell ref="J1690:L1690"/>
    <mergeCell ref="M1690:O1690"/>
    <mergeCell ref="P1690:R1690"/>
    <mergeCell ref="J1691:L1691"/>
    <mergeCell ref="M1691:O1691"/>
    <mergeCell ref="P1691:R1691"/>
    <mergeCell ref="J1692:L1692"/>
    <mergeCell ref="M1692:O1692"/>
    <mergeCell ref="P1692:R1692"/>
    <mergeCell ref="J1693:L1693"/>
    <mergeCell ref="M1693:O1693"/>
    <mergeCell ref="P1693:R1693"/>
    <mergeCell ref="J1694:L1694"/>
    <mergeCell ref="M1694:O1694"/>
    <mergeCell ref="P1694:R1694"/>
    <mergeCell ref="J1695:L1695"/>
    <mergeCell ref="M1695:O1695"/>
    <mergeCell ref="P1695:R1695"/>
    <mergeCell ref="J1696:L1696"/>
    <mergeCell ref="M1696:O1696"/>
    <mergeCell ref="P1696:R1696"/>
    <mergeCell ref="J1697:L1697"/>
    <mergeCell ref="M1697:O1697"/>
    <mergeCell ref="P1697:R1697"/>
    <mergeCell ref="J1698:L1698"/>
    <mergeCell ref="M1698:O1698"/>
    <mergeCell ref="P1698:R1698"/>
    <mergeCell ref="J1699:L1699"/>
    <mergeCell ref="M1699:O1699"/>
    <mergeCell ref="P1699:R1699"/>
    <mergeCell ref="J1700:L1700"/>
    <mergeCell ref="M1700:O1700"/>
    <mergeCell ref="P1700:R1700"/>
    <mergeCell ref="J1701:L1701"/>
    <mergeCell ref="M1701:O1701"/>
    <mergeCell ref="P1701:R1701"/>
    <mergeCell ref="J1702:L1702"/>
    <mergeCell ref="M1702:O1702"/>
    <mergeCell ref="P1702:R1702"/>
    <mergeCell ref="J1703:L1703"/>
    <mergeCell ref="M1703:O1703"/>
    <mergeCell ref="P1703:R1703"/>
    <mergeCell ref="J1704:L1704"/>
    <mergeCell ref="M1704:O1704"/>
    <mergeCell ref="P1704:R1704"/>
    <mergeCell ref="J1705:L1705"/>
    <mergeCell ref="M1705:O1705"/>
    <mergeCell ref="P1705:R1705"/>
    <mergeCell ref="J1706:L1706"/>
    <mergeCell ref="M1706:O1706"/>
    <mergeCell ref="P1706:R1706"/>
    <mergeCell ref="J1707:L1707"/>
    <mergeCell ref="M1707:O1707"/>
    <mergeCell ref="P1707:R1707"/>
    <mergeCell ref="J1708:L1708"/>
    <mergeCell ref="M1708:O1708"/>
    <mergeCell ref="P1708:R1708"/>
    <mergeCell ref="J1709:L1709"/>
    <mergeCell ref="M1709:O1709"/>
    <mergeCell ref="P1709:R1709"/>
    <mergeCell ref="J1710:L1710"/>
    <mergeCell ref="M1710:O1710"/>
    <mergeCell ref="P1710:R1710"/>
    <mergeCell ref="J1711:L1711"/>
    <mergeCell ref="M1711:O1711"/>
    <mergeCell ref="P1711:R1711"/>
    <mergeCell ref="J1712:L1712"/>
    <mergeCell ref="M1712:O1712"/>
    <mergeCell ref="P1712:R1712"/>
    <mergeCell ref="J1713:L1713"/>
    <mergeCell ref="M1713:O1713"/>
    <mergeCell ref="P1713:R1713"/>
    <mergeCell ref="J1714:L1714"/>
    <mergeCell ref="M1714:O1714"/>
    <mergeCell ref="P1714:R1714"/>
    <mergeCell ref="J1715:L1715"/>
    <mergeCell ref="M1715:O1715"/>
    <mergeCell ref="P1715:R1715"/>
    <mergeCell ref="J1716:L1716"/>
    <mergeCell ref="M1716:O1716"/>
    <mergeCell ref="P1716:R1716"/>
    <mergeCell ref="J1717:L1717"/>
    <mergeCell ref="M1717:O1717"/>
    <mergeCell ref="P1717:R1717"/>
    <mergeCell ref="J1718:L1718"/>
    <mergeCell ref="M1718:O1718"/>
    <mergeCell ref="P1718:R1718"/>
    <mergeCell ref="J1719:L1719"/>
    <mergeCell ref="M1719:O1719"/>
    <mergeCell ref="P1719:R1719"/>
    <mergeCell ref="J1720:L1720"/>
    <mergeCell ref="M1720:O1720"/>
    <mergeCell ref="P1720:R1720"/>
    <mergeCell ref="J1721:L1721"/>
    <mergeCell ref="M1721:O1721"/>
    <mergeCell ref="P1721:R1721"/>
    <mergeCell ref="J1722:L1722"/>
    <mergeCell ref="M1722:O1722"/>
    <mergeCell ref="P1722:R1722"/>
    <mergeCell ref="J1723:L1723"/>
    <mergeCell ref="M1723:O1723"/>
    <mergeCell ref="P1723:R1723"/>
    <mergeCell ref="J1724:L1724"/>
    <mergeCell ref="M1724:O1724"/>
    <mergeCell ref="P1724:R1724"/>
    <mergeCell ref="J1725:L1725"/>
    <mergeCell ref="M1725:O1725"/>
    <mergeCell ref="P1725:R1725"/>
    <mergeCell ref="J1726:L1726"/>
    <mergeCell ref="M1726:O1726"/>
    <mergeCell ref="P1726:R1726"/>
    <mergeCell ref="J1727:L1727"/>
    <mergeCell ref="M1727:O1727"/>
    <mergeCell ref="P1727:R1727"/>
    <mergeCell ref="J1728:L1728"/>
    <mergeCell ref="M1728:O1728"/>
    <mergeCell ref="P1728:R1728"/>
    <mergeCell ref="J1729:L1729"/>
    <mergeCell ref="M1729:O1729"/>
    <mergeCell ref="P1729:R1729"/>
    <mergeCell ref="J1730:L1730"/>
    <mergeCell ref="M1730:O1730"/>
    <mergeCell ref="P1730:R1730"/>
    <mergeCell ref="J1731:L1731"/>
    <mergeCell ref="M1731:O1731"/>
    <mergeCell ref="P1731:R1731"/>
    <mergeCell ref="J1732:L1732"/>
    <mergeCell ref="M1732:O1732"/>
    <mergeCell ref="P1732:R1732"/>
    <mergeCell ref="J1733:L1733"/>
    <mergeCell ref="M1733:O1733"/>
    <mergeCell ref="P1733:R1733"/>
    <mergeCell ref="J1734:L1734"/>
    <mergeCell ref="M1734:O1734"/>
    <mergeCell ref="P1734:R1734"/>
    <mergeCell ref="J1735:L1735"/>
    <mergeCell ref="M1735:O1735"/>
    <mergeCell ref="P1735:R1735"/>
    <mergeCell ref="J1736:L1736"/>
    <mergeCell ref="M1736:O1736"/>
    <mergeCell ref="P1736:R1736"/>
    <mergeCell ref="J1737:L1737"/>
    <mergeCell ref="M1737:O1737"/>
    <mergeCell ref="P1737:R1737"/>
    <mergeCell ref="J1738:L1738"/>
    <mergeCell ref="M1738:O1738"/>
    <mergeCell ref="P1738:R1738"/>
    <mergeCell ref="J1739:L1739"/>
    <mergeCell ref="M1739:O1739"/>
    <mergeCell ref="P1739:R1739"/>
    <mergeCell ref="J1740:L1740"/>
    <mergeCell ref="M1740:O1740"/>
    <mergeCell ref="P1740:R1740"/>
    <mergeCell ref="J1741:L1741"/>
    <mergeCell ref="M1741:O1741"/>
    <mergeCell ref="P1741:R1741"/>
    <mergeCell ref="J1742:L1742"/>
    <mergeCell ref="M1742:O1742"/>
    <mergeCell ref="P1742:R1742"/>
    <mergeCell ref="J1743:L1743"/>
    <mergeCell ref="M1743:O1743"/>
    <mergeCell ref="P1743:R1743"/>
    <mergeCell ref="J1744:L1744"/>
    <mergeCell ref="M1744:O1744"/>
    <mergeCell ref="P1744:R1744"/>
    <mergeCell ref="J1745:L1745"/>
    <mergeCell ref="M1745:O1745"/>
    <mergeCell ref="P1745:R1745"/>
    <mergeCell ref="J1746:L1746"/>
    <mergeCell ref="M1746:O1746"/>
    <mergeCell ref="P1746:R1746"/>
    <mergeCell ref="J1747:L1747"/>
    <mergeCell ref="M1747:O1747"/>
    <mergeCell ref="P1747:R1747"/>
    <mergeCell ref="J1748:L1748"/>
    <mergeCell ref="M1748:O1748"/>
    <mergeCell ref="P1748:R1748"/>
    <mergeCell ref="J1749:L1749"/>
    <mergeCell ref="M1749:O1749"/>
    <mergeCell ref="P1749:R1749"/>
    <mergeCell ref="J1750:L1750"/>
    <mergeCell ref="M1750:O1750"/>
    <mergeCell ref="P1750:R1750"/>
    <mergeCell ref="J1751:L1751"/>
    <mergeCell ref="M1751:O1751"/>
    <mergeCell ref="P1751:R1751"/>
    <mergeCell ref="J1752:L1752"/>
    <mergeCell ref="M1752:O1752"/>
    <mergeCell ref="P1752:R1752"/>
    <mergeCell ref="J1753:L1753"/>
    <mergeCell ref="M1753:O1753"/>
    <mergeCell ref="P1753:R1753"/>
    <mergeCell ref="J1754:L1754"/>
    <mergeCell ref="M1754:O1754"/>
    <mergeCell ref="P1754:R1754"/>
    <mergeCell ref="J1755:L1755"/>
    <mergeCell ref="M1755:O1755"/>
    <mergeCell ref="P1755:R1755"/>
    <mergeCell ref="J1756:L1756"/>
    <mergeCell ref="M1756:O1756"/>
    <mergeCell ref="P1756:R1756"/>
    <mergeCell ref="J1757:L1757"/>
    <mergeCell ref="M1757:O1757"/>
    <mergeCell ref="P1757:R1757"/>
    <mergeCell ref="J1758:L1758"/>
    <mergeCell ref="M1758:O1758"/>
    <mergeCell ref="P1758:R1758"/>
    <mergeCell ref="J1759:L1759"/>
    <mergeCell ref="M1759:O1759"/>
    <mergeCell ref="P1759:R1759"/>
    <mergeCell ref="J1760:L1760"/>
    <mergeCell ref="M1760:O1760"/>
    <mergeCell ref="P1760:R1760"/>
    <mergeCell ref="J1761:L1761"/>
    <mergeCell ref="M1761:O1761"/>
    <mergeCell ref="P1761:R1761"/>
    <mergeCell ref="J1762:L1762"/>
    <mergeCell ref="M1762:O1762"/>
    <mergeCell ref="P1762:R1762"/>
    <mergeCell ref="J1763:L1763"/>
    <mergeCell ref="M1763:O1763"/>
    <mergeCell ref="P1763:R1763"/>
    <mergeCell ref="J1764:L1764"/>
    <mergeCell ref="M1764:O1764"/>
    <mergeCell ref="P1764:R1764"/>
    <mergeCell ref="J1765:L1765"/>
    <mergeCell ref="M1765:O1765"/>
    <mergeCell ref="P1765:R1765"/>
    <mergeCell ref="J1766:L1766"/>
    <mergeCell ref="M1766:O1766"/>
    <mergeCell ref="P1766:R1766"/>
    <mergeCell ref="J1767:L1767"/>
    <mergeCell ref="M1767:O1767"/>
    <mergeCell ref="P1767:R1767"/>
    <mergeCell ref="J1768:L1768"/>
    <mergeCell ref="M1768:O1768"/>
    <mergeCell ref="P1768:R1768"/>
    <mergeCell ref="J1769:L1769"/>
    <mergeCell ref="M1769:O1769"/>
    <mergeCell ref="P1769:R1769"/>
    <mergeCell ref="J1770:L1770"/>
    <mergeCell ref="M1770:O1770"/>
    <mergeCell ref="P1770:R1770"/>
    <mergeCell ref="J1771:L1771"/>
    <mergeCell ref="M1771:O1771"/>
    <mergeCell ref="P1771:R1771"/>
    <mergeCell ref="J1772:L1772"/>
    <mergeCell ref="M1772:O1772"/>
    <mergeCell ref="P1772:R1772"/>
    <mergeCell ref="J1773:L1773"/>
    <mergeCell ref="M1773:O1773"/>
    <mergeCell ref="P1773:R1773"/>
    <mergeCell ref="J1774:L1774"/>
    <mergeCell ref="M1774:O1774"/>
    <mergeCell ref="P1774:R1774"/>
    <mergeCell ref="J1775:L1775"/>
    <mergeCell ref="M1775:O1775"/>
    <mergeCell ref="P1775:R1775"/>
    <mergeCell ref="J1776:L1776"/>
    <mergeCell ref="M1776:O1776"/>
    <mergeCell ref="P1776:R1776"/>
    <mergeCell ref="J1777:L1777"/>
    <mergeCell ref="M1777:O1777"/>
    <mergeCell ref="P1777:R1777"/>
    <mergeCell ref="J1778:L1778"/>
    <mergeCell ref="M1778:O1778"/>
    <mergeCell ref="P1778:R1778"/>
    <mergeCell ref="J1779:L1779"/>
    <mergeCell ref="M1779:O1779"/>
    <mergeCell ref="P1779:R1779"/>
    <mergeCell ref="J1780:L1780"/>
    <mergeCell ref="M1780:O1780"/>
    <mergeCell ref="P1780:R1780"/>
    <mergeCell ref="J1781:L1781"/>
    <mergeCell ref="M1781:O1781"/>
    <mergeCell ref="P1781:R1781"/>
    <mergeCell ref="J1782:L1782"/>
    <mergeCell ref="M1782:O1782"/>
    <mergeCell ref="P1782:R1782"/>
    <mergeCell ref="J1783:L1783"/>
    <mergeCell ref="M1783:O1783"/>
    <mergeCell ref="P1783:R1783"/>
    <mergeCell ref="J1784:L1784"/>
    <mergeCell ref="M1784:O1784"/>
    <mergeCell ref="P1784:R1784"/>
    <mergeCell ref="J1785:L1785"/>
    <mergeCell ref="M1785:O1785"/>
    <mergeCell ref="P1785:R1785"/>
    <mergeCell ref="J1786:L1786"/>
    <mergeCell ref="M1786:O1786"/>
    <mergeCell ref="P1786:R1786"/>
    <mergeCell ref="J1787:L1787"/>
    <mergeCell ref="M1787:O1787"/>
    <mergeCell ref="P1787:R1787"/>
    <mergeCell ref="J1788:L1788"/>
    <mergeCell ref="M1788:O1788"/>
    <mergeCell ref="P1788:R1788"/>
    <mergeCell ref="J1789:L1789"/>
    <mergeCell ref="M1789:O1789"/>
    <mergeCell ref="P1789:R1789"/>
    <mergeCell ref="J1790:L1790"/>
    <mergeCell ref="M1790:O1790"/>
    <mergeCell ref="P1790:R1790"/>
    <mergeCell ref="J1791:L1791"/>
    <mergeCell ref="M1791:O1791"/>
    <mergeCell ref="P1791:R1791"/>
    <mergeCell ref="J1792:L1792"/>
    <mergeCell ref="M1792:O1792"/>
    <mergeCell ref="P1792:R1792"/>
    <mergeCell ref="J1793:L1793"/>
    <mergeCell ref="M1793:O1793"/>
    <mergeCell ref="P1793:R1793"/>
    <mergeCell ref="J1794:L1794"/>
    <mergeCell ref="M1794:O1794"/>
    <mergeCell ref="P1794:R1794"/>
    <mergeCell ref="J1795:L1795"/>
    <mergeCell ref="M1795:O1795"/>
    <mergeCell ref="P1795:R1795"/>
    <mergeCell ref="J1796:L1796"/>
    <mergeCell ref="M1796:O1796"/>
    <mergeCell ref="P1796:R1796"/>
    <mergeCell ref="J1797:L1797"/>
    <mergeCell ref="M1797:O1797"/>
    <mergeCell ref="P1797:R1797"/>
    <mergeCell ref="J1798:L1798"/>
    <mergeCell ref="M1798:O1798"/>
    <mergeCell ref="P1798:R1798"/>
    <mergeCell ref="J1799:L1799"/>
    <mergeCell ref="M1799:O1799"/>
    <mergeCell ref="P1799:R1799"/>
    <mergeCell ref="J1800:L1800"/>
    <mergeCell ref="M1800:O1800"/>
    <mergeCell ref="P1800:R1800"/>
    <mergeCell ref="J1801:L1801"/>
    <mergeCell ref="M1801:O1801"/>
    <mergeCell ref="P1801:R1801"/>
    <mergeCell ref="J1802:L1802"/>
    <mergeCell ref="M1802:O1802"/>
    <mergeCell ref="P1802:R1802"/>
    <mergeCell ref="J1803:L1803"/>
    <mergeCell ref="M1803:O1803"/>
    <mergeCell ref="P1803:R1803"/>
    <mergeCell ref="J1804:L1804"/>
    <mergeCell ref="M1804:O1804"/>
    <mergeCell ref="P1804:R1804"/>
    <mergeCell ref="J1805:L1805"/>
    <mergeCell ref="M1805:O1805"/>
    <mergeCell ref="P1805:R1805"/>
    <mergeCell ref="J1806:L1806"/>
    <mergeCell ref="M1806:O1806"/>
    <mergeCell ref="P1806:R1806"/>
    <mergeCell ref="J1807:L1807"/>
    <mergeCell ref="M1807:O1807"/>
    <mergeCell ref="P1807:R1807"/>
    <mergeCell ref="J1808:L1808"/>
    <mergeCell ref="M1808:O1808"/>
    <mergeCell ref="P1808:R1808"/>
    <mergeCell ref="J1809:L1809"/>
    <mergeCell ref="M1809:O1809"/>
    <mergeCell ref="P1809:R1809"/>
    <mergeCell ref="J1810:L1810"/>
    <mergeCell ref="M1810:O1810"/>
    <mergeCell ref="P1810:R1810"/>
    <mergeCell ref="J1811:L1811"/>
    <mergeCell ref="M1811:O1811"/>
    <mergeCell ref="P1811:R1811"/>
    <mergeCell ref="J1812:L1812"/>
    <mergeCell ref="M1812:O1812"/>
    <mergeCell ref="P1812:R1812"/>
    <mergeCell ref="J1813:L1813"/>
    <mergeCell ref="M1813:O1813"/>
    <mergeCell ref="P1813:R1813"/>
    <mergeCell ref="J1814:L1814"/>
    <mergeCell ref="M1814:O1814"/>
    <mergeCell ref="P1814:R1814"/>
    <mergeCell ref="J1815:L1815"/>
    <mergeCell ref="M1815:O1815"/>
    <mergeCell ref="P1815:R1815"/>
    <mergeCell ref="J1816:L1816"/>
    <mergeCell ref="M1816:O1816"/>
    <mergeCell ref="P1816:R1816"/>
    <mergeCell ref="J1817:L1817"/>
    <mergeCell ref="M1817:O1817"/>
    <mergeCell ref="P1817:R1817"/>
    <mergeCell ref="J1818:L1818"/>
    <mergeCell ref="M1818:O1818"/>
    <mergeCell ref="P1818:R1818"/>
    <mergeCell ref="J1819:L1819"/>
    <mergeCell ref="M1819:O1819"/>
    <mergeCell ref="P1819:R1819"/>
    <mergeCell ref="J1820:L1820"/>
    <mergeCell ref="M1820:O1820"/>
    <mergeCell ref="P1820:R1820"/>
    <mergeCell ref="J1821:L1821"/>
    <mergeCell ref="M1821:O1821"/>
    <mergeCell ref="P1821:R1821"/>
    <mergeCell ref="J1822:L1822"/>
    <mergeCell ref="M1822:O1822"/>
    <mergeCell ref="P1822:R1822"/>
    <mergeCell ref="J1823:L1823"/>
    <mergeCell ref="M1823:O1823"/>
    <mergeCell ref="P1823:R1823"/>
    <mergeCell ref="J1824:L1824"/>
    <mergeCell ref="M1824:O1824"/>
    <mergeCell ref="P1824:R1824"/>
    <mergeCell ref="J1825:L1825"/>
    <mergeCell ref="M1825:O1825"/>
    <mergeCell ref="P1825:R1825"/>
    <mergeCell ref="J1826:L1826"/>
    <mergeCell ref="M1826:O1826"/>
    <mergeCell ref="P1826:R1826"/>
    <mergeCell ref="J1827:L1827"/>
    <mergeCell ref="M1827:O1827"/>
    <mergeCell ref="P1827:R1827"/>
    <mergeCell ref="J1828:L1828"/>
    <mergeCell ref="M1828:O1828"/>
    <mergeCell ref="P1828:R1828"/>
    <mergeCell ref="J1829:L1829"/>
    <mergeCell ref="M1829:O1829"/>
    <mergeCell ref="P1829:R1829"/>
    <mergeCell ref="J1830:L1830"/>
    <mergeCell ref="M1830:O1830"/>
    <mergeCell ref="P1830:R1830"/>
    <mergeCell ref="J1831:L1831"/>
    <mergeCell ref="M1831:O1831"/>
    <mergeCell ref="P1831:R1831"/>
    <mergeCell ref="J1832:L1832"/>
    <mergeCell ref="M1832:O1832"/>
    <mergeCell ref="P1832:R1832"/>
    <mergeCell ref="J1833:L1833"/>
    <mergeCell ref="M1833:O1833"/>
    <mergeCell ref="P1833:R1833"/>
    <mergeCell ref="J1834:L1834"/>
    <mergeCell ref="M1834:O1834"/>
    <mergeCell ref="P1834:R1834"/>
    <mergeCell ref="J1835:L1835"/>
    <mergeCell ref="M1835:O1835"/>
    <mergeCell ref="P1835:R1835"/>
    <mergeCell ref="J1836:L1836"/>
    <mergeCell ref="M1836:O1836"/>
    <mergeCell ref="P1836:R1836"/>
    <mergeCell ref="J1837:L1837"/>
    <mergeCell ref="M1837:O1837"/>
    <mergeCell ref="P1837:R1837"/>
    <mergeCell ref="J1838:L1838"/>
    <mergeCell ref="M1838:O1838"/>
    <mergeCell ref="P1838:R1838"/>
    <mergeCell ref="J1839:L1839"/>
    <mergeCell ref="M1839:O1839"/>
    <mergeCell ref="P1839:R1839"/>
    <mergeCell ref="J1840:L1840"/>
    <mergeCell ref="M1840:O1840"/>
    <mergeCell ref="P1840:R1840"/>
    <mergeCell ref="J1841:L1841"/>
    <mergeCell ref="M1841:O1841"/>
    <mergeCell ref="P1841:R1841"/>
    <mergeCell ref="J1842:L1842"/>
    <mergeCell ref="M1842:O1842"/>
    <mergeCell ref="P1842:R1842"/>
    <mergeCell ref="J1843:L1843"/>
    <mergeCell ref="M1843:O1843"/>
    <mergeCell ref="P1843:R1843"/>
    <mergeCell ref="J1844:L1844"/>
    <mergeCell ref="M1844:O1844"/>
    <mergeCell ref="P1844:R1844"/>
    <mergeCell ref="J1845:L1845"/>
    <mergeCell ref="M1845:O1845"/>
    <mergeCell ref="P1845:R1845"/>
    <mergeCell ref="J1846:L1846"/>
    <mergeCell ref="M1846:O1846"/>
    <mergeCell ref="P1846:R1846"/>
    <mergeCell ref="J1847:L1847"/>
    <mergeCell ref="M1847:O1847"/>
    <mergeCell ref="P1847:R1847"/>
    <mergeCell ref="J1848:L1848"/>
    <mergeCell ref="M1848:O1848"/>
    <mergeCell ref="P1848:R1848"/>
    <mergeCell ref="J1849:L1849"/>
    <mergeCell ref="M1849:O1849"/>
    <mergeCell ref="P1849:R1849"/>
    <mergeCell ref="J1850:L1850"/>
    <mergeCell ref="M1850:O1850"/>
    <mergeCell ref="P1850:R1850"/>
    <mergeCell ref="J1851:L1851"/>
    <mergeCell ref="M1851:O1851"/>
    <mergeCell ref="P1851:R1851"/>
    <mergeCell ref="J1852:L1852"/>
    <mergeCell ref="M1852:O1852"/>
    <mergeCell ref="P1852:R1852"/>
    <mergeCell ref="J1853:L1853"/>
    <mergeCell ref="M1853:O1853"/>
    <mergeCell ref="P1853:R1853"/>
    <mergeCell ref="J1854:L1854"/>
    <mergeCell ref="M1854:O1854"/>
    <mergeCell ref="P1854:R1854"/>
    <mergeCell ref="J1855:L1855"/>
    <mergeCell ref="M1855:O1855"/>
    <mergeCell ref="P1855:R1855"/>
    <mergeCell ref="J1856:L1856"/>
    <mergeCell ref="M1856:O1856"/>
    <mergeCell ref="P1856:R1856"/>
    <mergeCell ref="J1857:L1857"/>
    <mergeCell ref="M1857:O1857"/>
    <mergeCell ref="P1857:R1857"/>
    <mergeCell ref="J1858:L1858"/>
    <mergeCell ref="M1858:O1858"/>
    <mergeCell ref="P1858:R1858"/>
    <mergeCell ref="J1859:L1859"/>
    <mergeCell ref="M1859:O1859"/>
    <mergeCell ref="P1859:R1859"/>
    <mergeCell ref="J1860:L1860"/>
    <mergeCell ref="M1860:O1860"/>
    <mergeCell ref="P1860:R1860"/>
    <mergeCell ref="J1861:L1861"/>
    <mergeCell ref="M1861:O1861"/>
    <mergeCell ref="P1861:R1861"/>
    <mergeCell ref="J1862:L1862"/>
    <mergeCell ref="M1862:O1862"/>
    <mergeCell ref="P1862:R1862"/>
    <mergeCell ref="J1863:L1863"/>
    <mergeCell ref="M1863:O1863"/>
    <mergeCell ref="P1863:R1863"/>
    <mergeCell ref="J1864:L1864"/>
    <mergeCell ref="M1864:O1864"/>
    <mergeCell ref="P1864:R1864"/>
    <mergeCell ref="J1865:L1865"/>
    <mergeCell ref="M1865:O1865"/>
    <mergeCell ref="P1865:R1865"/>
    <mergeCell ref="J1866:L1866"/>
    <mergeCell ref="M1866:O1866"/>
    <mergeCell ref="P1866:R1866"/>
    <mergeCell ref="J1867:L1867"/>
    <mergeCell ref="M1867:O1867"/>
    <mergeCell ref="P1867:R1867"/>
    <mergeCell ref="J1868:L1868"/>
    <mergeCell ref="M1868:O1868"/>
    <mergeCell ref="P1868:R1868"/>
    <mergeCell ref="J1869:L1869"/>
    <mergeCell ref="M1869:O1869"/>
    <mergeCell ref="P1869:R1869"/>
    <mergeCell ref="J1870:L1870"/>
    <mergeCell ref="M1870:O1870"/>
    <mergeCell ref="P1870:R1870"/>
    <mergeCell ref="J1871:L1871"/>
    <mergeCell ref="M1871:O1871"/>
    <mergeCell ref="P1871:R1871"/>
    <mergeCell ref="J1872:L1872"/>
    <mergeCell ref="M1872:O1872"/>
    <mergeCell ref="P1872:R1872"/>
    <mergeCell ref="J1873:L1873"/>
    <mergeCell ref="M1873:O1873"/>
    <mergeCell ref="P1873:R1873"/>
    <mergeCell ref="J1874:L1874"/>
    <mergeCell ref="M1874:O1874"/>
    <mergeCell ref="P1874:R1874"/>
    <mergeCell ref="J1875:L1875"/>
    <mergeCell ref="M1875:O1875"/>
    <mergeCell ref="P1875:R1875"/>
    <mergeCell ref="J1876:L1876"/>
    <mergeCell ref="M1876:O1876"/>
    <mergeCell ref="P1876:R1876"/>
    <mergeCell ref="J1877:L1877"/>
    <mergeCell ref="M1877:O1877"/>
    <mergeCell ref="P1877:R1877"/>
    <mergeCell ref="J1878:L1878"/>
    <mergeCell ref="M1878:O1878"/>
    <mergeCell ref="P1878:R1878"/>
    <mergeCell ref="J1879:L1879"/>
    <mergeCell ref="M1879:O1879"/>
    <mergeCell ref="P1879:R1879"/>
    <mergeCell ref="J1880:L1880"/>
    <mergeCell ref="M1880:O1880"/>
    <mergeCell ref="P1880:R1880"/>
    <mergeCell ref="J1881:L1881"/>
    <mergeCell ref="M1881:O1881"/>
    <mergeCell ref="P1881:R1881"/>
    <mergeCell ref="J1882:L1882"/>
    <mergeCell ref="M1882:O1882"/>
    <mergeCell ref="P1882:R1882"/>
    <mergeCell ref="J1883:L1883"/>
    <mergeCell ref="M1883:O1883"/>
    <mergeCell ref="P1883:R1883"/>
    <mergeCell ref="J1884:L1884"/>
    <mergeCell ref="M1884:O1884"/>
    <mergeCell ref="P1884:R1884"/>
    <mergeCell ref="J1885:L1885"/>
    <mergeCell ref="M1885:O1885"/>
    <mergeCell ref="P1885:R1885"/>
    <mergeCell ref="J1886:L1886"/>
    <mergeCell ref="M1886:O1886"/>
    <mergeCell ref="P1886:R1886"/>
    <mergeCell ref="J1887:L1887"/>
    <mergeCell ref="M1887:O1887"/>
    <mergeCell ref="P1887:R1887"/>
    <mergeCell ref="J1888:L1888"/>
    <mergeCell ref="M1888:O1888"/>
    <mergeCell ref="P1888:R1888"/>
    <mergeCell ref="J1889:L1889"/>
    <mergeCell ref="M1889:O1889"/>
    <mergeCell ref="P1889:R1889"/>
    <mergeCell ref="J1890:L1890"/>
    <mergeCell ref="M1890:O1890"/>
    <mergeCell ref="P1890:R1890"/>
    <mergeCell ref="J1891:L1891"/>
    <mergeCell ref="M1891:O1891"/>
    <mergeCell ref="P1891:R1891"/>
    <mergeCell ref="J1892:L1892"/>
    <mergeCell ref="M1892:O1892"/>
    <mergeCell ref="P1892:R1892"/>
    <mergeCell ref="J1893:L1893"/>
    <mergeCell ref="M1893:O1893"/>
    <mergeCell ref="P1893:R1893"/>
    <mergeCell ref="J1894:L1894"/>
    <mergeCell ref="M1894:O1894"/>
    <mergeCell ref="P1894:R1894"/>
    <mergeCell ref="J1895:L1895"/>
    <mergeCell ref="M1895:O1895"/>
    <mergeCell ref="P1895:R1895"/>
    <mergeCell ref="J1896:L1896"/>
    <mergeCell ref="M1896:O1896"/>
    <mergeCell ref="P1896:R1896"/>
    <mergeCell ref="J1897:L1897"/>
    <mergeCell ref="M1897:O1897"/>
    <mergeCell ref="P1897:R1897"/>
    <mergeCell ref="J1898:L1898"/>
    <mergeCell ref="M1898:O1898"/>
    <mergeCell ref="P1898:R1898"/>
    <mergeCell ref="J1899:L1899"/>
    <mergeCell ref="M1899:O1899"/>
    <mergeCell ref="P1899:R1899"/>
    <mergeCell ref="J1900:L1900"/>
    <mergeCell ref="M1900:O1900"/>
    <mergeCell ref="P1900:R1900"/>
    <mergeCell ref="J1901:L1901"/>
    <mergeCell ref="M1901:O1901"/>
    <mergeCell ref="P1901:R1901"/>
    <mergeCell ref="J1902:L1902"/>
    <mergeCell ref="M1902:O1902"/>
    <mergeCell ref="P1902:R1902"/>
    <mergeCell ref="J1903:L1903"/>
    <mergeCell ref="M1903:O1903"/>
    <mergeCell ref="P1903:R1903"/>
    <mergeCell ref="J1904:L1904"/>
    <mergeCell ref="M1904:O1904"/>
    <mergeCell ref="P1904:R1904"/>
    <mergeCell ref="J1905:L1905"/>
    <mergeCell ref="M1905:O1905"/>
    <mergeCell ref="P1905:R1905"/>
    <mergeCell ref="J1906:L1906"/>
    <mergeCell ref="M1906:O1906"/>
    <mergeCell ref="P1906:R1906"/>
    <mergeCell ref="J1907:L1907"/>
    <mergeCell ref="M1907:O1907"/>
    <mergeCell ref="P1907:R1907"/>
    <mergeCell ref="J1908:L1908"/>
    <mergeCell ref="M1908:O1908"/>
    <mergeCell ref="P1908:R1908"/>
    <mergeCell ref="J1909:L1909"/>
    <mergeCell ref="M1909:O1909"/>
    <mergeCell ref="P1909:R1909"/>
    <mergeCell ref="J1910:L1910"/>
    <mergeCell ref="M1910:O1910"/>
    <mergeCell ref="P1910:R1910"/>
    <mergeCell ref="J1911:L1911"/>
    <mergeCell ref="M1911:O1911"/>
    <mergeCell ref="P1911:R1911"/>
    <mergeCell ref="J1912:L1912"/>
    <mergeCell ref="M1912:O1912"/>
    <mergeCell ref="P1912:R1912"/>
    <mergeCell ref="J1913:L1913"/>
    <mergeCell ref="M1913:O1913"/>
    <mergeCell ref="P1913:R1913"/>
    <mergeCell ref="J1914:L1914"/>
    <mergeCell ref="M1914:O1914"/>
    <mergeCell ref="P1914:R1914"/>
    <mergeCell ref="J1915:L1915"/>
    <mergeCell ref="M1915:O1915"/>
    <mergeCell ref="P1915:R1915"/>
    <mergeCell ref="J1916:L1916"/>
    <mergeCell ref="M1916:O1916"/>
    <mergeCell ref="P1916:R1916"/>
    <mergeCell ref="J1917:L1917"/>
    <mergeCell ref="M1917:O1917"/>
    <mergeCell ref="P1917:R1917"/>
    <mergeCell ref="J1918:L1918"/>
    <mergeCell ref="M1918:O1918"/>
    <mergeCell ref="P1918:R1918"/>
    <mergeCell ref="J1919:L1919"/>
    <mergeCell ref="M1919:O1919"/>
    <mergeCell ref="P1919:R1919"/>
    <mergeCell ref="J1920:L1920"/>
    <mergeCell ref="M1920:O1920"/>
    <mergeCell ref="P1920:R1920"/>
    <mergeCell ref="J1921:L1921"/>
    <mergeCell ref="M1921:O1921"/>
    <mergeCell ref="P1921:R1921"/>
    <mergeCell ref="J1922:L1922"/>
    <mergeCell ref="M1922:O1922"/>
    <mergeCell ref="P1922:R1922"/>
    <mergeCell ref="J1923:L1923"/>
    <mergeCell ref="M1923:O1923"/>
    <mergeCell ref="P1923:R1923"/>
    <mergeCell ref="J1924:L1924"/>
    <mergeCell ref="M1924:O1924"/>
    <mergeCell ref="P1924:R1924"/>
    <mergeCell ref="J1925:L1925"/>
    <mergeCell ref="M1925:O1925"/>
    <mergeCell ref="P1925:R1925"/>
    <mergeCell ref="J1926:L1926"/>
    <mergeCell ref="M1926:O1926"/>
    <mergeCell ref="P1926:R1926"/>
    <mergeCell ref="J1927:L1927"/>
    <mergeCell ref="M1927:O1927"/>
    <mergeCell ref="P1927:R1927"/>
    <mergeCell ref="J1928:L1928"/>
    <mergeCell ref="M1928:O1928"/>
    <mergeCell ref="P1928:R1928"/>
    <mergeCell ref="J1929:L1929"/>
    <mergeCell ref="M1929:O1929"/>
    <mergeCell ref="P1929:R1929"/>
    <mergeCell ref="J1930:L1930"/>
    <mergeCell ref="M1930:O1930"/>
    <mergeCell ref="P1930:R1930"/>
    <mergeCell ref="J1931:L1931"/>
    <mergeCell ref="M1931:O1931"/>
    <mergeCell ref="P1931:R1931"/>
    <mergeCell ref="J1932:L1932"/>
    <mergeCell ref="M1932:O1932"/>
    <mergeCell ref="P1932:R1932"/>
    <mergeCell ref="J1933:L1933"/>
    <mergeCell ref="M1933:O1933"/>
    <mergeCell ref="P1933:R1933"/>
    <mergeCell ref="J1934:L1934"/>
    <mergeCell ref="M1934:O1934"/>
    <mergeCell ref="P1934:R1934"/>
    <mergeCell ref="J1935:L1935"/>
    <mergeCell ref="M1935:O1935"/>
    <mergeCell ref="P1935:R1935"/>
    <mergeCell ref="J1936:L1936"/>
    <mergeCell ref="M1936:O1936"/>
    <mergeCell ref="P1936:R1936"/>
    <mergeCell ref="J1937:L1937"/>
    <mergeCell ref="M1937:O1937"/>
    <mergeCell ref="P1937:R1937"/>
    <mergeCell ref="J1938:L1938"/>
    <mergeCell ref="M1938:O1938"/>
    <mergeCell ref="P1938:R1938"/>
    <mergeCell ref="J1939:L1939"/>
    <mergeCell ref="M1939:O1939"/>
    <mergeCell ref="P1939:R1939"/>
    <mergeCell ref="J1940:L1940"/>
    <mergeCell ref="M1940:O1940"/>
    <mergeCell ref="P1940:R1940"/>
    <mergeCell ref="J1941:L1941"/>
    <mergeCell ref="M1941:O1941"/>
    <mergeCell ref="P1941:R1941"/>
    <mergeCell ref="J1942:L1942"/>
    <mergeCell ref="M1942:O1942"/>
    <mergeCell ref="P1942:R1942"/>
    <mergeCell ref="J1943:L1943"/>
    <mergeCell ref="M1943:O1943"/>
    <mergeCell ref="P1943:R1943"/>
    <mergeCell ref="J1944:L1944"/>
    <mergeCell ref="M1944:O1944"/>
    <mergeCell ref="P1944:R1944"/>
    <mergeCell ref="J1945:L1945"/>
    <mergeCell ref="M1945:O1945"/>
    <mergeCell ref="P1945:R1945"/>
    <mergeCell ref="J1946:L1946"/>
    <mergeCell ref="M1946:O1946"/>
    <mergeCell ref="P1946:R1946"/>
    <mergeCell ref="J1947:L1947"/>
    <mergeCell ref="M1947:O1947"/>
    <mergeCell ref="P1947:R1947"/>
    <mergeCell ref="J1948:L1948"/>
    <mergeCell ref="M1948:O1948"/>
    <mergeCell ref="P1948:R1948"/>
    <mergeCell ref="J1949:L1949"/>
    <mergeCell ref="M1949:O1949"/>
    <mergeCell ref="P1949:R1949"/>
    <mergeCell ref="J1950:L1950"/>
    <mergeCell ref="M1950:O1950"/>
    <mergeCell ref="P1950:R1950"/>
    <mergeCell ref="J1951:L1951"/>
    <mergeCell ref="M1951:O1951"/>
    <mergeCell ref="P1951:R1951"/>
    <mergeCell ref="J1952:L1952"/>
    <mergeCell ref="M1952:O1952"/>
    <mergeCell ref="P1952:R1952"/>
    <mergeCell ref="J1953:L1953"/>
    <mergeCell ref="M1953:O1953"/>
    <mergeCell ref="P1953:R1953"/>
    <mergeCell ref="J1954:L1954"/>
    <mergeCell ref="M1954:O1954"/>
    <mergeCell ref="P1954:R1954"/>
    <mergeCell ref="J1955:L1955"/>
    <mergeCell ref="M1955:O1955"/>
    <mergeCell ref="P1955:R1955"/>
    <mergeCell ref="J1956:L1956"/>
    <mergeCell ref="M1956:O1956"/>
    <mergeCell ref="P1956:R1956"/>
    <mergeCell ref="J1957:L1957"/>
    <mergeCell ref="M1957:O1957"/>
    <mergeCell ref="P1957:R1957"/>
    <mergeCell ref="J1958:L1958"/>
    <mergeCell ref="M1958:O1958"/>
    <mergeCell ref="P1958:R1958"/>
    <mergeCell ref="J1959:L1959"/>
    <mergeCell ref="M1959:O1959"/>
    <mergeCell ref="P1959:R1959"/>
    <mergeCell ref="J1960:L1960"/>
    <mergeCell ref="M1960:O1960"/>
    <mergeCell ref="P1960:R1960"/>
    <mergeCell ref="J1961:L1961"/>
    <mergeCell ref="M1961:O1961"/>
    <mergeCell ref="P1961:R1961"/>
    <mergeCell ref="J1962:L1962"/>
    <mergeCell ref="M1962:O1962"/>
    <mergeCell ref="P1962:R1962"/>
    <mergeCell ref="J1963:L1963"/>
    <mergeCell ref="M1963:O1963"/>
    <mergeCell ref="P1963:R1963"/>
    <mergeCell ref="J1964:L1964"/>
    <mergeCell ref="M1964:O1964"/>
    <mergeCell ref="P1964:R1964"/>
    <mergeCell ref="J1965:L1965"/>
    <mergeCell ref="M1965:O1965"/>
    <mergeCell ref="P1965:R1965"/>
    <mergeCell ref="J1966:L1966"/>
    <mergeCell ref="M1966:O1966"/>
    <mergeCell ref="P1966:R1966"/>
    <mergeCell ref="J1967:L1967"/>
    <mergeCell ref="M1967:O1967"/>
    <mergeCell ref="P1967:R1967"/>
    <mergeCell ref="J1968:L1968"/>
    <mergeCell ref="M1968:O1968"/>
    <mergeCell ref="P1968:R1968"/>
    <mergeCell ref="J1969:L1969"/>
    <mergeCell ref="M1969:O1969"/>
    <mergeCell ref="P1969:R1969"/>
    <mergeCell ref="J1970:L1970"/>
    <mergeCell ref="M1970:O1970"/>
    <mergeCell ref="P1970:R1970"/>
    <mergeCell ref="J1971:L1971"/>
    <mergeCell ref="M1971:O1971"/>
    <mergeCell ref="P1971:R1971"/>
    <mergeCell ref="J1972:L1972"/>
    <mergeCell ref="M1972:O1972"/>
    <mergeCell ref="P1972:R1972"/>
    <mergeCell ref="J1973:L1973"/>
    <mergeCell ref="M1973:O1973"/>
    <mergeCell ref="P1973:R1973"/>
    <mergeCell ref="J1974:L1974"/>
    <mergeCell ref="M1974:O1974"/>
    <mergeCell ref="P1974:R1974"/>
    <mergeCell ref="J1975:L1975"/>
    <mergeCell ref="M1975:O1975"/>
    <mergeCell ref="P1975:R1975"/>
    <mergeCell ref="J1976:L1976"/>
    <mergeCell ref="M1976:O1976"/>
    <mergeCell ref="P1976:R1976"/>
    <mergeCell ref="J1977:L1977"/>
    <mergeCell ref="M1977:O1977"/>
    <mergeCell ref="P1977:R1977"/>
    <mergeCell ref="J1978:L1978"/>
    <mergeCell ref="M1978:O1978"/>
    <mergeCell ref="P1978:R1978"/>
    <mergeCell ref="J1979:L1979"/>
    <mergeCell ref="M1979:O1979"/>
    <mergeCell ref="P1979:R1979"/>
    <mergeCell ref="J1980:L1980"/>
    <mergeCell ref="M1980:O1980"/>
    <mergeCell ref="P1980:R1980"/>
    <mergeCell ref="J1981:L1981"/>
    <mergeCell ref="M1981:O1981"/>
    <mergeCell ref="P1981:R1981"/>
    <mergeCell ref="J1982:L1982"/>
    <mergeCell ref="M1982:O1982"/>
    <mergeCell ref="P1982:R1982"/>
    <mergeCell ref="J1983:L1983"/>
    <mergeCell ref="M1983:O1983"/>
    <mergeCell ref="P1983:R1983"/>
    <mergeCell ref="J1984:L1984"/>
    <mergeCell ref="M1984:O1984"/>
    <mergeCell ref="P1984:R1984"/>
    <mergeCell ref="J1985:L1985"/>
    <mergeCell ref="M1985:O1985"/>
    <mergeCell ref="P1985:R1985"/>
    <mergeCell ref="J1986:L1986"/>
    <mergeCell ref="M1986:O1986"/>
    <mergeCell ref="P1986:R1986"/>
    <mergeCell ref="J1987:L1987"/>
    <mergeCell ref="M1987:O1987"/>
    <mergeCell ref="P1987:R1987"/>
    <mergeCell ref="J1988:L1988"/>
    <mergeCell ref="M1988:O1988"/>
    <mergeCell ref="P1988:R1988"/>
    <mergeCell ref="J1989:L1989"/>
    <mergeCell ref="M1989:O1989"/>
    <mergeCell ref="P1989:R1989"/>
    <mergeCell ref="J1990:L1990"/>
    <mergeCell ref="M1990:O1990"/>
    <mergeCell ref="P1990:R1990"/>
    <mergeCell ref="J1991:L1991"/>
    <mergeCell ref="M1991:O1991"/>
    <mergeCell ref="P1991:R1991"/>
    <mergeCell ref="J1992:L1992"/>
    <mergeCell ref="M1992:O1992"/>
    <mergeCell ref="P1992:R1992"/>
    <mergeCell ref="J1993:L1993"/>
    <mergeCell ref="M1993:O1993"/>
    <mergeCell ref="P1993:R1993"/>
    <mergeCell ref="J1994:L1994"/>
    <mergeCell ref="M1994:O1994"/>
    <mergeCell ref="P1994:R1994"/>
    <mergeCell ref="J1995:L1995"/>
    <mergeCell ref="M1995:O1995"/>
    <mergeCell ref="P1995:R1995"/>
    <mergeCell ref="J1996:L1996"/>
    <mergeCell ref="M1996:O1996"/>
    <mergeCell ref="P1996:R1996"/>
    <mergeCell ref="J1997:L1997"/>
    <mergeCell ref="M1997:O1997"/>
    <mergeCell ref="P1997:R1997"/>
    <mergeCell ref="J1998:L1998"/>
    <mergeCell ref="M1998:O1998"/>
    <mergeCell ref="P1998:R1998"/>
    <mergeCell ref="J1999:L1999"/>
    <mergeCell ref="M1999:O1999"/>
    <mergeCell ref="P1999:R1999"/>
    <mergeCell ref="J2000:L2000"/>
    <mergeCell ref="M2000:O2000"/>
    <mergeCell ref="P2000:R2000"/>
    <mergeCell ref="J2001:L2001"/>
    <mergeCell ref="M2001:O2001"/>
    <mergeCell ref="P2001:R2001"/>
    <mergeCell ref="J2002:L2002"/>
    <mergeCell ref="M2002:O2002"/>
    <mergeCell ref="P2002:R2002"/>
    <mergeCell ref="J2003:L2003"/>
    <mergeCell ref="M2003:O2003"/>
    <mergeCell ref="P2003:R2003"/>
    <mergeCell ref="J2004:L2004"/>
    <mergeCell ref="M2004:O2004"/>
    <mergeCell ref="P2004:R2004"/>
    <mergeCell ref="J2005:L2005"/>
    <mergeCell ref="M2005:O2005"/>
    <mergeCell ref="P2005:R2005"/>
    <mergeCell ref="J2006:L2006"/>
    <mergeCell ref="M2006:O2006"/>
    <mergeCell ref="P2006:R2006"/>
    <mergeCell ref="J2007:L2007"/>
    <mergeCell ref="M2007:O2007"/>
    <mergeCell ref="P2007:R2007"/>
    <mergeCell ref="J2008:L2008"/>
    <mergeCell ref="M2008:O2008"/>
    <mergeCell ref="P2008:R2008"/>
    <mergeCell ref="J2009:L2009"/>
    <mergeCell ref="M2009:O2009"/>
    <mergeCell ref="P2009:R2009"/>
    <mergeCell ref="J2010:L2010"/>
    <mergeCell ref="M2010:O2010"/>
    <mergeCell ref="P2010:R2010"/>
    <mergeCell ref="J2011:L2011"/>
    <mergeCell ref="M2011:O2011"/>
    <mergeCell ref="P2011:R2011"/>
    <mergeCell ref="J2012:L2012"/>
    <mergeCell ref="M2012:O2012"/>
    <mergeCell ref="P2012:R2012"/>
    <mergeCell ref="J2013:L2013"/>
    <mergeCell ref="M2013:O2013"/>
    <mergeCell ref="P2013:R2013"/>
    <mergeCell ref="J2014:L2014"/>
    <mergeCell ref="M2014:O2014"/>
    <mergeCell ref="P2014:R2014"/>
    <mergeCell ref="J2015:L2015"/>
    <mergeCell ref="M2015:O2015"/>
    <mergeCell ref="P2015:R2015"/>
    <mergeCell ref="J2016:L2016"/>
    <mergeCell ref="M2016:O2016"/>
    <mergeCell ref="P2016:R2016"/>
    <mergeCell ref="J2017:L2017"/>
    <mergeCell ref="M2017:O2017"/>
    <mergeCell ref="P2017:R2017"/>
    <mergeCell ref="J2018:L2018"/>
    <mergeCell ref="M2018:O2018"/>
    <mergeCell ref="P2018:R2018"/>
    <mergeCell ref="J2019:L2019"/>
    <mergeCell ref="M2019:O2019"/>
    <mergeCell ref="P2019:R2019"/>
    <mergeCell ref="J2020:L2020"/>
    <mergeCell ref="M2020:O2020"/>
    <mergeCell ref="P2020:R2020"/>
    <mergeCell ref="J2021:L2021"/>
    <mergeCell ref="M2021:O2021"/>
    <mergeCell ref="P2021:R2021"/>
    <mergeCell ref="J2022:L2022"/>
    <mergeCell ref="M2022:O2022"/>
    <mergeCell ref="P2022:R2022"/>
    <mergeCell ref="J2023:L2023"/>
    <mergeCell ref="M2023:O2023"/>
    <mergeCell ref="P2023:R2023"/>
    <mergeCell ref="J2024:L2024"/>
    <mergeCell ref="M2024:O2024"/>
    <mergeCell ref="P2024:R2024"/>
    <mergeCell ref="J2025:L2025"/>
    <mergeCell ref="M2025:O2025"/>
    <mergeCell ref="P2025:R2025"/>
    <mergeCell ref="J2026:L2026"/>
    <mergeCell ref="M2026:O2026"/>
    <mergeCell ref="P2026:R2026"/>
    <mergeCell ref="J2027:L2027"/>
    <mergeCell ref="M2027:O2027"/>
    <mergeCell ref="P2027:R2027"/>
    <mergeCell ref="J2028:L2028"/>
    <mergeCell ref="M2028:O2028"/>
    <mergeCell ref="P2028:R2028"/>
    <mergeCell ref="J2029:L2029"/>
    <mergeCell ref="M2029:O2029"/>
    <mergeCell ref="P2029:R2029"/>
    <mergeCell ref="J2030:L2030"/>
    <mergeCell ref="M2030:O2030"/>
    <mergeCell ref="P2030:R2030"/>
    <mergeCell ref="J2031:L2031"/>
    <mergeCell ref="M2031:O2031"/>
    <mergeCell ref="P2031:R2031"/>
    <mergeCell ref="J2032:L2032"/>
    <mergeCell ref="M2032:O2032"/>
    <mergeCell ref="P2032:R2032"/>
    <mergeCell ref="J2033:L2033"/>
    <mergeCell ref="M2033:O2033"/>
    <mergeCell ref="P2033:R2033"/>
    <mergeCell ref="J2034:L2034"/>
    <mergeCell ref="M2034:O2034"/>
    <mergeCell ref="P2034:R2034"/>
    <mergeCell ref="J2035:L2035"/>
    <mergeCell ref="M2035:O2035"/>
    <mergeCell ref="P2035:R2035"/>
    <mergeCell ref="J2036:L2036"/>
    <mergeCell ref="M2036:O2036"/>
    <mergeCell ref="P2036:R2036"/>
    <mergeCell ref="J2037:L2037"/>
    <mergeCell ref="M2037:O2037"/>
    <mergeCell ref="P2037:R2037"/>
    <mergeCell ref="J2038:L2038"/>
    <mergeCell ref="M2038:O2038"/>
    <mergeCell ref="P2038:R2038"/>
    <mergeCell ref="J2039:L2039"/>
    <mergeCell ref="M2039:O2039"/>
    <mergeCell ref="P2039:R2039"/>
    <mergeCell ref="J2040:L2040"/>
    <mergeCell ref="M2040:O2040"/>
    <mergeCell ref="P2040:R2040"/>
    <mergeCell ref="J2041:L2041"/>
    <mergeCell ref="M2041:O2041"/>
    <mergeCell ref="P2041:R2041"/>
    <mergeCell ref="J2042:L2042"/>
    <mergeCell ref="M2042:O2042"/>
    <mergeCell ref="P2042:R2042"/>
    <mergeCell ref="J2043:L2043"/>
    <mergeCell ref="M2043:O2043"/>
    <mergeCell ref="P2043:R2043"/>
    <mergeCell ref="J2044:L2044"/>
    <mergeCell ref="M2044:O2044"/>
    <mergeCell ref="P2044:R2044"/>
    <mergeCell ref="J2045:L2045"/>
    <mergeCell ref="M2045:O2045"/>
    <mergeCell ref="P2045:R2045"/>
    <mergeCell ref="J2046:L2046"/>
    <mergeCell ref="M2046:O2046"/>
    <mergeCell ref="P2046:R2046"/>
    <mergeCell ref="J2047:L2047"/>
    <mergeCell ref="M2047:O2047"/>
    <mergeCell ref="P2047:R2047"/>
    <mergeCell ref="J2048:L2048"/>
    <mergeCell ref="M2048:O2048"/>
    <mergeCell ref="P2048:R2048"/>
    <mergeCell ref="J2049:L2049"/>
    <mergeCell ref="M2049:O2049"/>
    <mergeCell ref="P2049:R2049"/>
    <mergeCell ref="J2050:L2050"/>
    <mergeCell ref="M2050:O2050"/>
    <mergeCell ref="P2050:R2050"/>
    <mergeCell ref="J2051:L2051"/>
    <mergeCell ref="M2051:O2051"/>
    <mergeCell ref="P2051:R2051"/>
    <mergeCell ref="J2052:L2052"/>
    <mergeCell ref="M2052:O2052"/>
    <mergeCell ref="P2052:R2052"/>
    <mergeCell ref="J2053:L2053"/>
    <mergeCell ref="M2053:O2053"/>
    <mergeCell ref="P2053:R2053"/>
    <mergeCell ref="J2054:L2054"/>
    <mergeCell ref="M2054:O2054"/>
    <mergeCell ref="P2054:R2054"/>
    <mergeCell ref="J2055:L2055"/>
    <mergeCell ref="M2055:O2055"/>
    <mergeCell ref="P2055:R2055"/>
    <mergeCell ref="J2056:L2056"/>
    <mergeCell ref="M2056:O2056"/>
    <mergeCell ref="P2056:R2056"/>
    <mergeCell ref="J2057:L2057"/>
    <mergeCell ref="M2057:O2057"/>
    <mergeCell ref="P2057:R2057"/>
    <mergeCell ref="J2058:L2058"/>
    <mergeCell ref="M2058:O2058"/>
    <mergeCell ref="P2058:R2058"/>
    <mergeCell ref="J2059:L2059"/>
    <mergeCell ref="M2059:O2059"/>
    <mergeCell ref="P2059:R2059"/>
    <mergeCell ref="J2060:L2060"/>
    <mergeCell ref="M2060:O2060"/>
    <mergeCell ref="P2060:R2060"/>
    <mergeCell ref="J2061:L2061"/>
    <mergeCell ref="M2061:O2061"/>
    <mergeCell ref="P2061:R2061"/>
    <mergeCell ref="J2062:L2062"/>
    <mergeCell ref="M2062:O2062"/>
    <mergeCell ref="P2062:R2062"/>
    <mergeCell ref="J2063:L2063"/>
    <mergeCell ref="M2063:O2063"/>
    <mergeCell ref="P2063:R2063"/>
    <mergeCell ref="J2064:L2064"/>
    <mergeCell ref="M2064:O2064"/>
    <mergeCell ref="P2064:R2064"/>
    <mergeCell ref="J2065:L2065"/>
    <mergeCell ref="M2065:O2065"/>
    <mergeCell ref="P2065:R2065"/>
    <mergeCell ref="J2066:L2066"/>
    <mergeCell ref="M2066:O2066"/>
    <mergeCell ref="P2066:R2066"/>
    <mergeCell ref="J2067:L2067"/>
    <mergeCell ref="M2067:O2067"/>
    <mergeCell ref="P2067:R2067"/>
    <mergeCell ref="J2068:L2068"/>
    <mergeCell ref="M2068:O2068"/>
    <mergeCell ref="P2068:R2068"/>
    <mergeCell ref="J2069:L2069"/>
    <mergeCell ref="M2069:O2069"/>
    <mergeCell ref="P2069:R2069"/>
    <mergeCell ref="J2070:L2070"/>
    <mergeCell ref="M2070:O2070"/>
    <mergeCell ref="P2070:R2070"/>
    <mergeCell ref="J2071:L2071"/>
    <mergeCell ref="M2071:O2071"/>
    <mergeCell ref="P2071:R2071"/>
    <mergeCell ref="J2072:L2072"/>
    <mergeCell ref="M2072:O2072"/>
    <mergeCell ref="P2072:R2072"/>
    <mergeCell ref="J2073:L2073"/>
    <mergeCell ref="M2073:O2073"/>
    <mergeCell ref="P2073:R2073"/>
    <mergeCell ref="J2074:L2074"/>
    <mergeCell ref="M2074:O2074"/>
    <mergeCell ref="P2074:R2074"/>
    <mergeCell ref="J2075:L2075"/>
    <mergeCell ref="M2075:O2075"/>
    <mergeCell ref="P2075:R2075"/>
    <mergeCell ref="J2076:L2076"/>
    <mergeCell ref="M2076:O2076"/>
    <mergeCell ref="P2076:R2076"/>
    <mergeCell ref="J2077:L2077"/>
    <mergeCell ref="M2077:O2077"/>
    <mergeCell ref="P2077:R2077"/>
    <mergeCell ref="J2078:L2078"/>
    <mergeCell ref="M2078:O2078"/>
    <mergeCell ref="P2078:R2078"/>
    <mergeCell ref="J2079:L2079"/>
    <mergeCell ref="M2079:O2079"/>
    <mergeCell ref="P2079:R2079"/>
    <mergeCell ref="J2080:L2080"/>
    <mergeCell ref="M2080:O2080"/>
    <mergeCell ref="P2080:R2080"/>
    <mergeCell ref="J2081:L2081"/>
    <mergeCell ref="M2081:O2081"/>
    <mergeCell ref="P2081:R2081"/>
    <mergeCell ref="J2082:L2082"/>
    <mergeCell ref="M2082:O2082"/>
    <mergeCell ref="P2082:R2082"/>
    <mergeCell ref="J2083:L2083"/>
    <mergeCell ref="M2083:O2083"/>
    <mergeCell ref="P2083:R2083"/>
    <mergeCell ref="J2084:L2084"/>
    <mergeCell ref="M2084:O2084"/>
    <mergeCell ref="P2084:R2084"/>
    <mergeCell ref="J2085:L2085"/>
    <mergeCell ref="M2085:O2085"/>
    <mergeCell ref="P2085:R2085"/>
    <mergeCell ref="J2086:L2086"/>
    <mergeCell ref="M2086:O2086"/>
    <mergeCell ref="P2086:R2086"/>
    <mergeCell ref="J2087:L2087"/>
    <mergeCell ref="M2087:O2087"/>
    <mergeCell ref="P2087:R2087"/>
    <mergeCell ref="J2088:L2088"/>
    <mergeCell ref="M2088:O2088"/>
    <mergeCell ref="P2088:R2088"/>
    <mergeCell ref="J2089:L2089"/>
    <mergeCell ref="M2089:O2089"/>
    <mergeCell ref="P2089:R2089"/>
    <mergeCell ref="J2090:L2090"/>
    <mergeCell ref="M2090:O2090"/>
    <mergeCell ref="P2090:R2090"/>
    <mergeCell ref="J2091:L2091"/>
    <mergeCell ref="M2091:O2091"/>
    <mergeCell ref="P2091:R2091"/>
    <mergeCell ref="J2092:L2092"/>
    <mergeCell ref="M2092:O2092"/>
    <mergeCell ref="P2092:R2092"/>
    <mergeCell ref="J2093:L2093"/>
    <mergeCell ref="M2093:O2093"/>
    <mergeCell ref="P2093:R2093"/>
    <mergeCell ref="J2094:L2094"/>
    <mergeCell ref="M2094:O2094"/>
    <mergeCell ref="P2094:R2094"/>
    <mergeCell ref="J2095:L2095"/>
    <mergeCell ref="M2095:O2095"/>
    <mergeCell ref="P2095:R2095"/>
    <mergeCell ref="J2096:L2096"/>
    <mergeCell ref="M2096:O2096"/>
    <mergeCell ref="P2096:R2096"/>
    <mergeCell ref="J2097:L2097"/>
    <mergeCell ref="M2097:O2097"/>
    <mergeCell ref="P2097:R2097"/>
    <mergeCell ref="J2098:L2098"/>
    <mergeCell ref="M2098:O2098"/>
    <mergeCell ref="P2098:R2098"/>
    <mergeCell ref="J2099:L2099"/>
    <mergeCell ref="M2099:O2099"/>
    <mergeCell ref="P2099:R2099"/>
    <mergeCell ref="J2100:L2100"/>
    <mergeCell ref="M2100:O2100"/>
    <mergeCell ref="P2100:R2100"/>
    <mergeCell ref="J2101:L2101"/>
    <mergeCell ref="M2101:O2101"/>
    <mergeCell ref="P2101:R2101"/>
    <mergeCell ref="J2102:L2102"/>
    <mergeCell ref="M2102:O2102"/>
    <mergeCell ref="P2102:R2102"/>
    <mergeCell ref="J2103:L2103"/>
    <mergeCell ref="M2103:O2103"/>
    <mergeCell ref="P2103:R2103"/>
    <mergeCell ref="J2104:L2104"/>
    <mergeCell ref="M2104:O2104"/>
    <mergeCell ref="P2104:R2104"/>
    <mergeCell ref="J2105:L2105"/>
    <mergeCell ref="M2105:O2105"/>
    <mergeCell ref="P2105:R2105"/>
    <mergeCell ref="J2106:L2106"/>
    <mergeCell ref="M2106:O2106"/>
    <mergeCell ref="P2106:R2106"/>
    <mergeCell ref="J2107:L2107"/>
    <mergeCell ref="M2107:O2107"/>
    <mergeCell ref="P2107:R2107"/>
    <mergeCell ref="J2108:L2108"/>
    <mergeCell ref="M2108:O2108"/>
    <mergeCell ref="P2108:R2108"/>
    <mergeCell ref="J2109:L2109"/>
    <mergeCell ref="M2109:O2109"/>
    <mergeCell ref="P2109:R2109"/>
    <mergeCell ref="J2110:L2110"/>
    <mergeCell ref="M2110:O2110"/>
    <mergeCell ref="P2110:R2110"/>
    <mergeCell ref="J2111:L2111"/>
    <mergeCell ref="M2111:O2111"/>
    <mergeCell ref="P2111:R2111"/>
    <mergeCell ref="J2112:L2112"/>
    <mergeCell ref="M2112:O2112"/>
    <mergeCell ref="P2112:R2112"/>
    <mergeCell ref="J2113:L2113"/>
    <mergeCell ref="M2113:O2113"/>
    <mergeCell ref="P2113:R2113"/>
    <mergeCell ref="J2114:L2114"/>
    <mergeCell ref="M2114:O2114"/>
    <mergeCell ref="P2114:R2114"/>
    <mergeCell ref="J2115:L2115"/>
    <mergeCell ref="M2115:O2115"/>
    <mergeCell ref="P2115:R2115"/>
    <mergeCell ref="J2116:L2116"/>
    <mergeCell ref="M2116:O2116"/>
    <mergeCell ref="P2116:R2116"/>
    <mergeCell ref="J2117:L2117"/>
    <mergeCell ref="M2117:O2117"/>
    <mergeCell ref="P2117:R2117"/>
    <mergeCell ref="J2118:L2118"/>
    <mergeCell ref="M2118:O2118"/>
    <mergeCell ref="P2118:R2118"/>
    <mergeCell ref="J2119:L2119"/>
    <mergeCell ref="M2119:O2119"/>
    <mergeCell ref="P2119:R2119"/>
    <mergeCell ref="J2120:L2120"/>
    <mergeCell ref="M2120:O2120"/>
    <mergeCell ref="P2120:R2120"/>
    <mergeCell ref="J2121:L2121"/>
    <mergeCell ref="M2121:O2121"/>
    <mergeCell ref="P2121:R2121"/>
    <mergeCell ref="J2122:L2122"/>
    <mergeCell ref="M2122:O2122"/>
    <mergeCell ref="P2122:R2122"/>
    <mergeCell ref="J2123:L2123"/>
    <mergeCell ref="M2123:O2123"/>
    <mergeCell ref="P2123:R2123"/>
    <mergeCell ref="J2124:L2124"/>
    <mergeCell ref="M2124:O2124"/>
    <mergeCell ref="P2124:R2124"/>
    <mergeCell ref="J2125:L2125"/>
    <mergeCell ref="M2125:O2125"/>
    <mergeCell ref="P2125:R2125"/>
    <mergeCell ref="J2126:L2126"/>
    <mergeCell ref="M2126:O2126"/>
    <mergeCell ref="P2126:R2126"/>
    <mergeCell ref="J2127:L2127"/>
    <mergeCell ref="M2127:O2127"/>
    <mergeCell ref="P2127:R2127"/>
    <mergeCell ref="J2128:L2128"/>
    <mergeCell ref="M2128:O2128"/>
    <mergeCell ref="P2128:R2128"/>
    <mergeCell ref="J2129:L2129"/>
    <mergeCell ref="M2129:O2129"/>
    <mergeCell ref="P2129:R2129"/>
    <mergeCell ref="J2130:L2130"/>
    <mergeCell ref="M2130:O2130"/>
    <mergeCell ref="P2130:R2130"/>
    <mergeCell ref="J2131:L2131"/>
    <mergeCell ref="M2131:O2131"/>
    <mergeCell ref="P2131:R2131"/>
    <mergeCell ref="J2132:L2132"/>
    <mergeCell ref="M2132:O2132"/>
    <mergeCell ref="P2132:R2132"/>
    <mergeCell ref="J2133:L2133"/>
    <mergeCell ref="M2133:O2133"/>
    <mergeCell ref="P2133:R2133"/>
    <mergeCell ref="J2134:L2134"/>
    <mergeCell ref="M2134:O2134"/>
    <mergeCell ref="P2134:R2134"/>
    <mergeCell ref="J2135:L2135"/>
    <mergeCell ref="M2135:O2135"/>
    <mergeCell ref="P2135:R2135"/>
    <mergeCell ref="J2136:L2136"/>
    <mergeCell ref="M2136:O2136"/>
    <mergeCell ref="P2136:R2136"/>
    <mergeCell ref="J2137:L2137"/>
    <mergeCell ref="M2137:O2137"/>
    <mergeCell ref="P2137:R2137"/>
    <mergeCell ref="J2138:L2138"/>
    <mergeCell ref="M2138:O2138"/>
    <mergeCell ref="P2138:R2138"/>
    <mergeCell ref="J2139:L2139"/>
    <mergeCell ref="M2139:O2139"/>
    <mergeCell ref="P2139:R2139"/>
    <mergeCell ref="J2140:L2140"/>
    <mergeCell ref="M2140:O2140"/>
    <mergeCell ref="P2140:R2140"/>
    <mergeCell ref="J2141:L2141"/>
    <mergeCell ref="M2141:O2141"/>
    <mergeCell ref="P2141:R2141"/>
    <mergeCell ref="J2142:L2142"/>
    <mergeCell ref="M2142:O2142"/>
    <mergeCell ref="P2142:R2142"/>
    <mergeCell ref="J2143:L2143"/>
    <mergeCell ref="M2143:O2143"/>
    <mergeCell ref="P2143:R2143"/>
    <mergeCell ref="J2144:L2144"/>
    <mergeCell ref="M2144:O2144"/>
    <mergeCell ref="P2144:R2144"/>
    <mergeCell ref="J2145:L2145"/>
    <mergeCell ref="M2145:O2145"/>
    <mergeCell ref="P2145:R2145"/>
    <mergeCell ref="J2146:L2146"/>
    <mergeCell ref="M2146:O2146"/>
    <mergeCell ref="P2146:R2146"/>
    <mergeCell ref="J2147:L2147"/>
    <mergeCell ref="M2147:O2147"/>
    <mergeCell ref="P2147:R2147"/>
    <mergeCell ref="J2148:L2148"/>
    <mergeCell ref="M2148:O2148"/>
    <mergeCell ref="P2148:R2148"/>
    <mergeCell ref="J2149:L2149"/>
    <mergeCell ref="M2149:O2149"/>
    <mergeCell ref="P2149:R2149"/>
    <mergeCell ref="J2150:L2150"/>
    <mergeCell ref="M2150:O2150"/>
    <mergeCell ref="P2150:R2150"/>
    <mergeCell ref="J2151:L2151"/>
    <mergeCell ref="M2151:O2151"/>
    <mergeCell ref="P2151:R2151"/>
    <mergeCell ref="J2152:L2152"/>
    <mergeCell ref="M2152:O2152"/>
    <mergeCell ref="P2152:R2152"/>
    <mergeCell ref="J2153:L2153"/>
    <mergeCell ref="M2153:O2153"/>
    <mergeCell ref="P2153:R2153"/>
    <mergeCell ref="J2154:L2154"/>
    <mergeCell ref="M2154:O2154"/>
    <mergeCell ref="P2154:R2154"/>
    <mergeCell ref="J2155:L2155"/>
    <mergeCell ref="M2155:O2155"/>
    <mergeCell ref="P2155:R2155"/>
    <mergeCell ref="J2156:L2156"/>
    <mergeCell ref="M2156:O2156"/>
    <mergeCell ref="P2156:R2156"/>
    <mergeCell ref="J2157:L2157"/>
    <mergeCell ref="M2157:O2157"/>
    <mergeCell ref="P2157:R2157"/>
    <mergeCell ref="J2158:L2158"/>
    <mergeCell ref="M2158:O2158"/>
    <mergeCell ref="P2158:R2158"/>
    <mergeCell ref="J2159:L2159"/>
    <mergeCell ref="M2159:O2159"/>
    <mergeCell ref="P2159:R2159"/>
    <mergeCell ref="J2160:L2160"/>
    <mergeCell ref="M2160:O2160"/>
    <mergeCell ref="P2160:R2160"/>
    <mergeCell ref="J2161:L2161"/>
    <mergeCell ref="M2161:O2161"/>
    <mergeCell ref="P2161:R2161"/>
    <mergeCell ref="J2162:L2162"/>
    <mergeCell ref="M2162:O2162"/>
    <mergeCell ref="P2162:R2162"/>
    <mergeCell ref="J2163:L2163"/>
    <mergeCell ref="M2163:O2163"/>
    <mergeCell ref="P2163:R2163"/>
    <mergeCell ref="J2164:L2164"/>
    <mergeCell ref="M2164:O2164"/>
    <mergeCell ref="P2164:R2164"/>
    <mergeCell ref="J2165:L2165"/>
    <mergeCell ref="M2165:O2165"/>
    <mergeCell ref="P2165:R2165"/>
    <mergeCell ref="J2166:L2166"/>
    <mergeCell ref="M2166:O2166"/>
    <mergeCell ref="P2166:R2166"/>
    <mergeCell ref="J2167:L2167"/>
    <mergeCell ref="M2167:O2167"/>
    <mergeCell ref="P2167:R2167"/>
    <mergeCell ref="J2168:L2168"/>
    <mergeCell ref="M2168:O2168"/>
    <mergeCell ref="P2168:R2168"/>
    <mergeCell ref="J2169:L2169"/>
    <mergeCell ref="M2169:O2169"/>
    <mergeCell ref="P2169:R2169"/>
    <mergeCell ref="J2170:L2170"/>
    <mergeCell ref="M2170:O2170"/>
    <mergeCell ref="P2170:R2170"/>
    <mergeCell ref="J2171:L2171"/>
    <mergeCell ref="M2171:O2171"/>
    <mergeCell ref="P2171:R2171"/>
    <mergeCell ref="J2172:L2172"/>
    <mergeCell ref="M2172:O2172"/>
    <mergeCell ref="P2172:R2172"/>
    <mergeCell ref="J2173:L2173"/>
    <mergeCell ref="M2173:O2173"/>
    <mergeCell ref="P2173:R2173"/>
    <mergeCell ref="J2174:L2174"/>
    <mergeCell ref="M2174:O2174"/>
    <mergeCell ref="P2174:R2174"/>
    <mergeCell ref="J2175:L2175"/>
    <mergeCell ref="M2175:O2175"/>
    <mergeCell ref="P2175:R2175"/>
    <mergeCell ref="J2176:L2176"/>
    <mergeCell ref="M2176:O2176"/>
    <mergeCell ref="P2176:R2176"/>
    <mergeCell ref="J2177:L2177"/>
    <mergeCell ref="M2177:O2177"/>
    <mergeCell ref="P2177:R2177"/>
    <mergeCell ref="J2178:L2178"/>
    <mergeCell ref="M2178:O2178"/>
    <mergeCell ref="P2178:R2178"/>
    <mergeCell ref="J2179:L2179"/>
    <mergeCell ref="M2179:O2179"/>
    <mergeCell ref="P2179:R2179"/>
    <mergeCell ref="J2180:L2180"/>
    <mergeCell ref="M2180:O2180"/>
    <mergeCell ref="P2180:R2180"/>
    <mergeCell ref="J2181:L2181"/>
    <mergeCell ref="M2181:O2181"/>
    <mergeCell ref="P2181:R2181"/>
    <mergeCell ref="J2182:L2182"/>
    <mergeCell ref="M2182:O2182"/>
    <mergeCell ref="P2182:R2182"/>
    <mergeCell ref="J2183:L2183"/>
    <mergeCell ref="M2183:O2183"/>
    <mergeCell ref="P2183:R2183"/>
    <mergeCell ref="J2184:L2184"/>
    <mergeCell ref="M2184:O2184"/>
    <mergeCell ref="P2184:R2184"/>
    <mergeCell ref="J2185:L2185"/>
    <mergeCell ref="M2185:O2185"/>
    <mergeCell ref="P2185:R2185"/>
    <mergeCell ref="J2186:L2186"/>
    <mergeCell ref="M2186:O2186"/>
    <mergeCell ref="P2186:R2186"/>
    <mergeCell ref="J2187:L2187"/>
    <mergeCell ref="M2187:O2187"/>
    <mergeCell ref="P2187:R2187"/>
    <mergeCell ref="J2188:L2188"/>
    <mergeCell ref="M2188:O2188"/>
    <mergeCell ref="P2188:R2188"/>
    <mergeCell ref="J2189:L2189"/>
    <mergeCell ref="M2189:O2189"/>
    <mergeCell ref="P2189:R2189"/>
    <mergeCell ref="J2190:L2190"/>
    <mergeCell ref="M2190:O2190"/>
    <mergeCell ref="P2190:R2190"/>
    <mergeCell ref="J2191:L2191"/>
    <mergeCell ref="M2191:O2191"/>
    <mergeCell ref="P2191:R2191"/>
    <mergeCell ref="J2192:L2192"/>
    <mergeCell ref="M2192:O2192"/>
    <mergeCell ref="P2192:R2192"/>
    <mergeCell ref="J2193:L2193"/>
    <mergeCell ref="M2193:O2193"/>
    <mergeCell ref="P2193:R2193"/>
    <mergeCell ref="J2194:L2194"/>
    <mergeCell ref="M2194:O2194"/>
    <mergeCell ref="P2194:R2194"/>
    <mergeCell ref="J2195:L2195"/>
    <mergeCell ref="M2195:O2195"/>
    <mergeCell ref="P2195:R2195"/>
    <mergeCell ref="J2196:L2196"/>
    <mergeCell ref="M2196:O2196"/>
    <mergeCell ref="P2196:R2196"/>
    <mergeCell ref="J2197:L2197"/>
    <mergeCell ref="M2197:O2197"/>
    <mergeCell ref="P2197:R2197"/>
    <mergeCell ref="J2198:L2198"/>
    <mergeCell ref="M2198:O2198"/>
    <mergeCell ref="P2198:R2198"/>
    <mergeCell ref="J2199:L2199"/>
    <mergeCell ref="M2199:O2199"/>
    <mergeCell ref="P2199:R2199"/>
    <mergeCell ref="J2200:L2200"/>
    <mergeCell ref="M2200:O2200"/>
    <mergeCell ref="P2200:R2200"/>
    <mergeCell ref="J2201:L2201"/>
    <mergeCell ref="M2201:O2201"/>
    <mergeCell ref="P2201:R2201"/>
    <mergeCell ref="J2202:L2202"/>
    <mergeCell ref="M2202:O2202"/>
    <mergeCell ref="P2202:R2202"/>
    <mergeCell ref="J2203:L2203"/>
    <mergeCell ref="M2203:O2203"/>
    <mergeCell ref="P2203:R2203"/>
    <mergeCell ref="J2204:L2204"/>
    <mergeCell ref="M2204:O2204"/>
    <mergeCell ref="P2204:R2204"/>
    <mergeCell ref="J2205:L2205"/>
    <mergeCell ref="M2205:O2205"/>
    <mergeCell ref="P2205:R2205"/>
    <mergeCell ref="J2206:L2206"/>
    <mergeCell ref="M2206:O2206"/>
    <mergeCell ref="P2206:R2206"/>
    <mergeCell ref="J2207:L2207"/>
    <mergeCell ref="M2207:O2207"/>
    <mergeCell ref="P2207:R2207"/>
    <mergeCell ref="J2208:L2208"/>
    <mergeCell ref="M2208:O2208"/>
    <mergeCell ref="P2208:R2208"/>
    <mergeCell ref="J2209:L2209"/>
    <mergeCell ref="M2209:O2209"/>
    <mergeCell ref="P2209:R2209"/>
    <mergeCell ref="J2210:L2210"/>
    <mergeCell ref="M2210:O2210"/>
    <mergeCell ref="P2210:R2210"/>
    <mergeCell ref="J2211:L2211"/>
    <mergeCell ref="M2211:O2211"/>
    <mergeCell ref="P2211:R2211"/>
    <mergeCell ref="J2212:L2212"/>
    <mergeCell ref="M2212:O2212"/>
    <mergeCell ref="P2212:R2212"/>
    <mergeCell ref="J2213:L2213"/>
    <mergeCell ref="M2213:O2213"/>
    <mergeCell ref="P2213:R2213"/>
    <mergeCell ref="J2214:L2214"/>
    <mergeCell ref="M2214:O2214"/>
    <mergeCell ref="P2214:R2214"/>
    <mergeCell ref="J2215:L2215"/>
    <mergeCell ref="M2215:O2215"/>
    <mergeCell ref="P2215:R2215"/>
    <mergeCell ref="J2216:L2216"/>
    <mergeCell ref="M2216:O2216"/>
    <mergeCell ref="P2216:R2216"/>
    <mergeCell ref="J2217:L2217"/>
    <mergeCell ref="M2217:O2217"/>
    <mergeCell ref="P2217:R2217"/>
    <mergeCell ref="J2218:L2218"/>
    <mergeCell ref="M2218:O2218"/>
    <mergeCell ref="P2218:R2218"/>
    <mergeCell ref="J2219:L2219"/>
    <mergeCell ref="M2219:O2219"/>
    <mergeCell ref="P2219:R2219"/>
    <mergeCell ref="J2220:L2220"/>
    <mergeCell ref="M2220:O2220"/>
    <mergeCell ref="P2220:R2220"/>
    <mergeCell ref="J2221:L2221"/>
    <mergeCell ref="M2221:O2221"/>
    <mergeCell ref="P2221:R2221"/>
    <mergeCell ref="J2222:L2222"/>
    <mergeCell ref="M2222:O2222"/>
    <mergeCell ref="P2222:R2222"/>
    <mergeCell ref="J2223:L2223"/>
    <mergeCell ref="M2223:O2223"/>
    <mergeCell ref="P2223:R2223"/>
    <mergeCell ref="J2224:L2224"/>
    <mergeCell ref="M2224:O2224"/>
    <mergeCell ref="P2224:R2224"/>
    <mergeCell ref="J2225:L2225"/>
    <mergeCell ref="M2225:O2225"/>
    <mergeCell ref="P2225:R2225"/>
    <mergeCell ref="J2226:L2226"/>
    <mergeCell ref="M2226:O2226"/>
    <mergeCell ref="P2226:R2226"/>
    <mergeCell ref="J2227:L2227"/>
    <mergeCell ref="M2227:O2227"/>
    <mergeCell ref="P2227:R2227"/>
    <mergeCell ref="J2228:L2228"/>
    <mergeCell ref="M2228:O2228"/>
    <mergeCell ref="P2228:R2228"/>
    <mergeCell ref="J2229:L2229"/>
    <mergeCell ref="M2229:O2229"/>
    <mergeCell ref="P2229:R2229"/>
    <mergeCell ref="J2230:L2230"/>
    <mergeCell ref="M2230:O2230"/>
    <mergeCell ref="P2230:R2230"/>
    <mergeCell ref="J2231:L2231"/>
    <mergeCell ref="M2231:O2231"/>
    <mergeCell ref="P2231:R2231"/>
    <mergeCell ref="J2232:L2232"/>
    <mergeCell ref="M2232:O2232"/>
    <mergeCell ref="P2232:R2232"/>
    <mergeCell ref="J2233:L2233"/>
    <mergeCell ref="M2233:O2233"/>
    <mergeCell ref="P2233:R2233"/>
    <mergeCell ref="J2234:L2234"/>
    <mergeCell ref="M2234:O2234"/>
    <mergeCell ref="P2234:R2234"/>
    <mergeCell ref="J2235:L2235"/>
    <mergeCell ref="M2235:O2235"/>
    <mergeCell ref="P2235:R2235"/>
    <mergeCell ref="J2236:L2236"/>
    <mergeCell ref="M2236:O2236"/>
    <mergeCell ref="P2236:R2236"/>
    <mergeCell ref="J2237:L2237"/>
    <mergeCell ref="M2237:O2237"/>
    <mergeCell ref="P2237:R2237"/>
    <mergeCell ref="J2238:L2238"/>
    <mergeCell ref="M2238:O2238"/>
    <mergeCell ref="P2238:R2238"/>
    <mergeCell ref="J2239:L2239"/>
    <mergeCell ref="M2239:O2239"/>
    <mergeCell ref="P2239:R2239"/>
    <mergeCell ref="J2240:L2240"/>
    <mergeCell ref="M2240:O2240"/>
    <mergeCell ref="P2240:R2240"/>
    <mergeCell ref="J2241:L2241"/>
    <mergeCell ref="M2241:O2241"/>
    <mergeCell ref="P2241:R2241"/>
    <mergeCell ref="J2242:L2242"/>
    <mergeCell ref="M2242:O2242"/>
    <mergeCell ref="P2242:R2242"/>
    <mergeCell ref="J2243:L2243"/>
    <mergeCell ref="M2243:O2243"/>
    <mergeCell ref="P2243:R2243"/>
    <mergeCell ref="J2244:L2244"/>
    <mergeCell ref="M2244:O2244"/>
    <mergeCell ref="P2244:R2244"/>
    <mergeCell ref="J2245:L2245"/>
    <mergeCell ref="M2245:O2245"/>
    <mergeCell ref="P2245:R2245"/>
    <mergeCell ref="J2246:L2246"/>
    <mergeCell ref="M2246:O2246"/>
    <mergeCell ref="P2246:R2246"/>
    <mergeCell ref="J2247:L2247"/>
    <mergeCell ref="M2247:O2247"/>
    <mergeCell ref="P2247:R2247"/>
    <mergeCell ref="J2248:L2248"/>
    <mergeCell ref="M2248:O2248"/>
    <mergeCell ref="P2248:R2248"/>
    <mergeCell ref="J2249:L2249"/>
    <mergeCell ref="M2249:O2249"/>
    <mergeCell ref="P2249:R2249"/>
    <mergeCell ref="J2250:L2250"/>
    <mergeCell ref="M2250:O2250"/>
    <mergeCell ref="P2250:R2250"/>
    <mergeCell ref="J2251:L2251"/>
    <mergeCell ref="M2251:O2251"/>
    <mergeCell ref="P2251:R2251"/>
    <mergeCell ref="J2252:L2252"/>
    <mergeCell ref="M2252:O2252"/>
    <mergeCell ref="P2252:R2252"/>
    <mergeCell ref="J2253:L2253"/>
    <mergeCell ref="M2253:O2253"/>
    <mergeCell ref="P2253:R2253"/>
    <mergeCell ref="J2254:L2254"/>
    <mergeCell ref="M2254:O2254"/>
    <mergeCell ref="P2254:R2254"/>
    <mergeCell ref="J2255:L2255"/>
    <mergeCell ref="M2255:O2255"/>
    <mergeCell ref="P2255:R2255"/>
    <mergeCell ref="J2256:L2256"/>
    <mergeCell ref="M2256:O2256"/>
    <mergeCell ref="P2256:R2256"/>
    <mergeCell ref="J2257:L2257"/>
    <mergeCell ref="M2257:O2257"/>
    <mergeCell ref="P2257:R2257"/>
    <mergeCell ref="J2258:L2258"/>
    <mergeCell ref="M2258:O2258"/>
    <mergeCell ref="P2258:R2258"/>
    <mergeCell ref="J2259:L2259"/>
    <mergeCell ref="M2259:O2259"/>
    <mergeCell ref="P2259:R2259"/>
    <mergeCell ref="J2260:L2260"/>
    <mergeCell ref="M2260:O2260"/>
    <mergeCell ref="P2260:R2260"/>
    <mergeCell ref="J2261:L2261"/>
    <mergeCell ref="M2261:O2261"/>
    <mergeCell ref="P2261:R2261"/>
    <mergeCell ref="J2262:L2262"/>
    <mergeCell ref="M2262:O2262"/>
    <mergeCell ref="P2262:R2262"/>
    <mergeCell ref="J2263:L2263"/>
    <mergeCell ref="M2263:O2263"/>
    <mergeCell ref="P2263:R2263"/>
    <mergeCell ref="J2264:L2264"/>
    <mergeCell ref="M2264:O2264"/>
    <mergeCell ref="P2264:R2264"/>
    <mergeCell ref="J2265:L2265"/>
    <mergeCell ref="M2265:O2265"/>
    <mergeCell ref="P2265:R2265"/>
    <mergeCell ref="J2266:L2266"/>
    <mergeCell ref="M2266:O2266"/>
    <mergeCell ref="P2266:R2266"/>
    <mergeCell ref="J2267:L2267"/>
    <mergeCell ref="M2267:O2267"/>
    <mergeCell ref="P2267:R2267"/>
    <mergeCell ref="J2268:L2268"/>
    <mergeCell ref="M2268:O2268"/>
    <mergeCell ref="P2268:R2268"/>
    <mergeCell ref="J2269:L2269"/>
    <mergeCell ref="M2269:O2269"/>
    <mergeCell ref="P2269:R2269"/>
    <mergeCell ref="J2270:L2270"/>
    <mergeCell ref="M2270:O2270"/>
    <mergeCell ref="P2270:R2270"/>
    <mergeCell ref="J2271:L2271"/>
    <mergeCell ref="M2271:O2271"/>
    <mergeCell ref="P2271:R2271"/>
    <mergeCell ref="J2272:L2272"/>
    <mergeCell ref="M2272:O2272"/>
    <mergeCell ref="P2272:R2272"/>
    <mergeCell ref="J2273:L2273"/>
    <mergeCell ref="M2273:O2273"/>
    <mergeCell ref="P2273:R2273"/>
    <mergeCell ref="J2274:L2274"/>
    <mergeCell ref="M2274:O2274"/>
    <mergeCell ref="P2274:R2274"/>
    <mergeCell ref="J2275:L2275"/>
    <mergeCell ref="M2275:O2275"/>
    <mergeCell ref="P2275:R2275"/>
    <mergeCell ref="J2276:L2276"/>
    <mergeCell ref="M2276:O2276"/>
    <mergeCell ref="P2276:R2276"/>
    <mergeCell ref="J2277:L2277"/>
    <mergeCell ref="M2277:O2277"/>
    <mergeCell ref="P2277:R2277"/>
    <mergeCell ref="J2278:L2278"/>
    <mergeCell ref="M2278:O2278"/>
    <mergeCell ref="P2278:R2278"/>
    <mergeCell ref="J2279:L2279"/>
    <mergeCell ref="M2279:O2279"/>
    <mergeCell ref="P2279:R2279"/>
    <mergeCell ref="J2280:L2280"/>
    <mergeCell ref="M2280:O2280"/>
    <mergeCell ref="P2280:R2280"/>
    <mergeCell ref="J2281:L2281"/>
    <mergeCell ref="M2281:O2281"/>
    <mergeCell ref="P2281:R2281"/>
    <mergeCell ref="J2282:L2282"/>
    <mergeCell ref="M2282:O2282"/>
    <mergeCell ref="P2282:R2282"/>
    <mergeCell ref="J2283:L2283"/>
    <mergeCell ref="M2283:O2283"/>
    <mergeCell ref="P2283:R2283"/>
    <mergeCell ref="J2284:L2284"/>
    <mergeCell ref="M2284:O2284"/>
    <mergeCell ref="P2284:R2284"/>
    <mergeCell ref="J2285:L2285"/>
    <mergeCell ref="M2285:O2285"/>
    <mergeCell ref="P2285:R2285"/>
    <mergeCell ref="J2286:L2286"/>
    <mergeCell ref="M2286:O2286"/>
    <mergeCell ref="P2286:R2286"/>
    <mergeCell ref="J2287:L2287"/>
    <mergeCell ref="M2287:O2287"/>
    <mergeCell ref="P2287:R2287"/>
    <mergeCell ref="J2288:L2288"/>
    <mergeCell ref="M2288:O2288"/>
    <mergeCell ref="P2288:R2288"/>
    <mergeCell ref="J2289:L2289"/>
    <mergeCell ref="M2289:O2289"/>
    <mergeCell ref="P2289:R2289"/>
    <mergeCell ref="J2290:L2290"/>
    <mergeCell ref="M2290:O2290"/>
    <mergeCell ref="P2290:R2290"/>
    <mergeCell ref="J2291:L2291"/>
    <mergeCell ref="M2291:O2291"/>
    <mergeCell ref="P2291:R2291"/>
    <mergeCell ref="J2292:L2292"/>
    <mergeCell ref="M2292:O2292"/>
    <mergeCell ref="P2292:R2292"/>
    <mergeCell ref="J2293:L2293"/>
    <mergeCell ref="M2293:O2293"/>
    <mergeCell ref="P2293:R2293"/>
    <mergeCell ref="J2294:L2294"/>
    <mergeCell ref="M2294:O2294"/>
    <mergeCell ref="P2294:R2294"/>
    <mergeCell ref="J2295:L2295"/>
    <mergeCell ref="M2295:O2295"/>
    <mergeCell ref="P2295:R2295"/>
    <mergeCell ref="J2296:L2296"/>
    <mergeCell ref="M2296:O2296"/>
    <mergeCell ref="P2296:R2296"/>
    <mergeCell ref="J2297:L2297"/>
    <mergeCell ref="M2297:O2297"/>
    <mergeCell ref="P2297:R2297"/>
    <mergeCell ref="J2298:L2298"/>
    <mergeCell ref="M2298:O2298"/>
    <mergeCell ref="P2298:R2298"/>
    <mergeCell ref="J2299:L2299"/>
    <mergeCell ref="M2299:O2299"/>
    <mergeCell ref="P2299:R2299"/>
    <mergeCell ref="J2300:L2300"/>
    <mergeCell ref="M2300:O2300"/>
    <mergeCell ref="P2300:R2300"/>
    <mergeCell ref="J2301:L2301"/>
    <mergeCell ref="M2301:O2301"/>
    <mergeCell ref="P2301:R2301"/>
    <mergeCell ref="J2302:L2302"/>
    <mergeCell ref="M2302:O2302"/>
    <mergeCell ref="P2302:R2302"/>
    <mergeCell ref="J2303:L2303"/>
    <mergeCell ref="M2303:O2303"/>
    <mergeCell ref="P2303:R2303"/>
    <mergeCell ref="J2304:L2304"/>
    <mergeCell ref="M2304:O2304"/>
    <mergeCell ref="P2304:R2304"/>
    <mergeCell ref="J2305:L2305"/>
    <mergeCell ref="M2305:O2305"/>
    <mergeCell ref="P2305:R2305"/>
    <mergeCell ref="J2306:L2306"/>
    <mergeCell ref="M2306:O2306"/>
    <mergeCell ref="P2306:R2306"/>
    <mergeCell ref="J2307:L2307"/>
    <mergeCell ref="M2307:O2307"/>
    <mergeCell ref="P2307:R2307"/>
    <mergeCell ref="J2308:L2308"/>
    <mergeCell ref="M2308:O2308"/>
    <mergeCell ref="P2308:R2308"/>
    <mergeCell ref="J2309:L2309"/>
    <mergeCell ref="M2309:O2309"/>
    <mergeCell ref="P2309:R2309"/>
    <mergeCell ref="J2310:L2310"/>
    <mergeCell ref="M2310:O2310"/>
    <mergeCell ref="P2310:R2310"/>
    <mergeCell ref="J2311:L2311"/>
    <mergeCell ref="M2311:O2311"/>
    <mergeCell ref="P2311:R2311"/>
    <mergeCell ref="J2312:L2312"/>
    <mergeCell ref="M2312:O2312"/>
    <mergeCell ref="P2312:R2312"/>
    <mergeCell ref="J2313:L2313"/>
    <mergeCell ref="M2313:O2313"/>
    <mergeCell ref="P2313:R2313"/>
    <mergeCell ref="J2314:L2314"/>
    <mergeCell ref="M2314:O2314"/>
    <mergeCell ref="P2314:R2314"/>
    <mergeCell ref="J2315:L2315"/>
    <mergeCell ref="M2315:O2315"/>
    <mergeCell ref="P2315:R2315"/>
    <mergeCell ref="J2316:L2316"/>
    <mergeCell ref="M2316:O2316"/>
    <mergeCell ref="P2316:R2316"/>
    <mergeCell ref="J2317:L2317"/>
    <mergeCell ref="M2317:O2317"/>
    <mergeCell ref="P2317:R2317"/>
    <mergeCell ref="J2318:L2318"/>
    <mergeCell ref="M2318:O2318"/>
    <mergeCell ref="P2318:R2318"/>
    <mergeCell ref="J2319:L2319"/>
    <mergeCell ref="M2319:O2319"/>
    <mergeCell ref="P2319:R2319"/>
    <mergeCell ref="J2320:L2320"/>
    <mergeCell ref="M2320:O2320"/>
    <mergeCell ref="P2320:R2320"/>
    <mergeCell ref="J2321:L2321"/>
    <mergeCell ref="M2321:O2321"/>
    <mergeCell ref="P2321:R2321"/>
    <mergeCell ref="J2322:L2322"/>
    <mergeCell ref="M2322:O2322"/>
    <mergeCell ref="P2322:R2322"/>
    <mergeCell ref="J2323:L2323"/>
    <mergeCell ref="M2323:O2323"/>
    <mergeCell ref="P2323:R2323"/>
    <mergeCell ref="J2324:L2324"/>
    <mergeCell ref="M2324:O2324"/>
    <mergeCell ref="P2324:R2324"/>
    <mergeCell ref="J2325:L2325"/>
    <mergeCell ref="M2325:O2325"/>
    <mergeCell ref="P2325:R2325"/>
    <mergeCell ref="J2326:L2326"/>
    <mergeCell ref="M2326:O2326"/>
    <mergeCell ref="P2326:R2326"/>
    <mergeCell ref="J2327:L2327"/>
    <mergeCell ref="M2327:O2327"/>
    <mergeCell ref="P2327:R2327"/>
    <mergeCell ref="J2328:L2328"/>
    <mergeCell ref="M2328:O2328"/>
    <mergeCell ref="P2328:R2328"/>
    <mergeCell ref="J2329:L2329"/>
    <mergeCell ref="M2329:O2329"/>
    <mergeCell ref="P2329:R2329"/>
    <mergeCell ref="J2330:L2330"/>
    <mergeCell ref="M2330:O2330"/>
    <mergeCell ref="P2330:R2330"/>
    <mergeCell ref="J2331:L2331"/>
    <mergeCell ref="M2331:O2331"/>
    <mergeCell ref="P2331:R2331"/>
    <mergeCell ref="J2332:L2332"/>
    <mergeCell ref="M2332:O2332"/>
    <mergeCell ref="P2332:R2332"/>
    <mergeCell ref="J2333:L2333"/>
    <mergeCell ref="M2333:O2333"/>
    <mergeCell ref="P2333:R2333"/>
    <mergeCell ref="J2334:L2334"/>
    <mergeCell ref="M2334:O2334"/>
    <mergeCell ref="P2334:R2334"/>
    <mergeCell ref="J2335:L2335"/>
    <mergeCell ref="M2335:O2335"/>
    <mergeCell ref="P2335:R2335"/>
    <mergeCell ref="J2336:L2336"/>
    <mergeCell ref="M2336:O2336"/>
    <mergeCell ref="P2336:R2336"/>
    <mergeCell ref="J2337:L2337"/>
    <mergeCell ref="M2337:O2337"/>
    <mergeCell ref="P2337:R2337"/>
    <mergeCell ref="J2338:L2338"/>
    <mergeCell ref="M2338:O2338"/>
    <mergeCell ref="P2338:R2338"/>
    <mergeCell ref="J2339:L2339"/>
    <mergeCell ref="M2339:O2339"/>
    <mergeCell ref="P2339:R2339"/>
    <mergeCell ref="J2340:L2340"/>
    <mergeCell ref="M2340:O2340"/>
    <mergeCell ref="P2340:R2340"/>
    <mergeCell ref="J2341:L2341"/>
    <mergeCell ref="M2341:O2341"/>
    <mergeCell ref="P2341:R2341"/>
    <mergeCell ref="J2342:L2342"/>
    <mergeCell ref="M2342:O2342"/>
    <mergeCell ref="P2342:R2342"/>
    <mergeCell ref="J2343:L2343"/>
    <mergeCell ref="M2343:O2343"/>
    <mergeCell ref="P2343:R2343"/>
    <mergeCell ref="J2344:L2344"/>
    <mergeCell ref="M2344:O2344"/>
    <mergeCell ref="P2344:R2344"/>
    <mergeCell ref="J2345:L2345"/>
    <mergeCell ref="M2345:O2345"/>
    <mergeCell ref="P2345:R2345"/>
    <mergeCell ref="J2346:L2346"/>
    <mergeCell ref="M2346:O2346"/>
    <mergeCell ref="P2346:R2346"/>
    <mergeCell ref="J2347:L2347"/>
    <mergeCell ref="M2347:O2347"/>
    <mergeCell ref="P2347:R2347"/>
    <mergeCell ref="J2348:L2348"/>
    <mergeCell ref="M2348:O2348"/>
    <mergeCell ref="P2348:R2348"/>
    <mergeCell ref="J2349:L2349"/>
    <mergeCell ref="M2349:O2349"/>
    <mergeCell ref="P2349:R2349"/>
    <mergeCell ref="J2350:L2350"/>
    <mergeCell ref="M2350:O2350"/>
    <mergeCell ref="P2350:R2350"/>
    <mergeCell ref="J2351:L2351"/>
    <mergeCell ref="M2351:O2351"/>
    <mergeCell ref="P2351:R2351"/>
    <mergeCell ref="J2352:L2352"/>
    <mergeCell ref="M2352:O2352"/>
    <mergeCell ref="P2352:R2352"/>
    <mergeCell ref="J2353:L2353"/>
    <mergeCell ref="M2353:O2353"/>
    <mergeCell ref="P2353:R2353"/>
    <mergeCell ref="J2354:L2354"/>
    <mergeCell ref="M2354:O2354"/>
    <mergeCell ref="P2354:R2354"/>
    <mergeCell ref="J2355:L2355"/>
    <mergeCell ref="M2355:O2355"/>
    <mergeCell ref="P2355:R2355"/>
    <mergeCell ref="J2356:L2356"/>
    <mergeCell ref="M2356:O2356"/>
    <mergeCell ref="P2356:R2356"/>
    <mergeCell ref="J2357:L2357"/>
    <mergeCell ref="M2357:O2357"/>
    <mergeCell ref="P2357:R2357"/>
    <mergeCell ref="J2358:L2358"/>
    <mergeCell ref="M2358:O2358"/>
    <mergeCell ref="P2358:R2358"/>
    <mergeCell ref="J2359:L2359"/>
    <mergeCell ref="M2359:O2359"/>
    <mergeCell ref="P2359:R2359"/>
    <mergeCell ref="J2360:L2360"/>
    <mergeCell ref="M2360:O2360"/>
    <mergeCell ref="P2360:R2360"/>
    <mergeCell ref="J2361:L2361"/>
    <mergeCell ref="M2361:O2361"/>
    <mergeCell ref="P2361:R2361"/>
    <mergeCell ref="J2362:L2362"/>
    <mergeCell ref="M2362:O2362"/>
    <mergeCell ref="P2362:R2362"/>
    <mergeCell ref="J2363:L2363"/>
    <mergeCell ref="M2363:O2363"/>
    <mergeCell ref="P2363:R2363"/>
    <mergeCell ref="J2364:L2364"/>
    <mergeCell ref="M2364:O2364"/>
    <mergeCell ref="P2364:R2364"/>
    <mergeCell ref="J2365:L2365"/>
    <mergeCell ref="M2365:O2365"/>
    <mergeCell ref="P2365:R2365"/>
    <mergeCell ref="J2366:L2366"/>
    <mergeCell ref="M2366:O2366"/>
    <mergeCell ref="P2366:R2366"/>
    <mergeCell ref="J2367:L2367"/>
    <mergeCell ref="M2367:O2367"/>
    <mergeCell ref="P2367:R2367"/>
    <mergeCell ref="J2368:L2368"/>
    <mergeCell ref="M2368:O2368"/>
    <mergeCell ref="P2368:R2368"/>
    <mergeCell ref="J2369:L2369"/>
    <mergeCell ref="M2369:O2369"/>
    <mergeCell ref="P2369:R2369"/>
    <mergeCell ref="J2370:L2370"/>
    <mergeCell ref="M2370:O2370"/>
    <mergeCell ref="P2370:R2370"/>
    <mergeCell ref="J2371:L2371"/>
    <mergeCell ref="M2371:O2371"/>
    <mergeCell ref="P2371:R2371"/>
    <mergeCell ref="J2372:L2372"/>
    <mergeCell ref="M2372:O2372"/>
    <mergeCell ref="P2372:R2372"/>
    <mergeCell ref="J2373:L2373"/>
    <mergeCell ref="M2373:O2373"/>
    <mergeCell ref="P2373:R2373"/>
    <mergeCell ref="J2374:L2374"/>
    <mergeCell ref="M2374:O2374"/>
    <mergeCell ref="P2374:R2374"/>
    <mergeCell ref="J2375:L2375"/>
    <mergeCell ref="M2375:O2375"/>
    <mergeCell ref="P2375:R2375"/>
    <mergeCell ref="J2376:L2376"/>
    <mergeCell ref="M2376:O2376"/>
    <mergeCell ref="P2376:R2376"/>
    <mergeCell ref="J2377:L2377"/>
    <mergeCell ref="M2377:O2377"/>
    <mergeCell ref="P2377:R2377"/>
    <mergeCell ref="J2378:L2378"/>
    <mergeCell ref="M2378:O2378"/>
    <mergeCell ref="P2378:R2378"/>
    <mergeCell ref="J2379:L2379"/>
    <mergeCell ref="M2379:O2379"/>
    <mergeCell ref="P2379:R2379"/>
    <mergeCell ref="J2380:L2380"/>
    <mergeCell ref="M2380:O2380"/>
    <mergeCell ref="P2380:R2380"/>
    <mergeCell ref="J2381:L2381"/>
    <mergeCell ref="M2381:O2381"/>
    <mergeCell ref="P2381:R2381"/>
    <mergeCell ref="J2382:L2382"/>
    <mergeCell ref="M2382:O2382"/>
    <mergeCell ref="P2382:R2382"/>
    <mergeCell ref="J2383:L2383"/>
    <mergeCell ref="M2383:O2383"/>
    <mergeCell ref="P2383:R2383"/>
    <mergeCell ref="J2384:L2384"/>
    <mergeCell ref="M2384:O2384"/>
    <mergeCell ref="P2384:R2384"/>
    <mergeCell ref="J2385:L2385"/>
    <mergeCell ref="M2385:O2385"/>
    <mergeCell ref="P2385:R2385"/>
    <mergeCell ref="J2386:L2386"/>
    <mergeCell ref="M2386:O2386"/>
    <mergeCell ref="P2386:R2386"/>
    <mergeCell ref="J2387:L2387"/>
    <mergeCell ref="M2387:O2387"/>
    <mergeCell ref="P2387:R2387"/>
    <mergeCell ref="J2388:L2388"/>
    <mergeCell ref="M2388:O2388"/>
    <mergeCell ref="P2388:R2388"/>
    <mergeCell ref="J2389:L2389"/>
    <mergeCell ref="M2389:O2389"/>
    <mergeCell ref="P2389:R2389"/>
    <mergeCell ref="J2390:L2390"/>
    <mergeCell ref="M2390:O2390"/>
    <mergeCell ref="P2390:R2390"/>
    <mergeCell ref="J2391:L2391"/>
    <mergeCell ref="M2391:O2391"/>
    <mergeCell ref="P2391:R2391"/>
    <mergeCell ref="J2392:L2392"/>
    <mergeCell ref="M2392:O2392"/>
    <mergeCell ref="P2392:R2392"/>
    <mergeCell ref="J2393:L2393"/>
    <mergeCell ref="M2393:O2393"/>
    <mergeCell ref="P2393:R2393"/>
    <mergeCell ref="J2394:L2394"/>
    <mergeCell ref="M2394:O2394"/>
    <mergeCell ref="P2394:R2394"/>
    <mergeCell ref="J2395:L2395"/>
    <mergeCell ref="M2395:O2395"/>
    <mergeCell ref="P2395:R2395"/>
    <mergeCell ref="J2396:L2396"/>
    <mergeCell ref="M2396:O2396"/>
    <mergeCell ref="P2396:R2396"/>
    <mergeCell ref="J2397:L2397"/>
    <mergeCell ref="M2397:O2397"/>
    <mergeCell ref="P2397:R2397"/>
    <mergeCell ref="J2398:L2398"/>
    <mergeCell ref="M2398:O2398"/>
    <mergeCell ref="P2398:R2398"/>
    <mergeCell ref="J2399:L2399"/>
    <mergeCell ref="M2399:O2399"/>
    <mergeCell ref="P2399:R2399"/>
    <mergeCell ref="J2400:L2400"/>
    <mergeCell ref="M2400:O2400"/>
    <mergeCell ref="P2400:R2400"/>
    <mergeCell ref="J2401:L2401"/>
    <mergeCell ref="M2401:O2401"/>
    <mergeCell ref="P2401:R2401"/>
    <mergeCell ref="J2402:L2402"/>
    <mergeCell ref="M2402:O2402"/>
    <mergeCell ref="P2402:R2402"/>
    <mergeCell ref="J2403:L2403"/>
    <mergeCell ref="M2403:O2403"/>
    <mergeCell ref="P2403:R2403"/>
    <mergeCell ref="J2404:L2404"/>
    <mergeCell ref="M2404:O2404"/>
    <mergeCell ref="P2404:R2404"/>
    <mergeCell ref="J2405:L2405"/>
    <mergeCell ref="M2405:O2405"/>
    <mergeCell ref="P2405:R2405"/>
    <mergeCell ref="J2406:L2406"/>
    <mergeCell ref="M2406:O2406"/>
    <mergeCell ref="P2406:R2406"/>
    <mergeCell ref="J2407:L2407"/>
    <mergeCell ref="M2407:O2407"/>
    <mergeCell ref="P2407:R2407"/>
    <mergeCell ref="J2408:L2408"/>
    <mergeCell ref="M2408:O2408"/>
    <mergeCell ref="P2408:R2408"/>
    <mergeCell ref="J2409:L2409"/>
    <mergeCell ref="M2409:O2409"/>
    <mergeCell ref="P2409:R2409"/>
    <mergeCell ref="J2410:L2410"/>
    <mergeCell ref="M2410:O2410"/>
    <mergeCell ref="P2410:R2410"/>
    <mergeCell ref="J2411:L2411"/>
    <mergeCell ref="M2411:O2411"/>
    <mergeCell ref="P2411:R2411"/>
    <mergeCell ref="J2412:L2412"/>
    <mergeCell ref="M2412:O2412"/>
    <mergeCell ref="P2412:R2412"/>
    <mergeCell ref="J2413:L2413"/>
    <mergeCell ref="M2413:O2413"/>
    <mergeCell ref="P2413:R2413"/>
    <mergeCell ref="J2414:L2414"/>
    <mergeCell ref="M2414:O2414"/>
    <mergeCell ref="P2414:R2414"/>
    <mergeCell ref="J2415:L2415"/>
    <mergeCell ref="M2415:O2415"/>
    <mergeCell ref="P2415:R2415"/>
    <mergeCell ref="J2416:L2416"/>
    <mergeCell ref="M2416:O2416"/>
    <mergeCell ref="P2416:R2416"/>
    <mergeCell ref="J2417:L2417"/>
    <mergeCell ref="M2417:O2417"/>
    <mergeCell ref="P2417:R2417"/>
    <mergeCell ref="J2418:L2418"/>
    <mergeCell ref="M2418:O2418"/>
    <mergeCell ref="P2418:R2418"/>
    <mergeCell ref="J2419:L2419"/>
    <mergeCell ref="M2419:O2419"/>
    <mergeCell ref="P2419:R2419"/>
    <mergeCell ref="J2420:L2420"/>
    <mergeCell ref="M2420:O2420"/>
    <mergeCell ref="P2420:R2420"/>
    <mergeCell ref="J2421:L2421"/>
    <mergeCell ref="M2421:O2421"/>
    <mergeCell ref="P2421:R2421"/>
    <mergeCell ref="J2422:L2422"/>
    <mergeCell ref="M2422:O2422"/>
    <mergeCell ref="P2422:R2422"/>
    <mergeCell ref="J2423:L2423"/>
    <mergeCell ref="M2423:O2423"/>
    <mergeCell ref="P2423:R2423"/>
    <mergeCell ref="J2424:L2424"/>
    <mergeCell ref="M2424:O2424"/>
    <mergeCell ref="P2424:R2424"/>
    <mergeCell ref="J2425:L2425"/>
    <mergeCell ref="M2425:O2425"/>
    <mergeCell ref="P2425:R2425"/>
    <mergeCell ref="J2426:L2426"/>
    <mergeCell ref="M2426:O2426"/>
    <mergeCell ref="P2426:R2426"/>
    <mergeCell ref="J2427:L2427"/>
    <mergeCell ref="M2427:O2427"/>
    <mergeCell ref="P2427:R2427"/>
    <mergeCell ref="J2428:L2428"/>
    <mergeCell ref="M2428:O2428"/>
    <mergeCell ref="P2428:R2428"/>
    <mergeCell ref="J2429:L2429"/>
    <mergeCell ref="M2429:O2429"/>
    <mergeCell ref="P2429:R2429"/>
    <mergeCell ref="J2430:L2430"/>
    <mergeCell ref="M2430:O2430"/>
    <mergeCell ref="P2430:R2430"/>
    <mergeCell ref="J2431:L2431"/>
    <mergeCell ref="M2431:O2431"/>
    <mergeCell ref="P2431:R2431"/>
    <mergeCell ref="J2432:L2432"/>
    <mergeCell ref="M2432:O2432"/>
    <mergeCell ref="P2432:R2432"/>
    <mergeCell ref="J2433:L2433"/>
    <mergeCell ref="M2433:O2433"/>
    <mergeCell ref="P2433:R2433"/>
    <mergeCell ref="J2434:L2434"/>
    <mergeCell ref="M2434:O2434"/>
    <mergeCell ref="P2434:R2434"/>
    <mergeCell ref="J2435:L2435"/>
    <mergeCell ref="M2435:O2435"/>
    <mergeCell ref="P2435:R2435"/>
    <mergeCell ref="J2436:L2436"/>
    <mergeCell ref="M2436:O2436"/>
    <mergeCell ref="P2436:R2436"/>
    <mergeCell ref="J2437:L2437"/>
    <mergeCell ref="M2437:O2437"/>
    <mergeCell ref="P2437:R2437"/>
    <mergeCell ref="J2438:L2438"/>
    <mergeCell ref="M2438:O2438"/>
    <mergeCell ref="P2438:R2438"/>
    <mergeCell ref="J2439:L2439"/>
    <mergeCell ref="M2439:O2439"/>
    <mergeCell ref="P2439:R2439"/>
    <mergeCell ref="J2440:L2440"/>
    <mergeCell ref="M2440:O2440"/>
    <mergeCell ref="P2440:R2440"/>
    <mergeCell ref="J2441:L2441"/>
    <mergeCell ref="M2441:O2441"/>
    <mergeCell ref="P2441:R2441"/>
    <mergeCell ref="J2442:L2442"/>
    <mergeCell ref="M2442:O2442"/>
    <mergeCell ref="P2442:R2442"/>
    <mergeCell ref="J2443:L2443"/>
    <mergeCell ref="M2443:O2443"/>
    <mergeCell ref="P2443:R2443"/>
    <mergeCell ref="J2444:L2444"/>
    <mergeCell ref="M2444:O2444"/>
    <mergeCell ref="P2444:R2444"/>
    <mergeCell ref="J2445:L2445"/>
    <mergeCell ref="M2445:O2445"/>
    <mergeCell ref="P2445:R2445"/>
    <mergeCell ref="J2446:L2446"/>
    <mergeCell ref="M2446:O2446"/>
    <mergeCell ref="P2446:R2446"/>
    <mergeCell ref="J2447:L2447"/>
    <mergeCell ref="M2447:O2447"/>
    <mergeCell ref="P2447:R2447"/>
    <mergeCell ref="J2448:L2448"/>
    <mergeCell ref="M2448:O2448"/>
    <mergeCell ref="P2448:R2448"/>
    <mergeCell ref="J2449:L2449"/>
    <mergeCell ref="M2449:O2449"/>
    <mergeCell ref="P2449:R2449"/>
    <mergeCell ref="J2450:L2450"/>
    <mergeCell ref="M2450:O2450"/>
    <mergeCell ref="P2450:R2450"/>
    <mergeCell ref="J2451:L2451"/>
    <mergeCell ref="M2451:O2451"/>
    <mergeCell ref="P2451:R2451"/>
    <mergeCell ref="J2452:L2452"/>
    <mergeCell ref="M2452:O2452"/>
    <mergeCell ref="P2452:R2452"/>
    <mergeCell ref="J2453:L2453"/>
    <mergeCell ref="M2453:O2453"/>
    <mergeCell ref="P2453:R2453"/>
    <mergeCell ref="J2454:L2454"/>
    <mergeCell ref="M2454:O2454"/>
    <mergeCell ref="P2454:R2454"/>
    <mergeCell ref="J2455:L2455"/>
    <mergeCell ref="M2455:O2455"/>
    <mergeCell ref="P2455:R2455"/>
    <mergeCell ref="J2456:L2456"/>
    <mergeCell ref="M2456:O2456"/>
    <mergeCell ref="P2456:R2456"/>
    <mergeCell ref="J2457:L2457"/>
    <mergeCell ref="M2457:O2457"/>
    <mergeCell ref="P2457:R2457"/>
    <mergeCell ref="J2458:L2458"/>
    <mergeCell ref="M2458:O2458"/>
    <mergeCell ref="P2458:R2458"/>
    <mergeCell ref="J2459:L2459"/>
    <mergeCell ref="M2459:O2459"/>
    <mergeCell ref="P2459:R2459"/>
    <mergeCell ref="J2460:L2460"/>
    <mergeCell ref="M2460:O2460"/>
    <mergeCell ref="P2460:R2460"/>
    <mergeCell ref="J2461:L2461"/>
    <mergeCell ref="M2461:O2461"/>
    <mergeCell ref="P2461:R2461"/>
    <mergeCell ref="J2462:L2462"/>
    <mergeCell ref="M2462:O2462"/>
    <mergeCell ref="P2462:R2462"/>
    <mergeCell ref="J2463:L2463"/>
    <mergeCell ref="M2463:O2463"/>
    <mergeCell ref="P2463:R2463"/>
    <mergeCell ref="J2464:L2464"/>
    <mergeCell ref="M2464:O2464"/>
    <mergeCell ref="P2464:R2464"/>
    <mergeCell ref="J2465:L2465"/>
    <mergeCell ref="M2465:O2465"/>
    <mergeCell ref="P2465:R2465"/>
    <mergeCell ref="J2466:L2466"/>
    <mergeCell ref="M2466:O2466"/>
    <mergeCell ref="P2466:R2466"/>
    <mergeCell ref="J2467:L2467"/>
    <mergeCell ref="M2467:O2467"/>
    <mergeCell ref="P2467:R2467"/>
    <mergeCell ref="J2468:L2468"/>
    <mergeCell ref="M2468:O2468"/>
    <mergeCell ref="P2468:R2468"/>
    <mergeCell ref="J2469:L2469"/>
    <mergeCell ref="M2469:O2469"/>
    <mergeCell ref="P2469:R2469"/>
    <mergeCell ref="J2470:L2470"/>
    <mergeCell ref="M2470:O2470"/>
    <mergeCell ref="P2470:R2470"/>
    <mergeCell ref="J2471:L2471"/>
    <mergeCell ref="M2471:O2471"/>
    <mergeCell ref="P2471:R2471"/>
    <mergeCell ref="J2472:L2472"/>
    <mergeCell ref="M2472:O2472"/>
    <mergeCell ref="P2472:R2472"/>
    <mergeCell ref="J2473:L2473"/>
    <mergeCell ref="M2473:O2473"/>
    <mergeCell ref="P2473:R2473"/>
    <mergeCell ref="J2474:L2474"/>
    <mergeCell ref="M2474:O2474"/>
    <mergeCell ref="P2474:R2474"/>
    <mergeCell ref="J2475:L2475"/>
    <mergeCell ref="M2475:O2475"/>
    <mergeCell ref="P2475:R2475"/>
    <mergeCell ref="J2476:L2476"/>
    <mergeCell ref="M2476:O2476"/>
    <mergeCell ref="P2476:R2476"/>
    <mergeCell ref="J2477:L2477"/>
    <mergeCell ref="M2477:O2477"/>
    <mergeCell ref="P2477:R2477"/>
    <mergeCell ref="J2478:L2478"/>
    <mergeCell ref="M2478:O2478"/>
    <mergeCell ref="P2478:R2478"/>
    <mergeCell ref="J2479:L2479"/>
    <mergeCell ref="M2479:O2479"/>
    <mergeCell ref="P2479:R2479"/>
    <mergeCell ref="J2480:L2480"/>
    <mergeCell ref="M2480:O2480"/>
    <mergeCell ref="P2480:R2480"/>
    <mergeCell ref="J2481:L2481"/>
    <mergeCell ref="M2481:O2481"/>
    <mergeCell ref="P2481:R2481"/>
    <mergeCell ref="J2482:L2482"/>
    <mergeCell ref="M2482:O2482"/>
    <mergeCell ref="P2482:R2482"/>
    <mergeCell ref="J2483:L2483"/>
    <mergeCell ref="M2483:O2483"/>
    <mergeCell ref="P2483:R2483"/>
    <mergeCell ref="J2484:L2484"/>
    <mergeCell ref="M2484:O2484"/>
    <mergeCell ref="P2484:R2484"/>
    <mergeCell ref="J2485:L2485"/>
    <mergeCell ref="M2485:O2485"/>
    <mergeCell ref="P2485:R2485"/>
    <mergeCell ref="J2486:L2486"/>
    <mergeCell ref="M2486:O2486"/>
    <mergeCell ref="P2486:R2486"/>
    <mergeCell ref="J2487:L2487"/>
    <mergeCell ref="M2487:O2487"/>
    <mergeCell ref="P2487:R2487"/>
    <mergeCell ref="J2488:L2488"/>
    <mergeCell ref="M2488:O2488"/>
    <mergeCell ref="P2488:R2488"/>
    <mergeCell ref="J2489:L2489"/>
    <mergeCell ref="M2489:O2489"/>
    <mergeCell ref="P2489:R2489"/>
    <mergeCell ref="J2490:L2490"/>
    <mergeCell ref="M2490:O2490"/>
    <mergeCell ref="P2490:R2490"/>
    <mergeCell ref="J2491:L2491"/>
    <mergeCell ref="M2491:O2491"/>
    <mergeCell ref="P2491:R2491"/>
    <mergeCell ref="J2492:L2492"/>
    <mergeCell ref="M2492:O2492"/>
    <mergeCell ref="P2492:R2492"/>
    <mergeCell ref="J2493:L2493"/>
    <mergeCell ref="M2493:O2493"/>
    <mergeCell ref="P2493:R2493"/>
    <mergeCell ref="J2494:L2494"/>
    <mergeCell ref="M2494:O2494"/>
    <mergeCell ref="P2494:R2494"/>
    <mergeCell ref="J2495:L2495"/>
    <mergeCell ref="M2495:O2495"/>
    <mergeCell ref="P2495:R2495"/>
    <mergeCell ref="J2496:L2496"/>
    <mergeCell ref="M2496:O2496"/>
    <mergeCell ref="P2496:R2496"/>
    <mergeCell ref="J2497:L2497"/>
    <mergeCell ref="M2497:O2497"/>
    <mergeCell ref="P2497:R2497"/>
    <mergeCell ref="J2498:L2498"/>
    <mergeCell ref="M2498:O2498"/>
    <mergeCell ref="P2498:R2498"/>
    <mergeCell ref="J2499:L2499"/>
    <mergeCell ref="M2499:O2499"/>
    <mergeCell ref="P2499:R2499"/>
    <mergeCell ref="J2500:L2500"/>
    <mergeCell ref="M2500:O2500"/>
    <mergeCell ref="P2500:R2500"/>
    <mergeCell ref="J2501:L2501"/>
    <mergeCell ref="M2501:O2501"/>
    <mergeCell ref="P2501:R2501"/>
    <mergeCell ref="J2502:L2502"/>
    <mergeCell ref="M2502:O2502"/>
    <mergeCell ref="P2502:R2502"/>
    <mergeCell ref="J2503:L2503"/>
    <mergeCell ref="M2503:O2503"/>
    <mergeCell ref="P2503:R2503"/>
    <mergeCell ref="J2504:L2504"/>
    <mergeCell ref="M2504:O2504"/>
    <mergeCell ref="P2504:R2504"/>
    <mergeCell ref="J2505:L2505"/>
    <mergeCell ref="M2505:O2505"/>
    <mergeCell ref="P2505:R2505"/>
    <mergeCell ref="J2506:L2506"/>
    <mergeCell ref="M2506:O2506"/>
    <mergeCell ref="P2506:R2506"/>
    <mergeCell ref="J2507:L2507"/>
    <mergeCell ref="M2507:O2507"/>
    <mergeCell ref="P2507:R2507"/>
    <mergeCell ref="J2508:L2508"/>
    <mergeCell ref="M2508:O2508"/>
    <mergeCell ref="P2508:R2508"/>
    <mergeCell ref="J2509:L2509"/>
    <mergeCell ref="M2509:O2509"/>
    <mergeCell ref="P2509:R2509"/>
    <mergeCell ref="J2510:L2510"/>
    <mergeCell ref="M2510:O2510"/>
    <mergeCell ref="P2510:R2510"/>
    <mergeCell ref="J2511:L2511"/>
    <mergeCell ref="M2511:O2511"/>
    <mergeCell ref="P2511:R2511"/>
    <mergeCell ref="J2512:L2512"/>
    <mergeCell ref="M2512:O2512"/>
    <mergeCell ref="P2512:R2512"/>
    <mergeCell ref="J2513:L2513"/>
    <mergeCell ref="M2513:O2513"/>
    <mergeCell ref="P2513:R2513"/>
    <mergeCell ref="J2514:L2514"/>
    <mergeCell ref="M2514:O2514"/>
    <mergeCell ref="P2514:R2514"/>
    <mergeCell ref="J2515:L2515"/>
    <mergeCell ref="M2515:O2515"/>
    <mergeCell ref="P2515:R2515"/>
    <mergeCell ref="J2516:L2516"/>
    <mergeCell ref="M2516:O2516"/>
    <mergeCell ref="P2516:R2516"/>
    <mergeCell ref="J2517:L2517"/>
    <mergeCell ref="M2517:O2517"/>
    <mergeCell ref="P2517:R2517"/>
    <mergeCell ref="J2518:L2518"/>
    <mergeCell ref="M2518:O2518"/>
    <mergeCell ref="P2518:R2518"/>
    <mergeCell ref="J2519:L2519"/>
    <mergeCell ref="M2519:O2519"/>
    <mergeCell ref="P2519:R2519"/>
    <mergeCell ref="J2520:L2520"/>
    <mergeCell ref="M2520:O2520"/>
    <mergeCell ref="P2520:R2520"/>
    <mergeCell ref="J2521:L2521"/>
    <mergeCell ref="M2521:O2521"/>
    <mergeCell ref="P2521:R2521"/>
    <mergeCell ref="J2522:L2522"/>
    <mergeCell ref="M2522:O2522"/>
    <mergeCell ref="P2522:R2522"/>
    <mergeCell ref="J2523:L2523"/>
    <mergeCell ref="M2523:O2523"/>
    <mergeCell ref="P2523:R2523"/>
    <mergeCell ref="J2524:L2524"/>
    <mergeCell ref="M2524:O2524"/>
    <mergeCell ref="P2524:R2524"/>
    <mergeCell ref="J2525:L2525"/>
    <mergeCell ref="M2525:O2525"/>
    <mergeCell ref="P2525:R2525"/>
    <mergeCell ref="J2526:L2526"/>
    <mergeCell ref="M2526:O2526"/>
    <mergeCell ref="P2526:R2526"/>
    <mergeCell ref="J2527:L2527"/>
    <mergeCell ref="M2527:O2527"/>
    <mergeCell ref="P2527:R2527"/>
    <mergeCell ref="J2528:L2528"/>
    <mergeCell ref="M2528:O2528"/>
    <mergeCell ref="P2528:R2528"/>
    <mergeCell ref="J2529:L2529"/>
    <mergeCell ref="M2529:O2529"/>
    <mergeCell ref="P2529:R2529"/>
    <mergeCell ref="J2530:L2530"/>
    <mergeCell ref="M2530:O2530"/>
    <mergeCell ref="P2530:R2530"/>
    <mergeCell ref="J2531:L2531"/>
    <mergeCell ref="M2531:O2531"/>
    <mergeCell ref="P2531:R2531"/>
    <mergeCell ref="J2532:L2532"/>
    <mergeCell ref="M2532:O2532"/>
    <mergeCell ref="P2532:R2532"/>
    <mergeCell ref="J2533:L2533"/>
    <mergeCell ref="M2533:O2533"/>
    <mergeCell ref="P2533:R2533"/>
    <mergeCell ref="J2534:L2534"/>
    <mergeCell ref="M2534:O2534"/>
    <mergeCell ref="P2534:R2534"/>
    <mergeCell ref="J2535:L2535"/>
    <mergeCell ref="M2535:O2535"/>
    <mergeCell ref="P2535:R2535"/>
    <mergeCell ref="J2536:L2536"/>
    <mergeCell ref="M2536:O2536"/>
    <mergeCell ref="P2536:R2536"/>
    <mergeCell ref="J2537:L2537"/>
    <mergeCell ref="M2537:O2537"/>
    <mergeCell ref="P2537:R2537"/>
    <mergeCell ref="J2538:L2538"/>
    <mergeCell ref="M2538:O2538"/>
    <mergeCell ref="P2538:R2538"/>
    <mergeCell ref="J2539:L2539"/>
    <mergeCell ref="M2539:O2539"/>
    <mergeCell ref="P2539:R2539"/>
    <mergeCell ref="J2540:L2540"/>
    <mergeCell ref="M2540:O2540"/>
    <mergeCell ref="P2540:R2540"/>
    <mergeCell ref="J2541:L2541"/>
    <mergeCell ref="M2541:O2541"/>
    <mergeCell ref="P2541:R2541"/>
    <mergeCell ref="J2542:L2542"/>
    <mergeCell ref="M2542:O2542"/>
    <mergeCell ref="P2542:R2542"/>
    <mergeCell ref="J2543:L2543"/>
    <mergeCell ref="M2543:O2543"/>
    <mergeCell ref="P2543:R2543"/>
    <mergeCell ref="J2544:L2544"/>
    <mergeCell ref="M2544:O2544"/>
    <mergeCell ref="P2544:R2544"/>
    <mergeCell ref="J2545:L2545"/>
    <mergeCell ref="M2545:O2545"/>
    <mergeCell ref="P2545:R2545"/>
    <mergeCell ref="J2546:L2546"/>
    <mergeCell ref="M2546:O2546"/>
    <mergeCell ref="P2546:R2546"/>
    <mergeCell ref="J2547:L2547"/>
    <mergeCell ref="M2547:O2547"/>
    <mergeCell ref="P2547:R2547"/>
    <mergeCell ref="J2548:L2548"/>
    <mergeCell ref="M2548:O2548"/>
    <mergeCell ref="P2548:R2548"/>
    <mergeCell ref="J2549:L2549"/>
    <mergeCell ref="M2549:O2549"/>
    <mergeCell ref="P2549:R2549"/>
    <mergeCell ref="J2550:L2550"/>
    <mergeCell ref="M2550:O2550"/>
    <mergeCell ref="P2550:R2550"/>
    <mergeCell ref="J2551:L2551"/>
    <mergeCell ref="M2551:O2551"/>
    <mergeCell ref="P2551:R2551"/>
    <mergeCell ref="J2552:L2552"/>
    <mergeCell ref="M2552:O2552"/>
    <mergeCell ref="P2552:R2552"/>
    <mergeCell ref="J2553:L2553"/>
    <mergeCell ref="M2553:O2553"/>
    <mergeCell ref="P2553:R2553"/>
    <mergeCell ref="J2554:L2554"/>
    <mergeCell ref="M2554:O2554"/>
    <mergeCell ref="P2554:R2554"/>
    <mergeCell ref="J2555:L2555"/>
    <mergeCell ref="M2555:O2555"/>
    <mergeCell ref="P2555:R2555"/>
    <mergeCell ref="J2556:L2556"/>
    <mergeCell ref="M2556:O2556"/>
    <mergeCell ref="P2556:R2556"/>
    <mergeCell ref="J2557:L2557"/>
    <mergeCell ref="M2557:O2557"/>
    <mergeCell ref="P2557:R2557"/>
    <mergeCell ref="J2558:L2558"/>
    <mergeCell ref="M2558:O2558"/>
    <mergeCell ref="P2558:R2558"/>
    <mergeCell ref="J2559:L2559"/>
    <mergeCell ref="M2559:O2559"/>
    <mergeCell ref="P2559:R2559"/>
    <mergeCell ref="J2560:L2560"/>
    <mergeCell ref="M2560:O2560"/>
    <mergeCell ref="P2560:R2560"/>
    <mergeCell ref="J2561:L2561"/>
    <mergeCell ref="M2561:O2561"/>
    <mergeCell ref="P2561:R2561"/>
    <mergeCell ref="J2562:L2562"/>
    <mergeCell ref="M2562:O2562"/>
    <mergeCell ref="P2562:R2562"/>
    <mergeCell ref="J2563:L2563"/>
    <mergeCell ref="M2563:O2563"/>
    <mergeCell ref="P2563:R2563"/>
    <mergeCell ref="J2564:L2564"/>
    <mergeCell ref="M2564:O2564"/>
    <mergeCell ref="P2564:R2564"/>
    <mergeCell ref="J2565:L2565"/>
    <mergeCell ref="M2565:O2565"/>
    <mergeCell ref="P2565:R2565"/>
    <mergeCell ref="J2566:L2566"/>
    <mergeCell ref="M2566:O2566"/>
    <mergeCell ref="P2566:R2566"/>
    <mergeCell ref="J2567:L2567"/>
    <mergeCell ref="M2567:O2567"/>
    <mergeCell ref="P2567:R2567"/>
    <mergeCell ref="J2568:L2568"/>
    <mergeCell ref="M2568:O2568"/>
    <mergeCell ref="P2568:R2568"/>
    <mergeCell ref="J2569:L2569"/>
    <mergeCell ref="M2569:O2569"/>
    <mergeCell ref="P2569:R2569"/>
    <mergeCell ref="J2570:L2570"/>
    <mergeCell ref="M2570:O2570"/>
    <mergeCell ref="P2570:R2570"/>
    <mergeCell ref="J2571:L2571"/>
    <mergeCell ref="M2571:O2571"/>
    <mergeCell ref="P2571:R2571"/>
    <mergeCell ref="J2572:L2572"/>
    <mergeCell ref="M2572:O2572"/>
    <mergeCell ref="P2572:R2572"/>
    <mergeCell ref="J2573:L2573"/>
    <mergeCell ref="M2573:O2573"/>
    <mergeCell ref="P2573:R2573"/>
    <mergeCell ref="J2574:L2574"/>
    <mergeCell ref="M2574:O2574"/>
    <mergeCell ref="P2574:R2574"/>
    <mergeCell ref="J2575:L2575"/>
    <mergeCell ref="M2575:O2575"/>
    <mergeCell ref="P2575:R2575"/>
    <mergeCell ref="J2576:L2576"/>
    <mergeCell ref="M2576:O2576"/>
    <mergeCell ref="P2576:R2576"/>
    <mergeCell ref="J2577:L2577"/>
    <mergeCell ref="M2577:O2577"/>
    <mergeCell ref="P2577:R2577"/>
    <mergeCell ref="J2578:L2578"/>
    <mergeCell ref="M2578:O2578"/>
    <mergeCell ref="P2578:R2578"/>
    <mergeCell ref="J2579:L2579"/>
    <mergeCell ref="M2579:O2579"/>
    <mergeCell ref="P2579:R2579"/>
    <mergeCell ref="J2580:L2580"/>
    <mergeCell ref="M2580:O2580"/>
    <mergeCell ref="P2580:R2580"/>
    <mergeCell ref="J2581:L2581"/>
    <mergeCell ref="M2581:O2581"/>
    <mergeCell ref="P2581:R2581"/>
    <mergeCell ref="J2582:L2582"/>
    <mergeCell ref="M2582:O2582"/>
    <mergeCell ref="P2582:R2582"/>
    <mergeCell ref="J2583:L2583"/>
    <mergeCell ref="M2583:O2583"/>
    <mergeCell ref="P2583:R2583"/>
    <mergeCell ref="J2584:L2584"/>
    <mergeCell ref="M2584:O2584"/>
    <mergeCell ref="P2584:R2584"/>
    <mergeCell ref="J2585:L2585"/>
    <mergeCell ref="M2585:O2585"/>
    <mergeCell ref="P2585:R2585"/>
    <mergeCell ref="J2586:L2586"/>
    <mergeCell ref="M2586:O2586"/>
    <mergeCell ref="P2586:R2586"/>
    <mergeCell ref="J2587:L2587"/>
    <mergeCell ref="M2587:O2587"/>
    <mergeCell ref="P2587:R2587"/>
    <mergeCell ref="J2588:L2588"/>
    <mergeCell ref="M2588:O2588"/>
    <mergeCell ref="P2588:R2588"/>
    <mergeCell ref="J2589:L2589"/>
    <mergeCell ref="M2589:O2589"/>
    <mergeCell ref="P2589:R2589"/>
    <mergeCell ref="J2590:L2590"/>
    <mergeCell ref="M2590:O2590"/>
    <mergeCell ref="P2590:R2590"/>
    <mergeCell ref="J2591:L2591"/>
    <mergeCell ref="M2591:O2591"/>
    <mergeCell ref="P2591:R2591"/>
    <mergeCell ref="J2592:L2592"/>
    <mergeCell ref="M2592:O2592"/>
    <mergeCell ref="P2592:R2592"/>
    <mergeCell ref="J2593:L2593"/>
    <mergeCell ref="M2593:O2593"/>
    <mergeCell ref="P2593:R2593"/>
    <mergeCell ref="J2594:L2594"/>
    <mergeCell ref="M2594:O2594"/>
    <mergeCell ref="P2594:R2594"/>
    <mergeCell ref="J2595:L2595"/>
    <mergeCell ref="M2595:O2595"/>
    <mergeCell ref="P2595:R2595"/>
    <mergeCell ref="J2596:L2596"/>
    <mergeCell ref="M2596:O2596"/>
    <mergeCell ref="P2596:R2596"/>
    <mergeCell ref="J2597:L2597"/>
    <mergeCell ref="M2597:O2597"/>
    <mergeCell ref="P2597:R2597"/>
    <mergeCell ref="J2598:L2598"/>
    <mergeCell ref="M2598:O2598"/>
    <mergeCell ref="P2598:R2598"/>
    <mergeCell ref="J2599:L2599"/>
    <mergeCell ref="M2599:O2599"/>
    <mergeCell ref="P2599:R2599"/>
    <mergeCell ref="J2600:L2600"/>
    <mergeCell ref="M2600:O2600"/>
    <mergeCell ref="P2600:R2600"/>
    <mergeCell ref="J2601:L2601"/>
    <mergeCell ref="M2601:O2601"/>
    <mergeCell ref="P2601:R2601"/>
    <mergeCell ref="J2602:L2602"/>
    <mergeCell ref="M2602:O2602"/>
    <mergeCell ref="P2602:R2602"/>
    <mergeCell ref="J2603:L2603"/>
    <mergeCell ref="M2603:O2603"/>
    <mergeCell ref="P2603:R2603"/>
    <mergeCell ref="J2604:L2604"/>
    <mergeCell ref="M2604:O2604"/>
    <mergeCell ref="P2604:R2604"/>
    <mergeCell ref="J2605:L2605"/>
    <mergeCell ref="M2605:O2605"/>
    <mergeCell ref="P2605:R2605"/>
    <mergeCell ref="J2606:L2606"/>
    <mergeCell ref="M2606:O2606"/>
    <mergeCell ref="P2606:R2606"/>
    <mergeCell ref="J2607:L2607"/>
    <mergeCell ref="M2607:O2607"/>
    <mergeCell ref="P2607:R2607"/>
    <mergeCell ref="J2608:L2608"/>
    <mergeCell ref="M2608:O2608"/>
    <mergeCell ref="P2608:R2608"/>
    <mergeCell ref="J2609:L2609"/>
    <mergeCell ref="M2609:O2609"/>
    <mergeCell ref="P2609:R2609"/>
    <mergeCell ref="J2610:L2610"/>
    <mergeCell ref="M2610:O2610"/>
    <mergeCell ref="P2610:R2610"/>
    <mergeCell ref="J2611:L2611"/>
    <mergeCell ref="M2611:O2611"/>
    <mergeCell ref="P2611:R2611"/>
    <mergeCell ref="J2612:L2612"/>
    <mergeCell ref="M2612:O2612"/>
    <mergeCell ref="P2612:R2612"/>
    <mergeCell ref="J2613:L2613"/>
    <mergeCell ref="M2613:O2613"/>
    <mergeCell ref="P2613:R2613"/>
    <mergeCell ref="J2614:L2614"/>
    <mergeCell ref="M2614:O2614"/>
    <mergeCell ref="P2614:R2614"/>
    <mergeCell ref="J2615:L2615"/>
    <mergeCell ref="M2615:O2615"/>
    <mergeCell ref="P2615:R2615"/>
    <mergeCell ref="J2616:L2616"/>
    <mergeCell ref="M2616:O2616"/>
    <mergeCell ref="P2616:R2616"/>
    <mergeCell ref="J2617:L2617"/>
    <mergeCell ref="M2617:O2617"/>
    <mergeCell ref="P2617:R2617"/>
    <mergeCell ref="J2618:L2618"/>
    <mergeCell ref="M2618:O2618"/>
    <mergeCell ref="P2618:R2618"/>
    <mergeCell ref="J2619:L2619"/>
    <mergeCell ref="M2619:O2619"/>
    <mergeCell ref="P2619:R2619"/>
    <mergeCell ref="J2620:L2620"/>
    <mergeCell ref="M2620:O2620"/>
    <mergeCell ref="P2620:R2620"/>
    <mergeCell ref="J2621:L2621"/>
    <mergeCell ref="M2621:O2621"/>
    <mergeCell ref="P2621:R2621"/>
    <mergeCell ref="J2622:L2622"/>
    <mergeCell ref="M2622:O2622"/>
    <mergeCell ref="P2622:R2622"/>
    <mergeCell ref="J2623:L2623"/>
    <mergeCell ref="M2623:O2623"/>
    <mergeCell ref="P2623:R2623"/>
    <mergeCell ref="J2624:L2624"/>
    <mergeCell ref="M2624:O2624"/>
    <mergeCell ref="P2624:R2624"/>
    <mergeCell ref="J2625:L2625"/>
    <mergeCell ref="M2625:O2625"/>
    <mergeCell ref="P2625:R2625"/>
    <mergeCell ref="J2626:L2626"/>
    <mergeCell ref="M2626:O2626"/>
    <mergeCell ref="P2626:R2626"/>
    <mergeCell ref="J2627:L2627"/>
    <mergeCell ref="M2627:O2627"/>
    <mergeCell ref="P2627:R2627"/>
    <mergeCell ref="J2628:L2628"/>
    <mergeCell ref="M2628:O2628"/>
    <mergeCell ref="P2628:R2628"/>
    <mergeCell ref="J2629:L2629"/>
    <mergeCell ref="M2629:O2629"/>
    <mergeCell ref="P2629:R2629"/>
    <mergeCell ref="J2630:L2630"/>
    <mergeCell ref="M2630:O2630"/>
    <mergeCell ref="P2630:R2630"/>
    <mergeCell ref="J2631:L2631"/>
    <mergeCell ref="M2631:O2631"/>
    <mergeCell ref="P2631:R2631"/>
    <mergeCell ref="J2632:L2632"/>
    <mergeCell ref="M2632:O2632"/>
    <mergeCell ref="P2632:R2632"/>
    <mergeCell ref="J2633:L2633"/>
    <mergeCell ref="M2633:O2633"/>
    <mergeCell ref="P2633:R2633"/>
    <mergeCell ref="J2634:L2634"/>
    <mergeCell ref="M2634:O2634"/>
    <mergeCell ref="P2634:R2634"/>
    <mergeCell ref="J2635:L2635"/>
    <mergeCell ref="M2635:O2635"/>
    <mergeCell ref="P2635:R2635"/>
    <mergeCell ref="J2636:L2636"/>
    <mergeCell ref="M2636:O2636"/>
    <mergeCell ref="P2636:R2636"/>
    <mergeCell ref="J2637:L2637"/>
    <mergeCell ref="M2637:O2637"/>
    <mergeCell ref="P2637:R2637"/>
    <mergeCell ref="J2638:L2638"/>
    <mergeCell ref="M2638:O2638"/>
    <mergeCell ref="P2638:R2638"/>
    <mergeCell ref="J2639:L2639"/>
    <mergeCell ref="M2639:O2639"/>
    <mergeCell ref="P2639:R2639"/>
    <mergeCell ref="J2640:L2640"/>
    <mergeCell ref="M2640:O2640"/>
    <mergeCell ref="P2640:R2640"/>
    <mergeCell ref="J2641:L2641"/>
    <mergeCell ref="M2641:O2641"/>
    <mergeCell ref="P2641:R2641"/>
    <mergeCell ref="J2642:L2642"/>
    <mergeCell ref="M2642:O2642"/>
    <mergeCell ref="P2642:R2642"/>
    <mergeCell ref="J2643:L2643"/>
    <mergeCell ref="M2643:O2643"/>
    <mergeCell ref="P2643:R2643"/>
    <mergeCell ref="J2644:L2644"/>
    <mergeCell ref="M2644:O2644"/>
    <mergeCell ref="P2644:R2644"/>
    <mergeCell ref="J2645:L2645"/>
    <mergeCell ref="M2645:O2645"/>
    <mergeCell ref="P2645:R2645"/>
    <mergeCell ref="J2646:L2646"/>
    <mergeCell ref="M2646:O2646"/>
    <mergeCell ref="P2646:R2646"/>
    <mergeCell ref="J2647:L2647"/>
    <mergeCell ref="M2647:O2647"/>
    <mergeCell ref="P2647:R2647"/>
    <mergeCell ref="J2648:L2648"/>
    <mergeCell ref="M2648:O2648"/>
    <mergeCell ref="P2648:R2648"/>
    <mergeCell ref="J2649:L2649"/>
    <mergeCell ref="M2649:O2649"/>
    <mergeCell ref="P2649:R2649"/>
    <mergeCell ref="J2650:L2650"/>
    <mergeCell ref="M2650:O2650"/>
    <mergeCell ref="P2650:R2650"/>
    <mergeCell ref="J2651:L2651"/>
    <mergeCell ref="M2651:O2651"/>
    <mergeCell ref="P2651:R2651"/>
    <mergeCell ref="J2652:L2652"/>
    <mergeCell ref="M2652:O2652"/>
    <mergeCell ref="P2652:R2652"/>
    <mergeCell ref="J2653:L2653"/>
    <mergeCell ref="M2653:O2653"/>
    <mergeCell ref="P2653:R2653"/>
    <mergeCell ref="J2654:L2654"/>
    <mergeCell ref="M2654:O2654"/>
    <mergeCell ref="P2654:R2654"/>
    <mergeCell ref="J2655:L2655"/>
    <mergeCell ref="M2655:O2655"/>
    <mergeCell ref="P2655:R2655"/>
    <mergeCell ref="J2656:L2656"/>
    <mergeCell ref="M2656:O2656"/>
    <mergeCell ref="P2656:R2656"/>
    <mergeCell ref="J2657:L2657"/>
    <mergeCell ref="M2657:O2657"/>
    <mergeCell ref="P2657:R2657"/>
    <mergeCell ref="J2658:L2658"/>
    <mergeCell ref="M2658:O2658"/>
    <mergeCell ref="P2658:R2658"/>
    <mergeCell ref="J2659:L2659"/>
    <mergeCell ref="M2659:O2659"/>
    <mergeCell ref="P2659:R2659"/>
    <mergeCell ref="J2660:L2660"/>
    <mergeCell ref="M2660:O2660"/>
    <mergeCell ref="P2660:R2660"/>
    <mergeCell ref="J2661:L2661"/>
    <mergeCell ref="M2661:O2661"/>
    <mergeCell ref="P2661:R2661"/>
    <mergeCell ref="J2662:L2662"/>
    <mergeCell ref="M2662:O2662"/>
    <mergeCell ref="P2662:R2662"/>
    <mergeCell ref="J2663:L2663"/>
    <mergeCell ref="M2663:O2663"/>
    <mergeCell ref="P2663:R2663"/>
    <mergeCell ref="J2664:L2664"/>
    <mergeCell ref="M2664:O2664"/>
    <mergeCell ref="P2664:R2664"/>
    <mergeCell ref="J2665:L2665"/>
    <mergeCell ref="M2665:O2665"/>
    <mergeCell ref="P2665:R2665"/>
    <mergeCell ref="J2666:L2666"/>
    <mergeCell ref="M2666:O2666"/>
    <mergeCell ref="P2666:R2666"/>
    <mergeCell ref="J2667:L2667"/>
    <mergeCell ref="M2667:O2667"/>
    <mergeCell ref="P2667:R2667"/>
    <mergeCell ref="J2668:L2668"/>
    <mergeCell ref="M2668:O2668"/>
    <mergeCell ref="P2668:R2668"/>
    <mergeCell ref="J2669:L2669"/>
    <mergeCell ref="M2669:O2669"/>
    <mergeCell ref="P2669:R2669"/>
    <mergeCell ref="J2670:L2670"/>
    <mergeCell ref="M2670:O2670"/>
    <mergeCell ref="P2670:R2670"/>
    <mergeCell ref="J2671:L2671"/>
    <mergeCell ref="M2671:O2671"/>
    <mergeCell ref="P2671:R2671"/>
    <mergeCell ref="J2672:L2672"/>
    <mergeCell ref="M2672:O2672"/>
    <mergeCell ref="P2672:R2672"/>
    <mergeCell ref="J2673:L2673"/>
    <mergeCell ref="M2673:O2673"/>
    <mergeCell ref="P2673:R2673"/>
    <mergeCell ref="J2674:L2674"/>
    <mergeCell ref="M2674:O2674"/>
    <mergeCell ref="P2674:R2674"/>
    <mergeCell ref="J2675:L2675"/>
    <mergeCell ref="M2675:O2675"/>
    <mergeCell ref="P2675:R2675"/>
    <mergeCell ref="J2676:L2676"/>
    <mergeCell ref="M2676:O2676"/>
    <mergeCell ref="P2676:R2676"/>
    <mergeCell ref="J2677:L2677"/>
    <mergeCell ref="M2677:O2677"/>
    <mergeCell ref="P2677:R2677"/>
    <mergeCell ref="J2678:L2678"/>
    <mergeCell ref="M2678:O2678"/>
    <mergeCell ref="P2678:R2678"/>
    <mergeCell ref="J2679:L2679"/>
    <mergeCell ref="M2679:O2679"/>
    <mergeCell ref="P2679:R2679"/>
    <mergeCell ref="J2680:L2680"/>
    <mergeCell ref="M2680:O2680"/>
    <mergeCell ref="P2680:R2680"/>
    <mergeCell ref="J2681:L2681"/>
    <mergeCell ref="M2681:O2681"/>
    <mergeCell ref="P2681:R2681"/>
    <mergeCell ref="J2682:L2682"/>
    <mergeCell ref="M2682:O2682"/>
    <mergeCell ref="P2682:R2682"/>
    <mergeCell ref="J2683:L2683"/>
    <mergeCell ref="M2683:O2683"/>
    <mergeCell ref="P2683:R2683"/>
    <mergeCell ref="J2684:L2684"/>
    <mergeCell ref="M2684:O2684"/>
    <mergeCell ref="P2684:R2684"/>
    <mergeCell ref="J2685:L2685"/>
    <mergeCell ref="M2685:O2685"/>
    <mergeCell ref="P2685:R2685"/>
    <mergeCell ref="J2686:L2686"/>
    <mergeCell ref="M2686:O2686"/>
    <mergeCell ref="P2686:R2686"/>
    <mergeCell ref="J2687:L2687"/>
    <mergeCell ref="M2687:O2687"/>
    <mergeCell ref="P2687:R2687"/>
    <mergeCell ref="J2688:L2688"/>
    <mergeCell ref="M2688:O2688"/>
    <mergeCell ref="P2688:R2688"/>
    <mergeCell ref="J2689:L2689"/>
    <mergeCell ref="M2689:O2689"/>
    <mergeCell ref="P2689:R2689"/>
    <mergeCell ref="J2690:L2690"/>
    <mergeCell ref="M2690:O2690"/>
    <mergeCell ref="P2690:R2690"/>
    <mergeCell ref="J2691:L2691"/>
    <mergeCell ref="M2691:O2691"/>
    <mergeCell ref="P2691:R2691"/>
    <mergeCell ref="J2692:L2692"/>
    <mergeCell ref="M2692:O2692"/>
    <mergeCell ref="P2692:R2692"/>
    <mergeCell ref="J2693:L2693"/>
    <mergeCell ref="M2693:O2693"/>
    <mergeCell ref="P2693:R2693"/>
    <mergeCell ref="J2694:L2694"/>
    <mergeCell ref="M2694:O2694"/>
    <mergeCell ref="P2694:R2694"/>
    <mergeCell ref="J2695:L2695"/>
    <mergeCell ref="M2695:O2695"/>
    <mergeCell ref="P2695:R2695"/>
    <mergeCell ref="J2696:L2696"/>
    <mergeCell ref="M2696:O2696"/>
    <mergeCell ref="P2696:R2696"/>
    <mergeCell ref="J2697:L2697"/>
    <mergeCell ref="M2697:O2697"/>
    <mergeCell ref="P2697:R2697"/>
    <mergeCell ref="J2698:L2698"/>
    <mergeCell ref="M2698:O2698"/>
    <mergeCell ref="P2698:R2698"/>
    <mergeCell ref="J2699:L2699"/>
    <mergeCell ref="M2699:O2699"/>
    <mergeCell ref="P2699:R2699"/>
    <mergeCell ref="J2700:L2700"/>
    <mergeCell ref="M2700:O2700"/>
    <mergeCell ref="P2700:R2700"/>
    <mergeCell ref="J2701:L2701"/>
    <mergeCell ref="M2701:O2701"/>
    <mergeCell ref="P2701:R2701"/>
    <mergeCell ref="J2702:L2702"/>
    <mergeCell ref="M2702:O2702"/>
    <mergeCell ref="P2702:R2702"/>
    <mergeCell ref="J2703:L2703"/>
    <mergeCell ref="M2703:O2703"/>
    <mergeCell ref="P2703:R2703"/>
    <mergeCell ref="J2704:L2704"/>
    <mergeCell ref="M2704:O2704"/>
    <mergeCell ref="P2704:R2704"/>
    <mergeCell ref="J2705:L2705"/>
    <mergeCell ref="M2705:O2705"/>
    <mergeCell ref="P2705:R2705"/>
    <mergeCell ref="J2706:L2706"/>
    <mergeCell ref="M2706:O2706"/>
    <mergeCell ref="P2706:R2706"/>
    <mergeCell ref="J2707:L2707"/>
    <mergeCell ref="M2707:O2707"/>
    <mergeCell ref="P2707:R2707"/>
    <mergeCell ref="J2708:L2708"/>
    <mergeCell ref="M2708:O2708"/>
    <mergeCell ref="P2708:R2708"/>
    <mergeCell ref="J2709:L2709"/>
    <mergeCell ref="M2709:O2709"/>
    <mergeCell ref="P2709:R2709"/>
    <mergeCell ref="J2710:L2710"/>
    <mergeCell ref="M2710:O2710"/>
    <mergeCell ref="P2710:R2710"/>
    <mergeCell ref="J2711:L2711"/>
    <mergeCell ref="M2711:O2711"/>
    <mergeCell ref="P2711:R2711"/>
    <mergeCell ref="J2712:L2712"/>
    <mergeCell ref="M2712:O2712"/>
    <mergeCell ref="P2712:R2712"/>
    <mergeCell ref="J2713:L2713"/>
    <mergeCell ref="M2713:O2713"/>
    <mergeCell ref="P2713:R2713"/>
    <mergeCell ref="J2714:L2714"/>
    <mergeCell ref="M2714:O2714"/>
    <mergeCell ref="P2714:R2714"/>
    <mergeCell ref="J2715:L2715"/>
    <mergeCell ref="M2715:O2715"/>
    <mergeCell ref="P2715:R2715"/>
    <mergeCell ref="J2716:L2716"/>
    <mergeCell ref="M2716:O2716"/>
    <mergeCell ref="P2716:R2716"/>
    <mergeCell ref="J2717:L2717"/>
    <mergeCell ref="M2717:O2717"/>
    <mergeCell ref="P2717:R2717"/>
    <mergeCell ref="J2718:L2718"/>
    <mergeCell ref="M2718:O2718"/>
    <mergeCell ref="P2718:R2718"/>
    <mergeCell ref="J2719:L2719"/>
    <mergeCell ref="M2719:O2719"/>
    <mergeCell ref="P2719:R2719"/>
    <mergeCell ref="J2720:L2720"/>
    <mergeCell ref="M2720:O2720"/>
    <mergeCell ref="P2720:R2720"/>
    <mergeCell ref="J2721:L2721"/>
    <mergeCell ref="M2721:O2721"/>
    <mergeCell ref="P2721:R2721"/>
    <mergeCell ref="J2722:L2722"/>
    <mergeCell ref="M2722:O2722"/>
    <mergeCell ref="P2722:R2722"/>
    <mergeCell ref="J2723:L2723"/>
    <mergeCell ref="M2723:O2723"/>
    <mergeCell ref="P2723:R2723"/>
    <mergeCell ref="J2724:L2724"/>
    <mergeCell ref="M2724:O2724"/>
    <mergeCell ref="P2724:R2724"/>
    <mergeCell ref="J2725:L2725"/>
    <mergeCell ref="M2725:O2725"/>
    <mergeCell ref="P2725:R2725"/>
    <mergeCell ref="J2726:L2726"/>
    <mergeCell ref="M2726:O2726"/>
    <mergeCell ref="P2726:R2726"/>
    <mergeCell ref="J2727:L2727"/>
    <mergeCell ref="M2727:O2727"/>
    <mergeCell ref="P2727:R2727"/>
    <mergeCell ref="J2728:L2728"/>
    <mergeCell ref="M2728:O2728"/>
    <mergeCell ref="P2728:R2728"/>
    <mergeCell ref="J2729:L2729"/>
    <mergeCell ref="M2729:O2729"/>
    <mergeCell ref="P2729:R2729"/>
    <mergeCell ref="J2730:L2730"/>
    <mergeCell ref="M2730:O2730"/>
    <mergeCell ref="P2730:R2730"/>
    <mergeCell ref="J2731:L2731"/>
    <mergeCell ref="M2731:O2731"/>
    <mergeCell ref="P2731:R2731"/>
    <mergeCell ref="J2732:L2732"/>
    <mergeCell ref="M2732:O2732"/>
    <mergeCell ref="P2732:R2732"/>
    <mergeCell ref="J2733:L2733"/>
    <mergeCell ref="M2733:O2733"/>
    <mergeCell ref="P2733:R2733"/>
    <mergeCell ref="J2734:L2734"/>
    <mergeCell ref="M2734:O2734"/>
    <mergeCell ref="P2734:R2734"/>
    <mergeCell ref="J2735:L2735"/>
    <mergeCell ref="M2735:O2735"/>
    <mergeCell ref="P2735:R2735"/>
    <mergeCell ref="J2736:L2736"/>
    <mergeCell ref="M2736:O2736"/>
    <mergeCell ref="P2736:R2736"/>
    <mergeCell ref="J2737:L2737"/>
    <mergeCell ref="M2737:O2737"/>
    <mergeCell ref="P2737:R2737"/>
    <mergeCell ref="J2738:L2738"/>
    <mergeCell ref="M2738:O2738"/>
    <mergeCell ref="P2738:R2738"/>
    <mergeCell ref="J2739:L2739"/>
    <mergeCell ref="M2739:O2739"/>
    <mergeCell ref="P2739:R2739"/>
    <mergeCell ref="J2740:L2740"/>
    <mergeCell ref="M2740:O2740"/>
    <mergeCell ref="P2740:R2740"/>
    <mergeCell ref="J2741:L2741"/>
    <mergeCell ref="M2741:O2741"/>
    <mergeCell ref="P2741:R2741"/>
    <mergeCell ref="J2742:L2742"/>
    <mergeCell ref="M2742:O2742"/>
    <mergeCell ref="P2742:R2742"/>
    <mergeCell ref="J2743:L2743"/>
    <mergeCell ref="M2743:O2743"/>
    <mergeCell ref="P2743:R2743"/>
    <mergeCell ref="J2744:L2744"/>
    <mergeCell ref="M2744:O2744"/>
    <mergeCell ref="P2744:R2744"/>
    <mergeCell ref="J2745:L2745"/>
    <mergeCell ref="M2745:O2745"/>
    <mergeCell ref="P2745:R2745"/>
    <mergeCell ref="J2746:L2746"/>
    <mergeCell ref="M2746:O2746"/>
    <mergeCell ref="P2746:R2746"/>
    <mergeCell ref="J2747:L2747"/>
    <mergeCell ref="M2747:O2747"/>
    <mergeCell ref="P2747:R2747"/>
    <mergeCell ref="J2748:L2748"/>
    <mergeCell ref="M2748:O2748"/>
    <mergeCell ref="P2748:R2748"/>
    <mergeCell ref="J2749:L2749"/>
    <mergeCell ref="M2749:O2749"/>
    <mergeCell ref="P2749:R2749"/>
    <mergeCell ref="J2750:L2750"/>
    <mergeCell ref="M2750:O2750"/>
    <mergeCell ref="P2750:R2750"/>
    <mergeCell ref="J2751:L2751"/>
    <mergeCell ref="M2751:O2751"/>
    <mergeCell ref="P2751:R2751"/>
    <mergeCell ref="J2752:L2752"/>
    <mergeCell ref="M2752:O2752"/>
    <mergeCell ref="P2752:R2752"/>
    <mergeCell ref="J2753:L2753"/>
    <mergeCell ref="M2753:O2753"/>
    <mergeCell ref="P2753:R2753"/>
    <mergeCell ref="J2754:L2754"/>
    <mergeCell ref="M2754:O2754"/>
    <mergeCell ref="P2754:R2754"/>
    <mergeCell ref="J2755:L2755"/>
    <mergeCell ref="M2755:O2755"/>
    <mergeCell ref="P2755:R2755"/>
    <mergeCell ref="J2756:L2756"/>
    <mergeCell ref="M2756:O2756"/>
    <mergeCell ref="P2756:R2756"/>
    <mergeCell ref="J2757:L2757"/>
    <mergeCell ref="M2757:O2757"/>
    <mergeCell ref="P2757:R2757"/>
    <mergeCell ref="J2758:L2758"/>
    <mergeCell ref="M2758:O2758"/>
    <mergeCell ref="P2758:R2758"/>
    <mergeCell ref="J2759:L2759"/>
    <mergeCell ref="M2759:O2759"/>
    <mergeCell ref="P2759:R2759"/>
    <mergeCell ref="J2760:L2760"/>
    <mergeCell ref="M2760:O2760"/>
    <mergeCell ref="P2760:R2760"/>
    <mergeCell ref="J2761:L2761"/>
    <mergeCell ref="M2761:O2761"/>
    <mergeCell ref="P2761:R2761"/>
    <mergeCell ref="J2762:L2762"/>
    <mergeCell ref="M2762:O2762"/>
    <mergeCell ref="P2762:R2762"/>
    <mergeCell ref="J2763:L2763"/>
    <mergeCell ref="M2763:O2763"/>
    <mergeCell ref="P2763:R2763"/>
    <mergeCell ref="J2764:L2764"/>
    <mergeCell ref="M2764:O2764"/>
    <mergeCell ref="P2764:R2764"/>
    <mergeCell ref="J2765:L2765"/>
    <mergeCell ref="M2765:O2765"/>
    <mergeCell ref="P2765:R2765"/>
    <mergeCell ref="J2766:L2766"/>
    <mergeCell ref="M2766:O2766"/>
    <mergeCell ref="P2766:R2766"/>
    <mergeCell ref="J2767:L2767"/>
    <mergeCell ref="M2767:O2767"/>
    <mergeCell ref="P2767:R2767"/>
    <mergeCell ref="J2768:L2768"/>
    <mergeCell ref="M2768:O2768"/>
    <mergeCell ref="P2768:R2768"/>
    <mergeCell ref="J2769:L2769"/>
    <mergeCell ref="M2769:O2769"/>
    <mergeCell ref="P2769:R2769"/>
    <mergeCell ref="J2770:L2770"/>
    <mergeCell ref="M2770:O2770"/>
    <mergeCell ref="P2770:R2770"/>
    <mergeCell ref="J2771:L2771"/>
    <mergeCell ref="M2771:O2771"/>
    <mergeCell ref="P2771:R2771"/>
    <mergeCell ref="J2772:L2772"/>
    <mergeCell ref="M2772:O2772"/>
    <mergeCell ref="P2772:R2772"/>
    <mergeCell ref="J2773:L2773"/>
    <mergeCell ref="M2773:O2773"/>
    <mergeCell ref="P2773:R2773"/>
    <mergeCell ref="J2774:L2774"/>
    <mergeCell ref="M2774:O2774"/>
    <mergeCell ref="P2774:R2774"/>
    <mergeCell ref="J2775:L2775"/>
    <mergeCell ref="M2775:O2775"/>
    <mergeCell ref="P2775:R2775"/>
    <mergeCell ref="J2776:L2776"/>
    <mergeCell ref="M2776:O2776"/>
    <mergeCell ref="P2776:R2776"/>
    <mergeCell ref="J2777:L2777"/>
    <mergeCell ref="M2777:O2777"/>
    <mergeCell ref="P2777:R2777"/>
    <mergeCell ref="J2778:L2778"/>
    <mergeCell ref="M2778:O2778"/>
    <mergeCell ref="P2778:R2778"/>
    <mergeCell ref="J2779:L2779"/>
    <mergeCell ref="M2779:O2779"/>
    <mergeCell ref="P2779:R2779"/>
    <mergeCell ref="J2780:L2780"/>
    <mergeCell ref="M2780:O2780"/>
    <mergeCell ref="P2780:R2780"/>
    <mergeCell ref="J2781:L2781"/>
    <mergeCell ref="M2781:O2781"/>
    <mergeCell ref="P2781:R2781"/>
    <mergeCell ref="J2782:L2782"/>
    <mergeCell ref="M2782:O2782"/>
    <mergeCell ref="P2782:R2782"/>
    <mergeCell ref="J2783:L2783"/>
    <mergeCell ref="M2783:O2783"/>
    <mergeCell ref="P2783:R2783"/>
    <mergeCell ref="J2784:L2784"/>
    <mergeCell ref="M2784:O2784"/>
    <mergeCell ref="P2784:R2784"/>
    <mergeCell ref="J2785:L2785"/>
    <mergeCell ref="M2785:O2785"/>
    <mergeCell ref="P2785:R2785"/>
    <mergeCell ref="J2786:L2786"/>
    <mergeCell ref="M2786:O2786"/>
    <mergeCell ref="P2786:R2786"/>
    <mergeCell ref="J2787:L2787"/>
    <mergeCell ref="M2787:O2787"/>
    <mergeCell ref="P2787:R2787"/>
    <mergeCell ref="J2788:L2788"/>
    <mergeCell ref="M2788:O2788"/>
    <mergeCell ref="P2788:R2788"/>
    <mergeCell ref="J2789:L2789"/>
    <mergeCell ref="M2789:O2789"/>
    <mergeCell ref="P2789:R2789"/>
    <mergeCell ref="J2790:L2790"/>
    <mergeCell ref="M2790:O2790"/>
    <mergeCell ref="P2790:R2790"/>
    <mergeCell ref="J2791:L2791"/>
    <mergeCell ref="M2791:O2791"/>
    <mergeCell ref="P2791:R2791"/>
    <mergeCell ref="J2792:L2792"/>
    <mergeCell ref="M2792:O2792"/>
    <mergeCell ref="P2792:R2792"/>
    <mergeCell ref="J2793:L2793"/>
    <mergeCell ref="M2793:O2793"/>
    <mergeCell ref="P2793:R2793"/>
    <mergeCell ref="J2794:L2794"/>
    <mergeCell ref="M2794:O2794"/>
    <mergeCell ref="P2794:R2794"/>
    <mergeCell ref="J2795:L2795"/>
    <mergeCell ref="M2795:O2795"/>
    <mergeCell ref="P2795:R2795"/>
    <mergeCell ref="J2796:L2796"/>
    <mergeCell ref="M2796:O2796"/>
    <mergeCell ref="P2796:R2796"/>
    <mergeCell ref="J2797:L2797"/>
    <mergeCell ref="M2797:O2797"/>
    <mergeCell ref="P2797:R2797"/>
    <mergeCell ref="J2798:L2798"/>
    <mergeCell ref="M2798:O2798"/>
    <mergeCell ref="P2798:R2798"/>
    <mergeCell ref="J2799:L2799"/>
    <mergeCell ref="M2799:O2799"/>
    <mergeCell ref="P2799:R2799"/>
    <mergeCell ref="J2800:L2800"/>
    <mergeCell ref="M2800:O2800"/>
    <mergeCell ref="P2800:R2800"/>
    <mergeCell ref="J2801:L2801"/>
    <mergeCell ref="M2801:O2801"/>
    <mergeCell ref="P2801:R2801"/>
    <mergeCell ref="J2802:L2802"/>
    <mergeCell ref="M2802:O2802"/>
    <mergeCell ref="P2802:R2802"/>
    <mergeCell ref="J2803:L2803"/>
    <mergeCell ref="M2803:O2803"/>
    <mergeCell ref="P2803:R2803"/>
    <mergeCell ref="J2804:L2804"/>
    <mergeCell ref="M2804:O2804"/>
    <mergeCell ref="P2804:R2804"/>
    <mergeCell ref="J2805:L2805"/>
    <mergeCell ref="M2805:O2805"/>
    <mergeCell ref="P2805:R2805"/>
    <mergeCell ref="J2806:L2806"/>
    <mergeCell ref="M2806:O2806"/>
    <mergeCell ref="P2806:R2806"/>
    <mergeCell ref="J2807:L2807"/>
    <mergeCell ref="M2807:O2807"/>
    <mergeCell ref="P2807:R2807"/>
    <mergeCell ref="J2808:L2808"/>
    <mergeCell ref="M2808:O2808"/>
    <mergeCell ref="P2808:R2808"/>
    <mergeCell ref="J2809:L2809"/>
    <mergeCell ref="M2809:O2809"/>
    <mergeCell ref="P2809:R2809"/>
    <mergeCell ref="J2810:L2810"/>
    <mergeCell ref="M2810:O2810"/>
    <mergeCell ref="P2810:R2810"/>
    <mergeCell ref="J2811:L2811"/>
    <mergeCell ref="M2811:O2811"/>
    <mergeCell ref="P2811:R2811"/>
    <mergeCell ref="J2812:L2812"/>
    <mergeCell ref="M2812:O2812"/>
    <mergeCell ref="P2812:R2812"/>
    <mergeCell ref="J2813:L2813"/>
    <mergeCell ref="M2813:O2813"/>
    <mergeCell ref="P2813:R2813"/>
    <mergeCell ref="J2814:L2814"/>
    <mergeCell ref="M2814:O2814"/>
    <mergeCell ref="P2814:R2814"/>
    <mergeCell ref="J2815:L2815"/>
    <mergeCell ref="M2815:O2815"/>
    <mergeCell ref="P2815:R2815"/>
    <mergeCell ref="J2816:L2816"/>
    <mergeCell ref="M2816:O2816"/>
    <mergeCell ref="P2816:R2816"/>
    <mergeCell ref="J2817:L2817"/>
    <mergeCell ref="M2817:O2817"/>
    <mergeCell ref="P2817:R2817"/>
    <mergeCell ref="J2818:L2818"/>
    <mergeCell ref="M2818:O2818"/>
    <mergeCell ref="P2818:R2818"/>
    <mergeCell ref="J2819:L2819"/>
    <mergeCell ref="M2819:O2819"/>
    <mergeCell ref="P2819:R2819"/>
    <mergeCell ref="J2820:L2820"/>
    <mergeCell ref="M2820:O2820"/>
    <mergeCell ref="P2820:R2820"/>
    <mergeCell ref="J2821:L2821"/>
    <mergeCell ref="M2821:O2821"/>
    <mergeCell ref="P2821:R2821"/>
    <mergeCell ref="J2822:L2822"/>
    <mergeCell ref="M2822:O2822"/>
    <mergeCell ref="P2822:R2822"/>
    <mergeCell ref="J2823:L2823"/>
    <mergeCell ref="M2823:O2823"/>
    <mergeCell ref="P2823:R2823"/>
    <mergeCell ref="J2824:L2824"/>
    <mergeCell ref="M2824:O2824"/>
    <mergeCell ref="P2824:R2824"/>
    <mergeCell ref="J2825:L2825"/>
    <mergeCell ref="M2825:O2825"/>
    <mergeCell ref="P2825:R2825"/>
    <mergeCell ref="J2826:L2826"/>
    <mergeCell ref="M2826:O2826"/>
    <mergeCell ref="P2826:R2826"/>
    <mergeCell ref="J2827:L2827"/>
    <mergeCell ref="M2827:O2827"/>
    <mergeCell ref="P2827:R2827"/>
    <mergeCell ref="J2828:L2828"/>
    <mergeCell ref="M2828:O2828"/>
    <mergeCell ref="P2828:R2828"/>
    <mergeCell ref="J2829:L2829"/>
    <mergeCell ref="M2829:O2829"/>
    <mergeCell ref="P2829:R2829"/>
    <mergeCell ref="J2830:L2830"/>
    <mergeCell ref="M2830:O2830"/>
    <mergeCell ref="P2830:R2830"/>
    <mergeCell ref="J2831:L2831"/>
    <mergeCell ref="M2831:O2831"/>
    <mergeCell ref="P2831:R2831"/>
    <mergeCell ref="J2832:L2832"/>
    <mergeCell ref="M2832:O2832"/>
    <mergeCell ref="P2832:R2832"/>
    <mergeCell ref="J2833:L2833"/>
    <mergeCell ref="M2833:O2833"/>
    <mergeCell ref="P2833:R2833"/>
    <mergeCell ref="J2834:L2834"/>
    <mergeCell ref="M2834:O2834"/>
    <mergeCell ref="P2834:R2834"/>
    <mergeCell ref="J2835:L2835"/>
    <mergeCell ref="M2835:O2835"/>
    <mergeCell ref="P2835:R2835"/>
    <mergeCell ref="J2836:L2836"/>
    <mergeCell ref="M2836:O2836"/>
    <mergeCell ref="P2836:R2836"/>
    <mergeCell ref="J2837:L2837"/>
    <mergeCell ref="M2837:O2837"/>
    <mergeCell ref="P2837:R2837"/>
    <mergeCell ref="J2838:L2838"/>
    <mergeCell ref="M2838:O2838"/>
    <mergeCell ref="P2838:R2838"/>
    <mergeCell ref="J2839:L2839"/>
    <mergeCell ref="M2839:O2839"/>
    <mergeCell ref="P2839:R2839"/>
    <mergeCell ref="J2840:L2840"/>
    <mergeCell ref="M2840:O2840"/>
    <mergeCell ref="P2840:R2840"/>
    <mergeCell ref="J2841:L2841"/>
    <mergeCell ref="M2841:O2841"/>
    <mergeCell ref="P2841:R2841"/>
    <mergeCell ref="J2842:L2842"/>
    <mergeCell ref="M2842:O2842"/>
    <mergeCell ref="P2842:R2842"/>
    <mergeCell ref="J2843:L2843"/>
    <mergeCell ref="M2843:O2843"/>
    <mergeCell ref="P2843:R2843"/>
    <mergeCell ref="J2844:L2844"/>
    <mergeCell ref="M2844:O2844"/>
    <mergeCell ref="P2844:R2844"/>
    <mergeCell ref="J2845:L2845"/>
    <mergeCell ref="M2845:O2845"/>
    <mergeCell ref="P2845:R2845"/>
    <mergeCell ref="J2846:L2846"/>
    <mergeCell ref="M2846:O2846"/>
    <mergeCell ref="P2846:R2846"/>
    <mergeCell ref="J2847:L2847"/>
    <mergeCell ref="M2847:O2847"/>
    <mergeCell ref="P2847:R2847"/>
    <mergeCell ref="J2848:L2848"/>
    <mergeCell ref="M2848:O2848"/>
    <mergeCell ref="P2848:R2848"/>
    <mergeCell ref="J2849:L2849"/>
    <mergeCell ref="M2849:O2849"/>
    <mergeCell ref="P2849:R2849"/>
    <mergeCell ref="J2850:L2850"/>
    <mergeCell ref="M2850:O2850"/>
    <mergeCell ref="P2850:R2850"/>
    <mergeCell ref="J2851:L2851"/>
    <mergeCell ref="M2851:O2851"/>
    <mergeCell ref="P2851:R2851"/>
    <mergeCell ref="J2852:L2852"/>
    <mergeCell ref="M2852:O2852"/>
    <mergeCell ref="P2852:R2852"/>
    <mergeCell ref="J2853:L2853"/>
    <mergeCell ref="M2853:O2853"/>
    <mergeCell ref="P2853:R2853"/>
    <mergeCell ref="J2854:L2854"/>
    <mergeCell ref="M2854:O2854"/>
    <mergeCell ref="P2854:R2854"/>
    <mergeCell ref="J2855:L2855"/>
    <mergeCell ref="M2855:O2855"/>
    <mergeCell ref="P2855:R2855"/>
    <mergeCell ref="J2856:L2856"/>
    <mergeCell ref="M2856:O2856"/>
    <mergeCell ref="P2856:R2856"/>
    <mergeCell ref="J2857:L2857"/>
    <mergeCell ref="M2857:O2857"/>
    <mergeCell ref="P2857:R2857"/>
    <mergeCell ref="J2858:L2858"/>
    <mergeCell ref="M2858:O2858"/>
    <mergeCell ref="P2858:R2858"/>
    <mergeCell ref="J2859:L2859"/>
    <mergeCell ref="M2859:O2859"/>
    <mergeCell ref="P2859:R2859"/>
    <mergeCell ref="J2860:L2860"/>
    <mergeCell ref="M2860:O2860"/>
    <mergeCell ref="P2860:R2860"/>
    <mergeCell ref="J2861:L2861"/>
    <mergeCell ref="M2861:O2861"/>
    <mergeCell ref="P2861:R2861"/>
    <mergeCell ref="J2862:L2862"/>
    <mergeCell ref="M2862:O2862"/>
    <mergeCell ref="P2862:R2862"/>
    <mergeCell ref="J2863:L2863"/>
    <mergeCell ref="M2863:O2863"/>
    <mergeCell ref="P2863:R2863"/>
    <mergeCell ref="J2864:L2864"/>
    <mergeCell ref="M2864:O2864"/>
    <mergeCell ref="P2864:R2864"/>
    <mergeCell ref="J2865:L2865"/>
    <mergeCell ref="M2865:O2865"/>
    <mergeCell ref="P2865:R2865"/>
    <mergeCell ref="J2866:L2866"/>
    <mergeCell ref="M2866:O2866"/>
    <mergeCell ref="P2866:R2866"/>
    <mergeCell ref="J2867:L2867"/>
    <mergeCell ref="M2867:O2867"/>
    <mergeCell ref="P2867:R2867"/>
    <mergeCell ref="J2868:L2868"/>
    <mergeCell ref="M2868:O2868"/>
    <mergeCell ref="P2868:R2868"/>
    <mergeCell ref="J2869:L2869"/>
    <mergeCell ref="M2869:O2869"/>
    <mergeCell ref="P2869:R2869"/>
    <mergeCell ref="J2870:L2870"/>
    <mergeCell ref="M2870:O2870"/>
    <mergeCell ref="P2870:R2870"/>
    <mergeCell ref="J2871:L2871"/>
    <mergeCell ref="M2871:O2871"/>
    <mergeCell ref="P2871:R2871"/>
    <mergeCell ref="J2872:L2872"/>
    <mergeCell ref="M2872:O2872"/>
    <mergeCell ref="P2872:R2872"/>
    <mergeCell ref="J2873:L2873"/>
    <mergeCell ref="M2873:O2873"/>
    <mergeCell ref="P2873:R2873"/>
    <mergeCell ref="J2874:L2874"/>
    <mergeCell ref="M2874:O2874"/>
    <mergeCell ref="P2874:R2874"/>
    <mergeCell ref="J2875:L2875"/>
    <mergeCell ref="M2875:O2875"/>
    <mergeCell ref="P2875:R2875"/>
    <mergeCell ref="J2876:L2876"/>
    <mergeCell ref="M2876:O2876"/>
    <mergeCell ref="P2876:R2876"/>
    <mergeCell ref="J2877:L2877"/>
    <mergeCell ref="M2877:O2877"/>
    <mergeCell ref="P2877:R2877"/>
    <mergeCell ref="J2878:L2878"/>
    <mergeCell ref="M2878:O2878"/>
    <mergeCell ref="P2878:R2878"/>
    <mergeCell ref="J2879:L2879"/>
    <mergeCell ref="M2879:O2879"/>
    <mergeCell ref="P2879:R2879"/>
    <mergeCell ref="J2880:L2880"/>
    <mergeCell ref="M2880:O2880"/>
    <mergeCell ref="P2880:R2880"/>
    <mergeCell ref="J2881:L2881"/>
    <mergeCell ref="M2881:O2881"/>
    <mergeCell ref="P2881:R2881"/>
    <mergeCell ref="J2882:L2882"/>
    <mergeCell ref="M2882:O2882"/>
    <mergeCell ref="P2882:R2882"/>
    <mergeCell ref="J2883:L2883"/>
    <mergeCell ref="M2883:O2883"/>
    <mergeCell ref="P2883:R2883"/>
    <mergeCell ref="J2884:L2884"/>
    <mergeCell ref="M2884:O2884"/>
    <mergeCell ref="P2884:R2884"/>
    <mergeCell ref="J2885:L2885"/>
    <mergeCell ref="M2885:O2885"/>
    <mergeCell ref="P2885:R2885"/>
    <mergeCell ref="J2886:L2886"/>
    <mergeCell ref="M2886:O2886"/>
    <mergeCell ref="P2886:R2886"/>
    <mergeCell ref="J2887:L2887"/>
    <mergeCell ref="M2887:O2887"/>
    <mergeCell ref="P2887:R2887"/>
    <mergeCell ref="J2888:L2888"/>
    <mergeCell ref="M2888:O2888"/>
    <mergeCell ref="P2888:R2888"/>
    <mergeCell ref="J2889:L2889"/>
    <mergeCell ref="M2889:O2889"/>
    <mergeCell ref="P2889:R2889"/>
    <mergeCell ref="J2890:L2890"/>
    <mergeCell ref="M2890:O2890"/>
    <mergeCell ref="P2890:R2890"/>
    <mergeCell ref="J2891:L2891"/>
    <mergeCell ref="M2891:O2891"/>
    <mergeCell ref="P2891:R2891"/>
    <mergeCell ref="J2892:L2892"/>
    <mergeCell ref="M2892:O2892"/>
    <mergeCell ref="P2892:R2892"/>
    <mergeCell ref="J2893:L2893"/>
    <mergeCell ref="M2893:O2893"/>
    <mergeCell ref="P2893:R2893"/>
    <mergeCell ref="J2894:L2894"/>
    <mergeCell ref="M2894:O2894"/>
    <mergeCell ref="P2894:R2894"/>
    <mergeCell ref="J2895:L2895"/>
    <mergeCell ref="M2895:O2895"/>
    <mergeCell ref="P2895:R2895"/>
    <mergeCell ref="J2896:L2896"/>
    <mergeCell ref="M2896:O2896"/>
    <mergeCell ref="P2896:R2896"/>
    <mergeCell ref="J2897:L2897"/>
    <mergeCell ref="M2897:O2897"/>
    <mergeCell ref="P2897:R2897"/>
    <mergeCell ref="J2898:L2898"/>
    <mergeCell ref="M2898:O2898"/>
    <mergeCell ref="P2898:R2898"/>
    <mergeCell ref="J2899:L2899"/>
    <mergeCell ref="M2899:O2899"/>
    <mergeCell ref="P2899:R2899"/>
    <mergeCell ref="J2900:L2900"/>
    <mergeCell ref="M2900:O2900"/>
    <mergeCell ref="P2900:R2900"/>
    <mergeCell ref="J2901:L2901"/>
    <mergeCell ref="M2901:O2901"/>
    <mergeCell ref="P2901:R2901"/>
    <mergeCell ref="J2902:L2902"/>
    <mergeCell ref="M2902:O2902"/>
    <mergeCell ref="P2902:R2902"/>
    <mergeCell ref="J2903:L2903"/>
    <mergeCell ref="M2903:O2903"/>
    <mergeCell ref="P2903:R2903"/>
    <mergeCell ref="J2904:L2904"/>
    <mergeCell ref="M2904:O2904"/>
    <mergeCell ref="P2904:R2904"/>
    <mergeCell ref="J2905:L2905"/>
    <mergeCell ref="M2905:O2905"/>
    <mergeCell ref="P2905:R2905"/>
    <mergeCell ref="J2906:L2906"/>
    <mergeCell ref="M2906:O2906"/>
    <mergeCell ref="P2906:R2906"/>
    <mergeCell ref="J2907:L2907"/>
    <mergeCell ref="M2907:O2907"/>
    <mergeCell ref="P2907:R2907"/>
    <mergeCell ref="J2908:L2908"/>
    <mergeCell ref="M2908:O2908"/>
    <mergeCell ref="P2908:R2908"/>
    <mergeCell ref="J2909:L2909"/>
    <mergeCell ref="M2909:O2909"/>
    <mergeCell ref="P2909:R2909"/>
    <mergeCell ref="J2910:L2910"/>
    <mergeCell ref="M2910:O2910"/>
    <mergeCell ref="P2910:R2910"/>
    <mergeCell ref="J2911:L2911"/>
    <mergeCell ref="M2911:O2911"/>
    <mergeCell ref="P2911:R2911"/>
    <mergeCell ref="J2912:L2912"/>
    <mergeCell ref="M2912:O2912"/>
    <mergeCell ref="P2912:R2912"/>
    <mergeCell ref="J2913:L2913"/>
    <mergeCell ref="M2913:O2913"/>
    <mergeCell ref="P2913:R2913"/>
    <mergeCell ref="J2914:L2914"/>
    <mergeCell ref="M2914:O2914"/>
    <mergeCell ref="P2914:R2914"/>
    <mergeCell ref="J2915:L2915"/>
    <mergeCell ref="M2915:O2915"/>
    <mergeCell ref="P2915:R2915"/>
    <mergeCell ref="J2916:L2916"/>
    <mergeCell ref="M2916:O2916"/>
    <mergeCell ref="P2916:R2916"/>
    <mergeCell ref="J2917:L2917"/>
    <mergeCell ref="M2917:O2917"/>
    <mergeCell ref="P2917:R2917"/>
    <mergeCell ref="J2918:L2918"/>
    <mergeCell ref="M2918:O2918"/>
    <mergeCell ref="P2918:R2918"/>
    <mergeCell ref="J2919:L2919"/>
    <mergeCell ref="M2919:O2919"/>
    <mergeCell ref="P2919:R2919"/>
    <mergeCell ref="J2920:L2920"/>
    <mergeCell ref="M2920:O2920"/>
    <mergeCell ref="P2920:R2920"/>
    <mergeCell ref="J2921:L2921"/>
    <mergeCell ref="M2921:O2921"/>
    <mergeCell ref="P2921:R2921"/>
    <mergeCell ref="J2922:L2922"/>
    <mergeCell ref="M2922:O2922"/>
    <mergeCell ref="P2922:R2922"/>
    <mergeCell ref="J2923:L2923"/>
    <mergeCell ref="M2923:O2923"/>
    <mergeCell ref="P2923:R2923"/>
    <mergeCell ref="J2924:L2924"/>
    <mergeCell ref="M2924:O2924"/>
    <mergeCell ref="P2924:R2924"/>
    <mergeCell ref="J2925:L2925"/>
    <mergeCell ref="M2925:O2925"/>
    <mergeCell ref="P2925:R2925"/>
    <mergeCell ref="J2926:L2926"/>
    <mergeCell ref="M2926:O2926"/>
    <mergeCell ref="P2926:R2926"/>
    <mergeCell ref="J2927:L2927"/>
    <mergeCell ref="M2927:O2927"/>
    <mergeCell ref="P2927:R2927"/>
    <mergeCell ref="J2928:L2928"/>
    <mergeCell ref="M2928:O2928"/>
    <mergeCell ref="P2928:R2928"/>
    <mergeCell ref="J2929:L2929"/>
    <mergeCell ref="M2929:O2929"/>
    <mergeCell ref="P2929:R2929"/>
    <mergeCell ref="J2930:L2930"/>
    <mergeCell ref="M2930:O2930"/>
    <mergeCell ref="P2930:R2930"/>
    <mergeCell ref="J2931:L2931"/>
    <mergeCell ref="M2931:O2931"/>
    <mergeCell ref="P2931:R2931"/>
    <mergeCell ref="J2932:L2932"/>
    <mergeCell ref="M2932:O2932"/>
    <mergeCell ref="P2932:R2932"/>
    <mergeCell ref="J2933:L2933"/>
    <mergeCell ref="M2933:O2933"/>
    <mergeCell ref="P2933:R2933"/>
    <mergeCell ref="J2934:L2934"/>
    <mergeCell ref="M2934:O2934"/>
    <mergeCell ref="P2934:R2934"/>
    <mergeCell ref="J2935:L2935"/>
    <mergeCell ref="M2935:O2935"/>
    <mergeCell ref="P2935:R2935"/>
    <mergeCell ref="J2936:L2936"/>
    <mergeCell ref="M2936:O2936"/>
    <mergeCell ref="P2936:R2936"/>
    <mergeCell ref="J2937:L2937"/>
    <mergeCell ref="M2937:O2937"/>
    <mergeCell ref="P2937:R2937"/>
    <mergeCell ref="J2938:L2938"/>
    <mergeCell ref="M2938:O2938"/>
    <mergeCell ref="P2938:R2938"/>
    <mergeCell ref="J2939:L2939"/>
    <mergeCell ref="M2939:O2939"/>
    <mergeCell ref="P2939:R2939"/>
    <mergeCell ref="J2940:L2940"/>
    <mergeCell ref="M2940:O2940"/>
    <mergeCell ref="P2940:R2940"/>
    <mergeCell ref="J2941:L2941"/>
    <mergeCell ref="M2941:O2941"/>
    <mergeCell ref="P2941:R2941"/>
    <mergeCell ref="J2942:L2942"/>
    <mergeCell ref="M2942:O2942"/>
    <mergeCell ref="P2942:R2942"/>
    <mergeCell ref="J2943:L2943"/>
    <mergeCell ref="M2943:O2943"/>
    <mergeCell ref="P2943:R2943"/>
    <mergeCell ref="J2944:L2944"/>
    <mergeCell ref="M2944:O2944"/>
    <mergeCell ref="P2944:R2944"/>
    <mergeCell ref="J2945:L2945"/>
    <mergeCell ref="M2945:O2945"/>
    <mergeCell ref="P2945:R2945"/>
    <mergeCell ref="J2946:L2946"/>
    <mergeCell ref="M2946:O2946"/>
    <mergeCell ref="P2946:R2946"/>
    <mergeCell ref="J2947:L2947"/>
    <mergeCell ref="M2947:O2947"/>
    <mergeCell ref="P2947:R2947"/>
    <mergeCell ref="J2948:L2948"/>
    <mergeCell ref="M2948:O2948"/>
    <mergeCell ref="P2948:R2948"/>
    <mergeCell ref="J2949:L2949"/>
    <mergeCell ref="M2949:O2949"/>
    <mergeCell ref="P2949:R2949"/>
    <mergeCell ref="J2950:L2950"/>
    <mergeCell ref="M2950:O2950"/>
    <mergeCell ref="P2950:R2950"/>
    <mergeCell ref="J2951:L2951"/>
    <mergeCell ref="M2951:O2951"/>
    <mergeCell ref="P2951:R2951"/>
    <mergeCell ref="J2952:L2952"/>
    <mergeCell ref="M2952:O2952"/>
    <mergeCell ref="P2952:R2952"/>
    <mergeCell ref="J2953:L2953"/>
    <mergeCell ref="M2953:O2953"/>
    <mergeCell ref="P2953:R2953"/>
    <mergeCell ref="J2954:L2954"/>
    <mergeCell ref="M2954:O2954"/>
    <mergeCell ref="P2954:R2954"/>
    <mergeCell ref="J2955:L2955"/>
    <mergeCell ref="M2955:O2955"/>
    <mergeCell ref="P2955:R2955"/>
    <mergeCell ref="J2956:L2956"/>
    <mergeCell ref="M2956:O2956"/>
    <mergeCell ref="P2956:R2956"/>
    <mergeCell ref="J2957:L2957"/>
    <mergeCell ref="M2957:O2957"/>
    <mergeCell ref="P2957:R2957"/>
    <mergeCell ref="J2958:L2958"/>
    <mergeCell ref="M2958:O2958"/>
    <mergeCell ref="P2958:R2958"/>
    <mergeCell ref="J2959:L2959"/>
    <mergeCell ref="M2959:O2959"/>
    <mergeCell ref="P2959:R2959"/>
    <mergeCell ref="J2960:L2960"/>
    <mergeCell ref="M2960:O2960"/>
    <mergeCell ref="P2960:R2960"/>
    <mergeCell ref="J2961:L2961"/>
    <mergeCell ref="M2961:O2961"/>
    <mergeCell ref="P2961:R2961"/>
    <mergeCell ref="J2962:L2962"/>
    <mergeCell ref="M2962:O2962"/>
    <mergeCell ref="P2962:R2962"/>
    <mergeCell ref="J2963:L2963"/>
    <mergeCell ref="M2963:O2963"/>
    <mergeCell ref="P2963:R2963"/>
    <mergeCell ref="J2964:L2964"/>
    <mergeCell ref="M2964:O2964"/>
    <mergeCell ref="P2964:R2964"/>
    <mergeCell ref="J2965:L2965"/>
    <mergeCell ref="M2965:O2965"/>
    <mergeCell ref="P2965:R2965"/>
    <mergeCell ref="J2966:L2966"/>
    <mergeCell ref="M2966:O2966"/>
    <mergeCell ref="P2966:R2966"/>
    <mergeCell ref="J2967:L2967"/>
    <mergeCell ref="M2967:O2967"/>
    <mergeCell ref="P2967:R2967"/>
    <mergeCell ref="J2968:L2968"/>
    <mergeCell ref="M2968:O2968"/>
    <mergeCell ref="P2968:R2968"/>
    <mergeCell ref="J2969:L2969"/>
    <mergeCell ref="M2969:O2969"/>
    <mergeCell ref="P2969:R2969"/>
    <mergeCell ref="J2970:L2970"/>
    <mergeCell ref="M2970:O2970"/>
    <mergeCell ref="P2970:R2970"/>
    <mergeCell ref="J2971:L2971"/>
    <mergeCell ref="M2971:O2971"/>
    <mergeCell ref="P2971:R2971"/>
    <mergeCell ref="J2972:L2972"/>
    <mergeCell ref="M2972:O2972"/>
    <mergeCell ref="P2972:R2972"/>
    <mergeCell ref="J2973:L2973"/>
    <mergeCell ref="M2973:O2973"/>
    <mergeCell ref="P2973:R2973"/>
    <mergeCell ref="J2974:L2974"/>
    <mergeCell ref="M2974:O2974"/>
    <mergeCell ref="P2974:R2974"/>
    <mergeCell ref="J2975:L2975"/>
    <mergeCell ref="M2975:O2975"/>
    <mergeCell ref="P2975:R2975"/>
    <mergeCell ref="J2976:L2976"/>
    <mergeCell ref="M2976:O2976"/>
    <mergeCell ref="P2976:R2976"/>
    <mergeCell ref="J2977:L2977"/>
    <mergeCell ref="M2977:O2977"/>
    <mergeCell ref="P2977:R2977"/>
    <mergeCell ref="J2978:L2978"/>
    <mergeCell ref="M2978:O2978"/>
    <mergeCell ref="P2978:R2978"/>
    <mergeCell ref="J2979:L2979"/>
    <mergeCell ref="M2979:O2979"/>
    <mergeCell ref="P2979:R2979"/>
    <mergeCell ref="J2980:L2980"/>
    <mergeCell ref="M2980:O2980"/>
    <mergeCell ref="P2980:R2980"/>
    <mergeCell ref="J2981:L2981"/>
    <mergeCell ref="M2981:O2981"/>
    <mergeCell ref="P2981:R2981"/>
    <mergeCell ref="J2982:L2982"/>
    <mergeCell ref="M2982:O2982"/>
    <mergeCell ref="P2982:R2982"/>
    <mergeCell ref="J2983:L2983"/>
    <mergeCell ref="M2983:O2983"/>
    <mergeCell ref="P2983:R2983"/>
    <mergeCell ref="J2984:L2984"/>
    <mergeCell ref="M2984:O2984"/>
    <mergeCell ref="P2984:R2984"/>
    <mergeCell ref="J2985:L2985"/>
    <mergeCell ref="M2985:O2985"/>
    <mergeCell ref="P2985:R2985"/>
    <mergeCell ref="J2986:L2986"/>
    <mergeCell ref="M2986:O2986"/>
    <mergeCell ref="P2986:R2986"/>
    <mergeCell ref="J2987:L2987"/>
    <mergeCell ref="M2987:O2987"/>
    <mergeCell ref="P2987:R2987"/>
    <mergeCell ref="J2988:L2988"/>
    <mergeCell ref="M2988:O2988"/>
    <mergeCell ref="P2988:R2988"/>
    <mergeCell ref="J2989:L2989"/>
    <mergeCell ref="M2989:O2989"/>
    <mergeCell ref="P2989:R2989"/>
    <mergeCell ref="J2990:L2990"/>
    <mergeCell ref="M2990:O2990"/>
    <mergeCell ref="P2990:R2990"/>
    <mergeCell ref="J2991:L2991"/>
    <mergeCell ref="M2991:O2991"/>
    <mergeCell ref="P2991:R2991"/>
    <mergeCell ref="J2992:L2992"/>
    <mergeCell ref="M2992:O2992"/>
    <mergeCell ref="P2992:R2992"/>
    <mergeCell ref="J2993:L2993"/>
    <mergeCell ref="M2993:O2993"/>
    <mergeCell ref="P2993:R2993"/>
    <mergeCell ref="J2994:L2994"/>
    <mergeCell ref="M2994:O2994"/>
    <mergeCell ref="P2994:R2994"/>
    <mergeCell ref="J2995:L2995"/>
    <mergeCell ref="M2995:O2995"/>
    <mergeCell ref="P2995:R2995"/>
    <mergeCell ref="J2996:L2996"/>
    <mergeCell ref="M2996:O2996"/>
    <mergeCell ref="P2996:R2996"/>
    <mergeCell ref="J2997:L2997"/>
    <mergeCell ref="M2997:O2997"/>
    <mergeCell ref="P2997:R2997"/>
    <mergeCell ref="J2998:L2998"/>
    <mergeCell ref="M2998:O2998"/>
    <mergeCell ref="P2998:R2998"/>
    <mergeCell ref="J2999:L2999"/>
    <mergeCell ref="M2999:O2999"/>
    <mergeCell ref="P2999:R2999"/>
    <mergeCell ref="J3000:L3000"/>
    <mergeCell ref="M3000:O3000"/>
    <mergeCell ref="P3000:R3000"/>
    <mergeCell ref="J3001:L3001"/>
    <mergeCell ref="M3001:O3001"/>
    <mergeCell ref="P3001:R3001"/>
    <mergeCell ref="J3002:L3002"/>
    <mergeCell ref="M3002:O3002"/>
    <mergeCell ref="P3002:R3002"/>
    <mergeCell ref="J3003:L3003"/>
    <mergeCell ref="M3003:O3003"/>
    <mergeCell ref="P3003:R3003"/>
    <mergeCell ref="J3004:L3004"/>
    <mergeCell ref="M3004:O3004"/>
    <mergeCell ref="P3004:R3004"/>
    <mergeCell ref="J3005:L3005"/>
    <mergeCell ref="M3005:O3005"/>
    <mergeCell ref="P3005:R3005"/>
    <mergeCell ref="J3006:L3006"/>
    <mergeCell ref="M3006:O3006"/>
    <mergeCell ref="P3006:R3006"/>
    <mergeCell ref="J3007:L3007"/>
    <mergeCell ref="M3007:O3007"/>
    <mergeCell ref="P3007:R3007"/>
    <mergeCell ref="J3008:L3008"/>
    <mergeCell ref="M3008:O3008"/>
    <mergeCell ref="P3008:R3008"/>
    <mergeCell ref="J3009:L3009"/>
    <mergeCell ref="M3009:O3009"/>
    <mergeCell ref="P3009:R3009"/>
    <mergeCell ref="J3010:L3010"/>
    <mergeCell ref="M3010:O3010"/>
    <mergeCell ref="P3010:R3010"/>
    <mergeCell ref="J3011:L3011"/>
    <mergeCell ref="M3011:O3011"/>
    <mergeCell ref="P3011:R3011"/>
    <mergeCell ref="J3012:L3012"/>
    <mergeCell ref="M3012:O3012"/>
    <mergeCell ref="P3012:R3012"/>
    <mergeCell ref="J3013:L3013"/>
    <mergeCell ref="M3013:O3013"/>
    <mergeCell ref="P3013:R3013"/>
    <mergeCell ref="J3014:L3014"/>
    <mergeCell ref="M3014:O3014"/>
    <mergeCell ref="P3014:R3014"/>
    <mergeCell ref="J3015:L3015"/>
    <mergeCell ref="M3015:O3015"/>
    <mergeCell ref="P3015:R3015"/>
    <mergeCell ref="J3016:L3016"/>
    <mergeCell ref="M3016:O3016"/>
    <mergeCell ref="P3016:R3016"/>
    <mergeCell ref="J3017:L3017"/>
    <mergeCell ref="M3017:O3017"/>
    <mergeCell ref="P3017:R3017"/>
    <mergeCell ref="J3018:L3018"/>
    <mergeCell ref="M3018:O3018"/>
    <mergeCell ref="P3018:R3018"/>
    <mergeCell ref="J3019:L3019"/>
    <mergeCell ref="M3019:O3019"/>
    <mergeCell ref="P3019:R3019"/>
    <mergeCell ref="J3020:L3020"/>
    <mergeCell ref="M3020:O3020"/>
    <mergeCell ref="P3020:R3020"/>
    <mergeCell ref="J3021:L3021"/>
    <mergeCell ref="M3021:O3021"/>
    <mergeCell ref="P3021:R3021"/>
    <mergeCell ref="J3022:L3022"/>
    <mergeCell ref="M3022:O3022"/>
    <mergeCell ref="P3022:R3022"/>
    <mergeCell ref="J3023:L3023"/>
    <mergeCell ref="M3023:O3023"/>
    <mergeCell ref="P3023:R3023"/>
    <mergeCell ref="J3024:L3024"/>
    <mergeCell ref="M3024:O3024"/>
    <mergeCell ref="P3024:R3024"/>
    <mergeCell ref="J3025:L3025"/>
    <mergeCell ref="M3025:O3025"/>
    <mergeCell ref="P3025:R3025"/>
    <mergeCell ref="J3026:L3026"/>
    <mergeCell ref="M3026:O3026"/>
    <mergeCell ref="P3026:R3026"/>
    <mergeCell ref="J3027:L3027"/>
    <mergeCell ref="M3027:O3027"/>
    <mergeCell ref="P3027:R3027"/>
    <mergeCell ref="J3028:L3028"/>
    <mergeCell ref="M3028:O3028"/>
    <mergeCell ref="P3028:R3028"/>
    <mergeCell ref="J3029:L3029"/>
    <mergeCell ref="M3029:O3029"/>
    <mergeCell ref="P3029:R3029"/>
    <mergeCell ref="J3030:L3030"/>
    <mergeCell ref="M3030:O3030"/>
    <mergeCell ref="P3030:R3030"/>
    <mergeCell ref="J3031:L3031"/>
    <mergeCell ref="M3031:O3031"/>
    <mergeCell ref="P3031:R3031"/>
    <mergeCell ref="J3032:L3032"/>
    <mergeCell ref="M3032:O3032"/>
    <mergeCell ref="P3032:R3032"/>
    <mergeCell ref="J3033:L3033"/>
    <mergeCell ref="M3033:O3033"/>
    <mergeCell ref="P3033:R3033"/>
    <mergeCell ref="J3034:L3034"/>
    <mergeCell ref="M3034:O3034"/>
    <mergeCell ref="P3034:R3034"/>
    <mergeCell ref="J3035:L3035"/>
    <mergeCell ref="M3035:O3035"/>
    <mergeCell ref="P3035:R3035"/>
    <mergeCell ref="J3036:L3036"/>
    <mergeCell ref="M3036:O3036"/>
    <mergeCell ref="P3036:R3036"/>
    <mergeCell ref="J3037:L3037"/>
    <mergeCell ref="M3037:O3037"/>
    <mergeCell ref="P3037:R3037"/>
    <mergeCell ref="J3038:L3038"/>
    <mergeCell ref="M3038:O3038"/>
    <mergeCell ref="P3038:R3038"/>
    <mergeCell ref="J3039:L3039"/>
    <mergeCell ref="M3039:O3039"/>
    <mergeCell ref="P3039:R3039"/>
    <mergeCell ref="J3040:L3040"/>
    <mergeCell ref="M3040:O3040"/>
    <mergeCell ref="P3040:R3040"/>
    <mergeCell ref="J3041:L3041"/>
    <mergeCell ref="M3041:O3041"/>
    <mergeCell ref="P3041:R3041"/>
    <mergeCell ref="J3042:L3042"/>
    <mergeCell ref="M3042:O3042"/>
    <mergeCell ref="P3042:R3042"/>
    <mergeCell ref="J3043:L3043"/>
    <mergeCell ref="M3043:O3043"/>
    <mergeCell ref="P3043:R3043"/>
    <mergeCell ref="J3044:L3044"/>
    <mergeCell ref="M3044:O3044"/>
    <mergeCell ref="P3044:R3044"/>
    <mergeCell ref="J3045:L3045"/>
    <mergeCell ref="M3045:O3045"/>
    <mergeCell ref="P3045:R3045"/>
    <mergeCell ref="J3046:L3046"/>
    <mergeCell ref="M3046:O3046"/>
    <mergeCell ref="P3046:R3046"/>
    <mergeCell ref="J3047:L3047"/>
    <mergeCell ref="M3047:O3047"/>
    <mergeCell ref="P3047:R3047"/>
    <mergeCell ref="J3048:L3048"/>
    <mergeCell ref="M3048:O3048"/>
    <mergeCell ref="P3048:R3048"/>
    <mergeCell ref="J3049:L3049"/>
    <mergeCell ref="M3049:O3049"/>
    <mergeCell ref="P3049:R3049"/>
    <mergeCell ref="J3050:L3050"/>
    <mergeCell ref="M3050:O3050"/>
    <mergeCell ref="P3050:R3050"/>
    <mergeCell ref="J3051:L3051"/>
    <mergeCell ref="M3051:O3051"/>
    <mergeCell ref="P3051:R3051"/>
    <mergeCell ref="J3052:L3052"/>
    <mergeCell ref="M3052:O3052"/>
    <mergeCell ref="P3052:R3052"/>
    <mergeCell ref="J3053:L3053"/>
    <mergeCell ref="M3053:O3053"/>
    <mergeCell ref="P3053:R3053"/>
    <mergeCell ref="J3054:L3054"/>
    <mergeCell ref="M3054:O3054"/>
    <mergeCell ref="P3054:R3054"/>
    <mergeCell ref="J3055:L3055"/>
    <mergeCell ref="M3055:O3055"/>
    <mergeCell ref="P3055:R3055"/>
    <mergeCell ref="J3056:L3056"/>
    <mergeCell ref="M3056:O3056"/>
    <mergeCell ref="P3056:R3056"/>
    <mergeCell ref="J3057:L3057"/>
    <mergeCell ref="M3057:O3057"/>
    <mergeCell ref="P3057:R3057"/>
    <mergeCell ref="J3058:L3058"/>
    <mergeCell ref="M3058:O3058"/>
    <mergeCell ref="P3058:R3058"/>
    <mergeCell ref="J3059:L3059"/>
    <mergeCell ref="M3059:O3059"/>
    <mergeCell ref="P3059:R3059"/>
    <mergeCell ref="J3060:L3060"/>
    <mergeCell ref="M3060:O3060"/>
    <mergeCell ref="P3060:R3060"/>
    <mergeCell ref="J3061:L3061"/>
    <mergeCell ref="M3061:O3061"/>
    <mergeCell ref="P3061:R3061"/>
    <mergeCell ref="J3062:L3062"/>
    <mergeCell ref="M3062:O3062"/>
    <mergeCell ref="P3062:R3062"/>
    <mergeCell ref="J3063:L3063"/>
    <mergeCell ref="M3063:O3063"/>
    <mergeCell ref="P3063:R3063"/>
    <mergeCell ref="J3064:L3064"/>
    <mergeCell ref="M3064:O3064"/>
    <mergeCell ref="P3064:R3064"/>
    <mergeCell ref="J3065:L3065"/>
    <mergeCell ref="M3065:O3065"/>
    <mergeCell ref="P3065:R3065"/>
    <mergeCell ref="J3066:L3066"/>
    <mergeCell ref="M3066:O3066"/>
    <mergeCell ref="P3066:R3066"/>
    <mergeCell ref="J3067:L3067"/>
    <mergeCell ref="M3067:O3067"/>
    <mergeCell ref="P3067:R3067"/>
    <mergeCell ref="J3068:L3068"/>
    <mergeCell ref="M3068:O3068"/>
    <mergeCell ref="P3068:R3068"/>
    <mergeCell ref="J3069:L3069"/>
    <mergeCell ref="M3069:O3069"/>
    <mergeCell ref="P3069:R3069"/>
    <mergeCell ref="J3070:L3070"/>
    <mergeCell ref="M3070:O3070"/>
    <mergeCell ref="P3070:R3070"/>
    <mergeCell ref="J3071:L3071"/>
    <mergeCell ref="M3071:O3071"/>
    <mergeCell ref="P3071:R3071"/>
    <mergeCell ref="J3072:L3072"/>
    <mergeCell ref="M3072:O3072"/>
    <mergeCell ref="P3072:R3072"/>
    <mergeCell ref="J3073:L3073"/>
    <mergeCell ref="M3073:O3073"/>
    <mergeCell ref="P3073:R3073"/>
    <mergeCell ref="J3074:L3074"/>
    <mergeCell ref="M3074:O3074"/>
    <mergeCell ref="P3074:R3074"/>
    <mergeCell ref="J3075:L3075"/>
    <mergeCell ref="M3075:O3075"/>
    <mergeCell ref="P3075:R3075"/>
    <mergeCell ref="J3076:L3076"/>
    <mergeCell ref="M3076:O3076"/>
    <mergeCell ref="P3076:R3076"/>
    <mergeCell ref="J3077:L3077"/>
    <mergeCell ref="M3077:O3077"/>
    <mergeCell ref="P3077:R3077"/>
    <mergeCell ref="J3078:L3078"/>
    <mergeCell ref="M3078:O3078"/>
    <mergeCell ref="P3078:R3078"/>
    <mergeCell ref="J3079:L3079"/>
    <mergeCell ref="M3079:O3079"/>
    <mergeCell ref="P3079:R3079"/>
    <mergeCell ref="J3080:L3080"/>
    <mergeCell ref="M3080:O3080"/>
    <mergeCell ref="P3080:R3080"/>
    <mergeCell ref="J3081:L3081"/>
    <mergeCell ref="M3081:O3081"/>
    <mergeCell ref="P3081:R3081"/>
    <mergeCell ref="J3082:L3082"/>
    <mergeCell ref="M3082:O3082"/>
    <mergeCell ref="P3082:R3082"/>
    <mergeCell ref="J3083:L3083"/>
    <mergeCell ref="M3083:O3083"/>
    <mergeCell ref="P3083:R3083"/>
    <mergeCell ref="J3084:L3084"/>
    <mergeCell ref="M3084:O3084"/>
    <mergeCell ref="P3084:R3084"/>
    <mergeCell ref="J3085:L3085"/>
    <mergeCell ref="M3085:O3085"/>
    <mergeCell ref="P3085:R3085"/>
    <mergeCell ref="J3086:L3086"/>
    <mergeCell ref="M3086:O3086"/>
    <mergeCell ref="P3086:R3086"/>
    <mergeCell ref="J3087:L3087"/>
    <mergeCell ref="M3087:O3087"/>
    <mergeCell ref="P3087:R3087"/>
    <mergeCell ref="J3088:L3088"/>
    <mergeCell ref="M3088:O3088"/>
    <mergeCell ref="P3088:R3088"/>
    <mergeCell ref="J3089:L3089"/>
    <mergeCell ref="M3089:O3089"/>
    <mergeCell ref="P3089:R3089"/>
    <mergeCell ref="J3090:L3090"/>
    <mergeCell ref="M3090:O3090"/>
    <mergeCell ref="P3090:R3090"/>
    <mergeCell ref="J3091:L3091"/>
    <mergeCell ref="M3091:O3091"/>
    <mergeCell ref="P3091:R3091"/>
    <mergeCell ref="J3092:L3092"/>
    <mergeCell ref="M3092:O3092"/>
    <mergeCell ref="P3092:R3092"/>
    <mergeCell ref="J3093:L3093"/>
    <mergeCell ref="M3093:O3093"/>
    <mergeCell ref="P3093:R3093"/>
    <mergeCell ref="J3094:L3094"/>
    <mergeCell ref="M3094:O3094"/>
    <mergeCell ref="P3094:R3094"/>
    <mergeCell ref="J3095:L3095"/>
    <mergeCell ref="M3095:O3095"/>
    <mergeCell ref="P3095:R3095"/>
    <mergeCell ref="J3096:L3096"/>
    <mergeCell ref="M3096:O3096"/>
    <mergeCell ref="P3096:R3096"/>
    <mergeCell ref="J3097:L3097"/>
    <mergeCell ref="M3097:O3097"/>
    <mergeCell ref="P3097:R3097"/>
    <mergeCell ref="J3098:L3098"/>
    <mergeCell ref="M3098:O3098"/>
    <mergeCell ref="P3098:R3098"/>
    <mergeCell ref="J3099:L3099"/>
    <mergeCell ref="M3099:O3099"/>
    <mergeCell ref="P3099:R3099"/>
    <mergeCell ref="J3100:L3100"/>
    <mergeCell ref="M3100:O3100"/>
    <mergeCell ref="P3100:R3100"/>
    <mergeCell ref="J3101:L3101"/>
    <mergeCell ref="M3101:O3101"/>
    <mergeCell ref="P3101:R3101"/>
    <mergeCell ref="J3102:L3102"/>
    <mergeCell ref="M3102:O3102"/>
    <mergeCell ref="P3102:R3102"/>
    <mergeCell ref="J3103:L3103"/>
    <mergeCell ref="M3103:O3103"/>
    <mergeCell ref="P3103:R3103"/>
    <mergeCell ref="J3104:L3104"/>
    <mergeCell ref="M3104:O3104"/>
    <mergeCell ref="P3104:R3104"/>
    <mergeCell ref="J3105:L3105"/>
    <mergeCell ref="M3105:O3105"/>
    <mergeCell ref="P3105:R3105"/>
    <mergeCell ref="J3106:L3106"/>
    <mergeCell ref="M3106:O3106"/>
    <mergeCell ref="P3106:R3106"/>
    <mergeCell ref="J3107:L3107"/>
    <mergeCell ref="M3107:O3107"/>
    <mergeCell ref="P3107:R3107"/>
    <mergeCell ref="J3108:L3108"/>
    <mergeCell ref="M3108:O3108"/>
    <mergeCell ref="P3108:R3108"/>
    <mergeCell ref="J3109:L3109"/>
    <mergeCell ref="M3109:O3109"/>
    <mergeCell ref="P3109:R3109"/>
    <mergeCell ref="J3110:L3110"/>
    <mergeCell ref="M3110:O3110"/>
    <mergeCell ref="P3110:R3110"/>
    <mergeCell ref="J3111:L3111"/>
    <mergeCell ref="M3111:O3111"/>
    <mergeCell ref="P3111:R3111"/>
    <mergeCell ref="J3112:L3112"/>
    <mergeCell ref="M3112:O3112"/>
    <mergeCell ref="P3112:R3112"/>
    <mergeCell ref="J3113:L3113"/>
    <mergeCell ref="M3113:O3113"/>
    <mergeCell ref="P3113:R3113"/>
    <mergeCell ref="J3114:L3114"/>
    <mergeCell ref="M3114:O3114"/>
    <mergeCell ref="P3114:R3114"/>
    <mergeCell ref="J3115:L3115"/>
    <mergeCell ref="M3115:O3115"/>
    <mergeCell ref="P3115:R3115"/>
    <mergeCell ref="J3116:L3116"/>
    <mergeCell ref="M3116:O3116"/>
    <mergeCell ref="P3116:R3116"/>
    <mergeCell ref="J3117:L3117"/>
    <mergeCell ref="M3117:O3117"/>
    <mergeCell ref="P3117:R3117"/>
    <mergeCell ref="J3118:L3118"/>
    <mergeCell ref="M3118:O3118"/>
    <mergeCell ref="P3118:R3118"/>
    <mergeCell ref="J3119:L3119"/>
    <mergeCell ref="M3119:O3119"/>
    <mergeCell ref="P3119:R3119"/>
    <mergeCell ref="J3120:L3120"/>
    <mergeCell ref="M3120:O3120"/>
    <mergeCell ref="P3120:R3120"/>
    <mergeCell ref="J3121:L3121"/>
    <mergeCell ref="M3121:O3121"/>
    <mergeCell ref="P3121:R3121"/>
    <mergeCell ref="J3122:L3122"/>
    <mergeCell ref="M3122:O3122"/>
    <mergeCell ref="P3122:R3122"/>
    <mergeCell ref="J3123:L3123"/>
    <mergeCell ref="M3123:O3123"/>
    <mergeCell ref="P3123:R3123"/>
    <mergeCell ref="J3124:L3124"/>
    <mergeCell ref="M3124:O3124"/>
    <mergeCell ref="P3124:R3124"/>
    <mergeCell ref="J3125:L3125"/>
    <mergeCell ref="M3125:O3125"/>
    <mergeCell ref="P3125:R3125"/>
    <mergeCell ref="J3126:L3126"/>
    <mergeCell ref="M3126:O3126"/>
    <mergeCell ref="P3126:R3126"/>
    <mergeCell ref="J3127:L3127"/>
    <mergeCell ref="M3127:O3127"/>
    <mergeCell ref="P3127:R3127"/>
    <mergeCell ref="J3128:L3128"/>
    <mergeCell ref="M3128:O3128"/>
    <mergeCell ref="P3128:R3128"/>
    <mergeCell ref="J3129:L3129"/>
    <mergeCell ref="M3129:O3129"/>
    <mergeCell ref="P3129:R3129"/>
    <mergeCell ref="J3130:L3130"/>
    <mergeCell ref="M3130:O3130"/>
    <mergeCell ref="P3130:R3130"/>
    <mergeCell ref="J3131:L3131"/>
    <mergeCell ref="M3131:O3131"/>
    <mergeCell ref="P3131:R3131"/>
    <mergeCell ref="J3132:L3132"/>
    <mergeCell ref="M3132:O3132"/>
    <mergeCell ref="P3132:R3132"/>
    <mergeCell ref="J3133:L3133"/>
    <mergeCell ref="M3133:O3133"/>
    <mergeCell ref="P3133:R3133"/>
    <mergeCell ref="J3134:L3134"/>
    <mergeCell ref="M3134:O3134"/>
    <mergeCell ref="P3134:R3134"/>
    <mergeCell ref="J3135:L3135"/>
    <mergeCell ref="M3135:O3135"/>
    <mergeCell ref="P3135:R3135"/>
    <mergeCell ref="J3136:L3136"/>
    <mergeCell ref="M3136:O3136"/>
    <mergeCell ref="P3136:R3136"/>
    <mergeCell ref="J3137:L3137"/>
    <mergeCell ref="M3137:O3137"/>
    <mergeCell ref="P3137:R3137"/>
    <mergeCell ref="J3138:L3138"/>
    <mergeCell ref="M3138:O3138"/>
    <mergeCell ref="P3138:R3138"/>
    <mergeCell ref="J3139:L3139"/>
    <mergeCell ref="M3139:O3139"/>
    <mergeCell ref="P3139:R3139"/>
    <mergeCell ref="J3140:L3140"/>
    <mergeCell ref="M3140:O3140"/>
    <mergeCell ref="P3140:R3140"/>
    <mergeCell ref="J3141:L3141"/>
    <mergeCell ref="M3141:O3141"/>
    <mergeCell ref="P3141:R3141"/>
    <mergeCell ref="J3142:L3142"/>
    <mergeCell ref="M3142:O3142"/>
    <mergeCell ref="P3142:R3142"/>
    <mergeCell ref="J3143:L3143"/>
    <mergeCell ref="M3143:O3143"/>
    <mergeCell ref="P3143:R3143"/>
    <mergeCell ref="J3144:L3144"/>
    <mergeCell ref="M3144:O3144"/>
    <mergeCell ref="P3144:R3144"/>
    <mergeCell ref="J3145:L3145"/>
    <mergeCell ref="M3145:O3145"/>
    <mergeCell ref="P3145:R3145"/>
    <mergeCell ref="J3146:L3146"/>
    <mergeCell ref="M3146:O3146"/>
    <mergeCell ref="P3146:R3146"/>
    <mergeCell ref="J3147:L3147"/>
    <mergeCell ref="M3147:O3147"/>
    <mergeCell ref="P3147:R3147"/>
    <mergeCell ref="J3148:L3148"/>
    <mergeCell ref="M3148:O3148"/>
    <mergeCell ref="P3148:R3148"/>
    <mergeCell ref="J3149:L3149"/>
    <mergeCell ref="M3149:O3149"/>
    <mergeCell ref="P3149:R3149"/>
    <mergeCell ref="J3150:L3150"/>
    <mergeCell ref="M3150:O3150"/>
    <mergeCell ref="P3150:R3150"/>
    <mergeCell ref="J3151:L3151"/>
    <mergeCell ref="M3151:O3151"/>
    <mergeCell ref="P3151:R3151"/>
    <mergeCell ref="J3152:L3152"/>
    <mergeCell ref="M3152:O3152"/>
    <mergeCell ref="P3152:R3152"/>
    <mergeCell ref="J3153:L3153"/>
    <mergeCell ref="M3153:O3153"/>
    <mergeCell ref="P3153:R3153"/>
    <mergeCell ref="J3154:L3154"/>
    <mergeCell ref="M3154:O3154"/>
    <mergeCell ref="P3154:R3154"/>
    <mergeCell ref="J3155:L3155"/>
    <mergeCell ref="M3155:O3155"/>
    <mergeCell ref="P3155:R3155"/>
    <mergeCell ref="J3156:L3156"/>
    <mergeCell ref="M3156:O3156"/>
    <mergeCell ref="P3156:R3156"/>
    <mergeCell ref="J3157:L3157"/>
    <mergeCell ref="M3157:O3157"/>
    <mergeCell ref="P3157:R3157"/>
    <mergeCell ref="J3158:L3158"/>
    <mergeCell ref="M3158:O3158"/>
    <mergeCell ref="P3158:R3158"/>
    <mergeCell ref="J3159:L3159"/>
    <mergeCell ref="M3159:O3159"/>
    <mergeCell ref="P3159:R3159"/>
    <mergeCell ref="J3160:L3160"/>
    <mergeCell ref="M3160:O3160"/>
    <mergeCell ref="P3160:R3160"/>
    <mergeCell ref="J3161:L3161"/>
    <mergeCell ref="M3161:O3161"/>
    <mergeCell ref="P3161:R3161"/>
    <mergeCell ref="J3162:L3162"/>
    <mergeCell ref="M3162:O3162"/>
    <mergeCell ref="P3162:R3162"/>
    <mergeCell ref="J3163:L3163"/>
    <mergeCell ref="M3163:O3163"/>
    <mergeCell ref="P3163:R3163"/>
    <mergeCell ref="J3164:L3164"/>
    <mergeCell ref="M3164:O3164"/>
    <mergeCell ref="P3164:R3164"/>
    <mergeCell ref="J3165:L3165"/>
    <mergeCell ref="M3165:O3165"/>
    <mergeCell ref="P3165:R3165"/>
    <mergeCell ref="J3166:L3166"/>
    <mergeCell ref="M3166:O3166"/>
    <mergeCell ref="P3166:R3166"/>
    <mergeCell ref="J3167:L3167"/>
    <mergeCell ref="M3167:O3167"/>
    <mergeCell ref="P3167:R3167"/>
    <mergeCell ref="J3168:L3168"/>
    <mergeCell ref="M3168:O3168"/>
    <mergeCell ref="P3168:R3168"/>
    <mergeCell ref="J3169:L3169"/>
    <mergeCell ref="M3169:O3169"/>
    <mergeCell ref="P3169:R3169"/>
    <mergeCell ref="J3170:L3170"/>
    <mergeCell ref="M3170:O3170"/>
    <mergeCell ref="P3170:R3170"/>
    <mergeCell ref="J3171:L3171"/>
    <mergeCell ref="M3171:O3171"/>
    <mergeCell ref="P3171:R3171"/>
    <mergeCell ref="J3172:L3172"/>
    <mergeCell ref="M3172:O3172"/>
    <mergeCell ref="P3172:R3172"/>
    <mergeCell ref="J3173:L3173"/>
    <mergeCell ref="M3173:O3173"/>
    <mergeCell ref="P3173:R3173"/>
    <mergeCell ref="J3174:L3174"/>
    <mergeCell ref="M3174:O3174"/>
    <mergeCell ref="P3174:R3174"/>
    <mergeCell ref="J3175:L3175"/>
    <mergeCell ref="M3175:O3175"/>
    <mergeCell ref="P3175:R3175"/>
    <mergeCell ref="J3176:L3176"/>
    <mergeCell ref="M3176:O3176"/>
    <mergeCell ref="P3176:R3176"/>
    <mergeCell ref="J3177:L3177"/>
    <mergeCell ref="M3177:O3177"/>
    <mergeCell ref="P3177:R3177"/>
    <mergeCell ref="J3178:L3178"/>
    <mergeCell ref="M3178:O3178"/>
    <mergeCell ref="P3178:R3178"/>
    <mergeCell ref="J3179:L3179"/>
    <mergeCell ref="M3179:O3179"/>
    <mergeCell ref="P3179:R3179"/>
    <mergeCell ref="J3180:L3180"/>
    <mergeCell ref="M3180:O3180"/>
    <mergeCell ref="P3180:R3180"/>
    <mergeCell ref="J3181:L3181"/>
    <mergeCell ref="M3181:O3181"/>
    <mergeCell ref="P3181:R3181"/>
    <mergeCell ref="J3182:L3182"/>
    <mergeCell ref="M3182:O3182"/>
    <mergeCell ref="P3182:R3182"/>
    <mergeCell ref="J3183:L3183"/>
    <mergeCell ref="M3183:O3183"/>
    <mergeCell ref="P3183:R3183"/>
    <mergeCell ref="J3184:L3184"/>
    <mergeCell ref="M3184:O3184"/>
    <mergeCell ref="P3184:R3184"/>
    <mergeCell ref="J3185:L3185"/>
    <mergeCell ref="M3185:O3185"/>
    <mergeCell ref="P3185:R3185"/>
    <mergeCell ref="J3186:L3186"/>
    <mergeCell ref="M3186:O3186"/>
    <mergeCell ref="P3186:R3186"/>
    <mergeCell ref="J3187:L3187"/>
    <mergeCell ref="M3187:O3187"/>
    <mergeCell ref="P3187:R3187"/>
    <mergeCell ref="J3188:L3188"/>
    <mergeCell ref="M3188:O3188"/>
    <mergeCell ref="P3188:R3188"/>
    <mergeCell ref="J3189:L3189"/>
    <mergeCell ref="M3189:O3189"/>
    <mergeCell ref="P3189:R3189"/>
    <mergeCell ref="J3190:L3190"/>
    <mergeCell ref="M3190:O3190"/>
    <mergeCell ref="P3190:R3190"/>
    <mergeCell ref="J3191:L3191"/>
    <mergeCell ref="M3191:O3191"/>
    <mergeCell ref="P3191:R3191"/>
    <mergeCell ref="J3192:L3192"/>
    <mergeCell ref="M3192:O3192"/>
    <mergeCell ref="P3192:R3192"/>
    <mergeCell ref="J3193:L3193"/>
    <mergeCell ref="M3193:O3193"/>
    <mergeCell ref="P3193:R3193"/>
    <mergeCell ref="J3194:L3194"/>
    <mergeCell ref="M3194:O3194"/>
    <mergeCell ref="P3194:R3194"/>
    <mergeCell ref="J3195:L3195"/>
    <mergeCell ref="M3195:O3195"/>
    <mergeCell ref="P3195:R3195"/>
    <mergeCell ref="J3196:L3196"/>
    <mergeCell ref="M3196:O3196"/>
    <mergeCell ref="P3196:R3196"/>
    <mergeCell ref="J3197:L3197"/>
    <mergeCell ref="M3197:O3197"/>
    <mergeCell ref="P3197:R3197"/>
    <mergeCell ref="J3198:L3198"/>
    <mergeCell ref="M3198:O3198"/>
    <mergeCell ref="P3198:R3198"/>
    <mergeCell ref="J3199:L3199"/>
    <mergeCell ref="M3199:O3199"/>
    <mergeCell ref="P3199:R3199"/>
    <mergeCell ref="J3200:L3200"/>
    <mergeCell ref="M3200:O3200"/>
    <mergeCell ref="P3200:R3200"/>
    <mergeCell ref="J3201:L3201"/>
    <mergeCell ref="M3201:O3201"/>
    <mergeCell ref="P3201:R3201"/>
    <mergeCell ref="J3202:L3202"/>
    <mergeCell ref="M3202:O3202"/>
    <mergeCell ref="P3202:R3202"/>
    <mergeCell ref="J3203:L3203"/>
    <mergeCell ref="M3203:O3203"/>
    <mergeCell ref="P3203:R3203"/>
    <mergeCell ref="J3204:L3204"/>
    <mergeCell ref="M3204:O3204"/>
    <mergeCell ref="P3204:R3204"/>
    <mergeCell ref="J3205:L3205"/>
    <mergeCell ref="M3205:O3205"/>
    <mergeCell ref="P3205:R3205"/>
    <mergeCell ref="J3206:L3206"/>
    <mergeCell ref="M3206:O3206"/>
    <mergeCell ref="P3206:R3206"/>
    <mergeCell ref="J3207:L3207"/>
    <mergeCell ref="M3207:O3207"/>
    <mergeCell ref="P3207:R3207"/>
    <mergeCell ref="J3208:L3208"/>
    <mergeCell ref="M3208:O3208"/>
    <mergeCell ref="P3208:R3208"/>
    <mergeCell ref="J3209:L3209"/>
    <mergeCell ref="M3209:O3209"/>
    <mergeCell ref="P3209:R3209"/>
    <mergeCell ref="J3210:L3210"/>
    <mergeCell ref="M3210:O3210"/>
    <mergeCell ref="P3210:R3210"/>
    <mergeCell ref="J3211:L3211"/>
    <mergeCell ref="M3211:O3211"/>
    <mergeCell ref="P3211:R3211"/>
    <mergeCell ref="J3212:L3212"/>
    <mergeCell ref="M3212:O3212"/>
    <mergeCell ref="P3212:R3212"/>
    <mergeCell ref="J3213:L3213"/>
    <mergeCell ref="M3213:O3213"/>
    <mergeCell ref="P3213:R3213"/>
    <mergeCell ref="J3214:L3214"/>
    <mergeCell ref="M3214:O3214"/>
    <mergeCell ref="P3214:R3214"/>
    <mergeCell ref="J3215:L3215"/>
    <mergeCell ref="M3215:O3215"/>
    <mergeCell ref="P3215:R3215"/>
    <mergeCell ref="J3216:L3216"/>
    <mergeCell ref="M3216:O3216"/>
    <mergeCell ref="P3216:R3216"/>
    <mergeCell ref="J3217:L3217"/>
    <mergeCell ref="M3217:O3217"/>
    <mergeCell ref="P3217:R3217"/>
    <mergeCell ref="J3218:L3218"/>
    <mergeCell ref="M3218:O3218"/>
    <mergeCell ref="P3218:R3218"/>
    <mergeCell ref="J3219:L3219"/>
    <mergeCell ref="M3219:O3219"/>
    <mergeCell ref="P3219:R3219"/>
    <mergeCell ref="J3220:L3220"/>
    <mergeCell ref="M3220:O3220"/>
    <mergeCell ref="P3220:R3220"/>
    <mergeCell ref="J3221:L3221"/>
    <mergeCell ref="M3221:O3221"/>
    <mergeCell ref="P3221:R3221"/>
    <mergeCell ref="J3222:L3222"/>
    <mergeCell ref="M3222:O3222"/>
    <mergeCell ref="P3222:R3222"/>
    <mergeCell ref="J3223:L3223"/>
    <mergeCell ref="M3223:O3223"/>
    <mergeCell ref="P3223:R3223"/>
    <mergeCell ref="J3224:L3224"/>
    <mergeCell ref="M3224:O3224"/>
    <mergeCell ref="P3224:R3224"/>
    <mergeCell ref="J3225:L3225"/>
    <mergeCell ref="M3225:O3225"/>
    <mergeCell ref="P3225:R3225"/>
    <mergeCell ref="J3226:L3226"/>
    <mergeCell ref="M3226:O3226"/>
    <mergeCell ref="P3226:R3226"/>
    <mergeCell ref="J3227:L3227"/>
    <mergeCell ref="M3227:O3227"/>
    <mergeCell ref="P3227:R3227"/>
    <mergeCell ref="J3228:L3228"/>
    <mergeCell ref="M3228:O3228"/>
    <mergeCell ref="P3228:R3228"/>
    <mergeCell ref="J3229:L3229"/>
    <mergeCell ref="M3229:O3229"/>
    <mergeCell ref="P3229:R3229"/>
    <mergeCell ref="J3230:L3230"/>
    <mergeCell ref="M3230:O3230"/>
    <mergeCell ref="P3230:R3230"/>
    <mergeCell ref="J3231:L3231"/>
    <mergeCell ref="M3231:O3231"/>
    <mergeCell ref="P3231:R3231"/>
    <mergeCell ref="J3232:L3232"/>
    <mergeCell ref="M3232:O3232"/>
    <mergeCell ref="P3232:R3232"/>
    <mergeCell ref="J3233:L3233"/>
    <mergeCell ref="M3233:O3233"/>
    <mergeCell ref="P3233:R3233"/>
    <mergeCell ref="J3234:L3234"/>
    <mergeCell ref="M3234:O3234"/>
    <mergeCell ref="P3234:R3234"/>
    <mergeCell ref="J3235:L3235"/>
    <mergeCell ref="M3235:O3235"/>
    <mergeCell ref="P3235:R3235"/>
    <mergeCell ref="J3236:L3236"/>
    <mergeCell ref="M3236:O3236"/>
    <mergeCell ref="P3236:R3236"/>
    <mergeCell ref="J3237:L3237"/>
    <mergeCell ref="M3237:O3237"/>
    <mergeCell ref="P3237:R3237"/>
    <mergeCell ref="J3238:L3238"/>
    <mergeCell ref="M3238:O3238"/>
    <mergeCell ref="P3238:R3238"/>
    <mergeCell ref="J3239:L3239"/>
    <mergeCell ref="M3239:O3239"/>
    <mergeCell ref="P3239:R3239"/>
    <mergeCell ref="J3240:L3240"/>
    <mergeCell ref="M3240:O3240"/>
    <mergeCell ref="P3240:R3240"/>
    <mergeCell ref="J3241:L3241"/>
    <mergeCell ref="M3241:O3241"/>
    <mergeCell ref="P3241:R3241"/>
    <mergeCell ref="J3242:L3242"/>
    <mergeCell ref="M3242:O3242"/>
    <mergeCell ref="P3242:R3242"/>
    <mergeCell ref="J3243:L3243"/>
    <mergeCell ref="M3243:O3243"/>
    <mergeCell ref="P3243:R3243"/>
    <mergeCell ref="J3244:L3244"/>
    <mergeCell ref="M3244:O3244"/>
    <mergeCell ref="P3244:R3244"/>
    <mergeCell ref="J3245:L3245"/>
    <mergeCell ref="M3245:O3245"/>
    <mergeCell ref="P3245:R3245"/>
    <mergeCell ref="J3246:L3246"/>
    <mergeCell ref="M3246:O3246"/>
    <mergeCell ref="P3246:R3246"/>
    <mergeCell ref="J3247:L3247"/>
    <mergeCell ref="M3247:O3247"/>
    <mergeCell ref="P3247:R3247"/>
    <mergeCell ref="J3248:L3248"/>
    <mergeCell ref="M3248:O3248"/>
    <mergeCell ref="P3248:R3248"/>
    <mergeCell ref="J3249:L3249"/>
    <mergeCell ref="M3249:O3249"/>
    <mergeCell ref="P3249:R3249"/>
    <mergeCell ref="J3250:L3250"/>
    <mergeCell ref="M3250:O3250"/>
    <mergeCell ref="P3250:R3250"/>
    <mergeCell ref="J3251:L3251"/>
    <mergeCell ref="M3251:O3251"/>
    <mergeCell ref="P3251:R3251"/>
    <mergeCell ref="J3252:L3252"/>
    <mergeCell ref="M3252:O3252"/>
    <mergeCell ref="P3252:R3252"/>
    <mergeCell ref="J3253:L3253"/>
    <mergeCell ref="M3253:O3253"/>
    <mergeCell ref="P3253:R3253"/>
    <mergeCell ref="J3254:L3254"/>
    <mergeCell ref="M3254:O3254"/>
    <mergeCell ref="P3254:R3254"/>
    <mergeCell ref="J3255:L3255"/>
    <mergeCell ref="M3255:O3255"/>
    <mergeCell ref="P3255:R3255"/>
    <mergeCell ref="J3256:L3256"/>
    <mergeCell ref="M3256:O3256"/>
    <mergeCell ref="P3256:R3256"/>
    <mergeCell ref="J3257:L3257"/>
    <mergeCell ref="M3257:O3257"/>
    <mergeCell ref="P3257:R3257"/>
    <mergeCell ref="J3258:L3258"/>
    <mergeCell ref="M3258:O3258"/>
    <mergeCell ref="P3258:R3258"/>
    <mergeCell ref="J3259:L3259"/>
    <mergeCell ref="M3259:O3259"/>
    <mergeCell ref="P3259:R3259"/>
    <mergeCell ref="J3260:L3260"/>
    <mergeCell ref="M3260:O3260"/>
    <mergeCell ref="P3260:R3260"/>
    <mergeCell ref="J3261:L3261"/>
    <mergeCell ref="M3261:O3261"/>
    <mergeCell ref="P3261:R3261"/>
    <mergeCell ref="J3262:L3262"/>
    <mergeCell ref="M3262:O3262"/>
    <mergeCell ref="P3262:R3262"/>
    <mergeCell ref="J3263:L3263"/>
    <mergeCell ref="M3263:O3263"/>
    <mergeCell ref="P3263:R3263"/>
    <mergeCell ref="J3264:L3264"/>
    <mergeCell ref="M3264:O3264"/>
    <mergeCell ref="P3264:R3264"/>
    <mergeCell ref="J3265:L3265"/>
    <mergeCell ref="M3265:O3265"/>
    <mergeCell ref="P3265:R3265"/>
    <mergeCell ref="J3266:L3266"/>
    <mergeCell ref="M3266:O3266"/>
    <mergeCell ref="P3266:R3266"/>
    <mergeCell ref="J3267:L3267"/>
    <mergeCell ref="M3267:O3267"/>
    <mergeCell ref="P3267:R3267"/>
    <mergeCell ref="J3268:L3268"/>
    <mergeCell ref="M3268:O3268"/>
    <mergeCell ref="P3268:R3268"/>
    <mergeCell ref="J3269:L3269"/>
    <mergeCell ref="M3269:O3269"/>
    <mergeCell ref="P3269:R3269"/>
    <mergeCell ref="J3270:L3270"/>
    <mergeCell ref="M3270:O3270"/>
    <mergeCell ref="P3270:R3270"/>
    <mergeCell ref="J3271:L3271"/>
    <mergeCell ref="M3271:O3271"/>
    <mergeCell ref="P3271:R3271"/>
    <mergeCell ref="J3272:L3272"/>
    <mergeCell ref="M3272:O3272"/>
    <mergeCell ref="P3272:R3272"/>
    <mergeCell ref="J3273:L3273"/>
    <mergeCell ref="M3273:O3273"/>
    <mergeCell ref="P3273:R3273"/>
    <mergeCell ref="J3295:L3295"/>
    <mergeCell ref="M3295:O3295"/>
    <mergeCell ref="P3295:R3295"/>
    <mergeCell ref="J3296:L3296"/>
    <mergeCell ref="M3296:O3296"/>
    <mergeCell ref="P3296:R3296"/>
    <mergeCell ref="J3297:L3297"/>
    <mergeCell ref="M3297:O3297"/>
    <mergeCell ref="P3297:R3297"/>
    <mergeCell ref="J3298:L3298"/>
    <mergeCell ref="M3298:O3298"/>
    <mergeCell ref="P3298:R3298"/>
    <mergeCell ref="J3313:L3313"/>
    <mergeCell ref="M3313:O3313"/>
    <mergeCell ref="P3313:R3313"/>
    <mergeCell ref="J3328:L3328"/>
    <mergeCell ref="M3328:O3328"/>
    <mergeCell ref="P3328:R3328"/>
    <mergeCell ref="J3334:L3334"/>
    <mergeCell ref="M3334:O3334"/>
    <mergeCell ref="P3334:R3334"/>
    <mergeCell ref="J3362:L3362"/>
    <mergeCell ref="M3362:O3362"/>
    <mergeCell ref="P3362:R3362"/>
    <mergeCell ref="J3526:L3526"/>
    <mergeCell ref="M3526:O3526"/>
    <mergeCell ref="P3526:R3526"/>
    <mergeCell ref="J3527:L3527"/>
    <mergeCell ref="M3527:O3527"/>
    <mergeCell ref="P3527:R3527"/>
    <mergeCell ref="J3563:L3563"/>
    <mergeCell ref="M3563:O3563"/>
    <mergeCell ref="P3563:R3563"/>
    <mergeCell ref="J3587:L3587"/>
    <mergeCell ref="M3587:O3587"/>
    <mergeCell ref="P3587:R3587"/>
    <mergeCell ref="J3695:L3695"/>
    <mergeCell ref="M3695:O3695"/>
    <mergeCell ref="P3695:R3695"/>
    <mergeCell ref="J3718:L3718"/>
    <mergeCell ref="M3718:O3718"/>
    <mergeCell ref="P3718:R3718"/>
    <mergeCell ref="J4087:L4087"/>
    <mergeCell ref="M4087:O4087"/>
    <mergeCell ref="P4087:R4087"/>
    <mergeCell ref="J4130:L4130"/>
    <mergeCell ref="M4130:O4130"/>
    <mergeCell ref="P4130:R4130"/>
    <mergeCell ref="J4141:L4141"/>
    <mergeCell ref="M4141:O4141"/>
    <mergeCell ref="P4141:R4141"/>
    <mergeCell ref="J4227:L4227"/>
    <mergeCell ref="M4227:O4227"/>
    <mergeCell ref="P4227:R4227"/>
    <mergeCell ref="J4228:L4228"/>
    <mergeCell ref="M4228:O4228"/>
    <mergeCell ref="P4228:R4228"/>
    <mergeCell ref="J4310:L4310"/>
    <mergeCell ref="M4310:O4310"/>
    <mergeCell ref="P4310:R4310"/>
    <mergeCell ref="J4372:L4372"/>
    <mergeCell ref="M4372:O4372"/>
    <mergeCell ref="P4372:R4372"/>
    <mergeCell ref="J4378:L4378"/>
    <mergeCell ref="M4378:O4378"/>
    <mergeCell ref="P4378:R4378"/>
    <mergeCell ref="J4379:L4379"/>
    <mergeCell ref="M4379:O4379"/>
    <mergeCell ref="P4379:R4379"/>
    <mergeCell ref="J4399:L4399"/>
    <mergeCell ref="M4399:O4399"/>
    <mergeCell ref="P4399:R4399"/>
    <mergeCell ref="J4400:L4400"/>
    <mergeCell ref="M4400:O4400"/>
    <mergeCell ref="P4400:R4400"/>
    <mergeCell ref="J4474:L4474"/>
    <mergeCell ref="M4474:O4474"/>
    <mergeCell ref="P4474:R4474"/>
    <mergeCell ref="J4520:L4520"/>
    <mergeCell ref="M4520:O4520"/>
    <mergeCell ref="P4520:R4520"/>
    <mergeCell ref="J4560:L4560"/>
    <mergeCell ref="M4560:O4560"/>
    <mergeCell ref="P4560:R4560"/>
    <mergeCell ref="J4561:L4561"/>
    <mergeCell ref="M4561:O4561"/>
    <mergeCell ref="P4561:R4561"/>
    <mergeCell ref="J4562:L4562"/>
    <mergeCell ref="M4562:O4562"/>
    <mergeCell ref="P4562:R4562"/>
    <mergeCell ref="J4641:L4641"/>
    <mergeCell ref="M4641:O4641"/>
    <mergeCell ref="P4641:R4641"/>
    <mergeCell ref="J4688:L4688"/>
    <mergeCell ref="M4688:O4688"/>
    <mergeCell ref="P4688:R4688"/>
    <mergeCell ref="J4804:L4804"/>
    <mergeCell ref="M4804:O4804"/>
    <mergeCell ref="P4804:R4804"/>
    <mergeCell ref="J4852:L4852"/>
    <mergeCell ref="M4852:O4852"/>
    <mergeCell ref="P4852:R4852"/>
    <mergeCell ref="J4856:L4856"/>
    <mergeCell ref="M4856:O4856"/>
    <mergeCell ref="P4856:R4856"/>
    <mergeCell ref="J4941:L4941"/>
    <mergeCell ref="M4941:O4941"/>
    <mergeCell ref="P4941:R4941"/>
    <mergeCell ref="J4942:L4942"/>
    <mergeCell ref="M4942:O4942"/>
    <mergeCell ref="P4942:R4942"/>
    <mergeCell ref="J4943:L4943"/>
    <mergeCell ref="M4943:O4943"/>
    <mergeCell ref="P4943:R4943"/>
    <mergeCell ref="J5101:L5101"/>
    <mergeCell ref="M5101:O5101"/>
    <mergeCell ref="P5101:R5101"/>
    <mergeCell ref="J5124:L5124"/>
    <mergeCell ref="M5124:O5124"/>
    <mergeCell ref="P5124:R5124"/>
    <mergeCell ref="J5126:L5126"/>
    <mergeCell ref="M5126:O5126"/>
    <mergeCell ref="P5126:R5126"/>
    <mergeCell ref="J5150:L5150"/>
    <mergeCell ref="M5150:O5150"/>
    <mergeCell ref="P5150:R5150"/>
    <mergeCell ref="J5158:L5158"/>
    <mergeCell ref="M5158:O5158"/>
    <mergeCell ref="P5158:R5158"/>
    <mergeCell ref="J5291:L5291"/>
    <mergeCell ref="M5291:O5291"/>
    <mergeCell ref="P5291:R5291"/>
    <mergeCell ref="J5292:L5292"/>
    <mergeCell ref="M5292:O5292"/>
    <mergeCell ref="P5292:R5292"/>
    <mergeCell ref="J5293:L5293"/>
    <mergeCell ref="M5293:O5293"/>
    <mergeCell ref="P5293:R5293"/>
    <mergeCell ref="J5330:L5330"/>
    <mergeCell ref="M5330:O5330"/>
    <mergeCell ref="P5330:R5330"/>
    <mergeCell ref="J5331:L5331"/>
    <mergeCell ref="M5331:O5331"/>
    <mergeCell ref="P5331:R5331"/>
    <mergeCell ref="J5363:L5363"/>
    <mergeCell ref="M5363:O5363"/>
    <mergeCell ref="P5363:R5363"/>
    <mergeCell ref="J5473:L5473"/>
    <mergeCell ref="M5473:O5473"/>
    <mergeCell ref="J5474:L5474"/>
    <mergeCell ref="M5474:O5474"/>
    <mergeCell ref="J5475:L5475"/>
    <mergeCell ref="M5475:O5475"/>
    <mergeCell ref="J5476:L5476"/>
    <mergeCell ref="M5476:O5476"/>
    <mergeCell ref="J5477:L5477"/>
    <mergeCell ref="M5477:O5477"/>
    <mergeCell ref="J5478:L5478"/>
    <mergeCell ref="M5478:O5478"/>
    <mergeCell ref="J5479:L5479"/>
    <mergeCell ref="M5479:O5479"/>
    <mergeCell ref="J5480:L5480"/>
    <mergeCell ref="M5480:O5480"/>
    <mergeCell ref="J5481:L5481"/>
    <mergeCell ref="M5481:O5481"/>
    <mergeCell ref="J5482:L5482"/>
    <mergeCell ref="M5482:O5482"/>
    <mergeCell ref="J5483:L5483"/>
    <mergeCell ref="M5483:O5483"/>
    <mergeCell ref="J5484:L5484"/>
    <mergeCell ref="M5484:O5484"/>
    <mergeCell ref="J5485:L5485"/>
    <mergeCell ref="M5485:O5485"/>
    <mergeCell ref="J5486:L5486"/>
    <mergeCell ref="M5486:O5486"/>
    <mergeCell ref="J5487:L5487"/>
    <mergeCell ref="M5487:O5487"/>
    <mergeCell ref="J5488:L5488"/>
    <mergeCell ref="M5488:O5488"/>
    <mergeCell ref="J5489:L5489"/>
    <mergeCell ref="M5489:O5489"/>
    <mergeCell ref="J5490:L5490"/>
    <mergeCell ref="M5490:O5490"/>
    <mergeCell ref="J5491:L5491"/>
    <mergeCell ref="M5491:O5491"/>
    <mergeCell ref="J5492:L5492"/>
    <mergeCell ref="M5492:O5492"/>
    <mergeCell ref="J5493:L5493"/>
    <mergeCell ref="M5493:O5493"/>
    <mergeCell ref="J5494:L5494"/>
    <mergeCell ref="M5494:O5494"/>
    <mergeCell ref="J5495:L5495"/>
    <mergeCell ref="M5495:O5495"/>
    <mergeCell ref="J5496:L5496"/>
    <mergeCell ref="M5496:O5496"/>
    <mergeCell ref="J5497:L5497"/>
    <mergeCell ref="M5497:O5497"/>
    <mergeCell ref="J5498:L5498"/>
    <mergeCell ref="M5498:O5498"/>
    <mergeCell ref="P5498:R5498"/>
    <mergeCell ref="J5499:L5499"/>
    <mergeCell ref="M5499:O5499"/>
    <mergeCell ref="J5500:L5500"/>
    <mergeCell ref="M5500:O5500"/>
    <mergeCell ref="J5501:L5501"/>
    <mergeCell ref="M5501:O5501"/>
    <mergeCell ref="J5502:L5502"/>
    <mergeCell ref="M5502:O5502"/>
    <mergeCell ref="J5503:L5503"/>
    <mergeCell ref="M5503:O5503"/>
    <mergeCell ref="J5504:L5504"/>
    <mergeCell ref="M5504:O5504"/>
    <mergeCell ref="J5505:L5505"/>
    <mergeCell ref="M5505:O5505"/>
    <mergeCell ref="J5506:L5506"/>
    <mergeCell ref="M5506:O5506"/>
    <mergeCell ref="J5507:L5507"/>
    <mergeCell ref="M5507:O5507"/>
    <mergeCell ref="J5508:L5508"/>
    <mergeCell ref="M5508:O5508"/>
    <mergeCell ref="P5508:R5508"/>
    <mergeCell ref="J5509:L5509"/>
    <mergeCell ref="M5509:O5509"/>
    <mergeCell ref="J5510:L5510"/>
    <mergeCell ref="M5510:O5510"/>
    <mergeCell ref="J5511:L5511"/>
    <mergeCell ref="M5511:O5511"/>
    <mergeCell ref="J5512:L5512"/>
    <mergeCell ref="M5512:O5512"/>
    <mergeCell ref="J5513:L5513"/>
    <mergeCell ref="M5513:O5513"/>
    <mergeCell ref="J5514:L5514"/>
    <mergeCell ref="M5514:O5514"/>
    <mergeCell ref="J5515:L5515"/>
    <mergeCell ref="M5515:O5515"/>
    <mergeCell ref="J5516:L5516"/>
    <mergeCell ref="M5516:O5516"/>
    <mergeCell ref="J5517:L5517"/>
    <mergeCell ref="M5517:O5517"/>
    <mergeCell ref="J5518:L5518"/>
    <mergeCell ref="M5518:O5518"/>
    <mergeCell ref="J5519:L5519"/>
    <mergeCell ref="M5519:O5519"/>
    <mergeCell ref="J5520:L5520"/>
    <mergeCell ref="M5520:O5520"/>
    <mergeCell ref="J5521:L5521"/>
    <mergeCell ref="M5521:O5521"/>
    <mergeCell ref="J5522:L5522"/>
    <mergeCell ref="M5522:O5522"/>
    <mergeCell ref="J5523:L5523"/>
    <mergeCell ref="M5523:O5523"/>
    <mergeCell ref="J5524:L5524"/>
    <mergeCell ref="M5524:O5524"/>
    <mergeCell ref="J5525:L5525"/>
    <mergeCell ref="M5525:O5525"/>
    <mergeCell ref="J5526:L5526"/>
    <mergeCell ref="M5526:O5526"/>
    <mergeCell ref="J5527:L5527"/>
    <mergeCell ref="M5527:O5527"/>
    <mergeCell ref="J5528:L5528"/>
    <mergeCell ref="M5528:O5528"/>
    <mergeCell ref="J5529:L5529"/>
    <mergeCell ref="M5529:O5529"/>
    <mergeCell ref="J5530:L5530"/>
    <mergeCell ref="M5530:O5530"/>
    <mergeCell ref="J5531:L5531"/>
    <mergeCell ref="M5531:O5531"/>
    <mergeCell ref="J5532:L5532"/>
    <mergeCell ref="M5532:O5532"/>
    <mergeCell ref="J5533:L5533"/>
    <mergeCell ref="M5533:O5533"/>
    <mergeCell ref="J5534:L5534"/>
    <mergeCell ref="M5534:O5534"/>
    <mergeCell ref="J5535:L5535"/>
    <mergeCell ref="M5535:O5535"/>
    <mergeCell ref="J5536:L5536"/>
    <mergeCell ref="M5536:O5536"/>
    <mergeCell ref="J5537:L5537"/>
    <mergeCell ref="M5537:O5537"/>
    <mergeCell ref="J5538:L5538"/>
    <mergeCell ref="M5538:O5538"/>
    <mergeCell ref="J5539:L5539"/>
    <mergeCell ref="M5539:O5539"/>
    <mergeCell ref="J5540:L5540"/>
    <mergeCell ref="M5540:O5540"/>
    <mergeCell ref="J5541:L5541"/>
    <mergeCell ref="M5541:O5541"/>
    <mergeCell ref="J5542:L5542"/>
    <mergeCell ref="M5542:O5542"/>
    <mergeCell ref="J5543:L5543"/>
    <mergeCell ref="M5543:O5543"/>
    <mergeCell ref="J5544:L5544"/>
    <mergeCell ref="M5544:O5544"/>
    <mergeCell ref="J5545:L5545"/>
    <mergeCell ref="M5545:O5545"/>
    <mergeCell ref="J5546:L5546"/>
    <mergeCell ref="M5546:O5546"/>
    <mergeCell ref="J5547:L5547"/>
    <mergeCell ref="M5547:O5547"/>
    <mergeCell ref="J5548:L5548"/>
    <mergeCell ref="M5548:O5548"/>
    <mergeCell ref="J5549:L5549"/>
    <mergeCell ref="M5549:O5549"/>
    <mergeCell ref="J5550:L5550"/>
    <mergeCell ref="M5550:O5550"/>
    <mergeCell ref="J5551:L5551"/>
    <mergeCell ref="M5551:O5551"/>
    <mergeCell ref="J5552:L5552"/>
    <mergeCell ref="M5552:O5552"/>
    <mergeCell ref="J5553:L5553"/>
    <mergeCell ref="M5553:O5553"/>
    <mergeCell ref="J5554:L5554"/>
    <mergeCell ref="M5554:O5554"/>
    <mergeCell ref="J5555:L5555"/>
    <mergeCell ref="M5555:O5555"/>
    <mergeCell ref="J5556:L5556"/>
    <mergeCell ref="M5556:O5556"/>
    <mergeCell ref="J5557:L5557"/>
    <mergeCell ref="M5557:O5557"/>
    <mergeCell ref="J5558:L5558"/>
    <mergeCell ref="M5558:O5558"/>
    <mergeCell ref="J5559:L5559"/>
    <mergeCell ref="M5559:O5559"/>
    <mergeCell ref="J5560:L5560"/>
    <mergeCell ref="M5560:O5560"/>
    <mergeCell ref="J5561:L5561"/>
    <mergeCell ref="M5561:O5561"/>
    <mergeCell ref="P5561:R5561"/>
    <mergeCell ref="J5562:L5562"/>
    <mergeCell ref="M5562:O5562"/>
    <mergeCell ref="P5562:R5562"/>
    <mergeCell ref="J5563:L5563"/>
    <mergeCell ref="M5563:O5563"/>
    <mergeCell ref="P5563:R5563"/>
    <mergeCell ref="J5564:L5564"/>
    <mergeCell ref="M5564:O5564"/>
    <mergeCell ref="P5564:R5564"/>
    <mergeCell ref="J5565:L5565"/>
    <mergeCell ref="M5565:O5565"/>
    <mergeCell ref="P5565:R5565"/>
    <mergeCell ref="J5566:L5566"/>
    <mergeCell ref="M5566:O5566"/>
    <mergeCell ref="P5566:R5566"/>
    <mergeCell ref="J5567:L5567"/>
    <mergeCell ref="M5567:O5567"/>
    <mergeCell ref="P5567:R5567"/>
    <mergeCell ref="J5568:L5568"/>
    <mergeCell ref="M5568:O5568"/>
    <mergeCell ref="P5568:R5568"/>
    <mergeCell ref="J5569:L5569"/>
    <mergeCell ref="M5569:O5569"/>
    <mergeCell ref="P5569:R5569"/>
    <mergeCell ref="J5570:L5570"/>
    <mergeCell ref="M5570:O5570"/>
    <mergeCell ref="P5570:R5570"/>
    <mergeCell ref="J5571:L5571"/>
    <mergeCell ref="M5571:O5571"/>
    <mergeCell ref="P5571:R5571"/>
    <mergeCell ref="J5572:L5572"/>
    <mergeCell ref="M5572:O5572"/>
    <mergeCell ref="P5572:R5572"/>
    <mergeCell ref="J5573:L5573"/>
    <mergeCell ref="M5573:O5573"/>
    <mergeCell ref="P5573:R5573"/>
    <mergeCell ref="J5574:L5574"/>
    <mergeCell ref="M5574:O5574"/>
    <mergeCell ref="J5575:L5575"/>
    <mergeCell ref="M5575:O5575"/>
    <mergeCell ref="J5576:L5576"/>
    <mergeCell ref="M5576:O5576"/>
    <mergeCell ref="J5577:L5577"/>
    <mergeCell ref="M5577:O5577"/>
    <mergeCell ref="J5578:L5578"/>
    <mergeCell ref="M5578:O5578"/>
    <mergeCell ref="J5579:L5579"/>
    <mergeCell ref="M5579:O5579"/>
    <mergeCell ref="J5580:L5580"/>
    <mergeCell ref="M5580:O5580"/>
    <mergeCell ref="J5581:L5581"/>
    <mergeCell ref="M5581:O5581"/>
    <mergeCell ref="J5582:L5582"/>
    <mergeCell ref="M5582:O5582"/>
    <mergeCell ref="J5583:L5583"/>
    <mergeCell ref="M5583:O5583"/>
    <mergeCell ref="J5584:L5584"/>
    <mergeCell ref="M5584:O5584"/>
    <mergeCell ref="J5585:L5585"/>
    <mergeCell ref="M5585:O5585"/>
    <mergeCell ref="J5586:L5586"/>
    <mergeCell ref="M5586:O5586"/>
    <mergeCell ref="J5587:L5587"/>
    <mergeCell ref="M5587:O5587"/>
    <mergeCell ref="J5588:L5588"/>
    <mergeCell ref="M5588:O5588"/>
    <mergeCell ref="J5589:L5589"/>
    <mergeCell ref="M5589:O5589"/>
    <mergeCell ref="J5590:L5590"/>
    <mergeCell ref="M5590:O5590"/>
    <mergeCell ref="J5591:L5591"/>
    <mergeCell ref="M5591:O5591"/>
    <mergeCell ref="J5592:L5592"/>
    <mergeCell ref="M5592:O5592"/>
    <mergeCell ref="J5593:L5593"/>
    <mergeCell ref="M5593:O5593"/>
    <mergeCell ref="J5594:L5594"/>
    <mergeCell ref="M5594:O5594"/>
    <mergeCell ref="J5595:L5595"/>
    <mergeCell ref="M5595:O5595"/>
    <mergeCell ref="J5596:L5596"/>
    <mergeCell ref="M5596:O5596"/>
    <mergeCell ref="J5597:L5597"/>
    <mergeCell ref="M5597:O5597"/>
    <mergeCell ref="J5598:L5598"/>
    <mergeCell ref="M5598:O5598"/>
    <mergeCell ref="J5599:L5599"/>
    <mergeCell ref="M5599:O5599"/>
    <mergeCell ref="J5600:L5600"/>
    <mergeCell ref="M5600:O5600"/>
    <mergeCell ref="J5601:L5601"/>
    <mergeCell ref="M5601:O5601"/>
    <mergeCell ref="J5602:L5602"/>
    <mergeCell ref="M5602:O5602"/>
    <mergeCell ref="J5603:L5603"/>
    <mergeCell ref="M5603:O5603"/>
    <mergeCell ref="J5604:L5604"/>
    <mergeCell ref="M5604:O5604"/>
    <mergeCell ref="J5605:L5605"/>
    <mergeCell ref="M5605:O5605"/>
    <mergeCell ref="J5606:L5606"/>
    <mergeCell ref="M5606:O5606"/>
    <mergeCell ref="J5607:L5607"/>
    <mergeCell ref="M5607:O5607"/>
    <mergeCell ref="J5608:L5608"/>
    <mergeCell ref="M5608:O5608"/>
    <mergeCell ref="J5609:L5609"/>
    <mergeCell ref="M5609:O5609"/>
    <mergeCell ref="J5610:L5610"/>
    <mergeCell ref="M5610:O5610"/>
    <mergeCell ref="J5611:L5611"/>
    <mergeCell ref="M5611:O5611"/>
    <mergeCell ref="J5612:L5612"/>
    <mergeCell ref="M5612:O5612"/>
    <mergeCell ref="J5613:L5613"/>
    <mergeCell ref="M5613:O5613"/>
    <mergeCell ref="J5614:L5614"/>
    <mergeCell ref="M5614:O5614"/>
    <mergeCell ref="J5615:L5615"/>
    <mergeCell ref="M5615:O5615"/>
    <mergeCell ref="J5616:L5616"/>
    <mergeCell ref="M5616:O5616"/>
    <mergeCell ref="J5617:L5617"/>
    <mergeCell ref="M5617:O5617"/>
    <mergeCell ref="J5618:L5618"/>
    <mergeCell ref="M5618:O5618"/>
    <mergeCell ref="J5619:L5619"/>
    <mergeCell ref="M5619:O5619"/>
    <mergeCell ref="J5620:L5620"/>
    <mergeCell ref="M5620:O5620"/>
    <mergeCell ref="J5621:L5621"/>
    <mergeCell ref="M5621:O5621"/>
    <mergeCell ref="J5622:L5622"/>
    <mergeCell ref="M5622:O5622"/>
    <mergeCell ref="J5623:L5623"/>
    <mergeCell ref="M5623:O5623"/>
    <mergeCell ref="P5623:R5623"/>
    <mergeCell ref="J5624:L5624"/>
    <mergeCell ref="M5624:O5624"/>
    <mergeCell ref="J5625:L5625"/>
    <mergeCell ref="M5625:O5625"/>
    <mergeCell ref="J5626:L5626"/>
    <mergeCell ref="M5626:O5626"/>
    <mergeCell ref="J5627:L5627"/>
    <mergeCell ref="M5627:O5627"/>
    <mergeCell ref="J5628:L5628"/>
    <mergeCell ref="M5628:O5628"/>
    <mergeCell ref="J5629:L5629"/>
    <mergeCell ref="M5629:O5629"/>
    <mergeCell ref="J5630:L5630"/>
    <mergeCell ref="M5630:O5630"/>
    <mergeCell ref="J5631:L5631"/>
    <mergeCell ref="M5631:O5631"/>
    <mergeCell ref="J5632:L5632"/>
    <mergeCell ref="M5632:O5632"/>
    <mergeCell ref="J5633:L5633"/>
    <mergeCell ref="M5633:O5633"/>
    <mergeCell ref="J5634:L5634"/>
    <mergeCell ref="M5634:O5634"/>
    <mergeCell ref="J5635:L5635"/>
    <mergeCell ref="M5635:O5635"/>
    <mergeCell ref="J5636:L5636"/>
    <mergeCell ref="M5636:O5636"/>
    <mergeCell ref="J5637:L5637"/>
    <mergeCell ref="M5637:O5637"/>
    <mergeCell ref="J5638:L5638"/>
    <mergeCell ref="M5638:O5638"/>
    <mergeCell ref="J5639:L5639"/>
    <mergeCell ref="M5639:O5639"/>
    <mergeCell ref="J5640:L5640"/>
    <mergeCell ref="M5640:O5640"/>
    <mergeCell ref="J5641:L5641"/>
    <mergeCell ref="M5641:O5641"/>
    <mergeCell ref="J5642:L5642"/>
    <mergeCell ref="M5642:O5642"/>
    <mergeCell ref="J5643:L5643"/>
    <mergeCell ref="M5643:O5643"/>
    <mergeCell ref="J5644:L5644"/>
    <mergeCell ref="M5644:O5644"/>
    <mergeCell ref="J5645:L5645"/>
    <mergeCell ref="M5645:O5645"/>
    <mergeCell ref="J5646:L5646"/>
    <mergeCell ref="M5646:O5646"/>
    <mergeCell ref="J5647:L5647"/>
    <mergeCell ref="M5647:O5647"/>
    <mergeCell ref="J5648:L5648"/>
    <mergeCell ref="M5648:O5648"/>
    <mergeCell ref="J5649:L5649"/>
    <mergeCell ref="M5649:O5649"/>
    <mergeCell ref="J5650:L5650"/>
    <mergeCell ref="M5650:O5650"/>
    <mergeCell ref="J5651:L5651"/>
    <mergeCell ref="M5651:O5651"/>
    <mergeCell ref="J5652:L5652"/>
    <mergeCell ref="M5652:O5652"/>
    <mergeCell ref="J5653:L5653"/>
    <mergeCell ref="M5653:O5653"/>
    <mergeCell ref="J5654:L5654"/>
    <mergeCell ref="M5654:O5654"/>
    <mergeCell ref="J5655:L5655"/>
    <mergeCell ref="M5655:O5655"/>
    <mergeCell ref="J5656:L5656"/>
    <mergeCell ref="M5656:O5656"/>
    <mergeCell ref="J5657:L5657"/>
    <mergeCell ref="M5657:O5657"/>
    <mergeCell ref="J5658:L5658"/>
    <mergeCell ref="M5658:O5658"/>
    <mergeCell ref="J5659:L5659"/>
    <mergeCell ref="M5659:O5659"/>
    <mergeCell ref="J5660:L5660"/>
    <mergeCell ref="M5660:O5660"/>
    <mergeCell ref="J5661:L5661"/>
    <mergeCell ref="M5661:O5661"/>
    <mergeCell ref="J5662:L5662"/>
    <mergeCell ref="M5662:O5662"/>
    <mergeCell ref="J5663:L5663"/>
    <mergeCell ref="M5663:O5663"/>
    <mergeCell ref="J5664:L5664"/>
    <mergeCell ref="M5664:O5664"/>
    <mergeCell ref="J5665:L5665"/>
    <mergeCell ref="M5665:O5665"/>
    <mergeCell ref="J5666:L5666"/>
    <mergeCell ref="M5666:O5666"/>
    <mergeCell ref="J5667:L5667"/>
    <mergeCell ref="M5667:O5667"/>
    <mergeCell ref="J5668:L5668"/>
    <mergeCell ref="M5668:O5668"/>
    <mergeCell ref="A5669:W5669"/>
    <mergeCell ref="T3285:T3291"/>
    <mergeCell ref="U3285:U3291"/>
  </mergeCells>
  <conditionalFormatting sqref="A17">
    <cfRule type="duplicateValues" dxfId="0" priority="22"/>
  </conditionalFormatting>
  <conditionalFormatting sqref="B750">
    <cfRule type="duplicateValues" dxfId="0" priority="6"/>
  </conditionalFormatting>
  <conditionalFormatting sqref="B991">
    <cfRule type="duplicateValues" dxfId="0" priority="4"/>
  </conditionalFormatting>
  <conditionalFormatting sqref="B1155">
    <cfRule type="duplicateValues" dxfId="0" priority="3"/>
  </conditionalFormatting>
  <conditionalFormatting sqref="B1493">
    <cfRule type="duplicateValues" dxfId="0" priority="2"/>
  </conditionalFormatting>
  <conditionalFormatting sqref="A1911">
    <cfRule type="duplicateValues" dxfId="0" priority="19"/>
  </conditionalFormatting>
  <conditionalFormatting sqref="A1912">
    <cfRule type="duplicateValues" dxfId="0" priority="18"/>
  </conditionalFormatting>
  <conditionalFormatting sqref="B3014">
    <cfRule type="duplicateValues" dxfId="0" priority="1"/>
  </conditionalFormatting>
  <conditionalFormatting sqref="A4389">
    <cfRule type="duplicateValues" dxfId="0" priority="12"/>
  </conditionalFormatting>
  <conditionalFormatting sqref="A2778:A3173">
    <cfRule type="duplicateValues" dxfId="0" priority="27"/>
  </conditionalFormatting>
  <conditionalFormatting sqref="A3174:A3175">
    <cfRule type="duplicateValues" dxfId="0" priority="14"/>
  </conditionalFormatting>
  <conditionalFormatting sqref="A3176:A3273">
    <cfRule type="duplicateValues" dxfId="0" priority="13"/>
  </conditionalFormatting>
  <conditionalFormatting sqref="A5473:A5668">
    <cfRule type="duplicateValues" dxfId="0" priority="10"/>
  </conditionalFormatting>
  <conditionalFormatting sqref="A2:A16 A18:A1910 A1913:A2613 A2616:A2777 A5670:A1048576">
    <cfRule type="duplicateValues" dxfId="0" priority="26"/>
  </conditionalFormatting>
  <conditionalFormatting sqref="A4390:A5472 A3274:A4388">
    <cfRule type="duplicateValues" dxfId="0" priority="47"/>
  </conditionalFormatting>
  <pageMargins left="0.7" right="0.7" top="0.75" bottom="0.75" header="0.3" footer="0.3"/>
  <pageSetup paperSize="9" scale="52" fitToHeight="0" orientation="landscape"/>
  <headerFooter/>
  <ignoredErrors>
    <ignoredError sqref="J1816:L1823" numberStoredAsText="true"/>
  </ignoredError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
  <sheetViews>
    <sheetView zoomScale="85" zoomScaleNormal="85" workbookViewId="0">
      <selection activeCell="Q5" sqref="Q5"/>
    </sheetView>
  </sheetViews>
  <sheetFormatPr defaultColWidth="9" defaultRowHeight="15.75"/>
  <cols>
    <col min="1" max="1" width="9" style="37"/>
    <col min="2" max="2" width="18.875" style="1" customWidth="true"/>
    <col min="3" max="3" width="26.125" style="2" customWidth="true"/>
    <col min="4" max="4" width="16.375" style="2" customWidth="true"/>
    <col min="5" max="5" width="19.7583333333333" style="2" customWidth="true"/>
    <col min="6" max="6" width="9" style="2"/>
    <col min="7" max="10" width="9" style="1"/>
    <col min="11" max="11" width="27.4916666666667" style="2" customWidth="true"/>
    <col min="12" max="13" width="9" style="1"/>
    <col min="14" max="14" width="9.55833333333333" style="1" customWidth="true"/>
    <col min="15" max="15" width="21.375" style="1" customWidth="true"/>
    <col min="16" max="16384" width="9" style="1"/>
  </cols>
  <sheetData>
    <row r="1" s="1" customFormat="true" ht="153" customHeight="true" spans="1:15">
      <c r="A1" s="38" t="s">
        <v>15929</v>
      </c>
      <c r="B1" s="38"/>
      <c r="C1" s="38"/>
      <c r="D1" s="38"/>
      <c r="E1" s="38"/>
      <c r="F1" s="38"/>
      <c r="G1" s="38"/>
      <c r="H1" s="38"/>
      <c r="I1" s="38"/>
      <c r="J1" s="38"/>
      <c r="K1" s="38"/>
      <c r="L1" s="38"/>
      <c r="M1" s="38"/>
      <c r="N1" s="38"/>
      <c r="O1" s="38"/>
    </row>
    <row r="2" s="1" customFormat="true" ht="32.25" spans="1:15">
      <c r="A2" s="39" t="s">
        <v>1</v>
      </c>
      <c r="B2" s="40" t="s">
        <v>14625</v>
      </c>
      <c r="C2" s="41" t="s">
        <v>14626</v>
      </c>
      <c r="D2" s="41" t="s">
        <v>14627</v>
      </c>
      <c r="E2" s="41" t="s">
        <v>14628</v>
      </c>
      <c r="F2" s="41" t="s">
        <v>8</v>
      </c>
      <c r="G2" s="51" t="s">
        <v>14885</v>
      </c>
      <c r="H2" s="52" t="s">
        <v>14630</v>
      </c>
      <c r="I2" s="52"/>
      <c r="J2" s="51"/>
      <c r="K2" s="61" t="s">
        <v>14631</v>
      </c>
      <c r="L2" s="23" t="s">
        <v>14</v>
      </c>
      <c r="M2" s="23" t="s">
        <v>15</v>
      </c>
      <c r="N2" s="23" t="s">
        <v>16</v>
      </c>
      <c r="O2" s="23" t="s">
        <v>17</v>
      </c>
    </row>
    <row r="3" s="1" customFormat="true" ht="15" customHeight="true" spans="1:15">
      <c r="A3" s="39"/>
      <c r="B3" s="42"/>
      <c r="C3" s="8"/>
      <c r="D3" s="8"/>
      <c r="E3" s="8"/>
      <c r="F3" s="8"/>
      <c r="G3" s="53"/>
      <c r="H3" s="54" t="s">
        <v>14886</v>
      </c>
      <c r="I3" s="54" t="s">
        <v>14887</v>
      </c>
      <c r="J3" s="62" t="s">
        <v>14888</v>
      </c>
      <c r="K3" s="63"/>
      <c r="L3" s="29"/>
      <c r="M3" s="29"/>
      <c r="N3" s="29"/>
      <c r="O3" s="29"/>
    </row>
    <row r="4" s="1" customFormat="true" ht="17.25" customHeight="true" spans="1:15">
      <c r="A4" s="39"/>
      <c r="B4" s="43"/>
      <c r="C4" s="44" t="s">
        <v>15930</v>
      </c>
      <c r="D4" s="45"/>
      <c r="E4" s="45"/>
      <c r="F4" s="45"/>
      <c r="G4" s="55"/>
      <c r="H4" s="56"/>
      <c r="I4" s="64"/>
      <c r="J4" s="65"/>
      <c r="K4" s="66"/>
      <c r="L4" s="29"/>
      <c r="M4" s="29"/>
      <c r="N4" s="29"/>
      <c r="O4" s="29" t="s">
        <v>15931</v>
      </c>
    </row>
    <row r="5" s="1" customFormat="true" ht="90" customHeight="true" spans="1:15">
      <c r="A5" s="39">
        <v>1</v>
      </c>
      <c r="B5" s="46" t="s">
        <v>15932</v>
      </c>
      <c r="C5" s="47" t="s">
        <v>15933</v>
      </c>
      <c r="D5" s="47" t="s">
        <v>15934</v>
      </c>
      <c r="E5" s="47" t="s">
        <v>15935</v>
      </c>
      <c r="F5" s="57" t="s">
        <v>44</v>
      </c>
      <c r="G5" s="58" t="s">
        <v>15936</v>
      </c>
      <c r="H5" s="59">
        <v>16</v>
      </c>
      <c r="I5" s="59"/>
      <c r="J5" s="67" t="s">
        <v>31</v>
      </c>
      <c r="K5" s="68" t="s">
        <v>15937</v>
      </c>
      <c r="L5" s="29"/>
      <c r="M5" s="29"/>
      <c r="N5" s="29"/>
      <c r="O5" s="29" t="s">
        <v>15931</v>
      </c>
    </row>
    <row r="6" s="1" customFormat="true" ht="17.25" customHeight="true" spans="1:15">
      <c r="A6" s="39">
        <v>2</v>
      </c>
      <c r="B6" s="46" t="s">
        <v>15938</v>
      </c>
      <c r="C6" s="47" t="s">
        <v>15939</v>
      </c>
      <c r="D6" s="48"/>
      <c r="E6" s="50"/>
      <c r="F6" s="57" t="s">
        <v>44</v>
      </c>
      <c r="G6" s="58" t="s">
        <v>15936</v>
      </c>
      <c r="H6" s="60">
        <v>5</v>
      </c>
      <c r="I6" s="60"/>
      <c r="J6" s="67" t="s">
        <v>31</v>
      </c>
      <c r="K6" s="69"/>
      <c r="L6" s="29"/>
      <c r="M6" s="29"/>
      <c r="N6" s="29"/>
      <c r="O6" s="29" t="s">
        <v>15931</v>
      </c>
    </row>
    <row r="7" s="1" customFormat="true" ht="17.25" customHeight="true" spans="1:15">
      <c r="A7" s="39">
        <v>3</v>
      </c>
      <c r="B7" s="46" t="s">
        <v>15940</v>
      </c>
      <c r="C7" s="47" t="s">
        <v>15941</v>
      </c>
      <c r="D7" s="48"/>
      <c r="E7" s="50"/>
      <c r="F7" s="57" t="s">
        <v>44</v>
      </c>
      <c r="G7" s="58" t="s">
        <v>15936</v>
      </c>
      <c r="H7" s="59">
        <v>14</v>
      </c>
      <c r="I7" s="59"/>
      <c r="J7" s="67" t="s">
        <v>31</v>
      </c>
      <c r="K7" s="69"/>
      <c r="L7" s="29"/>
      <c r="M7" s="29"/>
      <c r="N7" s="29"/>
      <c r="O7" s="29" t="s">
        <v>15931</v>
      </c>
    </row>
    <row r="8" s="1" customFormat="true" ht="17.25" customHeight="true" spans="1:15">
      <c r="A8" s="39">
        <v>4</v>
      </c>
      <c r="B8" s="46" t="s">
        <v>15942</v>
      </c>
      <c r="C8" s="47" t="s">
        <v>15943</v>
      </c>
      <c r="D8" s="48"/>
      <c r="E8" s="50"/>
      <c r="F8" s="57" t="s">
        <v>44</v>
      </c>
      <c r="G8" s="58" t="s">
        <v>15936</v>
      </c>
      <c r="H8" s="59">
        <v>25</v>
      </c>
      <c r="I8" s="59"/>
      <c r="J8" s="67" t="s">
        <v>31</v>
      </c>
      <c r="K8" s="69"/>
      <c r="L8" s="29"/>
      <c r="M8" s="29"/>
      <c r="N8" s="29"/>
      <c r="O8" s="29" t="s">
        <v>15931</v>
      </c>
    </row>
    <row r="9" s="1" customFormat="true" ht="17.25" customHeight="true" spans="1:15">
      <c r="A9" s="39">
        <v>5</v>
      </c>
      <c r="B9" s="46" t="s">
        <v>15944</v>
      </c>
      <c r="C9" s="47" t="s">
        <v>15945</v>
      </c>
      <c r="D9" s="49"/>
      <c r="E9" s="50"/>
      <c r="F9" s="57" t="s">
        <v>44</v>
      </c>
      <c r="G9" s="58" t="s">
        <v>15936</v>
      </c>
      <c r="H9" s="59">
        <v>16</v>
      </c>
      <c r="I9" s="59"/>
      <c r="J9" s="67" t="s">
        <v>31</v>
      </c>
      <c r="K9" s="69"/>
      <c r="L9" s="29"/>
      <c r="M9" s="29"/>
      <c r="N9" s="29"/>
      <c r="O9" s="29" t="s">
        <v>15931</v>
      </c>
    </row>
    <row r="10" s="1" customFormat="true" ht="78" customHeight="true" spans="1:15">
      <c r="A10" s="39">
        <v>6</v>
      </c>
      <c r="B10" s="46" t="s">
        <v>15946</v>
      </c>
      <c r="C10" s="47" t="s">
        <v>15947</v>
      </c>
      <c r="D10" s="47" t="s">
        <v>15948</v>
      </c>
      <c r="E10" s="47" t="s">
        <v>15949</v>
      </c>
      <c r="F10" s="57" t="s">
        <v>44</v>
      </c>
      <c r="G10" s="58" t="s">
        <v>15936</v>
      </c>
      <c r="H10" s="59">
        <v>32</v>
      </c>
      <c r="I10" s="59"/>
      <c r="J10" s="67" t="s">
        <v>31</v>
      </c>
      <c r="K10" s="68" t="s">
        <v>15937</v>
      </c>
      <c r="L10" s="29"/>
      <c r="M10" s="29"/>
      <c r="N10" s="29"/>
      <c r="O10" s="29" t="s">
        <v>15931</v>
      </c>
    </row>
    <row r="11" s="1" customFormat="true" ht="17.25" customHeight="true" spans="1:15">
      <c r="A11" s="39">
        <v>7</v>
      </c>
      <c r="B11" s="46" t="s">
        <v>15950</v>
      </c>
      <c r="C11" s="47" t="s">
        <v>15951</v>
      </c>
      <c r="D11" s="48"/>
      <c r="E11" s="50"/>
      <c r="F11" s="57" t="s">
        <v>44</v>
      </c>
      <c r="G11" s="58" t="s">
        <v>15936</v>
      </c>
      <c r="H11" s="59">
        <v>10</v>
      </c>
      <c r="I11" s="59"/>
      <c r="J11" s="67" t="s">
        <v>31</v>
      </c>
      <c r="K11" s="69"/>
      <c r="L11" s="29"/>
      <c r="M11" s="29"/>
      <c r="N11" s="29"/>
      <c r="O11" s="29" t="s">
        <v>15931</v>
      </c>
    </row>
    <row r="12" s="1" customFormat="true" ht="17.25" customHeight="true" spans="1:15">
      <c r="A12" s="39">
        <v>8</v>
      </c>
      <c r="B12" s="46" t="s">
        <v>15952</v>
      </c>
      <c r="C12" s="47" t="s">
        <v>15953</v>
      </c>
      <c r="D12" s="48"/>
      <c r="E12" s="50"/>
      <c r="F12" s="57" t="s">
        <v>44</v>
      </c>
      <c r="G12" s="58" t="s">
        <v>15936</v>
      </c>
      <c r="H12" s="59">
        <v>28</v>
      </c>
      <c r="I12" s="59"/>
      <c r="J12" s="67" t="s">
        <v>31</v>
      </c>
      <c r="K12" s="69"/>
      <c r="L12" s="29"/>
      <c r="M12" s="29"/>
      <c r="N12" s="29"/>
      <c r="O12" s="29" t="s">
        <v>15931</v>
      </c>
    </row>
    <row r="13" s="1" customFormat="true" ht="17.25" customHeight="true" spans="1:15">
      <c r="A13" s="39">
        <v>9</v>
      </c>
      <c r="B13" s="46" t="s">
        <v>15954</v>
      </c>
      <c r="C13" s="47" t="s">
        <v>15955</v>
      </c>
      <c r="D13" s="48"/>
      <c r="E13" s="50"/>
      <c r="F13" s="57" t="s">
        <v>44</v>
      </c>
      <c r="G13" s="58" t="s">
        <v>15936</v>
      </c>
      <c r="H13" s="59">
        <v>50</v>
      </c>
      <c r="I13" s="59"/>
      <c r="J13" s="67" t="s">
        <v>31</v>
      </c>
      <c r="K13" s="69"/>
      <c r="L13" s="29"/>
      <c r="M13" s="29"/>
      <c r="N13" s="29"/>
      <c r="O13" s="29" t="s">
        <v>15931</v>
      </c>
    </row>
    <row r="14" s="1" customFormat="true" ht="17.25" customHeight="true" spans="1:16">
      <c r="A14" s="39">
        <v>10</v>
      </c>
      <c r="B14" s="46" t="s">
        <v>15956</v>
      </c>
      <c r="C14" s="47" t="s">
        <v>15957</v>
      </c>
      <c r="D14" s="50"/>
      <c r="E14" s="50"/>
      <c r="F14" s="57" t="s">
        <v>44</v>
      </c>
      <c r="G14" s="58" t="s">
        <v>15936</v>
      </c>
      <c r="H14" s="59">
        <v>32</v>
      </c>
      <c r="I14" s="59"/>
      <c r="J14" s="67" t="s">
        <v>31</v>
      </c>
      <c r="K14" s="69"/>
      <c r="L14" s="29"/>
      <c r="M14" s="29"/>
      <c r="N14" s="29"/>
      <c r="O14" s="29" t="s">
        <v>15931</v>
      </c>
      <c r="P14" s="71"/>
    </row>
    <row r="15" s="1" customFormat="true" ht="30.75" spans="1:16">
      <c r="A15" s="39">
        <v>11</v>
      </c>
      <c r="B15" s="46" t="s">
        <v>15958</v>
      </c>
      <c r="C15" s="47" t="s">
        <v>15959</v>
      </c>
      <c r="D15" s="50"/>
      <c r="E15" s="50"/>
      <c r="F15" s="57" t="s">
        <v>44</v>
      </c>
      <c r="G15" s="58" t="s">
        <v>15936</v>
      </c>
      <c r="H15" s="59">
        <v>32</v>
      </c>
      <c r="I15" s="59"/>
      <c r="J15" s="67" t="s">
        <v>31</v>
      </c>
      <c r="K15" s="70"/>
      <c r="L15" s="29"/>
      <c r="M15" s="29"/>
      <c r="N15" s="29"/>
      <c r="O15" s="29" t="s">
        <v>15931</v>
      </c>
      <c r="P15" s="71"/>
    </row>
    <row r="16" s="1" customFormat="true" spans="3:16">
      <c r="C16" s="2"/>
      <c r="D16" s="2"/>
      <c r="E16" s="2"/>
      <c r="F16" s="2"/>
      <c r="K16" s="2"/>
      <c r="O16" s="71"/>
      <c r="P16" s="71"/>
    </row>
    <row r="17" s="1" customFormat="true" spans="3:16">
      <c r="C17" s="2"/>
      <c r="D17" s="2"/>
      <c r="E17" s="2"/>
      <c r="F17" s="2"/>
      <c r="K17" s="2"/>
      <c r="P17" s="71"/>
    </row>
    <row r="18" s="1" customFormat="true" spans="3:16">
      <c r="C18" s="2"/>
      <c r="D18" s="2"/>
      <c r="E18" s="2"/>
      <c r="F18" s="2"/>
      <c r="K18" s="2"/>
      <c r="P18" s="71"/>
    </row>
    <row r="19" s="1" customFormat="true" spans="3:16">
      <c r="C19" s="2"/>
      <c r="D19" s="2"/>
      <c r="E19" s="2"/>
      <c r="F19" s="2"/>
      <c r="K19" s="2"/>
      <c r="P19" s="71"/>
    </row>
    <row r="20" s="1" customFormat="true" spans="3:16">
      <c r="C20" s="2"/>
      <c r="D20" s="2"/>
      <c r="E20" s="2"/>
      <c r="F20" s="2"/>
      <c r="K20" s="2"/>
      <c r="P20" s="71"/>
    </row>
    <row r="21" s="1" customFormat="true" spans="3:16">
      <c r="C21" s="2"/>
      <c r="D21" s="2"/>
      <c r="E21" s="2"/>
      <c r="F21" s="2"/>
      <c r="K21" s="2"/>
      <c r="P21" s="71"/>
    </row>
  </sheetData>
  <mergeCells count="13">
    <mergeCell ref="A1:O1"/>
    <mergeCell ref="H2:J2"/>
    <mergeCell ref="H5:I5"/>
    <mergeCell ref="H6:I6"/>
    <mergeCell ref="H7:I7"/>
    <mergeCell ref="H8:I8"/>
    <mergeCell ref="H9:I9"/>
    <mergeCell ref="H10:I10"/>
    <mergeCell ref="H11:I11"/>
    <mergeCell ref="H12:I12"/>
    <mergeCell ref="H13:I13"/>
    <mergeCell ref="H14:I14"/>
    <mergeCell ref="H15:I1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3"/>
  <sheetViews>
    <sheetView workbookViewId="0">
      <selection activeCell="C5" sqref="C5"/>
    </sheetView>
  </sheetViews>
  <sheetFormatPr defaultColWidth="9" defaultRowHeight="15.75"/>
  <cols>
    <col min="2" max="2" width="20.2583333333333" style="2" customWidth="true"/>
    <col min="3" max="3" width="45.625" style="2" customWidth="true"/>
    <col min="4" max="4" width="25.875" style="2" customWidth="true"/>
    <col min="5" max="5" width="28.625" style="2" customWidth="true"/>
    <col min="6" max="11" width="9" style="2"/>
    <col min="12" max="12" width="6.875" style="2" customWidth="true"/>
    <col min="13" max="13" width="6.375" style="1" customWidth="true"/>
    <col min="14" max="14" width="6.5" style="2" customWidth="true"/>
    <col min="15" max="15" width="17.2583333333333" style="2" customWidth="true"/>
    <col min="16" max="16384" width="9" style="1"/>
  </cols>
  <sheetData>
    <row r="1" s="1" customFormat="true" ht="142.5" customHeight="true" spans="1:18">
      <c r="A1" s="3" t="s">
        <v>15960</v>
      </c>
      <c r="B1" s="3"/>
      <c r="C1" s="3"/>
      <c r="D1" s="3"/>
      <c r="E1" s="3"/>
      <c r="F1" s="3"/>
      <c r="G1" s="3"/>
      <c r="H1" s="3"/>
      <c r="I1" s="3"/>
      <c r="J1" s="3"/>
      <c r="K1" s="3"/>
      <c r="L1" s="3"/>
      <c r="M1" s="3"/>
      <c r="N1" s="3"/>
      <c r="O1" s="3"/>
      <c r="P1" s="31"/>
      <c r="Q1" s="31"/>
      <c r="R1" s="31"/>
    </row>
    <row r="2" ht="48" spans="1:15">
      <c r="A2" s="4" t="s">
        <v>1</v>
      </c>
      <c r="B2" s="4" t="s">
        <v>14625</v>
      </c>
      <c r="C2" s="5" t="s">
        <v>14626</v>
      </c>
      <c r="D2" s="5" t="s">
        <v>14627</v>
      </c>
      <c r="E2" s="5" t="s">
        <v>14628</v>
      </c>
      <c r="F2" s="17" t="s">
        <v>8</v>
      </c>
      <c r="G2" s="5" t="s">
        <v>14885</v>
      </c>
      <c r="H2" s="18" t="s">
        <v>14630</v>
      </c>
      <c r="I2" s="18"/>
      <c r="J2" s="5"/>
      <c r="K2" s="5" t="s">
        <v>14631</v>
      </c>
      <c r="L2" s="23" t="s">
        <v>14</v>
      </c>
      <c r="M2" s="23" t="s">
        <v>15</v>
      </c>
      <c r="N2" s="23" t="s">
        <v>16</v>
      </c>
      <c r="O2" s="23" t="s">
        <v>17</v>
      </c>
    </row>
    <row r="3" ht="16.5" spans="1:15">
      <c r="A3" s="6"/>
      <c r="B3" s="7"/>
      <c r="C3" s="8"/>
      <c r="D3" s="8"/>
      <c r="E3" s="8"/>
      <c r="F3" s="8"/>
      <c r="G3" s="8"/>
      <c r="H3" s="12" t="s">
        <v>14886</v>
      </c>
      <c r="I3" s="12" t="s">
        <v>14887</v>
      </c>
      <c r="J3" s="12" t="s">
        <v>14888</v>
      </c>
      <c r="K3" s="24"/>
      <c r="L3" s="25"/>
      <c r="M3" s="32"/>
      <c r="N3" s="33"/>
      <c r="O3" s="33"/>
    </row>
    <row r="4" ht="15" customHeight="true" spans="1:15">
      <c r="A4" s="9"/>
      <c r="B4" s="10"/>
      <c r="C4" s="11" t="s">
        <v>15961</v>
      </c>
      <c r="D4" s="12"/>
      <c r="E4" s="12"/>
      <c r="F4" s="12"/>
      <c r="G4" s="12"/>
      <c r="H4" s="12"/>
      <c r="I4" s="12"/>
      <c r="J4" s="12"/>
      <c r="K4" s="12"/>
      <c r="L4" s="26"/>
      <c r="M4" s="34"/>
      <c r="N4" s="35"/>
      <c r="O4" s="35"/>
    </row>
    <row r="5" ht="75.75" spans="1:15">
      <c r="A5" s="13">
        <v>1</v>
      </c>
      <c r="B5" s="14" t="s">
        <v>15962</v>
      </c>
      <c r="C5" s="15" t="s">
        <v>15963</v>
      </c>
      <c r="D5" s="15" t="s">
        <v>15964</v>
      </c>
      <c r="E5" s="15" t="s">
        <v>15965</v>
      </c>
      <c r="F5" s="19" t="s">
        <v>44</v>
      </c>
      <c r="G5" s="19" t="s">
        <v>40</v>
      </c>
      <c r="H5" s="20">
        <v>24500</v>
      </c>
      <c r="I5" s="20">
        <v>22050</v>
      </c>
      <c r="J5" s="27" t="s">
        <v>31</v>
      </c>
      <c r="K5" s="28"/>
      <c r="L5" s="29"/>
      <c r="M5" s="29"/>
      <c r="N5" s="36"/>
      <c r="O5" s="36" t="s">
        <v>15931</v>
      </c>
    </row>
    <row r="6" ht="60.75" spans="1:15">
      <c r="A6" s="13">
        <v>2</v>
      </c>
      <c r="B6" s="16" t="s">
        <v>15966</v>
      </c>
      <c r="C6" s="15" t="s">
        <v>15967</v>
      </c>
      <c r="D6" s="15"/>
      <c r="E6" s="15"/>
      <c r="F6" s="19" t="s">
        <v>44</v>
      </c>
      <c r="G6" s="19" t="s">
        <v>40</v>
      </c>
      <c r="H6" s="21"/>
      <c r="I6" s="21"/>
      <c r="J6" s="21"/>
      <c r="K6" s="28" t="s">
        <v>14950</v>
      </c>
      <c r="L6" s="29"/>
      <c r="M6" s="29"/>
      <c r="N6" s="36"/>
      <c r="O6" s="36" t="s">
        <v>15968</v>
      </c>
    </row>
    <row r="7" ht="32.25" spans="1:15">
      <c r="A7" s="13">
        <v>3</v>
      </c>
      <c r="B7" s="16" t="s">
        <v>15969</v>
      </c>
      <c r="C7" s="15" t="s">
        <v>15970</v>
      </c>
      <c r="D7" s="15"/>
      <c r="E7" s="15"/>
      <c r="F7" s="19" t="s">
        <v>44</v>
      </c>
      <c r="G7" s="19" t="s">
        <v>40</v>
      </c>
      <c r="H7" s="20">
        <v>24500</v>
      </c>
      <c r="I7" s="20">
        <v>22050</v>
      </c>
      <c r="J7" s="27" t="s">
        <v>31</v>
      </c>
      <c r="K7" s="28"/>
      <c r="L7" s="29"/>
      <c r="M7" s="29"/>
      <c r="N7" s="36"/>
      <c r="O7" s="36" t="s">
        <v>15475</v>
      </c>
    </row>
    <row r="8" ht="32.25" spans="1:15">
      <c r="A8" s="13">
        <v>4</v>
      </c>
      <c r="B8" s="16" t="s">
        <v>15971</v>
      </c>
      <c r="C8" s="15" t="s">
        <v>15972</v>
      </c>
      <c r="D8" s="15"/>
      <c r="E8" s="15"/>
      <c r="F8" s="19" t="s">
        <v>44</v>
      </c>
      <c r="G8" s="19" t="s">
        <v>40</v>
      </c>
      <c r="H8" s="20">
        <v>24500</v>
      </c>
      <c r="I8" s="20">
        <v>22050</v>
      </c>
      <c r="J8" s="27" t="s">
        <v>31</v>
      </c>
      <c r="K8" s="28"/>
      <c r="L8" s="29"/>
      <c r="M8" s="29"/>
      <c r="N8" s="36"/>
      <c r="O8" s="36" t="s">
        <v>15973</v>
      </c>
    </row>
    <row r="9" ht="72" customHeight="true" spans="1:15">
      <c r="A9" s="13">
        <v>5</v>
      </c>
      <c r="B9" s="16" t="s">
        <v>15974</v>
      </c>
      <c r="C9" s="15" t="s">
        <v>15975</v>
      </c>
      <c r="D9" s="15" t="s">
        <v>15976</v>
      </c>
      <c r="E9" s="15" t="s">
        <v>15977</v>
      </c>
      <c r="F9" s="19" t="s">
        <v>44</v>
      </c>
      <c r="G9" s="19" t="s">
        <v>40</v>
      </c>
      <c r="H9" s="20">
        <v>34000</v>
      </c>
      <c r="I9" s="20">
        <v>30600</v>
      </c>
      <c r="J9" s="27" t="s">
        <v>31</v>
      </c>
      <c r="K9" s="28"/>
      <c r="L9" s="29"/>
      <c r="M9" s="29"/>
      <c r="N9" s="36"/>
      <c r="O9" s="36" t="s">
        <v>15978</v>
      </c>
    </row>
    <row r="10" ht="60.75" spans="1:15">
      <c r="A10" s="13">
        <v>6</v>
      </c>
      <c r="B10" s="16" t="s">
        <v>15979</v>
      </c>
      <c r="C10" s="15" t="s">
        <v>15980</v>
      </c>
      <c r="D10" s="15"/>
      <c r="E10" s="15"/>
      <c r="F10" s="19" t="s">
        <v>44</v>
      </c>
      <c r="G10" s="19" t="s">
        <v>40</v>
      </c>
      <c r="H10" s="21"/>
      <c r="I10" s="21"/>
      <c r="J10" s="21"/>
      <c r="K10" s="28" t="s">
        <v>14950</v>
      </c>
      <c r="L10" s="29"/>
      <c r="M10" s="29"/>
      <c r="N10" s="36"/>
      <c r="O10" s="36" t="s">
        <v>15981</v>
      </c>
    </row>
    <row r="11" ht="32.25" spans="1:15">
      <c r="A11" s="13">
        <v>7</v>
      </c>
      <c r="B11" s="16" t="s">
        <v>15982</v>
      </c>
      <c r="C11" s="15" t="s">
        <v>15983</v>
      </c>
      <c r="D11" s="15"/>
      <c r="E11" s="15"/>
      <c r="F11" s="19" t="s">
        <v>44</v>
      </c>
      <c r="G11" s="19" t="s">
        <v>40</v>
      </c>
      <c r="H11" s="21"/>
      <c r="I11" s="21"/>
      <c r="J11" s="21"/>
      <c r="K11" s="15" t="s">
        <v>15984</v>
      </c>
      <c r="L11" s="29"/>
      <c r="M11" s="29"/>
      <c r="N11" s="36"/>
      <c r="O11" s="36" t="s">
        <v>14973</v>
      </c>
    </row>
    <row r="12" ht="32.25" spans="1:15">
      <c r="A12" s="13">
        <v>8</v>
      </c>
      <c r="B12" s="16" t="s">
        <v>15985</v>
      </c>
      <c r="C12" s="15" t="s">
        <v>15986</v>
      </c>
      <c r="D12" s="15"/>
      <c r="E12" s="15"/>
      <c r="F12" s="19" t="s">
        <v>44</v>
      </c>
      <c r="G12" s="19" t="s">
        <v>40</v>
      </c>
      <c r="H12" s="20">
        <v>34000</v>
      </c>
      <c r="I12" s="20">
        <v>30600</v>
      </c>
      <c r="J12" s="27" t="s">
        <v>31</v>
      </c>
      <c r="K12" s="30"/>
      <c r="L12" s="29"/>
      <c r="M12" s="29"/>
      <c r="N12" s="36"/>
      <c r="O12" s="36" t="s">
        <v>15987</v>
      </c>
    </row>
    <row r="13" ht="75.75" spans="1:15">
      <c r="A13" s="13">
        <v>9</v>
      </c>
      <c r="B13" s="16" t="s">
        <v>15988</v>
      </c>
      <c r="C13" s="15" t="s">
        <v>15989</v>
      </c>
      <c r="D13" s="15" t="s">
        <v>15990</v>
      </c>
      <c r="E13" s="15" t="s">
        <v>15991</v>
      </c>
      <c r="F13" s="19" t="s">
        <v>44</v>
      </c>
      <c r="G13" s="19" t="s">
        <v>40</v>
      </c>
      <c r="H13" s="20">
        <v>19807</v>
      </c>
      <c r="I13" s="20">
        <v>17826</v>
      </c>
      <c r="J13" s="27" t="s">
        <v>31</v>
      </c>
      <c r="K13" s="28"/>
      <c r="L13" s="29"/>
      <c r="M13" s="29"/>
      <c r="N13" s="36"/>
      <c r="O13" s="36" t="s">
        <v>15992</v>
      </c>
    </row>
    <row r="14" ht="60.75" spans="1:15">
      <c r="A14" s="13">
        <v>10</v>
      </c>
      <c r="B14" s="16" t="s">
        <v>15993</v>
      </c>
      <c r="C14" s="15" t="s">
        <v>15994</v>
      </c>
      <c r="D14" s="15"/>
      <c r="E14" s="15"/>
      <c r="F14" s="19" t="s">
        <v>44</v>
      </c>
      <c r="G14" s="19" t="s">
        <v>40</v>
      </c>
      <c r="H14" s="21"/>
      <c r="I14" s="21"/>
      <c r="J14" s="21"/>
      <c r="K14" s="28" t="s">
        <v>14950</v>
      </c>
      <c r="L14" s="29"/>
      <c r="M14" s="29"/>
      <c r="N14" s="36"/>
      <c r="O14" s="36" t="s">
        <v>15995</v>
      </c>
    </row>
    <row r="15" ht="32.25" spans="1:15">
      <c r="A15" s="13">
        <v>11</v>
      </c>
      <c r="B15" s="16" t="s">
        <v>15996</v>
      </c>
      <c r="C15" s="15" t="s">
        <v>15997</v>
      </c>
      <c r="D15" s="15"/>
      <c r="E15" s="15"/>
      <c r="F15" s="19" t="s">
        <v>44</v>
      </c>
      <c r="G15" s="19" t="s">
        <v>40</v>
      </c>
      <c r="H15" s="21"/>
      <c r="I15" s="21"/>
      <c r="J15" s="21"/>
      <c r="K15" s="15" t="s">
        <v>15984</v>
      </c>
      <c r="L15" s="29"/>
      <c r="M15" s="29"/>
      <c r="N15" s="36"/>
      <c r="O15" s="36" t="s">
        <v>15998</v>
      </c>
    </row>
    <row r="16" ht="32.25" spans="1:15">
      <c r="A16" s="13">
        <v>12</v>
      </c>
      <c r="B16" s="16" t="s">
        <v>15999</v>
      </c>
      <c r="C16" s="15" t="s">
        <v>16000</v>
      </c>
      <c r="D16" s="15"/>
      <c r="E16" s="15"/>
      <c r="F16" s="19" t="s">
        <v>44</v>
      </c>
      <c r="G16" s="19" t="s">
        <v>40</v>
      </c>
      <c r="H16" s="20">
        <v>19807</v>
      </c>
      <c r="I16" s="20">
        <v>17826</v>
      </c>
      <c r="J16" s="27" t="s">
        <v>31</v>
      </c>
      <c r="K16" s="28"/>
      <c r="L16" s="29"/>
      <c r="M16" s="29"/>
      <c r="N16" s="36"/>
      <c r="O16" s="36" t="s">
        <v>16001</v>
      </c>
    </row>
    <row r="17" ht="75.75" spans="1:15">
      <c r="A17" s="13">
        <v>13</v>
      </c>
      <c r="B17" s="16" t="s">
        <v>16002</v>
      </c>
      <c r="C17" s="15" t="s">
        <v>16003</v>
      </c>
      <c r="D17" s="15" t="s">
        <v>16004</v>
      </c>
      <c r="E17" s="15" t="s">
        <v>16005</v>
      </c>
      <c r="F17" s="19" t="s">
        <v>44</v>
      </c>
      <c r="G17" s="19" t="s">
        <v>40</v>
      </c>
      <c r="H17" s="20">
        <v>9500</v>
      </c>
      <c r="I17" s="20">
        <v>8550</v>
      </c>
      <c r="J17" s="27" t="s">
        <v>31</v>
      </c>
      <c r="K17" s="28"/>
      <c r="L17" s="29"/>
      <c r="M17" s="29"/>
      <c r="N17" s="36"/>
      <c r="O17" s="36" t="s">
        <v>16006</v>
      </c>
    </row>
    <row r="18" ht="60.75" spans="1:15">
      <c r="A18" s="13">
        <v>14</v>
      </c>
      <c r="B18" s="16" t="s">
        <v>16007</v>
      </c>
      <c r="C18" s="15" t="s">
        <v>16008</v>
      </c>
      <c r="D18" s="15"/>
      <c r="E18" s="15"/>
      <c r="F18" s="19" t="s">
        <v>44</v>
      </c>
      <c r="G18" s="19" t="s">
        <v>40</v>
      </c>
      <c r="H18" s="22"/>
      <c r="I18" s="22"/>
      <c r="J18" s="22"/>
      <c r="K18" s="28" t="s">
        <v>14950</v>
      </c>
      <c r="L18" s="29"/>
      <c r="M18" s="29"/>
      <c r="N18" s="36"/>
      <c r="O18" s="36" t="s">
        <v>16009</v>
      </c>
    </row>
    <row r="19" ht="32.25" spans="1:15">
      <c r="A19" s="13">
        <v>15</v>
      </c>
      <c r="B19" s="16" t="s">
        <v>16010</v>
      </c>
      <c r="C19" s="15" t="s">
        <v>16011</v>
      </c>
      <c r="D19" s="15"/>
      <c r="E19" s="15"/>
      <c r="F19" s="19" t="s">
        <v>44</v>
      </c>
      <c r="G19" s="19" t="s">
        <v>40</v>
      </c>
      <c r="H19" s="20">
        <v>9500</v>
      </c>
      <c r="I19" s="20">
        <v>8550</v>
      </c>
      <c r="J19" s="27" t="s">
        <v>31</v>
      </c>
      <c r="K19" s="30"/>
      <c r="L19" s="29"/>
      <c r="M19" s="29"/>
      <c r="N19" s="36"/>
      <c r="O19" s="36" t="s">
        <v>16012</v>
      </c>
    </row>
    <row r="20" ht="75.75" spans="1:15">
      <c r="A20" s="13">
        <v>16</v>
      </c>
      <c r="B20" s="16" t="s">
        <v>16013</v>
      </c>
      <c r="C20" s="15" t="s">
        <v>16014</v>
      </c>
      <c r="D20" s="15" t="s">
        <v>16015</v>
      </c>
      <c r="E20" s="15" t="s">
        <v>16016</v>
      </c>
      <c r="F20" s="19" t="s">
        <v>44</v>
      </c>
      <c r="G20" s="19" t="s">
        <v>40</v>
      </c>
      <c r="H20" s="20">
        <v>7200</v>
      </c>
      <c r="I20" s="20">
        <v>6480</v>
      </c>
      <c r="J20" s="27" t="s">
        <v>31</v>
      </c>
      <c r="K20" s="28"/>
      <c r="L20" s="29"/>
      <c r="M20" s="29"/>
      <c r="N20" s="36"/>
      <c r="O20" s="36" t="s">
        <v>16017</v>
      </c>
    </row>
    <row r="21" ht="60.75" spans="1:15">
      <c r="A21" s="13">
        <v>17</v>
      </c>
      <c r="B21" s="16" t="s">
        <v>16018</v>
      </c>
      <c r="C21" s="15" t="s">
        <v>16019</v>
      </c>
      <c r="D21" s="15"/>
      <c r="E21" s="15"/>
      <c r="F21" s="19" t="s">
        <v>44</v>
      </c>
      <c r="G21" s="19" t="s">
        <v>40</v>
      </c>
      <c r="H21" s="22"/>
      <c r="I21" s="22"/>
      <c r="J21" s="22"/>
      <c r="K21" s="28" t="s">
        <v>14950</v>
      </c>
      <c r="L21" s="29"/>
      <c r="M21" s="29"/>
      <c r="N21" s="36"/>
      <c r="O21" s="36" t="s">
        <v>16020</v>
      </c>
    </row>
    <row r="22" ht="32.25" spans="1:15">
      <c r="A22" s="13">
        <v>18</v>
      </c>
      <c r="B22" s="16" t="s">
        <v>16021</v>
      </c>
      <c r="C22" s="15" t="s">
        <v>16022</v>
      </c>
      <c r="D22" s="15"/>
      <c r="E22" s="15"/>
      <c r="F22" s="19" t="s">
        <v>44</v>
      </c>
      <c r="G22" s="19" t="s">
        <v>40</v>
      </c>
      <c r="H22" s="20">
        <v>7200</v>
      </c>
      <c r="I22" s="20">
        <v>6480</v>
      </c>
      <c r="J22" s="27" t="s">
        <v>31</v>
      </c>
      <c r="K22" s="30"/>
      <c r="L22" s="29"/>
      <c r="M22" s="29"/>
      <c r="N22" s="36"/>
      <c r="O22" s="36" t="s">
        <v>16023</v>
      </c>
    </row>
    <row r="23" ht="75.75" spans="1:15">
      <c r="A23" s="13">
        <v>19</v>
      </c>
      <c r="B23" s="16" t="s">
        <v>16024</v>
      </c>
      <c r="C23" s="15" t="s">
        <v>16025</v>
      </c>
      <c r="D23" s="15" t="s">
        <v>16026</v>
      </c>
      <c r="E23" s="15" t="s">
        <v>16027</v>
      </c>
      <c r="F23" s="19" t="s">
        <v>44</v>
      </c>
      <c r="G23" s="19" t="s">
        <v>40</v>
      </c>
      <c r="H23" s="20">
        <v>20250</v>
      </c>
      <c r="I23" s="20">
        <v>18225</v>
      </c>
      <c r="J23" s="27" t="s">
        <v>31</v>
      </c>
      <c r="K23" s="28"/>
      <c r="L23" s="29"/>
      <c r="M23" s="29"/>
      <c r="N23" s="36"/>
      <c r="O23" s="36" t="s">
        <v>16028</v>
      </c>
    </row>
    <row r="24" ht="60.75" spans="1:15">
      <c r="A24" s="13">
        <v>20</v>
      </c>
      <c r="B24" s="16" t="s">
        <v>16029</v>
      </c>
      <c r="C24" s="15" t="s">
        <v>16030</v>
      </c>
      <c r="D24" s="15"/>
      <c r="E24" s="15"/>
      <c r="F24" s="19" t="s">
        <v>44</v>
      </c>
      <c r="G24" s="19" t="s">
        <v>40</v>
      </c>
      <c r="H24" s="22"/>
      <c r="I24" s="22"/>
      <c r="J24" s="22"/>
      <c r="K24" s="28" t="s">
        <v>14950</v>
      </c>
      <c r="L24" s="29"/>
      <c r="M24" s="29"/>
      <c r="N24" s="36"/>
      <c r="O24" s="36" t="s">
        <v>16031</v>
      </c>
    </row>
    <row r="25" ht="32.25" spans="1:15">
      <c r="A25" s="13">
        <v>21</v>
      </c>
      <c r="B25" s="16" t="s">
        <v>16032</v>
      </c>
      <c r="C25" s="15" t="s">
        <v>16033</v>
      </c>
      <c r="D25" s="15"/>
      <c r="E25" s="15"/>
      <c r="F25" s="19" t="s">
        <v>44</v>
      </c>
      <c r="G25" s="19" t="s">
        <v>40</v>
      </c>
      <c r="H25" s="20">
        <v>20250</v>
      </c>
      <c r="I25" s="20">
        <v>18225</v>
      </c>
      <c r="J25" s="27" t="s">
        <v>31</v>
      </c>
      <c r="K25" s="30"/>
      <c r="L25" s="29"/>
      <c r="M25" s="29"/>
      <c r="N25" s="36"/>
      <c r="O25" s="36" t="s">
        <v>16034</v>
      </c>
    </row>
    <row r="26" ht="75.75" spans="1:15">
      <c r="A26" s="13">
        <v>22</v>
      </c>
      <c r="B26" s="16" t="s">
        <v>16035</v>
      </c>
      <c r="C26" s="15" t="s">
        <v>16036</v>
      </c>
      <c r="D26" s="15" t="s">
        <v>16037</v>
      </c>
      <c r="E26" s="15" t="s">
        <v>16038</v>
      </c>
      <c r="F26" s="19" t="s">
        <v>44</v>
      </c>
      <c r="G26" s="19" t="s">
        <v>40</v>
      </c>
      <c r="H26" s="20">
        <v>4190</v>
      </c>
      <c r="I26" s="20">
        <v>3771</v>
      </c>
      <c r="J26" s="27" t="s">
        <v>31</v>
      </c>
      <c r="K26" s="28"/>
      <c r="L26" s="29"/>
      <c r="M26" s="29"/>
      <c r="N26" s="36"/>
      <c r="O26" s="36" t="s">
        <v>16039</v>
      </c>
    </row>
    <row r="27" ht="60.75" spans="1:15">
      <c r="A27" s="13">
        <v>23</v>
      </c>
      <c r="B27" s="16" t="s">
        <v>16040</v>
      </c>
      <c r="C27" s="15" t="s">
        <v>16041</v>
      </c>
      <c r="D27" s="15"/>
      <c r="E27" s="15"/>
      <c r="F27" s="19" t="s">
        <v>44</v>
      </c>
      <c r="G27" s="19" t="s">
        <v>40</v>
      </c>
      <c r="H27" s="22"/>
      <c r="I27" s="22"/>
      <c r="J27" s="22"/>
      <c r="K27" s="28" t="s">
        <v>14950</v>
      </c>
      <c r="L27" s="29"/>
      <c r="M27" s="29"/>
      <c r="N27" s="36"/>
      <c r="O27" s="36" t="s">
        <v>16042</v>
      </c>
    </row>
    <row r="28" ht="32.25" spans="1:15">
      <c r="A28" s="13">
        <v>24</v>
      </c>
      <c r="B28" s="16" t="s">
        <v>16043</v>
      </c>
      <c r="C28" s="15" t="s">
        <v>16044</v>
      </c>
      <c r="D28" s="15"/>
      <c r="E28" s="15"/>
      <c r="F28" s="19" t="s">
        <v>44</v>
      </c>
      <c r="G28" s="19" t="s">
        <v>40</v>
      </c>
      <c r="H28" s="20">
        <v>4190</v>
      </c>
      <c r="I28" s="20">
        <v>3771</v>
      </c>
      <c r="J28" s="27" t="s">
        <v>31</v>
      </c>
      <c r="K28" s="30"/>
      <c r="L28" s="29"/>
      <c r="M28" s="29"/>
      <c r="N28" s="36"/>
      <c r="O28" s="36" t="s">
        <v>16045</v>
      </c>
    </row>
    <row r="29" ht="60.75" spans="1:15">
      <c r="A29" s="13">
        <v>25</v>
      </c>
      <c r="B29" s="16" t="s">
        <v>16046</v>
      </c>
      <c r="C29" s="15" t="s">
        <v>16047</v>
      </c>
      <c r="D29" s="15" t="s">
        <v>16048</v>
      </c>
      <c r="E29" s="15" t="s">
        <v>16049</v>
      </c>
      <c r="F29" s="19" t="s">
        <v>44</v>
      </c>
      <c r="G29" s="19" t="s">
        <v>40</v>
      </c>
      <c r="H29" s="20">
        <v>5000</v>
      </c>
      <c r="I29" s="20">
        <v>4500</v>
      </c>
      <c r="J29" s="27" t="s">
        <v>31</v>
      </c>
      <c r="K29" s="15" t="s">
        <v>16050</v>
      </c>
      <c r="L29" s="29"/>
      <c r="M29" s="29"/>
      <c r="N29" s="36"/>
      <c r="O29" s="36" t="s">
        <v>16051</v>
      </c>
    </row>
    <row r="30" ht="60.75" spans="1:15">
      <c r="A30" s="13">
        <v>26</v>
      </c>
      <c r="B30" s="16" t="s">
        <v>16052</v>
      </c>
      <c r="C30" s="15" t="s">
        <v>16053</v>
      </c>
      <c r="D30" s="15" t="s">
        <v>16054</v>
      </c>
      <c r="E30" s="15" t="s">
        <v>16055</v>
      </c>
      <c r="F30" s="19" t="s">
        <v>44</v>
      </c>
      <c r="G30" s="19" t="s">
        <v>40</v>
      </c>
      <c r="H30" s="20">
        <v>4800</v>
      </c>
      <c r="I30" s="20">
        <v>4320</v>
      </c>
      <c r="J30" s="27" t="s">
        <v>31</v>
      </c>
      <c r="K30" s="15" t="s">
        <v>16050</v>
      </c>
      <c r="L30" s="29"/>
      <c r="M30" s="29"/>
      <c r="N30" s="36"/>
      <c r="O30" s="36" t="s">
        <v>16056</v>
      </c>
    </row>
    <row r="31" ht="60.75" spans="1:15">
      <c r="A31" s="13">
        <v>27</v>
      </c>
      <c r="B31" s="16" t="s">
        <v>16057</v>
      </c>
      <c r="C31" s="15" t="s">
        <v>16058</v>
      </c>
      <c r="D31" s="15" t="s">
        <v>16059</v>
      </c>
      <c r="E31" s="15" t="s">
        <v>16060</v>
      </c>
      <c r="F31" s="19" t="s">
        <v>44</v>
      </c>
      <c r="G31" s="19" t="s">
        <v>40</v>
      </c>
      <c r="H31" s="20">
        <v>4100</v>
      </c>
      <c r="I31" s="20">
        <v>3690</v>
      </c>
      <c r="J31" s="27" t="s">
        <v>31</v>
      </c>
      <c r="K31" s="15" t="s">
        <v>16050</v>
      </c>
      <c r="L31" s="29"/>
      <c r="M31" s="29"/>
      <c r="N31" s="36"/>
      <c r="O31" s="36" t="s">
        <v>16061</v>
      </c>
    </row>
    <row r="32" ht="60.75" spans="1:15">
      <c r="A32" s="13">
        <v>28</v>
      </c>
      <c r="B32" s="16" t="s">
        <v>16062</v>
      </c>
      <c r="C32" s="15" t="s">
        <v>16063</v>
      </c>
      <c r="D32" s="15" t="s">
        <v>16064</v>
      </c>
      <c r="E32" s="15" t="s">
        <v>16065</v>
      </c>
      <c r="F32" s="19" t="s">
        <v>44</v>
      </c>
      <c r="G32" s="19" t="s">
        <v>40</v>
      </c>
      <c r="H32" s="20">
        <v>3300</v>
      </c>
      <c r="I32" s="20">
        <v>2970</v>
      </c>
      <c r="J32" s="27" t="s">
        <v>31</v>
      </c>
      <c r="K32" s="15" t="s">
        <v>16050</v>
      </c>
      <c r="L32" s="29"/>
      <c r="M32" s="29"/>
      <c r="N32" s="36"/>
      <c r="O32" s="36" t="s">
        <v>16066</v>
      </c>
    </row>
    <row r="33" ht="60.75" spans="1:15">
      <c r="A33" s="13">
        <v>29</v>
      </c>
      <c r="B33" s="16" t="s">
        <v>16067</v>
      </c>
      <c r="C33" s="15" t="s">
        <v>16068</v>
      </c>
      <c r="D33" s="15" t="s">
        <v>16069</v>
      </c>
      <c r="E33" s="15" t="s">
        <v>16070</v>
      </c>
      <c r="F33" s="19" t="s">
        <v>44</v>
      </c>
      <c r="G33" s="19" t="s">
        <v>40</v>
      </c>
      <c r="H33" s="20">
        <v>3750</v>
      </c>
      <c r="I33" s="20">
        <v>3375</v>
      </c>
      <c r="J33" s="27" t="s">
        <v>31</v>
      </c>
      <c r="K33" s="15" t="s">
        <v>16050</v>
      </c>
      <c r="L33" s="29"/>
      <c r="M33" s="29"/>
      <c r="N33" s="36"/>
      <c r="O33" s="36" t="s">
        <v>16071</v>
      </c>
    </row>
  </sheetData>
  <mergeCells count="2">
    <mergeCell ref="A1:O1"/>
    <mergeCell ref="H2:J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M102"/>
  <sheetViews>
    <sheetView topLeftCell="A5" workbookViewId="0">
      <selection activeCell="C6" sqref="C6"/>
    </sheetView>
  </sheetViews>
  <sheetFormatPr defaultColWidth="9" defaultRowHeight="15.75"/>
  <cols>
    <col min="1" max="1" width="9" style="126"/>
    <col min="2" max="2" width="18.625" style="71" customWidth="true"/>
    <col min="3" max="3" width="27.5" style="1" customWidth="true"/>
    <col min="4" max="4" width="25.75" style="1" customWidth="true"/>
    <col min="5" max="5" width="35.375" style="1" customWidth="true"/>
    <col min="6" max="6" width="16.875" style="1" customWidth="true"/>
    <col min="7" max="7" width="17.625" style="1" customWidth="true"/>
    <col min="8" max="8" width="11.375" style="1" customWidth="true"/>
    <col min="9" max="9" width="13.875" style="1" customWidth="true"/>
    <col min="10" max="11" width="9" style="1"/>
    <col min="12" max="13" width="9" style="2"/>
    <col min="14" max="16384" width="9" style="1"/>
  </cols>
  <sheetData>
    <row r="1" s="1" customFormat="true" ht="162" customHeight="true" spans="1:13">
      <c r="A1" s="237" t="s">
        <v>14624</v>
      </c>
      <c r="B1" s="237"/>
      <c r="C1" s="237"/>
      <c r="D1" s="237"/>
      <c r="E1" s="237"/>
      <c r="F1" s="237"/>
      <c r="G1" s="237"/>
      <c r="H1" s="237"/>
      <c r="I1" s="237"/>
      <c r="J1" s="237"/>
      <c r="K1" s="237"/>
      <c r="L1" s="237"/>
      <c r="M1" s="237"/>
    </row>
    <row r="2" s="1" customFormat="true" ht="17.25" customHeight="true" spans="1:13">
      <c r="A2" s="238" t="s">
        <v>1</v>
      </c>
      <c r="B2" s="239" t="s">
        <v>14625</v>
      </c>
      <c r="C2" s="209" t="s">
        <v>14626</v>
      </c>
      <c r="D2" s="209" t="s">
        <v>14627</v>
      </c>
      <c r="E2" s="209" t="s">
        <v>14628</v>
      </c>
      <c r="F2" s="242" t="s">
        <v>8</v>
      </c>
      <c r="G2" s="243" t="s">
        <v>14629</v>
      </c>
      <c r="H2" s="242" t="s">
        <v>14630</v>
      </c>
      <c r="I2" s="209" t="s">
        <v>14631</v>
      </c>
      <c r="J2" s="210" t="s">
        <v>14</v>
      </c>
      <c r="K2" s="210" t="s">
        <v>15</v>
      </c>
      <c r="L2" s="210" t="s">
        <v>16</v>
      </c>
      <c r="M2" s="210" t="s">
        <v>17</v>
      </c>
    </row>
    <row r="3" s="1" customFormat="true" ht="16.5" spans="1:13">
      <c r="A3" s="240"/>
      <c r="B3" s="239"/>
      <c r="C3" s="209"/>
      <c r="D3" s="209"/>
      <c r="E3" s="209"/>
      <c r="F3" s="242"/>
      <c r="G3" s="244" t="s">
        <v>14632</v>
      </c>
      <c r="H3" s="242"/>
      <c r="I3" s="209"/>
      <c r="J3" s="211"/>
      <c r="K3" s="211"/>
      <c r="L3" s="211"/>
      <c r="M3" s="211"/>
    </row>
    <row r="4" s="1" customFormat="true" ht="16.5" spans="1:13">
      <c r="A4" s="240"/>
      <c r="B4" s="241" t="s">
        <v>14633</v>
      </c>
      <c r="C4" s="201" t="s">
        <v>14634</v>
      </c>
      <c r="D4" s="83"/>
      <c r="E4" s="83"/>
      <c r="F4" s="84"/>
      <c r="G4" s="84"/>
      <c r="H4" s="84"/>
      <c r="I4" s="215"/>
      <c r="J4" s="87"/>
      <c r="K4" s="87"/>
      <c r="L4" s="87"/>
      <c r="M4" s="87"/>
    </row>
    <row r="5" s="1" customFormat="true" ht="16.5" spans="1:13">
      <c r="A5" s="39"/>
      <c r="B5" s="241" t="s">
        <v>14635</v>
      </c>
      <c r="C5" s="83" t="s">
        <v>14636</v>
      </c>
      <c r="D5" s="83"/>
      <c r="E5" s="83"/>
      <c r="F5" s="84"/>
      <c r="G5" s="84"/>
      <c r="H5" s="84"/>
      <c r="I5" s="215"/>
      <c r="J5" s="87"/>
      <c r="K5" s="87"/>
      <c r="L5" s="87"/>
      <c r="M5" s="87"/>
    </row>
    <row r="6" s="1" customFormat="true" ht="409.5" customHeight="true" spans="1:13">
      <c r="A6" s="39">
        <v>1</v>
      </c>
      <c r="B6" s="241" t="s">
        <v>14637</v>
      </c>
      <c r="C6" s="83" t="s">
        <v>14638</v>
      </c>
      <c r="D6" s="201" t="s">
        <v>14639</v>
      </c>
      <c r="E6" s="201" t="s">
        <v>14640</v>
      </c>
      <c r="F6" s="85" t="s">
        <v>39</v>
      </c>
      <c r="G6" s="245" t="s">
        <v>14641</v>
      </c>
      <c r="H6" s="84">
        <v>40</v>
      </c>
      <c r="I6" s="215" t="s">
        <v>14642</v>
      </c>
      <c r="J6" s="87" t="s">
        <v>14643</v>
      </c>
      <c r="K6" s="87"/>
      <c r="L6" s="236" t="s">
        <v>761</v>
      </c>
      <c r="M6" s="236" t="s">
        <v>761</v>
      </c>
    </row>
    <row r="7" s="1" customFormat="true" ht="48" spans="1:13">
      <c r="A7" s="39">
        <v>2</v>
      </c>
      <c r="B7" s="241" t="s">
        <v>14644</v>
      </c>
      <c r="C7" s="83" t="s">
        <v>14645</v>
      </c>
      <c r="D7" s="83"/>
      <c r="E7" s="83"/>
      <c r="F7" s="85" t="s">
        <v>39</v>
      </c>
      <c r="G7" s="85" t="s">
        <v>40</v>
      </c>
      <c r="H7" s="84">
        <v>30</v>
      </c>
      <c r="I7" s="215"/>
      <c r="J7" s="87" t="s">
        <v>14643</v>
      </c>
      <c r="K7" s="87"/>
      <c r="L7" s="236" t="s">
        <v>761</v>
      </c>
      <c r="M7" s="236" t="s">
        <v>761</v>
      </c>
    </row>
    <row r="8" s="1" customFormat="true" ht="48" spans="1:13">
      <c r="A8" s="39">
        <v>3</v>
      </c>
      <c r="B8" s="241" t="s">
        <v>14646</v>
      </c>
      <c r="C8" s="83" t="s">
        <v>14647</v>
      </c>
      <c r="D8" s="83"/>
      <c r="E8" s="83"/>
      <c r="F8" s="85" t="s">
        <v>39</v>
      </c>
      <c r="G8" s="85" t="s">
        <v>40</v>
      </c>
      <c r="H8" s="84">
        <v>40</v>
      </c>
      <c r="I8" s="215"/>
      <c r="J8" s="87" t="s">
        <v>14643</v>
      </c>
      <c r="K8" s="87"/>
      <c r="L8" s="236" t="s">
        <v>761</v>
      </c>
      <c r="M8" s="236" t="s">
        <v>761</v>
      </c>
    </row>
    <row r="9" s="1" customFormat="true" ht="48" spans="1:13">
      <c r="A9" s="39">
        <v>4</v>
      </c>
      <c r="B9" s="241" t="s">
        <v>14648</v>
      </c>
      <c r="C9" s="83" t="s">
        <v>14649</v>
      </c>
      <c r="D9" s="83"/>
      <c r="E9" s="83"/>
      <c r="F9" s="85" t="s">
        <v>39</v>
      </c>
      <c r="G9" s="85" t="s">
        <v>40</v>
      </c>
      <c r="H9" s="84">
        <v>40</v>
      </c>
      <c r="I9" s="215"/>
      <c r="J9" s="87" t="s">
        <v>14643</v>
      </c>
      <c r="K9" s="87"/>
      <c r="L9" s="236" t="s">
        <v>761</v>
      </c>
      <c r="M9" s="236" t="s">
        <v>761</v>
      </c>
    </row>
    <row r="10" s="1" customFormat="true" ht="59.25" customHeight="true" spans="1:13">
      <c r="A10" s="39">
        <v>5</v>
      </c>
      <c r="B10" s="241" t="s">
        <v>14650</v>
      </c>
      <c r="C10" s="83" t="s">
        <v>14651</v>
      </c>
      <c r="D10" s="83"/>
      <c r="E10" s="83"/>
      <c r="F10" s="85" t="s">
        <v>39</v>
      </c>
      <c r="G10" s="246" t="s">
        <v>14641</v>
      </c>
      <c r="H10" s="84">
        <v>40</v>
      </c>
      <c r="I10" s="215"/>
      <c r="J10" s="87" t="s">
        <v>14643</v>
      </c>
      <c r="K10" s="87"/>
      <c r="L10" s="236" t="s">
        <v>761</v>
      </c>
      <c r="M10" s="236" t="s">
        <v>761</v>
      </c>
    </row>
    <row r="11" s="1" customFormat="true" ht="59.25" customHeight="true" spans="1:13">
      <c r="A11" s="39">
        <v>6</v>
      </c>
      <c r="B11" s="241" t="s">
        <v>14652</v>
      </c>
      <c r="C11" s="83" t="s">
        <v>14653</v>
      </c>
      <c r="D11" s="83"/>
      <c r="E11" s="83"/>
      <c r="F11" s="85" t="s">
        <v>39</v>
      </c>
      <c r="G11" s="247" t="s">
        <v>14641</v>
      </c>
      <c r="H11" s="84">
        <v>40</v>
      </c>
      <c r="I11" s="215"/>
      <c r="J11" s="87" t="s">
        <v>14643</v>
      </c>
      <c r="K11" s="87"/>
      <c r="L11" s="236" t="s">
        <v>761</v>
      </c>
      <c r="M11" s="236" t="s">
        <v>761</v>
      </c>
    </row>
    <row r="12" s="1" customFormat="true" ht="90.75" spans="1:13">
      <c r="A12" s="39">
        <v>7</v>
      </c>
      <c r="B12" s="241" t="s">
        <v>14654</v>
      </c>
      <c r="C12" s="83" t="s">
        <v>14655</v>
      </c>
      <c r="D12" s="201" t="s">
        <v>14656</v>
      </c>
      <c r="E12" s="201" t="s">
        <v>14640</v>
      </c>
      <c r="F12" s="85" t="s">
        <v>39</v>
      </c>
      <c r="G12" s="248" t="s">
        <v>979</v>
      </c>
      <c r="H12" s="84">
        <v>15</v>
      </c>
      <c r="I12" s="214" t="s">
        <v>14657</v>
      </c>
      <c r="J12" s="87" t="s">
        <v>14643</v>
      </c>
      <c r="K12" s="87"/>
      <c r="L12" s="236" t="s">
        <v>761</v>
      </c>
      <c r="M12" s="236" t="s">
        <v>761</v>
      </c>
    </row>
    <row r="13" s="1" customFormat="true" ht="48" spans="1:13">
      <c r="A13" s="39">
        <v>8</v>
      </c>
      <c r="B13" s="241" t="s">
        <v>14658</v>
      </c>
      <c r="C13" s="83" t="s">
        <v>14659</v>
      </c>
      <c r="D13" s="83"/>
      <c r="E13" s="83"/>
      <c r="F13" s="85" t="s">
        <v>39</v>
      </c>
      <c r="G13" s="85" t="s">
        <v>979</v>
      </c>
      <c r="H13" s="84">
        <v>15</v>
      </c>
      <c r="I13" s="215"/>
      <c r="J13" s="87" t="s">
        <v>14643</v>
      </c>
      <c r="K13" s="87"/>
      <c r="L13" s="236" t="s">
        <v>761</v>
      </c>
      <c r="M13" s="236" t="s">
        <v>761</v>
      </c>
    </row>
    <row r="14" s="1" customFormat="true" ht="60.75" spans="1:13">
      <c r="A14" s="39">
        <v>9</v>
      </c>
      <c r="B14" s="241" t="s">
        <v>14660</v>
      </c>
      <c r="C14" s="83" t="s">
        <v>14661</v>
      </c>
      <c r="D14" s="201" t="s">
        <v>14662</v>
      </c>
      <c r="E14" s="201" t="s">
        <v>14640</v>
      </c>
      <c r="F14" s="85" t="s">
        <v>39</v>
      </c>
      <c r="G14" s="85" t="s">
        <v>842</v>
      </c>
      <c r="H14" s="84">
        <v>70</v>
      </c>
      <c r="I14" s="215"/>
      <c r="J14" s="87" t="s">
        <v>14643</v>
      </c>
      <c r="K14" s="87"/>
      <c r="L14" s="236" t="s">
        <v>761</v>
      </c>
      <c r="M14" s="236" t="s">
        <v>761</v>
      </c>
    </row>
    <row r="15" s="1" customFormat="true" ht="48" spans="1:13">
      <c r="A15" s="39">
        <v>10</v>
      </c>
      <c r="B15" s="241" t="s">
        <v>14663</v>
      </c>
      <c r="C15" s="83" t="s">
        <v>14664</v>
      </c>
      <c r="D15" s="83"/>
      <c r="E15" s="83"/>
      <c r="F15" s="85" t="s">
        <v>39</v>
      </c>
      <c r="G15" s="85" t="s">
        <v>842</v>
      </c>
      <c r="H15" s="84">
        <v>70</v>
      </c>
      <c r="I15" s="215"/>
      <c r="J15" s="87" t="s">
        <v>14643</v>
      </c>
      <c r="K15" s="87"/>
      <c r="L15" s="236" t="s">
        <v>761</v>
      </c>
      <c r="M15" s="236" t="s">
        <v>761</v>
      </c>
    </row>
    <row r="16" s="1" customFormat="true" ht="75.75" spans="1:13">
      <c r="A16" s="39">
        <v>11</v>
      </c>
      <c r="B16" s="241" t="s">
        <v>14665</v>
      </c>
      <c r="C16" s="83" t="s">
        <v>14666</v>
      </c>
      <c r="D16" s="201" t="s">
        <v>14667</v>
      </c>
      <c r="E16" s="201" t="s">
        <v>14668</v>
      </c>
      <c r="F16" s="85" t="s">
        <v>39</v>
      </c>
      <c r="G16" s="85" t="s">
        <v>40</v>
      </c>
      <c r="H16" s="84">
        <v>78</v>
      </c>
      <c r="I16" s="215"/>
      <c r="J16" s="87" t="s">
        <v>14643</v>
      </c>
      <c r="K16" s="87"/>
      <c r="L16" s="236" t="s">
        <v>761</v>
      </c>
      <c r="M16" s="236" t="s">
        <v>761</v>
      </c>
    </row>
    <row r="17" s="1" customFormat="true" ht="48" spans="1:13">
      <c r="A17" s="39">
        <v>12</v>
      </c>
      <c r="B17" s="241" t="s">
        <v>14669</v>
      </c>
      <c r="C17" s="83" t="s">
        <v>14670</v>
      </c>
      <c r="D17" s="83"/>
      <c r="E17" s="83"/>
      <c r="F17" s="85" t="s">
        <v>39</v>
      </c>
      <c r="G17" s="85" t="s">
        <v>40</v>
      </c>
      <c r="H17" s="84">
        <v>39</v>
      </c>
      <c r="I17" s="215"/>
      <c r="J17" s="87" t="s">
        <v>14643</v>
      </c>
      <c r="K17" s="87"/>
      <c r="L17" s="236" t="s">
        <v>761</v>
      </c>
      <c r="M17" s="236" t="s">
        <v>761</v>
      </c>
    </row>
    <row r="18" s="1" customFormat="true" ht="48" spans="1:13">
      <c r="A18" s="39">
        <v>13</v>
      </c>
      <c r="B18" s="241" t="s">
        <v>14671</v>
      </c>
      <c r="C18" s="83" t="s">
        <v>14672</v>
      </c>
      <c r="D18" s="83"/>
      <c r="E18" s="83"/>
      <c r="F18" s="85" t="s">
        <v>39</v>
      </c>
      <c r="G18" s="85" t="s">
        <v>40</v>
      </c>
      <c r="H18" s="84">
        <v>78</v>
      </c>
      <c r="I18" s="215"/>
      <c r="J18" s="87" t="s">
        <v>14643</v>
      </c>
      <c r="K18" s="87"/>
      <c r="L18" s="236" t="s">
        <v>761</v>
      </c>
      <c r="M18" s="236" t="s">
        <v>761</v>
      </c>
    </row>
    <row r="19" s="1" customFormat="true" ht="48" spans="1:13">
      <c r="A19" s="39">
        <v>14</v>
      </c>
      <c r="B19" s="241" t="s">
        <v>14673</v>
      </c>
      <c r="C19" s="83" t="s">
        <v>14674</v>
      </c>
      <c r="D19" s="83"/>
      <c r="E19" s="83"/>
      <c r="F19" s="85" t="s">
        <v>39</v>
      </c>
      <c r="G19" s="85" t="s">
        <v>40</v>
      </c>
      <c r="H19" s="84">
        <v>78</v>
      </c>
      <c r="I19" s="215"/>
      <c r="J19" s="87" t="s">
        <v>14643</v>
      </c>
      <c r="K19" s="87"/>
      <c r="L19" s="236" t="s">
        <v>761</v>
      </c>
      <c r="M19" s="236" t="s">
        <v>761</v>
      </c>
    </row>
    <row r="20" s="1" customFormat="true" ht="48" spans="1:13">
      <c r="A20" s="39">
        <v>15</v>
      </c>
      <c r="B20" s="241" t="s">
        <v>14675</v>
      </c>
      <c r="C20" s="83" t="s">
        <v>14676</v>
      </c>
      <c r="D20" s="83"/>
      <c r="E20" s="83"/>
      <c r="F20" s="85" t="s">
        <v>39</v>
      </c>
      <c r="G20" s="85" t="s">
        <v>40</v>
      </c>
      <c r="H20" s="84">
        <v>78</v>
      </c>
      <c r="I20" s="215"/>
      <c r="J20" s="87" t="s">
        <v>14643</v>
      </c>
      <c r="K20" s="87"/>
      <c r="L20" s="236" t="s">
        <v>761</v>
      </c>
      <c r="M20" s="236" t="s">
        <v>761</v>
      </c>
    </row>
    <row r="21" s="1" customFormat="true" ht="48" spans="1:13">
      <c r="A21" s="39"/>
      <c r="B21" s="241" t="s">
        <v>14677</v>
      </c>
      <c r="C21" s="83" t="s">
        <v>14678</v>
      </c>
      <c r="D21" s="83"/>
      <c r="E21" s="83"/>
      <c r="F21" s="84"/>
      <c r="G21" s="84"/>
      <c r="H21" s="84"/>
      <c r="I21" s="215"/>
      <c r="J21" s="87" t="s">
        <v>14643</v>
      </c>
      <c r="K21" s="87"/>
      <c r="L21" s="236" t="s">
        <v>761</v>
      </c>
      <c r="M21" s="236" t="s">
        <v>761</v>
      </c>
    </row>
    <row r="22" s="1" customFormat="true" ht="60.75" spans="1:13">
      <c r="A22" s="39">
        <v>16</v>
      </c>
      <c r="B22" s="241" t="s">
        <v>14679</v>
      </c>
      <c r="C22" s="201" t="s">
        <v>14680</v>
      </c>
      <c r="D22" s="201" t="s">
        <v>14681</v>
      </c>
      <c r="E22" s="201" t="s">
        <v>14682</v>
      </c>
      <c r="F22" s="85" t="s">
        <v>44</v>
      </c>
      <c r="G22" s="85" t="s">
        <v>979</v>
      </c>
      <c r="H22" s="84">
        <v>190</v>
      </c>
      <c r="I22" s="215"/>
      <c r="J22" s="87" t="s">
        <v>14643</v>
      </c>
      <c r="K22" s="87"/>
      <c r="L22" s="236" t="s">
        <v>761</v>
      </c>
      <c r="M22" s="236" t="s">
        <v>761</v>
      </c>
    </row>
    <row r="23" s="1" customFormat="true" ht="48" spans="1:13">
      <c r="A23" s="39">
        <v>17</v>
      </c>
      <c r="B23" s="241" t="s">
        <v>14683</v>
      </c>
      <c r="C23" s="201" t="s">
        <v>14684</v>
      </c>
      <c r="D23" s="83"/>
      <c r="E23" s="83"/>
      <c r="F23" s="85" t="s">
        <v>44</v>
      </c>
      <c r="G23" s="85" t="s">
        <v>40</v>
      </c>
      <c r="H23" s="84">
        <v>20</v>
      </c>
      <c r="I23" s="214" t="s">
        <v>14685</v>
      </c>
      <c r="J23" s="87" t="s">
        <v>14643</v>
      </c>
      <c r="K23" s="87"/>
      <c r="L23" s="236" t="s">
        <v>761</v>
      </c>
      <c r="M23" s="236" t="s">
        <v>761</v>
      </c>
    </row>
    <row r="24" s="1" customFormat="true" ht="48" spans="1:13">
      <c r="A24" s="39">
        <v>18</v>
      </c>
      <c r="B24" s="241" t="s">
        <v>14686</v>
      </c>
      <c r="C24" s="201" t="s">
        <v>14687</v>
      </c>
      <c r="D24" s="83"/>
      <c r="E24" s="83"/>
      <c r="F24" s="85" t="s">
        <v>44</v>
      </c>
      <c r="G24" s="85" t="s">
        <v>40</v>
      </c>
      <c r="H24" s="84">
        <v>10</v>
      </c>
      <c r="I24" s="215"/>
      <c r="J24" s="87" t="s">
        <v>14643</v>
      </c>
      <c r="K24" s="87"/>
      <c r="L24" s="236" t="s">
        <v>761</v>
      </c>
      <c r="M24" s="236" t="s">
        <v>761</v>
      </c>
    </row>
    <row r="25" s="1" customFormat="true" ht="48" spans="1:13">
      <c r="A25" s="39">
        <v>19</v>
      </c>
      <c r="B25" s="241" t="s">
        <v>14688</v>
      </c>
      <c r="C25" s="201" t="s">
        <v>14689</v>
      </c>
      <c r="D25" s="83"/>
      <c r="E25" s="83"/>
      <c r="F25" s="85" t="s">
        <v>44</v>
      </c>
      <c r="G25" s="85" t="s">
        <v>979</v>
      </c>
      <c r="H25" s="84">
        <v>190</v>
      </c>
      <c r="I25" s="215"/>
      <c r="J25" s="87" t="s">
        <v>14643</v>
      </c>
      <c r="K25" s="87"/>
      <c r="L25" s="236" t="s">
        <v>761</v>
      </c>
      <c r="M25" s="236" t="s">
        <v>761</v>
      </c>
    </row>
    <row r="26" s="1" customFormat="true" ht="48" spans="1:13">
      <c r="A26" s="39">
        <v>20</v>
      </c>
      <c r="B26" s="241" t="s">
        <v>14690</v>
      </c>
      <c r="C26" s="201" t="s">
        <v>14691</v>
      </c>
      <c r="D26" s="83"/>
      <c r="E26" s="83"/>
      <c r="F26" s="85" t="s">
        <v>44</v>
      </c>
      <c r="G26" s="85" t="s">
        <v>40</v>
      </c>
      <c r="H26" s="84">
        <v>190</v>
      </c>
      <c r="I26" s="215"/>
      <c r="J26" s="87" t="s">
        <v>14643</v>
      </c>
      <c r="K26" s="87"/>
      <c r="L26" s="236" t="s">
        <v>761</v>
      </c>
      <c r="M26" s="236" t="s">
        <v>761</v>
      </c>
    </row>
    <row r="27" s="1" customFormat="true" ht="60.75" spans="1:13">
      <c r="A27" s="39">
        <v>21</v>
      </c>
      <c r="B27" s="241" t="s">
        <v>14692</v>
      </c>
      <c r="C27" s="201" t="s">
        <v>14693</v>
      </c>
      <c r="D27" s="201" t="s">
        <v>14694</v>
      </c>
      <c r="E27" s="201" t="s">
        <v>14695</v>
      </c>
      <c r="F27" s="85" t="s">
        <v>44</v>
      </c>
      <c r="G27" s="85" t="s">
        <v>979</v>
      </c>
      <c r="H27" s="84">
        <v>255</v>
      </c>
      <c r="I27" s="215"/>
      <c r="J27" s="87" t="s">
        <v>14643</v>
      </c>
      <c r="K27" s="87"/>
      <c r="L27" s="236" t="s">
        <v>761</v>
      </c>
      <c r="M27" s="236" t="s">
        <v>761</v>
      </c>
    </row>
    <row r="28" s="1" customFormat="true" ht="48" spans="1:13">
      <c r="A28" s="39">
        <v>22</v>
      </c>
      <c r="B28" s="241" t="s">
        <v>14696</v>
      </c>
      <c r="C28" s="201" t="s">
        <v>14697</v>
      </c>
      <c r="D28" s="83"/>
      <c r="E28" s="83"/>
      <c r="F28" s="85" t="s">
        <v>44</v>
      </c>
      <c r="G28" s="85" t="s">
        <v>40</v>
      </c>
      <c r="H28" s="84">
        <v>20</v>
      </c>
      <c r="I28" s="214" t="s">
        <v>14685</v>
      </c>
      <c r="J28" s="87" t="s">
        <v>14643</v>
      </c>
      <c r="K28" s="87"/>
      <c r="L28" s="236" t="s">
        <v>761</v>
      </c>
      <c r="M28" s="236" t="s">
        <v>761</v>
      </c>
    </row>
    <row r="29" s="1" customFormat="true" ht="48" spans="1:13">
      <c r="A29" s="39">
        <v>23</v>
      </c>
      <c r="B29" s="241" t="s">
        <v>14698</v>
      </c>
      <c r="C29" s="201" t="s">
        <v>14699</v>
      </c>
      <c r="D29" s="83"/>
      <c r="E29" s="83"/>
      <c r="F29" s="85" t="s">
        <v>44</v>
      </c>
      <c r="G29" s="85" t="s">
        <v>979</v>
      </c>
      <c r="H29" s="84">
        <v>255</v>
      </c>
      <c r="I29" s="215"/>
      <c r="J29" s="87" t="s">
        <v>14643</v>
      </c>
      <c r="K29" s="87"/>
      <c r="L29" s="236" t="s">
        <v>761</v>
      </c>
      <c r="M29" s="236" t="s">
        <v>761</v>
      </c>
    </row>
    <row r="30" s="1" customFormat="true" ht="48" spans="1:13">
      <c r="A30" s="39">
        <v>24</v>
      </c>
      <c r="B30" s="241" t="s">
        <v>14700</v>
      </c>
      <c r="C30" s="201" t="s">
        <v>14701</v>
      </c>
      <c r="D30" s="83"/>
      <c r="E30" s="83"/>
      <c r="F30" s="85" t="s">
        <v>44</v>
      </c>
      <c r="G30" s="85" t="s">
        <v>979</v>
      </c>
      <c r="H30" s="84">
        <v>255</v>
      </c>
      <c r="I30" s="215"/>
      <c r="J30" s="87" t="s">
        <v>14643</v>
      </c>
      <c r="K30" s="87"/>
      <c r="L30" s="236" t="s">
        <v>761</v>
      </c>
      <c r="M30" s="236" t="s">
        <v>761</v>
      </c>
    </row>
    <row r="31" s="1" customFormat="true" ht="60.75" spans="1:13">
      <c r="A31" s="39">
        <v>25</v>
      </c>
      <c r="B31" s="241" t="s">
        <v>14702</v>
      </c>
      <c r="C31" s="201" t="s">
        <v>14703</v>
      </c>
      <c r="D31" s="201" t="s">
        <v>14704</v>
      </c>
      <c r="E31" s="201" t="s">
        <v>14695</v>
      </c>
      <c r="F31" s="85" t="s">
        <v>44</v>
      </c>
      <c r="G31" s="85" t="s">
        <v>14705</v>
      </c>
      <c r="H31" s="84">
        <v>400</v>
      </c>
      <c r="I31" s="215"/>
      <c r="J31" s="87" t="s">
        <v>14643</v>
      </c>
      <c r="K31" s="87"/>
      <c r="L31" s="236" t="s">
        <v>761</v>
      </c>
      <c r="M31" s="236" t="s">
        <v>761</v>
      </c>
    </row>
    <row r="32" s="1" customFormat="true" ht="48" spans="1:13">
      <c r="A32" s="39">
        <v>26</v>
      </c>
      <c r="B32" s="241" t="s">
        <v>14706</v>
      </c>
      <c r="C32" s="201" t="s">
        <v>14707</v>
      </c>
      <c r="D32" s="83"/>
      <c r="E32" s="83"/>
      <c r="F32" s="85" t="s">
        <v>44</v>
      </c>
      <c r="G32" s="85" t="s">
        <v>40</v>
      </c>
      <c r="H32" s="84">
        <v>20</v>
      </c>
      <c r="I32" s="214" t="s">
        <v>14708</v>
      </c>
      <c r="J32" s="87" t="s">
        <v>14643</v>
      </c>
      <c r="K32" s="87"/>
      <c r="L32" s="236" t="s">
        <v>761</v>
      </c>
      <c r="M32" s="236" t="s">
        <v>761</v>
      </c>
    </row>
    <row r="33" s="1" customFormat="true" ht="48" spans="1:13">
      <c r="A33" s="39">
        <v>27</v>
      </c>
      <c r="B33" s="241" t="s">
        <v>14709</v>
      </c>
      <c r="C33" s="201" t="s">
        <v>14710</v>
      </c>
      <c r="D33" s="83"/>
      <c r="E33" s="83"/>
      <c r="F33" s="85" t="s">
        <v>44</v>
      </c>
      <c r="G33" s="85" t="s">
        <v>14705</v>
      </c>
      <c r="H33" s="84">
        <v>400</v>
      </c>
      <c r="I33" s="215"/>
      <c r="J33" s="87" t="s">
        <v>14643</v>
      </c>
      <c r="K33" s="87"/>
      <c r="L33" s="236" t="s">
        <v>761</v>
      </c>
      <c r="M33" s="236" t="s">
        <v>761</v>
      </c>
    </row>
    <row r="34" s="1" customFormat="true" ht="60.75" spans="1:13">
      <c r="A34" s="39">
        <v>28</v>
      </c>
      <c r="B34" s="241" t="s">
        <v>14711</v>
      </c>
      <c r="C34" s="201" t="s">
        <v>14712</v>
      </c>
      <c r="D34" s="201" t="s">
        <v>14713</v>
      </c>
      <c r="E34" s="201" t="s">
        <v>14714</v>
      </c>
      <c r="F34" s="85" t="s">
        <v>44</v>
      </c>
      <c r="G34" s="85" t="s">
        <v>14715</v>
      </c>
      <c r="H34" s="84">
        <v>400</v>
      </c>
      <c r="I34" s="215"/>
      <c r="J34" s="87" t="s">
        <v>14643</v>
      </c>
      <c r="K34" s="87"/>
      <c r="L34" s="236" t="s">
        <v>761</v>
      </c>
      <c r="M34" s="236" t="s">
        <v>761</v>
      </c>
    </row>
    <row r="35" s="1" customFormat="true" ht="48" spans="1:13">
      <c r="A35" s="39">
        <v>29</v>
      </c>
      <c r="B35" s="241" t="s">
        <v>14716</v>
      </c>
      <c r="C35" s="201" t="s">
        <v>14717</v>
      </c>
      <c r="D35" s="83"/>
      <c r="E35" s="83"/>
      <c r="F35" s="85" t="s">
        <v>44</v>
      </c>
      <c r="G35" s="85" t="s">
        <v>40</v>
      </c>
      <c r="H35" s="84">
        <v>20</v>
      </c>
      <c r="I35" s="215"/>
      <c r="J35" s="87" t="s">
        <v>14643</v>
      </c>
      <c r="K35" s="87"/>
      <c r="L35" s="236" t="s">
        <v>761</v>
      </c>
      <c r="M35" s="236" t="s">
        <v>761</v>
      </c>
    </row>
    <row r="36" s="1" customFormat="true" ht="48" spans="1:13">
      <c r="A36" s="39">
        <v>30</v>
      </c>
      <c r="B36" s="241" t="s">
        <v>14718</v>
      </c>
      <c r="C36" s="201" t="s">
        <v>14719</v>
      </c>
      <c r="D36" s="83"/>
      <c r="E36" s="83"/>
      <c r="F36" s="85" t="s">
        <v>44</v>
      </c>
      <c r="G36" s="85" t="s">
        <v>14715</v>
      </c>
      <c r="H36" s="84">
        <v>400</v>
      </c>
      <c r="I36" s="215"/>
      <c r="J36" s="87" t="s">
        <v>14643</v>
      </c>
      <c r="K36" s="87"/>
      <c r="L36" s="236" t="s">
        <v>761</v>
      </c>
      <c r="M36" s="236" t="s">
        <v>761</v>
      </c>
    </row>
    <row r="37" s="1" customFormat="true" ht="48" spans="1:13">
      <c r="A37" s="39"/>
      <c r="B37" s="241" t="s">
        <v>14720</v>
      </c>
      <c r="C37" s="201" t="s">
        <v>14721</v>
      </c>
      <c r="D37" s="83"/>
      <c r="E37" s="83"/>
      <c r="F37" s="84"/>
      <c r="G37" s="84"/>
      <c r="H37" s="84"/>
      <c r="I37" s="215"/>
      <c r="J37" s="87" t="s">
        <v>14643</v>
      </c>
      <c r="K37" s="87"/>
      <c r="L37" s="236" t="s">
        <v>761</v>
      </c>
      <c r="M37" s="236" t="s">
        <v>761</v>
      </c>
    </row>
    <row r="38" s="1" customFormat="true" ht="60.75" spans="1:13">
      <c r="A38" s="39">
        <v>31</v>
      </c>
      <c r="B38" s="241" t="s">
        <v>14722</v>
      </c>
      <c r="C38" s="201" t="s">
        <v>14723</v>
      </c>
      <c r="D38" s="201" t="s">
        <v>14724</v>
      </c>
      <c r="E38" s="201" t="s">
        <v>14682</v>
      </c>
      <c r="F38" s="85" t="s">
        <v>44</v>
      </c>
      <c r="G38" s="85" t="s">
        <v>979</v>
      </c>
      <c r="H38" s="84">
        <v>440</v>
      </c>
      <c r="I38" s="214" t="s">
        <v>14725</v>
      </c>
      <c r="J38" s="87" t="s">
        <v>14643</v>
      </c>
      <c r="K38" s="87"/>
      <c r="L38" s="236" t="s">
        <v>761</v>
      </c>
      <c r="M38" s="236" t="s">
        <v>761</v>
      </c>
    </row>
    <row r="39" s="1" customFormat="true" ht="75.75" spans="1:13">
      <c r="A39" s="39">
        <v>32</v>
      </c>
      <c r="B39" s="241" t="s">
        <v>14726</v>
      </c>
      <c r="C39" s="201" t="s">
        <v>14727</v>
      </c>
      <c r="D39" s="83"/>
      <c r="E39" s="83"/>
      <c r="F39" s="85" t="s">
        <v>44</v>
      </c>
      <c r="G39" s="85" t="s">
        <v>1850</v>
      </c>
      <c r="H39" s="84">
        <v>50</v>
      </c>
      <c r="I39" s="214" t="s">
        <v>14728</v>
      </c>
      <c r="J39" s="87" t="s">
        <v>14643</v>
      </c>
      <c r="K39" s="87"/>
      <c r="L39" s="236" t="s">
        <v>761</v>
      </c>
      <c r="M39" s="236" t="s">
        <v>761</v>
      </c>
    </row>
    <row r="40" s="1" customFormat="true" ht="48" spans="1:13">
      <c r="A40" s="39">
        <v>33</v>
      </c>
      <c r="B40" s="241" t="s">
        <v>14729</v>
      </c>
      <c r="C40" s="201" t="s">
        <v>14730</v>
      </c>
      <c r="D40" s="83"/>
      <c r="E40" s="83"/>
      <c r="F40" s="85" t="s">
        <v>44</v>
      </c>
      <c r="G40" s="85" t="s">
        <v>40</v>
      </c>
      <c r="H40" s="84">
        <v>80</v>
      </c>
      <c r="I40" s="215"/>
      <c r="J40" s="87" t="s">
        <v>14643</v>
      </c>
      <c r="K40" s="87"/>
      <c r="L40" s="236" t="s">
        <v>761</v>
      </c>
      <c r="M40" s="236" t="s">
        <v>761</v>
      </c>
    </row>
    <row r="41" s="1" customFormat="true" ht="48" spans="1:13">
      <c r="A41" s="39">
        <v>34</v>
      </c>
      <c r="B41" s="241" t="s">
        <v>14731</v>
      </c>
      <c r="C41" s="201" t="s">
        <v>14732</v>
      </c>
      <c r="D41" s="83"/>
      <c r="E41" s="83"/>
      <c r="F41" s="85" t="s">
        <v>44</v>
      </c>
      <c r="G41" s="85" t="s">
        <v>40</v>
      </c>
      <c r="H41" s="84">
        <v>20</v>
      </c>
      <c r="I41" s="215"/>
      <c r="J41" s="87" t="s">
        <v>14643</v>
      </c>
      <c r="K41" s="87"/>
      <c r="L41" s="236" t="s">
        <v>761</v>
      </c>
      <c r="M41" s="236" t="s">
        <v>761</v>
      </c>
    </row>
    <row r="42" s="1" customFormat="true" ht="48" spans="1:13">
      <c r="A42" s="39">
        <v>35</v>
      </c>
      <c r="B42" s="241" t="s">
        <v>14733</v>
      </c>
      <c r="C42" s="201" t="s">
        <v>14734</v>
      </c>
      <c r="D42" s="83"/>
      <c r="E42" s="83"/>
      <c r="F42" s="85" t="s">
        <v>44</v>
      </c>
      <c r="G42" s="85" t="s">
        <v>979</v>
      </c>
      <c r="H42" s="84">
        <v>440</v>
      </c>
      <c r="I42" s="215"/>
      <c r="J42" s="87" t="s">
        <v>14643</v>
      </c>
      <c r="K42" s="87"/>
      <c r="L42" s="236" t="s">
        <v>761</v>
      </c>
      <c r="M42" s="236" t="s">
        <v>761</v>
      </c>
    </row>
    <row r="43" s="1" customFormat="true" ht="75.75" spans="1:13">
      <c r="A43" s="39">
        <v>36</v>
      </c>
      <c r="B43" s="241" t="s">
        <v>14735</v>
      </c>
      <c r="C43" s="201" t="s">
        <v>14736</v>
      </c>
      <c r="D43" s="201" t="s">
        <v>14737</v>
      </c>
      <c r="E43" s="201" t="s">
        <v>14738</v>
      </c>
      <c r="F43" s="85" t="s">
        <v>44</v>
      </c>
      <c r="G43" s="85" t="s">
        <v>979</v>
      </c>
      <c r="H43" s="84">
        <v>495</v>
      </c>
      <c r="I43" s="215"/>
      <c r="J43" s="87" t="s">
        <v>14643</v>
      </c>
      <c r="K43" s="87"/>
      <c r="L43" s="236" t="s">
        <v>761</v>
      </c>
      <c r="M43" s="236" t="s">
        <v>761</v>
      </c>
    </row>
    <row r="44" s="1" customFormat="true" ht="75.75" spans="1:13">
      <c r="A44" s="39">
        <v>37</v>
      </c>
      <c r="B44" s="241" t="s">
        <v>14739</v>
      </c>
      <c r="C44" s="201" t="s">
        <v>14740</v>
      </c>
      <c r="D44" s="83"/>
      <c r="E44" s="83"/>
      <c r="F44" s="85" t="s">
        <v>44</v>
      </c>
      <c r="G44" s="85" t="s">
        <v>1850</v>
      </c>
      <c r="H44" s="84">
        <v>50</v>
      </c>
      <c r="I44" s="214" t="s">
        <v>14728</v>
      </c>
      <c r="J44" s="87" t="s">
        <v>14643</v>
      </c>
      <c r="K44" s="87"/>
      <c r="L44" s="236" t="s">
        <v>761</v>
      </c>
      <c r="M44" s="236" t="s">
        <v>761</v>
      </c>
    </row>
    <row r="45" s="1" customFormat="true" ht="48" spans="1:13">
      <c r="A45" s="39">
        <v>38</v>
      </c>
      <c r="B45" s="241" t="s">
        <v>14741</v>
      </c>
      <c r="C45" s="201" t="s">
        <v>14742</v>
      </c>
      <c r="D45" s="83"/>
      <c r="E45" s="83"/>
      <c r="F45" s="85" t="s">
        <v>44</v>
      </c>
      <c r="G45" s="85" t="s">
        <v>40</v>
      </c>
      <c r="H45" s="84">
        <v>80</v>
      </c>
      <c r="I45" s="215"/>
      <c r="J45" s="87" t="s">
        <v>14643</v>
      </c>
      <c r="K45" s="87"/>
      <c r="L45" s="236" t="s">
        <v>761</v>
      </c>
      <c r="M45" s="236" t="s">
        <v>761</v>
      </c>
    </row>
    <row r="46" s="1" customFormat="true" ht="48" spans="1:13">
      <c r="A46" s="39">
        <v>39</v>
      </c>
      <c r="B46" s="241" t="s">
        <v>14743</v>
      </c>
      <c r="C46" s="201" t="s">
        <v>14744</v>
      </c>
      <c r="D46" s="83"/>
      <c r="E46" s="83"/>
      <c r="F46" s="85" t="s">
        <v>44</v>
      </c>
      <c r="G46" s="85" t="s">
        <v>40</v>
      </c>
      <c r="H46" s="84">
        <v>20</v>
      </c>
      <c r="I46" s="215"/>
      <c r="J46" s="87" t="s">
        <v>14643</v>
      </c>
      <c r="K46" s="87"/>
      <c r="L46" s="236" t="s">
        <v>761</v>
      </c>
      <c r="M46" s="236" t="s">
        <v>761</v>
      </c>
    </row>
    <row r="47" s="1" customFormat="true" ht="48" spans="1:13">
      <c r="A47" s="39">
        <v>40</v>
      </c>
      <c r="B47" s="241" t="s">
        <v>14745</v>
      </c>
      <c r="C47" s="201" t="s">
        <v>14746</v>
      </c>
      <c r="D47" s="83"/>
      <c r="E47" s="83"/>
      <c r="F47" s="85" t="s">
        <v>44</v>
      </c>
      <c r="G47" s="85" t="s">
        <v>979</v>
      </c>
      <c r="H47" s="84">
        <v>495</v>
      </c>
      <c r="I47" s="215"/>
      <c r="J47" s="87" t="s">
        <v>14643</v>
      </c>
      <c r="K47" s="87"/>
      <c r="L47" s="236" t="s">
        <v>761</v>
      </c>
      <c r="M47" s="236" t="s">
        <v>761</v>
      </c>
    </row>
    <row r="48" s="1" customFormat="true" ht="60.75" spans="1:13">
      <c r="A48" s="39">
        <v>41</v>
      </c>
      <c r="B48" s="241" t="s">
        <v>14747</v>
      </c>
      <c r="C48" s="201" t="s">
        <v>14748</v>
      </c>
      <c r="D48" s="201" t="s">
        <v>14749</v>
      </c>
      <c r="E48" s="201" t="s">
        <v>14682</v>
      </c>
      <c r="F48" s="85" t="s">
        <v>44</v>
      </c>
      <c r="G48" s="85" t="s">
        <v>14705</v>
      </c>
      <c r="H48" s="84">
        <v>440</v>
      </c>
      <c r="I48" s="215"/>
      <c r="J48" s="87" t="s">
        <v>14643</v>
      </c>
      <c r="K48" s="87"/>
      <c r="L48" s="236" t="s">
        <v>761</v>
      </c>
      <c r="M48" s="236" t="s">
        <v>761</v>
      </c>
    </row>
    <row r="49" s="1" customFormat="true" ht="48" spans="1:13">
      <c r="A49" s="39">
        <v>42</v>
      </c>
      <c r="B49" s="241" t="s">
        <v>14750</v>
      </c>
      <c r="C49" s="201" t="s">
        <v>14751</v>
      </c>
      <c r="D49" s="83"/>
      <c r="E49" s="83"/>
      <c r="F49" s="85" t="s">
        <v>44</v>
      </c>
      <c r="G49" s="85" t="s">
        <v>14705</v>
      </c>
      <c r="H49" s="84">
        <v>50</v>
      </c>
      <c r="I49" s="215"/>
      <c r="J49" s="87" t="s">
        <v>14643</v>
      </c>
      <c r="K49" s="87"/>
      <c r="L49" s="236" t="s">
        <v>761</v>
      </c>
      <c r="M49" s="236" t="s">
        <v>761</v>
      </c>
    </row>
    <row r="50" s="1" customFormat="true" ht="48" spans="1:13">
      <c r="A50" s="39">
        <v>43</v>
      </c>
      <c r="B50" s="241" t="s">
        <v>14752</v>
      </c>
      <c r="C50" s="201" t="s">
        <v>14753</v>
      </c>
      <c r="D50" s="83"/>
      <c r="E50" s="83"/>
      <c r="F50" s="85" t="s">
        <v>44</v>
      </c>
      <c r="G50" s="85" t="s">
        <v>40</v>
      </c>
      <c r="H50" s="84">
        <v>20</v>
      </c>
      <c r="I50" s="215"/>
      <c r="J50" s="87" t="s">
        <v>14643</v>
      </c>
      <c r="K50" s="87"/>
      <c r="L50" s="236" t="s">
        <v>761</v>
      </c>
      <c r="M50" s="236" t="s">
        <v>761</v>
      </c>
    </row>
    <row r="51" s="1" customFormat="true" ht="48" spans="1:13">
      <c r="A51" s="39">
        <v>44</v>
      </c>
      <c r="B51" s="241" t="s">
        <v>14754</v>
      </c>
      <c r="C51" s="201" t="s">
        <v>14755</v>
      </c>
      <c r="D51" s="83"/>
      <c r="E51" s="83"/>
      <c r="F51" s="85" t="s">
        <v>44</v>
      </c>
      <c r="G51" s="85" t="s">
        <v>14705</v>
      </c>
      <c r="H51" s="84">
        <v>440</v>
      </c>
      <c r="I51" s="215"/>
      <c r="J51" s="87" t="s">
        <v>14643</v>
      </c>
      <c r="K51" s="87"/>
      <c r="L51" s="236" t="s">
        <v>761</v>
      </c>
      <c r="M51" s="236" t="s">
        <v>761</v>
      </c>
    </row>
    <row r="52" s="1" customFormat="true" ht="75.75" spans="1:13">
      <c r="A52" s="39">
        <v>45</v>
      </c>
      <c r="B52" s="241" t="s">
        <v>14756</v>
      </c>
      <c r="C52" s="201" t="s">
        <v>14757</v>
      </c>
      <c r="D52" s="201" t="s">
        <v>14758</v>
      </c>
      <c r="E52" s="201" t="s">
        <v>14738</v>
      </c>
      <c r="F52" s="85" t="s">
        <v>44</v>
      </c>
      <c r="G52" s="85" t="s">
        <v>14705</v>
      </c>
      <c r="H52" s="84">
        <v>495</v>
      </c>
      <c r="I52" s="215"/>
      <c r="J52" s="87" t="s">
        <v>14643</v>
      </c>
      <c r="K52" s="87"/>
      <c r="L52" s="236" t="s">
        <v>761</v>
      </c>
      <c r="M52" s="236" t="s">
        <v>761</v>
      </c>
    </row>
    <row r="53" s="1" customFormat="true" ht="48" spans="1:13">
      <c r="A53" s="39">
        <v>46</v>
      </c>
      <c r="B53" s="241" t="s">
        <v>14759</v>
      </c>
      <c r="C53" s="201" t="s">
        <v>14760</v>
      </c>
      <c r="D53" s="83"/>
      <c r="E53" s="83"/>
      <c r="F53" s="85" t="s">
        <v>44</v>
      </c>
      <c r="G53" s="85" t="s">
        <v>14705</v>
      </c>
      <c r="H53" s="84">
        <v>50</v>
      </c>
      <c r="I53" s="215"/>
      <c r="J53" s="87" t="s">
        <v>14643</v>
      </c>
      <c r="K53" s="87"/>
      <c r="L53" s="236" t="s">
        <v>761</v>
      </c>
      <c r="M53" s="236" t="s">
        <v>761</v>
      </c>
    </row>
    <row r="54" s="1" customFormat="true" ht="48" spans="1:13">
      <c r="A54" s="39">
        <v>47</v>
      </c>
      <c r="B54" s="241" t="s">
        <v>14761</v>
      </c>
      <c r="C54" s="201" t="s">
        <v>14762</v>
      </c>
      <c r="D54" s="83"/>
      <c r="E54" s="83"/>
      <c r="F54" s="85" t="s">
        <v>44</v>
      </c>
      <c r="G54" s="85" t="s">
        <v>40</v>
      </c>
      <c r="H54" s="84">
        <v>20</v>
      </c>
      <c r="I54" s="215"/>
      <c r="J54" s="87" t="s">
        <v>14643</v>
      </c>
      <c r="K54" s="87"/>
      <c r="L54" s="236" t="s">
        <v>761</v>
      </c>
      <c r="M54" s="236" t="s">
        <v>761</v>
      </c>
    </row>
    <row r="55" s="1" customFormat="true" ht="48" spans="1:13">
      <c r="A55" s="39">
        <v>48</v>
      </c>
      <c r="B55" s="241" t="s">
        <v>14763</v>
      </c>
      <c r="C55" s="201" t="s">
        <v>14764</v>
      </c>
      <c r="D55" s="83"/>
      <c r="E55" s="83"/>
      <c r="F55" s="85" t="s">
        <v>44</v>
      </c>
      <c r="G55" s="85" t="s">
        <v>40</v>
      </c>
      <c r="H55" s="84">
        <v>80</v>
      </c>
      <c r="I55" s="215"/>
      <c r="J55" s="87" t="s">
        <v>14643</v>
      </c>
      <c r="K55" s="87"/>
      <c r="L55" s="236" t="s">
        <v>761</v>
      </c>
      <c r="M55" s="236" t="s">
        <v>761</v>
      </c>
    </row>
    <row r="56" s="1" customFormat="true" ht="48" spans="1:13">
      <c r="A56" s="39">
        <v>49</v>
      </c>
      <c r="B56" s="241" t="s">
        <v>14765</v>
      </c>
      <c r="C56" s="201" t="s">
        <v>14766</v>
      </c>
      <c r="D56" s="83"/>
      <c r="E56" s="83"/>
      <c r="F56" s="85" t="s">
        <v>44</v>
      </c>
      <c r="G56" s="85" t="s">
        <v>14705</v>
      </c>
      <c r="H56" s="84">
        <v>495</v>
      </c>
      <c r="I56" s="215"/>
      <c r="J56" s="87" t="s">
        <v>14643</v>
      </c>
      <c r="K56" s="87"/>
      <c r="L56" s="236" t="s">
        <v>761</v>
      </c>
      <c r="M56" s="236" t="s">
        <v>761</v>
      </c>
    </row>
    <row r="57" s="1" customFormat="true" ht="120.75" spans="1:13">
      <c r="A57" s="39">
        <v>50</v>
      </c>
      <c r="B57" s="241" t="s">
        <v>14767</v>
      </c>
      <c r="C57" s="201" t="s">
        <v>14768</v>
      </c>
      <c r="D57" s="201" t="s">
        <v>14769</v>
      </c>
      <c r="E57" s="201" t="s">
        <v>14770</v>
      </c>
      <c r="F57" s="85" t="s">
        <v>44</v>
      </c>
      <c r="G57" s="85" t="s">
        <v>14715</v>
      </c>
      <c r="H57" s="84">
        <v>545</v>
      </c>
      <c r="I57" s="214" t="s">
        <v>14771</v>
      </c>
      <c r="J57" s="87" t="s">
        <v>14643</v>
      </c>
      <c r="K57" s="87"/>
      <c r="L57" s="236" t="s">
        <v>761</v>
      </c>
      <c r="M57" s="236" t="s">
        <v>761</v>
      </c>
    </row>
    <row r="58" s="1" customFormat="true" ht="48" spans="1:13">
      <c r="A58" s="39">
        <v>51</v>
      </c>
      <c r="B58" s="241" t="s">
        <v>14772</v>
      </c>
      <c r="C58" s="201" t="s">
        <v>14773</v>
      </c>
      <c r="D58" s="83"/>
      <c r="E58" s="83"/>
      <c r="F58" s="85" t="s">
        <v>44</v>
      </c>
      <c r="G58" s="85" t="s">
        <v>40</v>
      </c>
      <c r="H58" s="84">
        <v>20</v>
      </c>
      <c r="I58" s="215"/>
      <c r="J58" s="87" t="s">
        <v>14643</v>
      </c>
      <c r="K58" s="87"/>
      <c r="L58" s="236" t="s">
        <v>761</v>
      </c>
      <c r="M58" s="236" t="s">
        <v>761</v>
      </c>
    </row>
    <row r="59" s="1" customFormat="true" ht="48" spans="1:13">
      <c r="A59" s="39">
        <v>52</v>
      </c>
      <c r="B59" s="241" t="s">
        <v>14774</v>
      </c>
      <c r="C59" s="201" t="s">
        <v>14775</v>
      </c>
      <c r="D59" s="83"/>
      <c r="E59" s="83"/>
      <c r="F59" s="85" t="s">
        <v>44</v>
      </c>
      <c r="G59" s="85" t="s">
        <v>14715</v>
      </c>
      <c r="H59" s="84">
        <v>545</v>
      </c>
      <c r="I59" s="215"/>
      <c r="J59" s="87" t="s">
        <v>14643</v>
      </c>
      <c r="K59" s="87"/>
      <c r="L59" s="236" t="s">
        <v>761</v>
      </c>
      <c r="M59" s="236" t="s">
        <v>761</v>
      </c>
    </row>
    <row r="60" s="1" customFormat="true" ht="48" spans="1:13">
      <c r="A60" s="39">
        <v>53</v>
      </c>
      <c r="B60" s="241" t="s">
        <v>14776</v>
      </c>
      <c r="C60" s="201" t="s">
        <v>14777</v>
      </c>
      <c r="D60" s="83"/>
      <c r="E60" s="83"/>
      <c r="F60" s="85" t="s">
        <v>44</v>
      </c>
      <c r="G60" s="85" t="s">
        <v>14715</v>
      </c>
      <c r="H60" s="84">
        <v>545</v>
      </c>
      <c r="I60" s="215"/>
      <c r="J60" s="87" t="s">
        <v>14643</v>
      </c>
      <c r="K60" s="87"/>
      <c r="L60" s="236" t="s">
        <v>761</v>
      </c>
      <c r="M60" s="236" t="s">
        <v>761</v>
      </c>
    </row>
    <row r="61" s="1" customFormat="true" ht="48" spans="1:13">
      <c r="A61" s="39"/>
      <c r="B61" s="241" t="s">
        <v>14778</v>
      </c>
      <c r="C61" s="201" t="s">
        <v>14779</v>
      </c>
      <c r="D61" s="83"/>
      <c r="E61" s="83"/>
      <c r="F61" s="84"/>
      <c r="G61" s="84"/>
      <c r="H61" s="84"/>
      <c r="I61" s="215"/>
      <c r="J61" s="87" t="s">
        <v>14643</v>
      </c>
      <c r="K61" s="87"/>
      <c r="L61" s="236" t="s">
        <v>761</v>
      </c>
      <c r="M61" s="236" t="s">
        <v>761</v>
      </c>
    </row>
    <row r="62" s="1" customFormat="true" ht="48" spans="1:13">
      <c r="A62" s="39"/>
      <c r="B62" s="241" t="s">
        <v>14780</v>
      </c>
      <c r="C62" s="201" t="s">
        <v>14781</v>
      </c>
      <c r="D62" s="83"/>
      <c r="E62" s="83"/>
      <c r="F62" s="84"/>
      <c r="G62" s="84"/>
      <c r="H62" s="84"/>
      <c r="I62" s="215"/>
      <c r="J62" s="87" t="s">
        <v>14643</v>
      </c>
      <c r="K62" s="87"/>
      <c r="L62" s="236" t="s">
        <v>761</v>
      </c>
      <c r="M62" s="236" t="s">
        <v>761</v>
      </c>
    </row>
    <row r="63" s="1" customFormat="true" ht="75.75" spans="1:13">
      <c r="A63" s="39">
        <v>54</v>
      </c>
      <c r="B63" s="241" t="s">
        <v>14782</v>
      </c>
      <c r="C63" s="201" t="s">
        <v>14783</v>
      </c>
      <c r="D63" s="201" t="s">
        <v>14784</v>
      </c>
      <c r="E63" s="201" t="s">
        <v>14785</v>
      </c>
      <c r="F63" s="85" t="s">
        <v>44</v>
      </c>
      <c r="G63" s="85" t="s">
        <v>979</v>
      </c>
      <c r="H63" s="84">
        <v>190</v>
      </c>
      <c r="I63" s="214" t="s">
        <v>14786</v>
      </c>
      <c r="J63" s="87" t="s">
        <v>14643</v>
      </c>
      <c r="K63" s="87"/>
      <c r="L63" s="236" t="s">
        <v>761</v>
      </c>
      <c r="M63" s="236" t="s">
        <v>761</v>
      </c>
    </row>
    <row r="64" s="1" customFormat="true" ht="48" spans="1:13">
      <c r="A64" s="39">
        <v>55</v>
      </c>
      <c r="B64" s="241" t="s">
        <v>14787</v>
      </c>
      <c r="C64" s="201" t="s">
        <v>14788</v>
      </c>
      <c r="D64" s="83"/>
      <c r="E64" s="83"/>
      <c r="F64" s="85" t="s">
        <v>44</v>
      </c>
      <c r="G64" s="85" t="s">
        <v>5810</v>
      </c>
      <c r="H64" s="84">
        <v>30</v>
      </c>
      <c r="I64" s="215"/>
      <c r="J64" s="87" t="s">
        <v>14643</v>
      </c>
      <c r="K64" s="87"/>
      <c r="L64" s="236" t="s">
        <v>761</v>
      </c>
      <c r="M64" s="236" t="s">
        <v>761</v>
      </c>
    </row>
    <row r="65" s="1" customFormat="true" ht="48" spans="1:13">
      <c r="A65" s="39">
        <v>56</v>
      </c>
      <c r="B65" s="241" t="s">
        <v>14789</v>
      </c>
      <c r="C65" s="201" t="s">
        <v>14790</v>
      </c>
      <c r="D65" s="83"/>
      <c r="E65" s="83"/>
      <c r="F65" s="85" t="s">
        <v>44</v>
      </c>
      <c r="G65" s="85" t="s">
        <v>979</v>
      </c>
      <c r="H65" s="84">
        <v>30</v>
      </c>
      <c r="I65" s="215"/>
      <c r="J65" s="87" t="s">
        <v>14643</v>
      </c>
      <c r="K65" s="87"/>
      <c r="L65" s="236" t="s">
        <v>761</v>
      </c>
      <c r="M65" s="236" t="s">
        <v>761</v>
      </c>
    </row>
    <row r="66" s="1" customFormat="true" ht="48" spans="1:13">
      <c r="A66" s="39">
        <v>57</v>
      </c>
      <c r="B66" s="241" t="s">
        <v>14791</v>
      </c>
      <c r="C66" s="201" t="s">
        <v>14792</v>
      </c>
      <c r="D66" s="83"/>
      <c r="E66" s="83"/>
      <c r="F66" s="85" t="s">
        <v>44</v>
      </c>
      <c r="G66" s="85" t="s">
        <v>979</v>
      </c>
      <c r="H66" s="84">
        <v>190</v>
      </c>
      <c r="I66" s="215"/>
      <c r="J66" s="87" t="s">
        <v>14643</v>
      </c>
      <c r="K66" s="87"/>
      <c r="L66" s="236" t="s">
        <v>761</v>
      </c>
      <c r="M66" s="236" t="s">
        <v>761</v>
      </c>
    </row>
    <row r="67" s="1" customFormat="true" ht="75.75" spans="1:13">
      <c r="A67" s="39">
        <v>58</v>
      </c>
      <c r="B67" s="241" t="s">
        <v>14793</v>
      </c>
      <c r="C67" s="201" t="s">
        <v>14794</v>
      </c>
      <c r="D67" s="201" t="s">
        <v>14795</v>
      </c>
      <c r="E67" s="201" t="s">
        <v>14785</v>
      </c>
      <c r="F67" s="85" t="s">
        <v>44</v>
      </c>
      <c r="G67" s="85" t="s">
        <v>979</v>
      </c>
      <c r="H67" s="84">
        <v>219</v>
      </c>
      <c r="I67" s="214" t="s">
        <v>14786</v>
      </c>
      <c r="J67" s="87" t="s">
        <v>14643</v>
      </c>
      <c r="K67" s="87"/>
      <c r="L67" s="236" t="s">
        <v>761</v>
      </c>
      <c r="M67" s="236" t="s">
        <v>761</v>
      </c>
    </row>
    <row r="68" s="1" customFormat="true" ht="48" spans="1:13">
      <c r="A68" s="39">
        <v>59</v>
      </c>
      <c r="B68" s="241" t="s">
        <v>14796</v>
      </c>
      <c r="C68" s="201" t="s">
        <v>14797</v>
      </c>
      <c r="D68" s="83"/>
      <c r="E68" s="83"/>
      <c r="F68" s="85" t="s">
        <v>44</v>
      </c>
      <c r="G68" s="85" t="s">
        <v>5810</v>
      </c>
      <c r="H68" s="84">
        <v>30</v>
      </c>
      <c r="I68" s="215"/>
      <c r="J68" s="87" t="s">
        <v>14643</v>
      </c>
      <c r="K68" s="87"/>
      <c r="L68" s="236" t="s">
        <v>761</v>
      </c>
      <c r="M68" s="236" t="s">
        <v>761</v>
      </c>
    </row>
    <row r="69" s="1" customFormat="true" ht="48" spans="1:13">
      <c r="A69" s="39">
        <v>60</v>
      </c>
      <c r="B69" s="241" t="s">
        <v>14798</v>
      </c>
      <c r="C69" s="201" t="s">
        <v>14799</v>
      </c>
      <c r="D69" s="83"/>
      <c r="E69" s="83"/>
      <c r="F69" s="85" t="s">
        <v>44</v>
      </c>
      <c r="G69" s="85" t="s">
        <v>979</v>
      </c>
      <c r="H69" s="84">
        <v>20</v>
      </c>
      <c r="I69" s="215"/>
      <c r="J69" s="87" t="s">
        <v>14643</v>
      </c>
      <c r="K69" s="87"/>
      <c r="L69" s="236" t="s">
        <v>761</v>
      </c>
      <c r="M69" s="236" t="s">
        <v>761</v>
      </c>
    </row>
    <row r="70" s="1" customFormat="true" ht="48" spans="1:13">
      <c r="A70" s="39">
        <v>61</v>
      </c>
      <c r="B70" s="241" t="s">
        <v>14800</v>
      </c>
      <c r="C70" s="201" t="s">
        <v>14801</v>
      </c>
      <c r="D70" s="83"/>
      <c r="E70" s="83"/>
      <c r="F70" s="85" t="s">
        <v>44</v>
      </c>
      <c r="G70" s="85" t="s">
        <v>979</v>
      </c>
      <c r="H70" s="84">
        <v>219</v>
      </c>
      <c r="I70" s="215"/>
      <c r="J70" s="87" t="s">
        <v>14643</v>
      </c>
      <c r="K70" s="87"/>
      <c r="L70" s="236" t="s">
        <v>761</v>
      </c>
      <c r="M70" s="236" t="s">
        <v>761</v>
      </c>
    </row>
    <row r="71" s="1" customFormat="true" ht="75.75" spans="1:13">
      <c r="A71" s="39">
        <v>62</v>
      </c>
      <c r="B71" s="241" t="s">
        <v>14802</v>
      </c>
      <c r="C71" s="201" t="s">
        <v>14803</v>
      </c>
      <c r="D71" s="201" t="s">
        <v>14804</v>
      </c>
      <c r="E71" s="201" t="s">
        <v>14785</v>
      </c>
      <c r="F71" s="85" t="s">
        <v>44</v>
      </c>
      <c r="G71" s="85" t="s">
        <v>40</v>
      </c>
      <c r="H71" s="84">
        <v>400</v>
      </c>
      <c r="I71" s="215"/>
      <c r="J71" s="87" t="s">
        <v>14643</v>
      </c>
      <c r="K71" s="87"/>
      <c r="L71" s="236" t="s">
        <v>761</v>
      </c>
      <c r="M71" s="236" t="s">
        <v>761</v>
      </c>
    </row>
    <row r="72" s="1" customFormat="true" ht="48" spans="1:13">
      <c r="A72" s="39">
        <v>63</v>
      </c>
      <c r="B72" s="241" t="s">
        <v>14805</v>
      </c>
      <c r="C72" s="201" t="s">
        <v>14806</v>
      </c>
      <c r="D72" s="83"/>
      <c r="E72" s="83"/>
      <c r="F72" s="85" t="s">
        <v>44</v>
      </c>
      <c r="G72" s="85" t="s">
        <v>5810</v>
      </c>
      <c r="H72" s="84">
        <v>30</v>
      </c>
      <c r="I72" s="215"/>
      <c r="J72" s="87" t="s">
        <v>14643</v>
      </c>
      <c r="K72" s="87"/>
      <c r="L72" s="236" t="s">
        <v>761</v>
      </c>
      <c r="M72" s="236" t="s">
        <v>761</v>
      </c>
    </row>
    <row r="73" s="1" customFormat="true" ht="48" spans="1:13">
      <c r="A73" s="39">
        <v>64</v>
      </c>
      <c r="B73" s="241" t="s">
        <v>14807</v>
      </c>
      <c r="C73" s="201" t="s">
        <v>14808</v>
      </c>
      <c r="D73" s="83"/>
      <c r="E73" s="83"/>
      <c r="F73" s="85" t="s">
        <v>44</v>
      </c>
      <c r="G73" s="85" t="s">
        <v>40</v>
      </c>
      <c r="H73" s="84">
        <v>30</v>
      </c>
      <c r="I73" s="215"/>
      <c r="J73" s="87" t="s">
        <v>14643</v>
      </c>
      <c r="K73" s="87"/>
      <c r="L73" s="236" t="s">
        <v>761</v>
      </c>
      <c r="M73" s="236" t="s">
        <v>761</v>
      </c>
    </row>
    <row r="74" s="1" customFormat="true" ht="48" spans="1:13">
      <c r="A74" s="39">
        <v>65</v>
      </c>
      <c r="B74" s="241" t="s">
        <v>14809</v>
      </c>
      <c r="C74" s="201" t="s">
        <v>14810</v>
      </c>
      <c r="D74" s="83"/>
      <c r="E74" s="83"/>
      <c r="F74" s="85" t="s">
        <v>44</v>
      </c>
      <c r="G74" s="85" t="s">
        <v>40</v>
      </c>
      <c r="H74" s="84">
        <v>400</v>
      </c>
      <c r="I74" s="215"/>
      <c r="J74" s="87" t="s">
        <v>14643</v>
      </c>
      <c r="K74" s="87"/>
      <c r="L74" s="236" t="s">
        <v>761</v>
      </c>
      <c r="M74" s="236" t="s">
        <v>761</v>
      </c>
    </row>
    <row r="75" s="1" customFormat="true" ht="48" spans="1:13">
      <c r="A75" s="39"/>
      <c r="B75" s="241" t="s">
        <v>14811</v>
      </c>
      <c r="C75" s="201" t="s">
        <v>14812</v>
      </c>
      <c r="D75" s="83"/>
      <c r="E75" s="83"/>
      <c r="F75" s="84"/>
      <c r="G75" s="84"/>
      <c r="H75" s="84"/>
      <c r="I75" s="215"/>
      <c r="J75" s="87" t="s">
        <v>14643</v>
      </c>
      <c r="K75" s="87"/>
      <c r="L75" s="236" t="s">
        <v>761</v>
      </c>
      <c r="M75" s="236" t="s">
        <v>761</v>
      </c>
    </row>
    <row r="76" s="1" customFormat="true" ht="75.75" spans="1:13">
      <c r="A76" s="39">
        <v>66</v>
      </c>
      <c r="B76" s="241" t="s">
        <v>14813</v>
      </c>
      <c r="C76" s="201" t="s">
        <v>14814</v>
      </c>
      <c r="D76" s="201" t="s">
        <v>14815</v>
      </c>
      <c r="E76" s="201" t="s">
        <v>14785</v>
      </c>
      <c r="F76" s="85" t="s">
        <v>44</v>
      </c>
      <c r="G76" s="85" t="s">
        <v>40</v>
      </c>
      <c r="H76" s="84">
        <v>300</v>
      </c>
      <c r="I76" s="214" t="s">
        <v>14816</v>
      </c>
      <c r="J76" s="87" t="s">
        <v>14643</v>
      </c>
      <c r="K76" s="87"/>
      <c r="L76" s="236" t="s">
        <v>761</v>
      </c>
      <c r="M76" s="236" t="s">
        <v>761</v>
      </c>
    </row>
    <row r="77" s="1" customFormat="true" ht="48" spans="1:13">
      <c r="A77" s="39">
        <v>67</v>
      </c>
      <c r="B77" s="241" t="s">
        <v>14817</v>
      </c>
      <c r="C77" s="201" t="s">
        <v>14818</v>
      </c>
      <c r="D77" s="83"/>
      <c r="E77" s="83"/>
      <c r="F77" s="85" t="s">
        <v>44</v>
      </c>
      <c r="G77" s="85" t="s">
        <v>40</v>
      </c>
      <c r="H77" s="84">
        <v>30</v>
      </c>
      <c r="I77" s="215"/>
      <c r="J77" s="87" t="s">
        <v>14643</v>
      </c>
      <c r="K77" s="87"/>
      <c r="L77" s="236" t="s">
        <v>761</v>
      </c>
      <c r="M77" s="236" t="s">
        <v>761</v>
      </c>
    </row>
    <row r="78" s="1" customFormat="true" ht="75.75" spans="1:13">
      <c r="A78" s="39">
        <v>68</v>
      </c>
      <c r="B78" s="241" t="s">
        <v>14819</v>
      </c>
      <c r="C78" s="201" t="s">
        <v>14820</v>
      </c>
      <c r="D78" s="83"/>
      <c r="E78" s="83"/>
      <c r="F78" s="85" t="s">
        <v>44</v>
      </c>
      <c r="G78" s="85" t="s">
        <v>40</v>
      </c>
      <c r="H78" s="84">
        <v>180</v>
      </c>
      <c r="I78" s="215"/>
      <c r="J78" s="87" t="s">
        <v>14643</v>
      </c>
      <c r="K78" s="87"/>
      <c r="L78" s="236" t="s">
        <v>761</v>
      </c>
      <c r="M78" s="236" t="s">
        <v>761</v>
      </c>
    </row>
    <row r="79" s="1" customFormat="true" ht="48" spans="1:13">
      <c r="A79" s="39">
        <v>69</v>
      </c>
      <c r="B79" s="241" t="s">
        <v>14821</v>
      </c>
      <c r="C79" s="201" t="s">
        <v>14822</v>
      </c>
      <c r="D79" s="83"/>
      <c r="E79" s="83"/>
      <c r="F79" s="85" t="s">
        <v>44</v>
      </c>
      <c r="G79" s="85" t="s">
        <v>40</v>
      </c>
      <c r="H79" s="84">
        <v>300</v>
      </c>
      <c r="I79" s="215"/>
      <c r="J79" s="87" t="s">
        <v>14643</v>
      </c>
      <c r="K79" s="87"/>
      <c r="L79" s="236" t="s">
        <v>761</v>
      </c>
      <c r="M79" s="236" t="s">
        <v>761</v>
      </c>
    </row>
    <row r="80" s="1" customFormat="true" ht="75.75" spans="1:13">
      <c r="A80" s="39">
        <v>70</v>
      </c>
      <c r="B80" s="241" t="s">
        <v>14823</v>
      </c>
      <c r="C80" s="201" t="s">
        <v>14824</v>
      </c>
      <c r="D80" s="201" t="s">
        <v>14825</v>
      </c>
      <c r="E80" s="201" t="s">
        <v>14785</v>
      </c>
      <c r="F80" s="85" t="s">
        <v>44</v>
      </c>
      <c r="G80" s="85" t="s">
        <v>40</v>
      </c>
      <c r="H80" s="84">
        <v>450</v>
      </c>
      <c r="I80" s="215"/>
      <c r="J80" s="87" t="s">
        <v>14643</v>
      </c>
      <c r="K80" s="87"/>
      <c r="L80" s="236" t="s">
        <v>761</v>
      </c>
      <c r="M80" s="236" t="s">
        <v>761</v>
      </c>
    </row>
    <row r="81" s="1" customFormat="true" ht="48" spans="1:13">
      <c r="A81" s="39">
        <v>71</v>
      </c>
      <c r="B81" s="241" t="s">
        <v>14826</v>
      </c>
      <c r="C81" s="201" t="s">
        <v>14827</v>
      </c>
      <c r="D81" s="83"/>
      <c r="E81" s="83"/>
      <c r="F81" s="85" t="s">
        <v>44</v>
      </c>
      <c r="G81" s="85" t="s">
        <v>40</v>
      </c>
      <c r="H81" s="84">
        <v>30</v>
      </c>
      <c r="I81" s="215"/>
      <c r="J81" s="87" t="s">
        <v>14643</v>
      </c>
      <c r="K81" s="87"/>
      <c r="L81" s="236" t="s">
        <v>761</v>
      </c>
      <c r="M81" s="236" t="s">
        <v>761</v>
      </c>
    </row>
    <row r="82" s="1" customFormat="true" ht="75.75" spans="1:13">
      <c r="A82" s="39">
        <v>72</v>
      </c>
      <c r="B82" s="241" t="s">
        <v>14828</v>
      </c>
      <c r="C82" s="201" t="s">
        <v>14829</v>
      </c>
      <c r="D82" s="83"/>
      <c r="E82" s="83"/>
      <c r="F82" s="85" t="s">
        <v>44</v>
      </c>
      <c r="G82" s="85" t="s">
        <v>40</v>
      </c>
      <c r="H82" s="84">
        <v>270</v>
      </c>
      <c r="I82" s="215"/>
      <c r="J82" s="87" t="s">
        <v>14643</v>
      </c>
      <c r="K82" s="87"/>
      <c r="L82" s="236" t="s">
        <v>761</v>
      </c>
      <c r="M82" s="236" t="s">
        <v>761</v>
      </c>
    </row>
    <row r="83" s="1" customFormat="true" ht="48" spans="1:13">
      <c r="A83" s="39">
        <v>73</v>
      </c>
      <c r="B83" s="241" t="s">
        <v>14830</v>
      </c>
      <c r="C83" s="201" t="s">
        <v>14831</v>
      </c>
      <c r="D83" s="83"/>
      <c r="E83" s="83"/>
      <c r="F83" s="85" t="s">
        <v>44</v>
      </c>
      <c r="G83" s="85" t="s">
        <v>40</v>
      </c>
      <c r="H83" s="84">
        <v>450</v>
      </c>
      <c r="I83" s="215"/>
      <c r="J83" s="87" t="s">
        <v>14643</v>
      </c>
      <c r="K83" s="87"/>
      <c r="L83" s="236" t="s">
        <v>761</v>
      </c>
      <c r="M83" s="236" t="s">
        <v>761</v>
      </c>
    </row>
    <row r="84" s="1" customFormat="true" ht="48" spans="1:13">
      <c r="A84" s="39"/>
      <c r="B84" s="241" t="s">
        <v>14832</v>
      </c>
      <c r="C84" s="201" t="s">
        <v>14833</v>
      </c>
      <c r="D84" s="83"/>
      <c r="E84" s="83"/>
      <c r="F84" s="84"/>
      <c r="G84" s="84"/>
      <c r="H84" s="84"/>
      <c r="I84" s="215"/>
      <c r="J84" s="87" t="s">
        <v>14643</v>
      </c>
      <c r="K84" s="87"/>
      <c r="L84" s="236" t="s">
        <v>761</v>
      </c>
      <c r="M84" s="236" t="s">
        <v>761</v>
      </c>
    </row>
    <row r="85" s="1" customFormat="true" ht="75.75" spans="1:13">
      <c r="A85" s="39">
        <v>74</v>
      </c>
      <c r="B85" s="241" t="s">
        <v>14834</v>
      </c>
      <c r="C85" s="201" t="s">
        <v>14835</v>
      </c>
      <c r="D85" s="201" t="s">
        <v>14836</v>
      </c>
      <c r="E85" s="201" t="s">
        <v>14837</v>
      </c>
      <c r="F85" s="85" t="s">
        <v>29</v>
      </c>
      <c r="G85" s="85" t="s">
        <v>979</v>
      </c>
      <c r="H85" s="84">
        <v>2455</v>
      </c>
      <c r="I85" s="214" t="s">
        <v>14838</v>
      </c>
      <c r="J85" s="87" t="s">
        <v>14643</v>
      </c>
      <c r="K85" s="87"/>
      <c r="L85" s="236" t="s">
        <v>761</v>
      </c>
      <c r="M85" s="236" t="s">
        <v>761</v>
      </c>
    </row>
    <row r="86" s="1" customFormat="true" ht="48" spans="1:13">
      <c r="A86" s="39">
        <v>75</v>
      </c>
      <c r="B86" s="241" t="s">
        <v>14839</v>
      </c>
      <c r="C86" s="201" t="s">
        <v>14840</v>
      </c>
      <c r="D86" s="83"/>
      <c r="E86" s="83"/>
      <c r="F86" s="85" t="s">
        <v>29</v>
      </c>
      <c r="G86" s="85" t="s">
        <v>979</v>
      </c>
      <c r="H86" s="84">
        <v>2455</v>
      </c>
      <c r="I86" s="215"/>
      <c r="J86" s="87" t="s">
        <v>14643</v>
      </c>
      <c r="K86" s="87"/>
      <c r="L86" s="236" t="s">
        <v>761</v>
      </c>
      <c r="M86" s="236" t="s">
        <v>761</v>
      </c>
    </row>
    <row r="87" s="1" customFormat="true" ht="48" spans="1:13">
      <c r="A87" s="39">
        <v>76</v>
      </c>
      <c r="B87" s="241" t="s">
        <v>14841</v>
      </c>
      <c r="C87" s="201" t="s">
        <v>14842</v>
      </c>
      <c r="D87" s="83"/>
      <c r="E87" s="83"/>
      <c r="F87" s="85" t="s">
        <v>29</v>
      </c>
      <c r="G87" s="85" t="s">
        <v>979</v>
      </c>
      <c r="H87" s="84">
        <v>2455</v>
      </c>
      <c r="I87" s="215"/>
      <c r="J87" s="87" t="s">
        <v>14643</v>
      </c>
      <c r="K87" s="87"/>
      <c r="L87" s="236" t="s">
        <v>761</v>
      </c>
      <c r="M87" s="236" t="s">
        <v>761</v>
      </c>
    </row>
    <row r="88" s="1" customFormat="true" ht="75.75" spans="1:13">
      <c r="A88" s="39">
        <v>77</v>
      </c>
      <c r="B88" s="241" t="s">
        <v>14843</v>
      </c>
      <c r="C88" s="201" t="s">
        <v>14844</v>
      </c>
      <c r="D88" s="201" t="s">
        <v>14845</v>
      </c>
      <c r="E88" s="201" t="s">
        <v>14837</v>
      </c>
      <c r="F88" s="85" t="s">
        <v>29</v>
      </c>
      <c r="G88" s="85" t="s">
        <v>979</v>
      </c>
      <c r="H88" s="84">
        <v>4000</v>
      </c>
      <c r="I88" s="214" t="s">
        <v>14846</v>
      </c>
      <c r="J88" s="87" t="s">
        <v>14643</v>
      </c>
      <c r="K88" s="87"/>
      <c r="L88" s="236" t="s">
        <v>761</v>
      </c>
      <c r="M88" s="236" t="s">
        <v>761</v>
      </c>
    </row>
    <row r="89" s="1" customFormat="true" ht="48" spans="1:13">
      <c r="A89" s="39">
        <v>78</v>
      </c>
      <c r="B89" s="241" t="s">
        <v>14847</v>
      </c>
      <c r="C89" s="201" t="s">
        <v>14848</v>
      </c>
      <c r="D89" s="83"/>
      <c r="E89" s="83"/>
      <c r="F89" s="85" t="s">
        <v>29</v>
      </c>
      <c r="G89" s="85" t="s">
        <v>40</v>
      </c>
      <c r="H89" s="84">
        <v>1000</v>
      </c>
      <c r="I89" s="215"/>
      <c r="J89" s="87" t="s">
        <v>14643</v>
      </c>
      <c r="K89" s="87"/>
      <c r="L89" s="236" t="s">
        <v>761</v>
      </c>
      <c r="M89" s="236" t="s">
        <v>761</v>
      </c>
    </row>
    <row r="90" s="1" customFormat="true" ht="48" spans="1:13">
      <c r="A90" s="39">
        <v>79</v>
      </c>
      <c r="B90" s="241" t="s">
        <v>14849</v>
      </c>
      <c r="C90" s="201" t="s">
        <v>14850</v>
      </c>
      <c r="D90" s="83"/>
      <c r="E90" s="83"/>
      <c r="F90" s="85" t="s">
        <v>29</v>
      </c>
      <c r="G90" s="85" t="s">
        <v>979</v>
      </c>
      <c r="H90" s="84">
        <v>4000</v>
      </c>
      <c r="I90" s="215"/>
      <c r="J90" s="87" t="s">
        <v>14643</v>
      </c>
      <c r="K90" s="87"/>
      <c r="L90" s="236" t="s">
        <v>761</v>
      </c>
      <c r="M90" s="236" t="s">
        <v>761</v>
      </c>
    </row>
    <row r="91" s="1" customFormat="true" ht="48" spans="1:13">
      <c r="A91" s="39">
        <v>80</v>
      </c>
      <c r="B91" s="241" t="s">
        <v>14851</v>
      </c>
      <c r="C91" s="201" t="s">
        <v>14852</v>
      </c>
      <c r="D91" s="83"/>
      <c r="E91" s="83"/>
      <c r="F91" s="85" t="s">
        <v>29</v>
      </c>
      <c r="G91" s="85" t="s">
        <v>979</v>
      </c>
      <c r="H91" s="84">
        <v>4000</v>
      </c>
      <c r="I91" s="215"/>
      <c r="J91" s="87" t="s">
        <v>14643</v>
      </c>
      <c r="K91" s="87"/>
      <c r="L91" s="236" t="s">
        <v>761</v>
      </c>
      <c r="M91" s="236" t="s">
        <v>761</v>
      </c>
    </row>
    <row r="92" s="1" customFormat="true" ht="75.75" spans="1:13">
      <c r="A92" s="39">
        <v>81</v>
      </c>
      <c r="B92" s="241" t="s">
        <v>14853</v>
      </c>
      <c r="C92" s="201" t="s">
        <v>14854</v>
      </c>
      <c r="D92" s="201" t="s">
        <v>14855</v>
      </c>
      <c r="E92" s="201" t="s">
        <v>14837</v>
      </c>
      <c r="F92" s="85" t="s">
        <v>29</v>
      </c>
      <c r="G92" s="85" t="s">
        <v>979</v>
      </c>
      <c r="H92" s="84">
        <v>4500</v>
      </c>
      <c r="I92" s="214" t="s">
        <v>14786</v>
      </c>
      <c r="J92" s="87" t="s">
        <v>14643</v>
      </c>
      <c r="K92" s="87"/>
      <c r="L92" s="236" t="s">
        <v>761</v>
      </c>
      <c r="M92" s="236" t="s">
        <v>761</v>
      </c>
    </row>
    <row r="93" s="1" customFormat="true" ht="48" spans="1:13">
      <c r="A93" s="39">
        <v>82</v>
      </c>
      <c r="B93" s="241" t="s">
        <v>14856</v>
      </c>
      <c r="C93" s="201" t="s">
        <v>14857</v>
      </c>
      <c r="D93" s="83"/>
      <c r="E93" s="83"/>
      <c r="F93" s="85" t="s">
        <v>29</v>
      </c>
      <c r="G93" s="85" t="s">
        <v>979</v>
      </c>
      <c r="H93" s="84">
        <v>4500</v>
      </c>
      <c r="I93" s="215"/>
      <c r="J93" s="87" t="s">
        <v>14643</v>
      </c>
      <c r="K93" s="87"/>
      <c r="L93" s="236" t="s">
        <v>761</v>
      </c>
      <c r="M93" s="236" t="s">
        <v>761</v>
      </c>
    </row>
    <row r="94" s="1" customFormat="true" ht="75.75" spans="1:13">
      <c r="A94" s="39">
        <v>83</v>
      </c>
      <c r="B94" s="241" t="s">
        <v>14858</v>
      </c>
      <c r="C94" s="201" t="s">
        <v>14859</v>
      </c>
      <c r="D94" s="201" t="s">
        <v>14860</v>
      </c>
      <c r="E94" s="201" t="s">
        <v>14837</v>
      </c>
      <c r="F94" s="85" t="s">
        <v>29</v>
      </c>
      <c r="G94" s="85" t="s">
        <v>979</v>
      </c>
      <c r="H94" s="84">
        <v>6500</v>
      </c>
      <c r="I94" s="214" t="s">
        <v>14846</v>
      </c>
      <c r="J94" s="87" t="s">
        <v>14643</v>
      </c>
      <c r="K94" s="87"/>
      <c r="L94" s="236" t="s">
        <v>761</v>
      </c>
      <c r="M94" s="236" t="s">
        <v>761</v>
      </c>
    </row>
    <row r="95" s="1" customFormat="true" ht="48" spans="1:13">
      <c r="A95" s="39">
        <v>84</v>
      </c>
      <c r="B95" s="241" t="s">
        <v>14861</v>
      </c>
      <c r="C95" s="201" t="s">
        <v>14862</v>
      </c>
      <c r="D95" s="83"/>
      <c r="E95" s="83"/>
      <c r="F95" s="85" t="s">
        <v>29</v>
      </c>
      <c r="G95" s="85" t="s">
        <v>40</v>
      </c>
      <c r="H95" s="84">
        <v>1500</v>
      </c>
      <c r="I95" s="215"/>
      <c r="J95" s="87" t="s">
        <v>14643</v>
      </c>
      <c r="K95" s="87"/>
      <c r="L95" s="236" t="s">
        <v>761</v>
      </c>
      <c r="M95" s="236" t="s">
        <v>761</v>
      </c>
    </row>
    <row r="96" s="1" customFormat="true" ht="48" spans="1:13">
      <c r="A96" s="39">
        <v>85</v>
      </c>
      <c r="B96" s="241" t="s">
        <v>14863</v>
      </c>
      <c r="C96" s="201" t="s">
        <v>14864</v>
      </c>
      <c r="D96" s="83"/>
      <c r="E96" s="83"/>
      <c r="F96" s="85" t="s">
        <v>29</v>
      </c>
      <c r="G96" s="85" t="s">
        <v>979</v>
      </c>
      <c r="H96" s="84">
        <v>6500</v>
      </c>
      <c r="I96" s="215"/>
      <c r="J96" s="87" t="s">
        <v>14643</v>
      </c>
      <c r="K96" s="87"/>
      <c r="L96" s="236" t="s">
        <v>761</v>
      </c>
      <c r="M96" s="236" t="s">
        <v>761</v>
      </c>
    </row>
    <row r="97" s="1" customFormat="true" ht="48" spans="1:13">
      <c r="A97" s="39"/>
      <c r="B97" s="241" t="s">
        <v>14865</v>
      </c>
      <c r="C97" s="201" t="s">
        <v>14866</v>
      </c>
      <c r="D97" s="83"/>
      <c r="E97" s="83"/>
      <c r="F97" s="84"/>
      <c r="G97" s="84"/>
      <c r="H97" s="84"/>
      <c r="I97" s="215"/>
      <c r="J97" s="87" t="s">
        <v>14643</v>
      </c>
      <c r="K97" s="87"/>
      <c r="L97" s="236" t="s">
        <v>761</v>
      </c>
      <c r="M97" s="236" t="s">
        <v>761</v>
      </c>
    </row>
    <row r="98" s="1" customFormat="true" ht="60.75" spans="1:13">
      <c r="A98" s="39">
        <v>86</v>
      </c>
      <c r="B98" s="241" t="s">
        <v>14867</v>
      </c>
      <c r="C98" s="201" t="s">
        <v>14868</v>
      </c>
      <c r="D98" s="201" t="s">
        <v>14869</v>
      </c>
      <c r="E98" s="201" t="s">
        <v>14870</v>
      </c>
      <c r="F98" s="85" t="s">
        <v>39</v>
      </c>
      <c r="G98" s="85" t="s">
        <v>40</v>
      </c>
      <c r="H98" s="84">
        <v>65</v>
      </c>
      <c r="I98" s="215"/>
      <c r="J98" s="87" t="s">
        <v>14643</v>
      </c>
      <c r="K98" s="87"/>
      <c r="L98" s="236" t="s">
        <v>761</v>
      </c>
      <c r="M98" s="236" t="s">
        <v>761</v>
      </c>
    </row>
    <row r="99" s="1" customFormat="true" ht="60.75" spans="1:13">
      <c r="A99" s="39">
        <v>87</v>
      </c>
      <c r="B99" s="241" t="s">
        <v>14871</v>
      </c>
      <c r="C99" s="201" t="s">
        <v>14872</v>
      </c>
      <c r="D99" s="201" t="s">
        <v>14873</v>
      </c>
      <c r="E99" s="201" t="s">
        <v>14874</v>
      </c>
      <c r="F99" s="85" t="s">
        <v>39</v>
      </c>
      <c r="G99" s="85" t="s">
        <v>40</v>
      </c>
      <c r="H99" s="84">
        <v>55</v>
      </c>
      <c r="I99" s="215"/>
      <c r="J99" s="87" t="s">
        <v>14643</v>
      </c>
      <c r="K99" s="87"/>
      <c r="L99" s="236" t="s">
        <v>761</v>
      </c>
      <c r="M99" s="236" t="s">
        <v>761</v>
      </c>
    </row>
    <row r="100" s="1" customFormat="true" ht="90.75" spans="1:13">
      <c r="A100" s="39">
        <v>88</v>
      </c>
      <c r="B100" s="241" t="s">
        <v>14875</v>
      </c>
      <c r="C100" s="201" t="s">
        <v>14876</v>
      </c>
      <c r="D100" s="201" t="s">
        <v>14877</v>
      </c>
      <c r="E100" s="201" t="s">
        <v>14878</v>
      </c>
      <c r="F100" s="85" t="s">
        <v>29</v>
      </c>
      <c r="G100" s="85" t="s">
        <v>1850</v>
      </c>
      <c r="H100" s="84">
        <v>75</v>
      </c>
      <c r="I100" s="215"/>
      <c r="J100" s="87" t="s">
        <v>14643</v>
      </c>
      <c r="K100" s="87"/>
      <c r="L100" s="236" t="s">
        <v>761</v>
      </c>
      <c r="M100" s="236" t="s">
        <v>761</v>
      </c>
    </row>
    <row r="101" s="1" customFormat="true" ht="60.75" spans="1:13">
      <c r="A101" s="39">
        <v>89</v>
      </c>
      <c r="B101" s="241" t="s">
        <v>14879</v>
      </c>
      <c r="C101" s="201" t="s">
        <v>1580</v>
      </c>
      <c r="D101" s="201" t="s">
        <v>14880</v>
      </c>
      <c r="E101" s="201" t="s">
        <v>14881</v>
      </c>
      <c r="F101" s="85" t="s">
        <v>39</v>
      </c>
      <c r="G101" s="85" t="s">
        <v>40</v>
      </c>
      <c r="H101" s="84">
        <v>65</v>
      </c>
      <c r="I101" s="215"/>
      <c r="J101" s="87" t="s">
        <v>14643</v>
      </c>
      <c r="K101" s="87"/>
      <c r="L101" s="236" t="s">
        <v>761</v>
      </c>
      <c r="M101" s="236" t="s">
        <v>761</v>
      </c>
    </row>
    <row r="102" s="1" customFormat="true" ht="48" spans="1:13">
      <c r="A102" s="39">
        <v>90</v>
      </c>
      <c r="B102" s="241" t="s">
        <v>14882</v>
      </c>
      <c r="C102" s="201" t="s">
        <v>14883</v>
      </c>
      <c r="D102" s="83"/>
      <c r="E102" s="83"/>
      <c r="F102" s="85" t="s">
        <v>39</v>
      </c>
      <c r="G102" s="85" t="s">
        <v>40</v>
      </c>
      <c r="H102" s="84">
        <v>20</v>
      </c>
      <c r="I102" s="249"/>
      <c r="J102" s="87" t="s">
        <v>14643</v>
      </c>
      <c r="K102" s="87"/>
      <c r="L102" s="236" t="s">
        <v>761</v>
      </c>
      <c r="M102" s="236" t="s">
        <v>761</v>
      </c>
    </row>
  </sheetData>
  <mergeCells count="13">
    <mergeCell ref="A1:M1"/>
    <mergeCell ref="A2:A3"/>
    <mergeCell ref="B2:B3"/>
    <mergeCell ref="C2:C3"/>
    <mergeCell ref="D2:D3"/>
    <mergeCell ref="E2:E3"/>
    <mergeCell ref="F2:F3"/>
    <mergeCell ref="H2:H3"/>
    <mergeCell ref="I2:I3"/>
    <mergeCell ref="J2:J3"/>
    <mergeCell ref="K2:K3"/>
    <mergeCell ref="L2:L3"/>
    <mergeCell ref="M2:M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P22"/>
  <sheetViews>
    <sheetView workbookViewId="0">
      <selection activeCell="H3" sqref="$A2:$XFD3"/>
    </sheetView>
  </sheetViews>
  <sheetFormatPr defaultColWidth="9" defaultRowHeight="15.75"/>
  <cols>
    <col min="1" max="1" width="9" style="1"/>
    <col min="2" max="2" width="20.125" style="71" customWidth="true"/>
    <col min="3" max="3" width="14.5" style="1" customWidth="true"/>
    <col min="4" max="4" width="19.375" style="1" customWidth="true"/>
    <col min="5" max="5" width="23" style="1" customWidth="true"/>
    <col min="6" max="6" width="14.625" style="1" customWidth="true"/>
    <col min="7" max="7" width="9" style="1"/>
    <col min="8" max="8" width="8.125" style="1" customWidth="true"/>
    <col min="9" max="9" width="5.625" style="1" customWidth="true"/>
    <col min="10" max="10" width="9" style="1"/>
    <col min="11" max="11" width="13.75" style="1" customWidth="true"/>
    <col min="12" max="12" width="15.625" style="1" customWidth="true"/>
    <col min="13" max="14" width="9" style="1"/>
    <col min="15" max="15" width="9" style="2"/>
    <col min="16" max="16384" width="9" style="1"/>
  </cols>
  <sheetData>
    <row r="1" s="1" customFormat="true" ht="158" customHeight="true" spans="1:16">
      <c r="A1" s="226" t="s">
        <v>14884</v>
      </c>
      <c r="B1" s="226"/>
      <c r="C1" s="226"/>
      <c r="D1" s="226"/>
      <c r="E1" s="226"/>
      <c r="F1" s="226"/>
      <c r="G1" s="226"/>
      <c r="H1" s="226"/>
      <c r="I1" s="226"/>
      <c r="J1" s="226"/>
      <c r="K1" s="226"/>
      <c r="L1" s="226"/>
      <c r="M1" s="226"/>
      <c r="N1" s="226"/>
      <c r="O1" s="226"/>
      <c r="P1" s="226"/>
    </row>
    <row r="2" s="1" customFormat="true" ht="17.25" customHeight="true" spans="1:16">
      <c r="A2" s="29" t="s">
        <v>1</v>
      </c>
      <c r="B2" s="227" t="s">
        <v>14625</v>
      </c>
      <c r="C2" s="228" t="s">
        <v>14626</v>
      </c>
      <c r="D2" s="228" t="s">
        <v>14627</v>
      </c>
      <c r="E2" s="228" t="s">
        <v>14628</v>
      </c>
      <c r="F2" s="228" t="s">
        <v>8</v>
      </c>
      <c r="G2" s="228" t="s">
        <v>14885</v>
      </c>
      <c r="H2" s="230" t="s">
        <v>14630</v>
      </c>
      <c r="I2" s="230"/>
      <c r="J2" s="230"/>
      <c r="K2" s="228"/>
      <c r="L2" s="232" t="s">
        <v>14631</v>
      </c>
      <c r="M2" s="23" t="s">
        <v>14</v>
      </c>
      <c r="N2" s="23" t="s">
        <v>15</v>
      </c>
      <c r="O2" s="23" t="s">
        <v>16</v>
      </c>
      <c r="P2" s="23" t="s">
        <v>17</v>
      </c>
    </row>
    <row r="3" s="1" customFormat="true" ht="17.25" customHeight="true" spans="1:16">
      <c r="A3" s="29"/>
      <c r="B3" s="227"/>
      <c r="C3" s="228"/>
      <c r="D3" s="228"/>
      <c r="E3" s="228"/>
      <c r="F3" s="228"/>
      <c r="G3" s="228"/>
      <c r="H3" s="231" t="s">
        <v>14886</v>
      </c>
      <c r="I3" s="231"/>
      <c r="J3" s="231" t="s">
        <v>14887</v>
      </c>
      <c r="K3" s="231" t="s">
        <v>14888</v>
      </c>
      <c r="L3" s="232"/>
      <c r="M3" s="23"/>
      <c r="N3" s="23"/>
      <c r="O3" s="23"/>
      <c r="P3" s="23"/>
    </row>
    <row r="4" s="1" customFormat="true" ht="241.5" customHeight="true" spans="1:16">
      <c r="A4" s="29">
        <v>1</v>
      </c>
      <c r="B4" s="229" t="s">
        <v>14889</v>
      </c>
      <c r="C4" s="22" t="s">
        <v>14890</v>
      </c>
      <c r="D4" s="22" t="s">
        <v>14891</v>
      </c>
      <c r="E4" s="22" t="s">
        <v>14892</v>
      </c>
      <c r="F4" s="19" t="s">
        <v>44</v>
      </c>
      <c r="G4" s="19" t="s">
        <v>40</v>
      </c>
      <c r="H4" s="20">
        <v>399</v>
      </c>
      <c r="I4" s="20"/>
      <c r="J4" s="20"/>
      <c r="K4" s="27" t="s">
        <v>31</v>
      </c>
      <c r="L4" s="233" t="s">
        <v>14893</v>
      </c>
      <c r="M4" s="87" t="s">
        <v>14643</v>
      </c>
      <c r="N4" s="87"/>
      <c r="O4" s="236" t="s">
        <v>7378</v>
      </c>
      <c r="P4" s="236" t="s">
        <v>7378</v>
      </c>
    </row>
    <row r="5" s="1" customFormat="true" ht="271.5" customHeight="true" spans="1:16">
      <c r="A5" s="29">
        <v>2</v>
      </c>
      <c r="B5" s="229" t="s">
        <v>14894</v>
      </c>
      <c r="C5" s="22" t="s">
        <v>14895</v>
      </c>
      <c r="D5" s="22" t="s">
        <v>14896</v>
      </c>
      <c r="E5" s="22" t="s">
        <v>14897</v>
      </c>
      <c r="F5" s="19" t="s">
        <v>44</v>
      </c>
      <c r="G5" s="19" t="s">
        <v>40</v>
      </c>
      <c r="H5" s="20">
        <v>399</v>
      </c>
      <c r="I5" s="20"/>
      <c r="J5" s="20"/>
      <c r="K5" s="27" t="s">
        <v>31</v>
      </c>
      <c r="L5" s="233" t="s">
        <v>14898</v>
      </c>
      <c r="M5" s="87" t="s">
        <v>14643</v>
      </c>
      <c r="N5" s="87"/>
      <c r="O5" s="236" t="s">
        <v>7378</v>
      </c>
      <c r="P5" s="236" t="s">
        <v>7378</v>
      </c>
    </row>
    <row r="6" s="1" customFormat="true" ht="256.5" customHeight="true" spans="1:16">
      <c r="A6" s="29">
        <v>3</v>
      </c>
      <c r="B6" s="229" t="s">
        <v>14899</v>
      </c>
      <c r="C6" s="22" t="s">
        <v>14900</v>
      </c>
      <c r="D6" s="22" t="s">
        <v>14901</v>
      </c>
      <c r="E6" s="22" t="s">
        <v>14902</v>
      </c>
      <c r="F6" s="19" t="s">
        <v>44</v>
      </c>
      <c r="G6" s="19" t="s">
        <v>40</v>
      </c>
      <c r="H6" s="20">
        <v>599</v>
      </c>
      <c r="I6" s="20"/>
      <c r="J6" s="20"/>
      <c r="K6" s="27" t="s">
        <v>31</v>
      </c>
      <c r="L6" s="233" t="s">
        <v>14898</v>
      </c>
      <c r="M6" s="87" t="s">
        <v>14643</v>
      </c>
      <c r="N6" s="87"/>
      <c r="O6" s="236" t="s">
        <v>7378</v>
      </c>
      <c r="P6" s="236" t="s">
        <v>7378</v>
      </c>
    </row>
    <row r="7" s="1" customFormat="true" ht="241.5" customHeight="true" spans="1:16">
      <c r="A7" s="29">
        <v>4</v>
      </c>
      <c r="B7" s="229" t="s">
        <v>14903</v>
      </c>
      <c r="C7" s="22" t="s">
        <v>14904</v>
      </c>
      <c r="D7" s="22" t="s">
        <v>14905</v>
      </c>
      <c r="E7" s="22" t="s">
        <v>14906</v>
      </c>
      <c r="F7" s="19" t="s">
        <v>44</v>
      </c>
      <c r="G7" s="19" t="s">
        <v>40</v>
      </c>
      <c r="H7" s="20">
        <v>378</v>
      </c>
      <c r="I7" s="20"/>
      <c r="J7" s="20"/>
      <c r="K7" s="27" t="s">
        <v>31</v>
      </c>
      <c r="L7" s="234"/>
      <c r="M7" s="87" t="s">
        <v>14643</v>
      </c>
      <c r="N7" s="87"/>
      <c r="O7" s="236" t="s">
        <v>7378</v>
      </c>
      <c r="P7" s="236" t="s">
        <v>7378</v>
      </c>
    </row>
    <row r="8" s="1" customFormat="true" ht="241.5" customHeight="true" spans="1:16">
      <c r="A8" s="29">
        <v>5</v>
      </c>
      <c r="B8" s="229" t="s">
        <v>14907</v>
      </c>
      <c r="C8" s="22" t="s">
        <v>14908</v>
      </c>
      <c r="D8" s="22" t="s">
        <v>14909</v>
      </c>
      <c r="E8" s="22" t="s">
        <v>14910</v>
      </c>
      <c r="F8" s="19" t="s">
        <v>44</v>
      </c>
      <c r="G8" s="19" t="s">
        <v>40</v>
      </c>
      <c r="H8" s="20">
        <v>780</v>
      </c>
      <c r="I8" s="20"/>
      <c r="J8" s="20"/>
      <c r="K8" s="27" t="s">
        <v>31</v>
      </c>
      <c r="L8" s="233" t="s">
        <v>14898</v>
      </c>
      <c r="M8" s="87" t="s">
        <v>14643</v>
      </c>
      <c r="N8" s="87"/>
      <c r="O8" s="236" t="s">
        <v>7378</v>
      </c>
      <c r="P8" s="236" t="s">
        <v>7378</v>
      </c>
    </row>
    <row r="9" s="1" customFormat="true" ht="241.5" customHeight="true" spans="1:16">
      <c r="A9" s="29">
        <v>6</v>
      </c>
      <c r="B9" s="229" t="s">
        <v>14911</v>
      </c>
      <c r="C9" s="22" t="s">
        <v>14912</v>
      </c>
      <c r="D9" s="22" t="s">
        <v>14913</v>
      </c>
      <c r="E9" s="22" t="s">
        <v>14914</v>
      </c>
      <c r="F9" s="19" t="s">
        <v>44</v>
      </c>
      <c r="G9" s="19" t="s">
        <v>188</v>
      </c>
      <c r="H9" s="20">
        <v>80</v>
      </c>
      <c r="I9" s="20"/>
      <c r="J9" s="20"/>
      <c r="K9" s="27" t="s">
        <v>31</v>
      </c>
      <c r="L9" s="233" t="s">
        <v>14915</v>
      </c>
      <c r="M9" s="87" t="s">
        <v>14643</v>
      </c>
      <c r="N9" s="87"/>
      <c r="O9" s="236" t="s">
        <v>7378</v>
      </c>
      <c r="P9" s="236" t="s">
        <v>7378</v>
      </c>
    </row>
    <row r="10" s="1" customFormat="true" ht="106.5" customHeight="true" spans="1:16">
      <c r="A10" s="29">
        <v>7</v>
      </c>
      <c r="B10" s="229" t="s">
        <v>14916</v>
      </c>
      <c r="C10" s="22" t="s">
        <v>14917</v>
      </c>
      <c r="D10" s="21"/>
      <c r="E10" s="21"/>
      <c r="F10" s="19" t="s">
        <v>44</v>
      </c>
      <c r="G10" s="19" t="s">
        <v>188</v>
      </c>
      <c r="H10" s="20">
        <v>80</v>
      </c>
      <c r="I10" s="20"/>
      <c r="J10" s="20"/>
      <c r="K10" s="27" t="s">
        <v>31</v>
      </c>
      <c r="L10" s="234"/>
      <c r="M10" s="87" t="s">
        <v>14643</v>
      </c>
      <c r="N10" s="87"/>
      <c r="O10" s="236" t="s">
        <v>7378</v>
      </c>
      <c r="P10" s="236" t="s">
        <v>7378</v>
      </c>
    </row>
    <row r="11" s="1" customFormat="true" ht="196.5" customHeight="true" spans="1:16">
      <c r="A11" s="29">
        <v>8</v>
      </c>
      <c r="B11" s="229" t="s">
        <v>14918</v>
      </c>
      <c r="C11" s="22" t="s">
        <v>14919</v>
      </c>
      <c r="D11" s="22" t="s">
        <v>14920</v>
      </c>
      <c r="E11" s="22" t="s">
        <v>14921</v>
      </c>
      <c r="F11" s="19" t="s">
        <v>39</v>
      </c>
      <c r="G11" s="19" t="s">
        <v>40</v>
      </c>
      <c r="H11" s="20">
        <v>20</v>
      </c>
      <c r="I11" s="20"/>
      <c r="J11" s="20"/>
      <c r="K11" s="27" t="s">
        <v>31</v>
      </c>
      <c r="L11" s="234"/>
      <c r="M11" s="87" t="s">
        <v>14643</v>
      </c>
      <c r="N11" s="87"/>
      <c r="O11" s="236" t="s">
        <v>7378</v>
      </c>
      <c r="P11" s="236" t="s">
        <v>7378</v>
      </c>
    </row>
    <row r="12" s="1" customFormat="true" ht="196.5" customHeight="true" spans="1:16">
      <c r="A12" s="29">
        <v>9</v>
      </c>
      <c r="B12" s="229" t="s">
        <v>14922</v>
      </c>
      <c r="C12" s="22" t="s">
        <v>14923</v>
      </c>
      <c r="D12" s="22" t="s">
        <v>14924</v>
      </c>
      <c r="E12" s="22" t="s">
        <v>14925</v>
      </c>
      <c r="F12" s="19" t="s">
        <v>39</v>
      </c>
      <c r="G12" s="19" t="s">
        <v>188</v>
      </c>
      <c r="H12" s="20">
        <v>10</v>
      </c>
      <c r="I12" s="20"/>
      <c r="J12" s="20"/>
      <c r="K12" s="27" t="s">
        <v>31</v>
      </c>
      <c r="L12" s="234"/>
      <c r="M12" s="87" t="s">
        <v>14643</v>
      </c>
      <c r="N12" s="87"/>
      <c r="O12" s="236" t="s">
        <v>7378</v>
      </c>
      <c r="P12" s="236" t="s">
        <v>7378</v>
      </c>
    </row>
    <row r="13" s="1" customFormat="true" ht="196.5" customHeight="true" spans="1:16">
      <c r="A13" s="29">
        <v>10</v>
      </c>
      <c r="B13" s="229" t="s">
        <v>14926</v>
      </c>
      <c r="C13" s="22" t="s">
        <v>14927</v>
      </c>
      <c r="D13" s="22" t="s">
        <v>14928</v>
      </c>
      <c r="E13" s="22" t="s">
        <v>14929</v>
      </c>
      <c r="F13" s="19" t="s">
        <v>29</v>
      </c>
      <c r="G13" s="19" t="s">
        <v>188</v>
      </c>
      <c r="H13" s="20">
        <v>50</v>
      </c>
      <c r="I13" s="20"/>
      <c r="J13" s="20"/>
      <c r="K13" s="27" t="s">
        <v>31</v>
      </c>
      <c r="L13" s="233" t="s">
        <v>14930</v>
      </c>
      <c r="M13" s="87" t="s">
        <v>14643</v>
      </c>
      <c r="N13" s="87"/>
      <c r="O13" s="236" t="s">
        <v>7378</v>
      </c>
      <c r="P13" s="236" t="s">
        <v>7378</v>
      </c>
    </row>
    <row r="14" s="1" customFormat="true" ht="196.5" customHeight="true" spans="1:16">
      <c r="A14" s="29">
        <v>11</v>
      </c>
      <c r="B14" s="229" t="s">
        <v>14931</v>
      </c>
      <c r="C14" s="22" t="s">
        <v>14932</v>
      </c>
      <c r="D14" s="22" t="s">
        <v>14933</v>
      </c>
      <c r="E14" s="22" t="s">
        <v>14934</v>
      </c>
      <c r="F14" s="19" t="s">
        <v>39</v>
      </c>
      <c r="G14" s="19" t="s">
        <v>40</v>
      </c>
      <c r="H14" s="20">
        <v>78</v>
      </c>
      <c r="I14" s="20"/>
      <c r="J14" s="20"/>
      <c r="K14" s="27" t="s">
        <v>31</v>
      </c>
      <c r="L14" s="234"/>
      <c r="M14" s="87" t="s">
        <v>14643</v>
      </c>
      <c r="N14" s="87"/>
      <c r="O14" s="236" t="s">
        <v>7378</v>
      </c>
      <c r="P14" s="236" t="s">
        <v>7378</v>
      </c>
    </row>
    <row r="15" s="1" customFormat="true" ht="166.5" customHeight="true" spans="1:16">
      <c r="A15" s="29">
        <v>12</v>
      </c>
      <c r="B15" s="229" t="s">
        <v>14935</v>
      </c>
      <c r="C15" s="22" t="s">
        <v>14936</v>
      </c>
      <c r="D15" s="22" t="s">
        <v>14937</v>
      </c>
      <c r="E15" s="22" t="s">
        <v>14938</v>
      </c>
      <c r="F15" s="19" t="s">
        <v>39</v>
      </c>
      <c r="G15" s="19" t="s">
        <v>40</v>
      </c>
      <c r="H15" s="20">
        <v>129</v>
      </c>
      <c r="I15" s="20"/>
      <c r="J15" s="20"/>
      <c r="K15" s="27" t="s">
        <v>31</v>
      </c>
      <c r="L15" s="233" t="s">
        <v>14939</v>
      </c>
      <c r="M15" s="87" t="s">
        <v>14643</v>
      </c>
      <c r="N15" s="87"/>
      <c r="O15" s="236" t="s">
        <v>7378</v>
      </c>
      <c r="P15" s="236" t="s">
        <v>7378</v>
      </c>
    </row>
    <row r="16" s="1" customFormat="true" ht="151.5" customHeight="true" spans="1:16">
      <c r="A16" s="29">
        <v>13</v>
      </c>
      <c r="B16" s="229" t="s">
        <v>14940</v>
      </c>
      <c r="C16" s="22" t="s">
        <v>14941</v>
      </c>
      <c r="D16" s="22" t="s">
        <v>14942</v>
      </c>
      <c r="E16" s="22" t="s">
        <v>14943</v>
      </c>
      <c r="F16" s="19" t="s">
        <v>39</v>
      </c>
      <c r="G16" s="19" t="s">
        <v>40</v>
      </c>
      <c r="H16" s="20">
        <v>260</v>
      </c>
      <c r="I16" s="20"/>
      <c r="J16" s="20"/>
      <c r="K16" s="27" t="s">
        <v>31</v>
      </c>
      <c r="L16" s="234"/>
      <c r="M16" s="87" t="s">
        <v>14643</v>
      </c>
      <c r="N16" s="87"/>
      <c r="O16" s="236" t="s">
        <v>7378</v>
      </c>
      <c r="P16" s="236" t="s">
        <v>7378</v>
      </c>
    </row>
    <row r="17" s="1" customFormat="true" ht="211.5" customHeight="true" spans="1:16">
      <c r="A17" s="29">
        <v>14</v>
      </c>
      <c r="B17" s="229" t="s">
        <v>14944</v>
      </c>
      <c r="C17" s="22" t="s">
        <v>14945</v>
      </c>
      <c r="D17" s="22" t="s">
        <v>14946</v>
      </c>
      <c r="E17" s="22" t="s">
        <v>14947</v>
      </c>
      <c r="F17" s="19" t="s">
        <v>39</v>
      </c>
      <c r="G17" s="19" t="s">
        <v>40</v>
      </c>
      <c r="H17" s="20">
        <v>520</v>
      </c>
      <c r="I17" s="20">
        <v>468</v>
      </c>
      <c r="J17" s="20"/>
      <c r="K17" s="27" t="s">
        <v>31</v>
      </c>
      <c r="L17" s="235"/>
      <c r="M17" s="87" t="s">
        <v>14643</v>
      </c>
      <c r="N17" s="87"/>
      <c r="O17" s="236" t="s">
        <v>7378</v>
      </c>
      <c r="P17" s="236" t="s">
        <v>7378</v>
      </c>
    </row>
    <row r="18" s="1" customFormat="true" ht="61.5" customHeight="true" spans="1:16">
      <c r="A18" s="29">
        <v>15</v>
      </c>
      <c r="B18" s="229" t="s">
        <v>14948</v>
      </c>
      <c r="C18" s="22" t="s">
        <v>14949</v>
      </c>
      <c r="D18" s="22"/>
      <c r="E18" s="21"/>
      <c r="F18" s="19" t="s">
        <v>39</v>
      </c>
      <c r="G18" s="19" t="s">
        <v>40</v>
      </c>
      <c r="H18" s="20"/>
      <c r="I18" s="45"/>
      <c r="J18" s="45"/>
      <c r="K18" s="27"/>
      <c r="L18" s="234" t="s">
        <v>14950</v>
      </c>
      <c r="M18" s="87" t="s">
        <v>14643</v>
      </c>
      <c r="N18" s="87"/>
      <c r="O18" s="236" t="s">
        <v>7378</v>
      </c>
      <c r="P18" s="236" t="s">
        <v>7378</v>
      </c>
    </row>
    <row r="19" s="1" customFormat="true" ht="211.5" customHeight="true" spans="1:16">
      <c r="A19" s="29">
        <v>16</v>
      </c>
      <c r="B19" s="229" t="s">
        <v>14951</v>
      </c>
      <c r="C19" s="22" t="s">
        <v>14952</v>
      </c>
      <c r="D19" s="22" t="s">
        <v>14953</v>
      </c>
      <c r="E19" s="22" t="s">
        <v>14954</v>
      </c>
      <c r="F19" s="19" t="s">
        <v>39</v>
      </c>
      <c r="G19" s="19" t="s">
        <v>40</v>
      </c>
      <c r="H19" s="20">
        <v>520</v>
      </c>
      <c r="I19" s="20">
        <v>468</v>
      </c>
      <c r="J19" s="20"/>
      <c r="K19" s="27" t="s">
        <v>31</v>
      </c>
      <c r="L19" s="233" t="s">
        <v>14955</v>
      </c>
      <c r="M19" s="87" t="s">
        <v>14643</v>
      </c>
      <c r="N19" s="87"/>
      <c r="O19" s="236" t="s">
        <v>7378</v>
      </c>
      <c r="P19" s="236" t="s">
        <v>7378</v>
      </c>
    </row>
    <row r="20" s="1" customFormat="true" ht="61.5" customHeight="true" spans="1:16">
      <c r="A20" s="29">
        <v>17</v>
      </c>
      <c r="B20" s="229" t="s">
        <v>14956</v>
      </c>
      <c r="C20" s="22" t="s">
        <v>14957</v>
      </c>
      <c r="D20" s="22"/>
      <c r="E20" s="21"/>
      <c r="F20" s="19" t="s">
        <v>39</v>
      </c>
      <c r="G20" s="19" t="s">
        <v>40</v>
      </c>
      <c r="H20" s="20"/>
      <c r="I20" s="45"/>
      <c r="J20" s="45"/>
      <c r="K20" s="27"/>
      <c r="L20" s="234" t="s">
        <v>14950</v>
      </c>
      <c r="M20" s="87" t="s">
        <v>14643</v>
      </c>
      <c r="N20" s="87"/>
      <c r="O20" s="236" t="s">
        <v>7378</v>
      </c>
      <c r="P20" s="236" t="s">
        <v>7378</v>
      </c>
    </row>
    <row r="21" s="1" customFormat="true" ht="226.5" customHeight="true" spans="1:16">
      <c r="A21" s="29">
        <v>18</v>
      </c>
      <c r="B21" s="229" t="s">
        <v>14958</v>
      </c>
      <c r="C21" s="22" t="s">
        <v>14959</v>
      </c>
      <c r="D21" s="22" t="s">
        <v>14960</v>
      </c>
      <c r="E21" s="22" t="s">
        <v>14961</v>
      </c>
      <c r="F21" s="19" t="s">
        <v>39</v>
      </c>
      <c r="G21" s="19" t="s">
        <v>40</v>
      </c>
      <c r="H21" s="20">
        <v>400</v>
      </c>
      <c r="I21" s="20">
        <v>360</v>
      </c>
      <c r="J21" s="20"/>
      <c r="K21" s="27" t="s">
        <v>31</v>
      </c>
      <c r="L21" s="233" t="s">
        <v>14962</v>
      </c>
      <c r="M21" s="87" t="s">
        <v>14643</v>
      </c>
      <c r="N21" s="87"/>
      <c r="O21" s="236" t="s">
        <v>7378</v>
      </c>
      <c r="P21" s="236" t="s">
        <v>7378</v>
      </c>
    </row>
    <row r="22" s="1" customFormat="true" ht="91.5" customHeight="true" spans="1:16">
      <c r="A22" s="29">
        <v>19</v>
      </c>
      <c r="B22" s="229" t="s">
        <v>14963</v>
      </c>
      <c r="C22" s="22" t="s">
        <v>14964</v>
      </c>
      <c r="D22" s="21"/>
      <c r="E22" s="21"/>
      <c r="F22" s="19" t="s">
        <v>39</v>
      </c>
      <c r="G22" s="19" t="s">
        <v>40</v>
      </c>
      <c r="H22" s="20"/>
      <c r="I22" s="45"/>
      <c r="J22" s="45"/>
      <c r="K22" s="27"/>
      <c r="L22" s="234" t="s">
        <v>14950</v>
      </c>
      <c r="M22" s="87" t="s">
        <v>14643</v>
      </c>
      <c r="N22" s="87"/>
      <c r="O22" s="236" t="s">
        <v>7378</v>
      </c>
      <c r="P22" s="236" t="s">
        <v>7378</v>
      </c>
    </row>
  </sheetData>
  <mergeCells count="34">
    <mergeCell ref="A1:P1"/>
    <mergeCell ref="H2:K2"/>
    <mergeCell ref="H3:I3"/>
    <mergeCell ref="H4:J4"/>
    <mergeCell ref="H5:J5"/>
    <mergeCell ref="H6:J6"/>
    <mergeCell ref="H7:J7"/>
    <mergeCell ref="H8:J8"/>
    <mergeCell ref="H9:J9"/>
    <mergeCell ref="H10:J10"/>
    <mergeCell ref="H11:J11"/>
    <mergeCell ref="H12:J12"/>
    <mergeCell ref="H13:J13"/>
    <mergeCell ref="H14:J14"/>
    <mergeCell ref="H15:J15"/>
    <mergeCell ref="H16:J16"/>
    <mergeCell ref="I17:J17"/>
    <mergeCell ref="I18:J18"/>
    <mergeCell ref="I19:J19"/>
    <mergeCell ref="I20:J20"/>
    <mergeCell ref="I21:J21"/>
    <mergeCell ref="I22:J22"/>
    <mergeCell ref="A2:A3"/>
    <mergeCell ref="B2:B3"/>
    <mergeCell ref="C2:C3"/>
    <mergeCell ref="D2:D3"/>
    <mergeCell ref="E2:E3"/>
    <mergeCell ref="F2:F3"/>
    <mergeCell ref="G2:G3"/>
    <mergeCell ref="L2:L3"/>
    <mergeCell ref="M2:M3"/>
    <mergeCell ref="N2:N3"/>
    <mergeCell ref="O2:O3"/>
    <mergeCell ref="P2:P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topLeftCell="A15" workbookViewId="0">
      <selection activeCell="O48" sqref="O48"/>
    </sheetView>
  </sheetViews>
  <sheetFormatPr defaultColWidth="9" defaultRowHeight="15.75"/>
  <cols>
    <col min="1" max="1" width="9" style="71"/>
    <col min="2" max="2" width="22.75" style="71" customWidth="true"/>
    <col min="3" max="3" width="23" style="71" customWidth="true"/>
    <col min="4" max="4" width="9" style="71"/>
    <col min="5" max="5" width="19" style="71" customWidth="true"/>
    <col min="6" max="10" width="9" style="71"/>
    <col min="11" max="11" width="21.25" style="71" customWidth="true"/>
    <col min="12" max="13" width="9" style="71"/>
    <col min="14" max="14" width="12.875" style="71" customWidth="true"/>
    <col min="15" max="15" width="25.125" style="71" customWidth="true"/>
    <col min="16" max="16384" width="9" style="71"/>
  </cols>
  <sheetData>
    <row r="1" ht="165" customHeight="true" spans="1:15">
      <c r="A1" s="194" t="s">
        <v>14965</v>
      </c>
      <c r="B1" s="194"/>
      <c r="C1" s="194"/>
      <c r="D1" s="194"/>
      <c r="E1" s="194"/>
      <c r="F1" s="194"/>
      <c r="G1" s="194"/>
      <c r="H1" s="194"/>
      <c r="I1" s="194"/>
      <c r="J1" s="194"/>
      <c r="K1" s="194"/>
      <c r="L1" s="194"/>
      <c r="M1" s="194"/>
      <c r="N1" s="194"/>
      <c r="O1" s="194"/>
    </row>
    <row r="2" s="71" customFormat="true" ht="17.25" customHeight="true" spans="1:15">
      <c r="A2" s="195" t="s">
        <v>1</v>
      </c>
      <c r="B2" s="196" t="s">
        <v>14625</v>
      </c>
      <c r="C2" s="196" t="s">
        <v>14626</v>
      </c>
      <c r="D2" s="196" t="s">
        <v>14627</v>
      </c>
      <c r="E2" s="196" t="s">
        <v>14628</v>
      </c>
      <c r="F2" s="196" t="s">
        <v>8</v>
      </c>
      <c r="G2" s="196" t="s">
        <v>14885</v>
      </c>
      <c r="H2" s="202" t="s">
        <v>14630</v>
      </c>
      <c r="I2" s="202"/>
      <c r="J2" s="196"/>
      <c r="K2" s="209" t="s">
        <v>14631</v>
      </c>
      <c r="L2" s="210" t="s">
        <v>14</v>
      </c>
      <c r="M2" s="210" t="s">
        <v>15</v>
      </c>
      <c r="N2" s="210" t="s">
        <v>16</v>
      </c>
      <c r="O2" s="210" t="s">
        <v>17</v>
      </c>
    </row>
    <row r="3" s="71" customFormat="true" ht="16.5" spans="1:15">
      <c r="A3" s="195"/>
      <c r="B3" s="196"/>
      <c r="C3" s="196"/>
      <c r="D3" s="196"/>
      <c r="E3" s="196"/>
      <c r="F3" s="196"/>
      <c r="G3" s="196"/>
      <c r="H3" s="203" t="s">
        <v>14886</v>
      </c>
      <c r="I3" s="203" t="s">
        <v>14887</v>
      </c>
      <c r="J3" s="203" t="s">
        <v>14888</v>
      </c>
      <c r="K3" s="209"/>
      <c r="L3" s="211"/>
      <c r="M3" s="211"/>
      <c r="N3" s="211"/>
      <c r="O3" s="211"/>
    </row>
    <row r="4" s="193" customFormat="true" ht="13.5" spans="1:15">
      <c r="A4" s="197"/>
      <c r="B4" s="198">
        <v>311202</v>
      </c>
      <c r="C4" s="199" t="s">
        <v>14966</v>
      </c>
      <c r="D4" s="199"/>
      <c r="E4" s="199"/>
      <c r="F4" s="204"/>
      <c r="G4" s="204"/>
      <c r="H4" s="205"/>
      <c r="I4" s="205"/>
      <c r="J4" s="205"/>
      <c r="K4" s="212"/>
      <c r="L4" s="213"/>
      <c r="M4" s="213"/>
      <c r="N4" s="224"/>
      <c r="O4" s="213"/>
    </row>
    <row r="5" s="71" customFormat="true" ht="346.5" customHeight="true" spans="1:15">
      <c r="A5" s="200" t="s">
        <v>14967</v>
      </c>
      <c r="B5" s="552" t="s">
        <v>14968</v>
      </c>
      <c r="C5" s="201" t="s">
        <v>14969</v>
      </c>
      <c r="D5" s="201" t="s">
        <v>14970</v>
      </c>
      <c r="E5" s="201" t="s">
        <v>14971</v>
      </c>
      <c r="F5" s="85" t="s">
        <v>39</v>
      </c>
      <c r="G5" s="85" t="s">
        <v>40</v>
      </c>
      <c r="H5" s="84">
        <v>17</v>
      </c>
      <c r="I5" s="84"/>
      <c r="J5" s="90" t="s">
        <v>31</v>
      </c>
      <c r="K5" s="214" t="s">
        <v>14972</v>
      </c>
      <c r="L5" s="78"/>
      <c r="M5" s="78"/>
      <c r="N5" s="225"/>
      <c r="O5" s="78" t="s">
        <v>14973</v>
      </c>
    </row>
    <row r="6" s="71" customFormat="true" ht="166.5" customHeight="true" spans="1:15">
      <c r="A6" s="200" t="s">
        <v>4357</v>
      </c>
      <c r="B6" s="552" t="s">
        <v>14974</v>
      </c>
      <c r="C6" s="201" t="s">
        <v>14975</v>
      </c>
      <c r="D6" s="201" t="s">
        <v>14976</v>
      </c>
      <c r="E6" s="201" t="s">
        <v>14977</v>
      </c>
      <c r="F6" s="85" t="s">
        <v>39</v>
      </c>
      <c r="G6" s="85" t="s">
        <v>14978</v>
      </c>
      <c r="H6" s="84">
        <v>26</v>
      </c>
      <c r="I6" s="84"/>
      <c r="J6" s="90" t="s">
        <v>31</v>
      </c>
      <c r="K6" s="214" t="s">
        <v>14979</v>
      </c>
      <c r="L6" s="78"/>
      <c r="M6" s="78"/>
      <c r="N6" s="225"/>
      <c r="O6" s="78" t="s">
        <v>14973</v>
      </c>
    </row>
    <row r="7" s="71" customFormat="true" ht="166.5" customHeight="true" spans="1:15">
      <c r="A7" s="200" t="s">
        <v>14980</v>
      </c>
      <c r="B7" s="552" t="s">
        <v>14981</v>
      </c>
      <c r="C7" s="201" t="s">
        <v>14982</v>
      </c>
      <c r="D7" s="201" t="s">
        <v>14983</v>
      </c>
      <c r="E7" s="201" t="s">
        <v>14977</v>
      </c>
      <c r="F7" s="85" t="s">
        <v>29</v>
      </c>
      <c r="G7" s="85" t="s">
        <v>80</v>
      </c>
      <c r="H7" s="84">
        <v>55</v>
      </c>
      <c r="I7" s="84"/>
      <c r="J7" s="90" t="s">
        <v>31</v>
      </c>
      <c r="K7" s="215"/>
      <c r="L7" s="78"/>
      <c r="M7" s="78"/>
      <c r="N7" s="225"/>
      <c r="O7" s="78" t="s">
        <v>14973</v>
      </c>
    </row>
    <row r="8" s="71" customFormat="true" ht="181.5" customHeight="true" spans="1:15">
      <c r="A8" s="200" t="s">
        <v>14984</v>
      </c>
      <c r="B8" s="552" t="s">
        <v>14985</v>
      </c>
      <c r="C8" s="201" t="s">
        <v>14986</v>
      </c>
      <c r="D8" s="201" t="s">
        <v>14987</v>
      </c>
      <c r="E8" s="201" t="s">
        <v>14988</v>
      </c>
      <c r="F8" s="85" t="s">
        <v>39</v>
      </c>
      <c r="G8" s="85" t="s">
        <v>14978</v>
      </c>
      <c r="H8" s="84">
        <v>195</v>
      </c>
      <c r="I8" s="84"/>
      <c r="J8" s="90" t="s">
        <v>31</v>
      </c>
      <c r="K8" s="215"/>
      <c r="L8" s="78"/>
      <c r="M8" s="78"/>
      <c r="N8" s="225"/>
      <c r="O8" s="78" t="s">
        <v>14973</v>
      </c>
    </row>
    <row r="9" s="71" customFormat="true" ht="61.5" customHeight="true" spans="1:15">
      <c r="A9" s="200" t="s">
        <v>4271</v>
      </c>
      <c r="B9" s="552" t="s">
        <v>14989</v>
      </c>
      <c r="C9" s="201" t="s">
        <v>14990</v>
      </c>
      <c r="D9" s="201"/>
      <c r="E9" s="83"/>
      <c r="F9" s="85" t="s">
        <v>39</v>
      </c>
      <c r="G9" s="85" t="s">
        <v>14978</v>
      </c>
      <c r="H9" s="84">
        <v>195</v>
      </c>
      <c r="I9" s="84"/>
      <c r="J9" s="90" t="s">
        <v>31</v>
      </c>
      <c r="K9" s="215"/>
      <c r="L9" s="78"/>
      <c r="M9" s="78"/>
      <c r="N9" s="225"/>
      <c r="O9" s="78" t="s">
        <v>14973</v>
      </c>
    </row>
    <row r="10" s="71" customFormat="true" ht="181.5" customHeight="true" spans="1:15">
      <c r="A10" s="200" t="s">
        <v>4050</v>
      </c>
      <c r="B10" s="552" t="s">
        <v>14991</v>
      </c>
      <c r="C10" s="201" t="s">
        <v>14992</v>
      </c>
      <c r="D10" s="201" t="s">
        <v>14993</v>
      </c>
      <c r="E10" s="201" t="s">
        <v>14994</v>
      </c>
      <c r="F10" s="85" t="s">
        <v>29</v>
      </c>
      <c r="G10" s="85" t="s">
        <v>14978</v>
      </c>
      <c r="H10" s="84">
        <v>553</v>
      </c>
      <c r="I10" s="84"/>
      <c r="J10" s="90" t="s">
        <v>31</v>
      </c>
      <c r="K10" s="215"/>
      <c r="L10" s="78"/>
      <c r="M10" s="78"/>
      <c r="N10" s="225"/>
      <c r="O10" s="78" t="s">
        <v>14973</v>
      </c>
    </row>
    <row r="11" s="71" customFormat="true" ht="181.5" customHeight="true" spans="1:15">
      <c r="A11" s="200" t="s">
        <v>14995</v>
      </c>
      <c r="B11" s="552" t="s">
        <v>14996</v>
      </c>
      <c r="C11" s="201" t="s">
        <v>14997</v>
      </c>
      <c r="D11" s="201" t="s">
        <v>14998</v>
      </c>
      <c r="E11" s="201" t="s">
        <v>14999</v>
      </c>
      <c r="F11" s="85" t="s">
        <v>29</v>
      </c>
      <c r="G11" s="85" t="s">
        <v>14978</v>
      </c>
      <c r="H11" s="84">
        <v>449</v>
      </c>
      <c r="I11" s="84"/>
      <c r="J11" s="90" t="s">
        <v>31</v>
      </c>
      <c r="K11" s="215"/>
      <c r="L11" s="78"/>
      <c r="M11" s="78"/>
      <c r="N11" s="225"/>
      <c r="O11" s="78" t="s">
        <v>14973</v>
      </c>
    </row>
    <row r="12" s="71" customFormat="true" ht="136.5" customHeight="true" spans="1:15">
      <c r="A12" s="200" t="s">
        <v>4055</v>
      </c>
      <c r="B12" s="552" t="s">
        <v>15000</v>
      </c>
      <c r="C12" s="201" t="s">
        <v>15001</v>
      </c>
      <c r="D12" s="201" t="s">
        <v>15002</v>
      </c>
      <c r="E12" s="201" t="s">
        <v>15003</v>
      </c>
      <c r="F12" s="85" t="s">
        <v>39</v>
      </c>
      <c r="G12" s="85" t="s">
        <v>80</v>
      </c>
      <c r="H12" s="84">
        <v>207</v>
      </c>
      <c r="I12" s="84"/>
      <c r="J12" s="90" t="s">
        <v>31</v>
      </c>
      <c r="K12" s="214" t="s">
        <v>15004</v>
      </c>
      <c r="L12" s="78"/>
      <c r="M12" s="78"/>
      <c r="N12" s="225"/>
      <c r="O12" s="78" t="s">
        <v>14973</v>
      </c>
    </row>
    <row r="13" s="71" customFormat="true" ht="346.5" customHeight="true" spans="1:15">
      <c r="A13" s="200" t="s">
        <v>15005</v>
      </c>
      <c r="B13" s="552" t="s">
        <v>15006</v>
      </c>
      <c r="C13" s="201" t="s">
        <v>15007</v>
      </c>
      <c r="D13" s="201" t="s">
        <v>15008</v>
      </c>
      <c r="E13" s="201" t="s">
        <v>15009</v>
      </c>
      <c r="F13" s="85" t="s">
        <v>39</v>
      </c>
      <c r="G13" s="85" t="s">
        <v>40</v>
      </c>
      <c r="H13" s="84">
        <v>208</v>
      </c>
      <c r="I13" s="84"/>
      <c r="J13" s="90" t="s">
        <v>31</v>
      </c>
      <c r="K13" s="214" t="s">
        <v>15010</v>
      </c>
      <c r="L13" s="78"/>
      <c r="M13" s="78"/>
      <c r="N13" s="225"/>
      <c r="O13" s="78" t="s">
        <v>14973</v>
      </c>
    </row>
    <row r="14" s="71" customFormat="true" ht="361.5" customHeight="true" spans="1:15">
      <c r="A14" s="200" t="s">
        <v>4283</v>
      </c>
      <c r="B14" s="552" t="s">
        <v>15011</v>
      </c>
      <c r="C14" s="201" t="s">
        <v>15012</v>
      </c>
      <c r="D14" s="201" t="s">
        <v>15013</v>
      </c>
      <c r="E14" s="201" t="s">
        <v>15014</v>
      </c>
      <c r="F14" s="85" t="s">
        <v>39</v>
      </c>
      <c r="G14" s="85" t="s">
        <v>188</v>
      </c>
      <c r="H14" s="84">
        <v>600</v>
      </c>
      <c r="I14" s="84"/>
      <c r="J14" s="90" t="s">
        <v>31</v>
      </c>
      <c r="K14" s="214" t="s">
        <v>15015</v>
      </c>
      <c r="L14" s="78"/>
      <c r="M14" s="78"/>
      <c r="N14" s="225"/>
      <c r="O14" s="78" t="s">
        <v>14973</v>
      </c>
    </row>
    <row r="15" s="71" customFormat="true" ht="316.5" customHeight="true" spans="1:15">
      <c r="A15" s="200" t="s">
        <v>15016</v>
      </c>
      <c r="B15" s="552" t="s">
        <v>15017</v>
      </c>
      <c r="C15" s="201" t="s">
        <v>15018</v>
      </c>
      <c r="D15" s="201" t="s">
        <v>15019</v>
      </c>
      <c r="E15" s="201" t="s">
        <v>15020</v>
      </c>
      <c r="F15" s="85" t="s">
        <v>29</v>
      </c>
      <c r="G15" s="85" t="s">
        <v>40</v>
      </c>
      <c r="H15" s="85" t="s">
        <v>70</v>
      </c>
      <c r="I15" s="85"/>
      <c r="J15" s="90" t="s">
        <v>31</v>
      </c>
      <c r="K15" s="215"/>
      <c r="L15" s="78"/>
      <c r="M15" s="78"/>
      <c r="N15" s="225"/>
      <c r="O15" s="78" t="s">
        <v>14973</v>
      </c>
    </row>
    <row r="16" s="71" customFormat="true" ht="136.5" customHeight="true" spans="1:15">
      <c r="A16" s="200" t="s">
        <v>3993</v>
      </c>
      <c r="B16" s="552" t="s">
        <v>15021</v>
      </c>
      <c r="C16" s="201" t="s">
        <v>15022</v>
      </c>
      <c r="D16" s="201" t="s">
        <v>15023</v>
      </c>
      <c r="E16" s="201" t="s">
        <v>15024</v>
      </c>
      <c r="F16" s="85" t="s">
        <v>29</v>
      </c>
      <c r="G16" s="85" t="s">
        <v>40</v>
      </c>
      <c r="H16" s="85" t="s">
        <v>70</v>
      </c>
      <c r="I16" s="85"/>
      <c r="J16" s="90" t="s">
        <v>31</v>
      </c>
      <c r="K16" s="215"/>
      <c r="L16" s="78"/>
      <c r="M16" s="78"/>
      <c r="N16" s="225"/>
      <c r="O16" s="78" t="s">
        <v>14973</v>
      </c>
    </row>
    <row r="17" s="71" customFormat="true" ht="211.5" customHeight="true" spans="1:15">
      <c r="A17" s="200" t="s">
        <v>15025</v>
      </c>
      <c r="B17" s="552" t="s">
        <v>15026</v>
      </c>
      <c r="C17" s="201" t="s">
        <v>15027</v>
      </c>
      <c r="D17" s="201" t="s">
        <v>15028</v>
      </c>
      <c r="E17" s="201" t="s">
        <v>15029</v>
      </c>
      <c r="F17" s="85" t="s">
        <v>39</v>
      </c>
      <c r="G17" s="85" t="s">
        <v>40</v>
      </c>
      <c r="H17" s="84">
        <v>263</v>
      </c>
      <c r="I17" s="84"/>
      <c r="J17" s="90" t="s">
        <v>31</v>
      </c>
      <c r="K17" s="215"/>
      <c r="L17" s="78"/>
      <c r="M17" s="78"/>
      <c r="N17" s="225"/>
      <c r="O17" s="78" t="s">
        <v>14973</v>
      </c>
    </row>
    <row r="18" s="71" customFormat="true" ht="226.5" customHeight="true" spans="1:15">
      <c r="A18" s="200" t="s">
        <v>15030</v>
      </c>
      <c r="B18" s="552" t="s">
        <v>15031</v>
      </c>
      <c r="C18" s="201" t="s">
        <v>15032</v>
      </c>
      <c r="D18" s="201" t="s">
        <v>15033</v>
      </c>
      <c r="E18" s="201" t="s">
        <v>15034</v>
      </c>
      <c r="F18" s="85" t="s">
        <v>29</v>
      </c>
      <c r="G18" s="85" t="s">
        <v>14978</v>
      </c>
      <c r="H18" s="84">
        <v>1700</v>
      </c>
      <c r="I18" s="84"/>
      <c r="J18" s="90" t="s">
        <v>31</v>
      </c>
      <c r="K18" s="215"/>
      <c r="L18" s="78"/>
      <c r="M18" s="78"/>
      <c r="N18" s="225"/>
      <c r="O18" s="78" t="s">
        <v>14973</v>
      </c>
    </row>
    <row r="19" s="71" customFormat="true" ht="166.5" customHeight="true" spans="1:15">
      <c r="A19" s="200" t="s">
        <v>4044</v>
      </c>
      <c r="B19" s="552" t="s">
        <v>15035</v>
      </c>
      <c r="C19" s="201" t="s">
        <v>15036</v>
      </c>
      <c r="D19" s="201" t="s">
        <v>15037</v>
      </c>
      <c r="E19" s="201" t="s">
        <v>15038</v>
      </c>
      <c r="F19" s="85" t="s">
        <v>29</v>
      </c>
      <c r="G19" s="85" t="s">
        <v>14978</v>
      </c>
      <c r="H19" s="84">
        <v>1600</v>
      </c>
      <c r="I19" s="84"/>
      <c r="J19" s="90" t="s">
        <v>31</v>
      </c>
      <c r="K19" s="214"/>
      <c r="L19" s="78"/>
      <c r="M19" s="78"/>
      <c r="N19" s="225"/>
      <c r="O19" s="78" t="s">
        <v>14973</v>
      </c>
    </row>
    <row r="20" s="71" customFormat="true" ht="241.5" customHeight="true" spans="1:15">
      <c r="A20" s="200" t="s">
        <v>15039</v>
      </c>
      <c r="B20" s="552" t="s">
        <v>15040</v>
      </c>
      <c r="C20" s="201" t="s">
        <v>15041</v>
      </c>
      <c r="D20" s="201" t="s">
        <v>15042</v>
      </c>
      <c r="E20" s="201" t="s">
        <v>15043</v>
      </c>
      <c r="F20" s="85" t="s">
        <v>29</v>
      </c>
      <c r="G20" s="85" t="s">
        <v>14978</v>
      </c>
      <c r="H20" s="85" t="s">
        <v>70</v>
      </c>
      <c r="I20" s="85"/>
      <c r="J20" s="90" t="s">
        <v>31</v>
      </c>
      <c r="K20" s="215"/>
      <c r="L20" s="78"/>
      <c r="M20" s="78"/>
      <c r="N20" s="225"/>
      <c r="O20" s="78" t="s">
        <v>14973</v>
      </c>
    </row>
    <row r="21" s="71" customFormat="true" ht="196.5" customHeight="true" spans="1:15">
      <c r="A21" s="200" t="s">
        <v>15044</v>
      </c>
      <c r="B21" s="552" t="s">
        <v>15045</v>
      </c>
      <c r="C21" s="201" t="s">
        <v>15046</v>
      </c>
      <c r="D21" s="201" t="s">
        <v>15047</v>
      </c>
      <c r="E21" s="201" t="s">
        <v>15048</v>
      </c>
      <c r="F21" s="85" t="s">
        <v>44</v>
      </c>
      <c r="G21" s="85" t="s">
        <v>40</v>
      </c>
      <c r="H21" s="84">
        <v>496</v>
      </c>
      <c r="I21" s="84"/>
      <c r="J21" s="90" t="s">
        <v>31</v>
      </c>
      <c r="K21" s="214"/>
      <c r="L21" s="78"/>
      <c r="M21" s="78"/>
      <c r="N21" s="225"/>
      <c r="O21" s="78" t="s">
        <v>14973</v>
      </c>
    </row>
    <row r="22" s="71" customFormat="true" ht="226.5" customHeight="true" spans="1:15">
      <c r="A22" s="200" t="s">
        <v>15049</v>
      </c>
      <c r="B22" s="552" t="s">
        <v>15050</v>
      </c>
      <c r="C22" s="201" t="s">
        <v>15051</v>
      </c>
      <c r="D22" s="201" t="s">
        <v>15052</v>
      </c>
      <c r="E22" s="201" t="s">
        <v>15053</v>
      </c>
      <c r="F22" s="85" t="s">
        <v>39</v>
      </c>
      <c r="G22" s="85" t="s">
        <v>40</v>
      </c>
      <c r="H22" s="84">
        <v>235</v>
      </c>
      <c r="I22" s="84"/>
      <c r="J22" s="90" t="s">
        <v>31</v>
      </c>
      <c r="K22" s="215"/>
      <c r="L22" s="78"/>
      <c r="M22" s="78"/>
      <c r="N22" s="225"/>
      <c r="O22" s="78" t="s">
        <v>14973</v>
      </c>
    </row>
    <row r="23" s="71" customFormat="true" ht="181.5" customHeight="true" spans="1:15">
      <c r="A23" s="200" t="s">
        <v>15054</v>
      </c>
      <c r="B23" s="552" t="s">
        <v>15055</v>
      </c>
      <c r="C23" s="201" t="s">
        <v>15056</v>
      </c>
      <c r="D23" s="201" t="s">
        <v>15057</v>
      </c>
      <c r="E23" s="201" t="s">
        <v>15058</v>
      </c>
      <c r="F23" s="85" t="s">
        <v>39</v>
      </c>
      <c r="G23" s="85" t="s">
        <v>14978</v>
      </c>
      <c r="H23" s="84">
        <v>253</v>
      </c>
      <c r="I23" s="84"/>
      <c r="J23" s="90" t="s">
        <v>31</v>
      </c>
      <c r="K23" s="215"/>
      <c r="L23" s="78"/>
      <c r="M23" s="78"/>
      <c r="N23" s="225"/>
      <c r="O23" s="78" t="s">
        <v>14973</v>
      </c>
    </row>
    <row r="24" s="71" customFormat="true" ht="166.5" customHeight="true" spans="1:15">
      <c r="A24" s="200" t="s">
        <v>4039</v>
      </c>
      <c r="B24" s="552" t="s">
        <v>15059</v>
      </c>
      <c r="C24" s="201" t="s">
        <v>15060</v>
      </c>
      <c r="D24" s="201" t="s">
        <v>15061</v>
      </c>
      <c r="E24" s="201" t="s">
        <v>15062</v>
      </c>
      <c r="F24" s="85" t="s">
        <v>29</v>
      </c>
      <c r="G24" s="85" t="s">
        <v>14978</v>
      </c>
      <c r="H24" s="84">
        <v>1580</v>
      </c>
      <c r="I24" s="84"/>
      <c r="J24" s="90" t="s">
        <v>31</v>
      </c>
      <c r="K24" s="215"/>
      <c r="L24" s="78"/>
      <c r="M24" s="78"/>
      <c r="N24" s="225"/>
      <c r="O24" s="78" t="s">
        <v>14973</v>
      </c>
    </row>
    <row r="25" s="71" customFormat="true" ht="181.5" customHeight="true" spans="1:15">
      <c r="A25" s="200" t="s">
        <v>15063</v>
      </c>
      <c r="B25" s="552" t="s">
        <v>15064</v>
      </c>
      <c r="C25" s="201" t="s">
        <v>15065</v>
      </c>
      <c r="D25" s="201" t="s">
        <v>15066</v>
      </c>
      <c r="E25" s="201" t="s">
        <v>15067</v>
      </c>
      <c r="F25" s="85" t="s">
        <v>39</v>
      </c>
      <c r="G25" s="85" t="s">
        <v>14978</v>
      </c>
      <c r="H25" s="84">
        <v>252</v>
      </c>
      <c r="I25" s="84"/>
      <c r="J25" s="90" t="s">
        <v>31</v>
      </c>
      <c r="K25" s="214" t="s">
        <v>15068</v>
      </c>
      <c r="L25" s="78"/>
      <c r="M25" s="78"/>
      <c r="N25" s="225"/>
      <c r="O25" s="78" t="s">
        <v>14973</v>
      </c>
    </row>
    <row r="26" s="71" customFormat="true" ht="150" customHeight="true" spans="1:15">
      <c r="A26" s="200" t="s">
        <v>15069</v>
      </c>
      <c r="B26" s="552" t="s">
        <v>15070</v>
      </c>
      <c r="C26" s="201" t="s">
        <v>15071</v>
      </c>
      <c r="D26" s="201" t="s">
        <v>15072</v>
      </c>
      <c r="E26" s="201" t="s">
        <v>15073</v>
      </c>
      <c r="F26" s="85" t="s">
        <v>39</v>
      </c>
      <c r="G26" s="85" t="s">
        <v>14978</v>
      </c>
      <c r="H26" s="206">
        <v>252</v>
      </c>
      <c r="I26" s="206"/>
      <c r="J26" s="216" t="s">
        <v>31</v>
      </c>
      <c r="K26" s="217" t="s">
        <v>15074</v>
      </c>
      <c r="L26" s="78"/>
      <c r="M26" s="78"/>
      <c r="N26" s="225"/>
      <c r="O26" s="78" t="s">
        <v>14973</v>
      </c>
    </row>
    <row r="27" s="71" customFormat="true" ht="211.5" customHeight="true" spans="1:15">
      <c r="A27" s="200" t="s">
        <v>15075</v>
      </c>
      <c r="B27" s="552" t="s">
        <v>15076</v>
      </c>
      <c r="C27" s="201" t="s">
        <v>15077</v>
      </c>
      <c r="D27" s="201" t="s">
        <v>15078</v>
      </c>
      <c r="E27" s="201" t="s">
        <v>15079</v>
      </c>
      <c r="F27" s="85" t="s">
        <v>39</v>
      </c>
      <c r="G27" s="207" t="s">
        <v>14978</v>
      </c>
      <c r="H27" s="208">
        <v>751</v>
      </c>
      <c r="I27" s="208"/>
      <c r="J27" s="218" t="s">
        <v>31</v>
      </c>
      <c r="K27" s="219"/>
      <c r="L27" s="78"/>
      <c r="M27" s="78"/>
      <c r="N27" s="225"/>
      <c r="O27" s="78" t="s">
        <v>14973</v>
      </c>
    </row>
    <row r="28" s="71" customFormat="true" ht="16.5" spans="1:15">
      <c r="A28" s="200"/>
      <c r="B28" s="83">
        <v>3314</v>
      </c>
      <c r="C28" s="83" t="s">
        <v>15080</v>
      </c>
      <c r="D28" s="83"/>
      <c r="E28" s="83"/>
      <c r="F28" s="85"/>
      <c r="G28" s="84"/>
      <c r="H28" s="84"/>
      <c r="I28" s="220"/>
      <c r="J28" s="220"/>
      <c r="K28" s="214"/>
      <c r="L28" s="78"/>
      <c r="M28" s="78"/>
      <c r="N28" s="225"/>
      <c r="O28" s="78"/>
    </row>
    <row r="29" s="71" customFormat="true" ht="240.75" spans="1:15">
      <c r="A29" s="200" t="s">
        <v>15081</v>
      </c>
      <c r="B29" s="552" t="s">
        <v>15082</v>
      </c>
      <c r="C29" s="201" t="s">
        <v>15083</v>
      </c>
      <c r="D29" s="201" t="s">
        <v>15084</v>
      </c>
      <c r="E29" s="201" t="s">
        <v>15085</v>
      </c>
      <c r="F29" s="85" t="s">
        <v>39</v>
      </c>
      <c r="G29" s="85" t="s">
        <v>14978</v>
      </c>
      <c r="H29" s="84">
        <v>1520</v>
      </c>
      <c r="I29" s="84">
        <v>1368</v>
      </c>
      <c r="J29" s="90" t="s">
        <v>31</v>
      </c>
      <c r="K29" s="215"/>
      <c r="L29" s="78"/>
      <c r="M29" s="78"/>
      <c r="N29" s="225"/>
      <c r="O29" s="78" t="s">
        <v>14973</v>
      </c>
    </row>
    <row r="30" s="71" customFormat="true" ht="91.5" customHeight="true" spans="1:15">
      <c r="A30" s="200" t="s">
        <v>15086</v>
      </c>
      <c r="B30" s="552" t="s">
        <v>15087</v>
      </c>
      <c r="C30" s="201" t="s">
        <v>15088</v>
      </c>
      <c r="D30" s="83"/>
      <c r="E30" s="83"/>
      <c r="F30" s="85" t="s">
        <v>39</v>
      </c>
      <c r="G30" s="85" t="s">
        <v>14978</v>
      </c>
      <c r="H30" s="84">
        <v>420</v>
      </c>
      <c r="I30" s="84"/>
      <c r="J30" s="90" t="s">
        <v>31</v>
      </c>
      <c r="K30" s="215"/>
      <c r="L30" s="78"/>
      <c r="M30" s="78"/>
      <c r="N30" s="225"/>
      <c r="O30" s="78" t="s">
        <v>14973</v>
      </c>
    </row>
    <row r="31" s="71" customFormat="true" ht="76.5" customHeight="true" spans="1:15">
      <c r="A31" s="200" t="s">
        <v>15089</v>
      </c>
      <c r="B31" s="552" t="s">
        <v>15090</v>
      </c>
      <c r="C31" s="201" t="s">
        <v>15091</v>
      </c>
      <c r="D31" s="201"/>
      <c r="E31" s="83"/>
      <c r="F31" s="85" t="s">
        <v>39</v>
      </c>
      <c r="G31" s="85" t="s">
        <v>14978</v>
      </c>
      <c r="H31" s="84">
        <v>263</v>
      </c>
      <c r="I31" s="84"/>
      <c r="J31" s="90" t="s">
        <v>31</v>
      </c>
      <c r="K31" s="215"/>
      <c r="L31" s="78"/>
      <c r="M31" s="78"/>
      <c r="N31" s="225"/>
      <c r="O31" s="78" t="s">
        <v>14973</v>
      </c>
    </row>
    <row r="32" s="71" customFormat="true" ht="240.75" spans="1:15">
      <c r="A32" s="200" t="s">
        <v>15092</v>
      </c>
      <c r="B32" s="552" t="s">
        <v>15093</v>
      </c>
      <c r="C32" s="201" t="s">
        <v>15094</v>
      </c>
      <c r="D32" s="201" t="s">
        <v>15095</v>
      </c>
      <c r="E32" s="201" t="s">
        <v>15096</v>
      </c>
      <c r="F32" s="85" t="s">
        <v>39</v>
      </c>
      <c r="G32" s="85" t="s">
        <v>14978</v>
      </c>
      <c r="H32" s="84">
        <v>2766</v>
      </c>
      <c r="I32" s="84">
        <v>2489</v>
      </c>
      <c r="J32" s="90" t="s">
        <v>31</v>
      </c>
      <c r="K32" s="221" t="s">
        <v>15097</v>
      </c>
      <c r="L32" s="78"/>
      <c r="M32" s="78"/>
      <c r="N32" s="225"/>
      <c r="O32" s="78" t="s">
        <v>14973</v>
      </c>
    </row>
    <row r="33" s="71" customFormat="true" ht="91.5" customHeight="true" spans="1:15">
      <c r="A33" s="200" t="s">
        <v>15098</v>
      </c>
      <c r="B33" s="552" t="s">
        <v>15099</v>
      </c>
      <c r="C33" s="201" t="s">
        <v>15100</v>
      </c>
      <c r="D33" s="201"/>
      <c r="E33" s="83"/>
      <c r="F33" s="85" t="s">
        <v>39</v>
      </c>
      <c r="G33" s="85" t="s">
        <v>14978</v>
      </c>
      <c r="H33" s="84">
        <v>420</v>
      </c>
      <c r="I33" s="84"/>
      <c r="J33" s="90" t="s">
        <v>31</v>
      </c>
      <c r="K33" s="215"/>
      <c r="L33" s="78"/>
      <c r="M33" s="78"/>
      <c r="N33" s="225"/>
      <c r="O33" s="78" t="s">
        <v>14973</v>
      </c>
    </row>
    <row r="34" s="71" customFormat="true" ht="76.5" customHeight="true" spans="1:15">
      <c r="A34" s="200" t="s">
        <v>15101</v>
      </c>
      <c r="B34" s="552" t="s">
        <v>15102</v>
      </c>
      <c r="C34" s="201" t="s">
        <v>15103</v>
      </c>
      <c r="D34" s="83"/>
      <c r="E34" s="83"/>
      <c r="F34" s="85" t="s">
        <v>39</v>
      </c>
      <c r="G34" s="85" t="s">
        <v>14978</v>
      </c>
      <c r="H34" s="84">
        <v>263</v>
      </c>
      <c r="I34" s="84"/>
      <c r="J34" s="90" t="s">
        <v>31</v>
      </c>
      <c r="K34" s="215"/>
      <c r="L34" s="78"/>
      <c r="M34" s="78"/>
      <c r="N34" s="225"/>
      <c r="O34" s="78" t="s">
        <v>14973</v>
      </c>
    </row>
    <row r="35" s="71" customFormat="true" ht="165.75" spans="1:15">
      <c r="A35" s="200" t="s">
        <v>3996</v>
      </c>
      <c r="B35" s="552" t="s">
        <v>15104</v>
      </c>
      <c r="C35" s="201" t="s">
        <v>15105</v>
      </c>
      <c r="D35" s="201" t="s">
        <v>15106</v>
      </c>
      <c r="E35" s="201" t="s">
        <v>15107</v>
      </c>
      <c r="F35" s="85" t="s">
        <v>39</v>
      </c>
      <c r="G35" s="85" t="s">
        <v>14978</v>
      </c>
      <c r="H35" s="84">
        <v>2030</v>
      </c>
      <c r="I35" s="84">
        <v>1827</v>
      </c>
      <c r="J35" s="90" t="s">
        <v>31</v>
      </c>
      <c r="K35" s="222"/>
      <c r="L35" s="78"/>
      <c r="M35" s="78"/>
      <c r="N35" s="225"/>
      <c r="O35" s="78" t="s">
        <v>14973</v>
      </c>
    </row>
    <row r="36" s="71" customFormat="true" ht="76.5" customHeight="true" spans="1:15">
      <c r="A36" s="200" t="s">
        <v>15108</v>
      </c>
      <c r="B36" s="552" t="s">
        <v>15109</v>
      </c>
      <c r="C36" s="201" t="s">
        <v>15110</v>
      </c>
      <c r="D36" s="83"/>
      <c r="E36" s="83"/>
      <c r="F36" s="85" t="s">
        <v>39</v>
      </c>
      <c r="G36" s="85" t="s">
        <v>14978</v>
      </c>
      <c r="H36" s="84">
        <v>190</v>
      </c>
      <c r="I36" s="84"/>
      <c r="J36" s="90" t="s">
        <v>31</v>
      </c>
      <c r="K36" s="215"/>
      <c r="L36" s="78"/>
      <c r="M36" s="78"/>
      <c r="N36" s="225"/>
      <c r="O36" s="78" t="s">
        <v>14973</v>
      </c>
    </row>
    <row r="37" s="71" customFormat="true" ht="225.75" spans="1:15">
      <c r="A37" s="200" t="s">
        <v>15111</v>
      </c>
      <c r="B37" s="552" t="s">
        <v>15112</v>
      </c>
      <c r="C37" s="201" t="s">
        <v>15113</v>
      </c>
      <c r="D37" s="201" t="s">
        <v>15114</v>
      </c>
      <c r="E37" s="201" t="s">
        <v>15115</v>
      </c>
      <c r="F37" s="85" t="s">
        <v>39</v>
      </c>
      <c r="G37" s="85" t="s">
        <v>14978</v>
      </c>
      <c r="H37" s="84">
        <v>2328</v>
      </c>
      <c r="I37" s="84">
        <v>2095</v>
      </c>
      <c r="J37" s="90" t="s">
        <v>31</v>
      </c>
      <c r="K37" s="221" t="s">
        <v>15116</v>
      </c>
      <c r="L37" s="78"/>
      <c r="M37" s="78"/>
      <c r="N37" s="225"/>
      <c r="O37" s="78" t="s">
        <v>14973</v>
      </c>
    </row>
    <row r="38" s="71" customFormat="true" ht="76.5" customHeight="true" spans="1:15">
      <c r="A38" s="200" t="s">
        <v>15117</v>
      </c>
      <c r="B38" s="552" t="s">
        <v>15118</v>
      </c>
      <c r="C38" s="201" t="s">
        <v>15119</v>
      </c>
      <c r="D38" s="201"/>
      <c r="E38" s="201"/>
      <c r="F38" s="85" t="s">
        <v>39</v>
      </c>
      <c r="G38" s="85" t="s">
        <v>14978</v>
      </c>
      <c r="H38" s="84">
        <v>190</v>
      </c>
      <c r="I38" s="84"/>
      <c r="J38" s="90" t="s">
        <v>31</v>
      </c>
      <c r="K38" s="215"/>
      <c r="L38" s="78"/>
      <c r="M38" s="78"/>
      <c r="N38" s="225"/>
      <c r="O38" s="78" t="s">
        <v>14973</v>
      </c>
    </row>
    <row r="39" s="71" customFormat="true" ht="105.75" spans="1:15">
      <c r="A39" s="200" t="s">
        <v>15120</v>
      </c>
      <c r="B39" s="552" t="s">
        <v>15121</v>
      </c>
      <c r="C39" s="201" t="s">
        <v>15122</v>
      </c>
      <c r="D39" s="201" t="s">
        <v>15123</v>
      </c>
      <c r="E39" s="201" t="s">
        <v>15124</v>
      </c>
      <c r="F39" s="85" t="s">
        <v>44</v>
      </c>
      <c r="G39" s="85" t="s">
        <v>40</v>
      </c>
      <c r="H39" s="84">
        <v>825</v>
      </c>
      <c r="I39" s="84">
        <v>743</v>
      </c>
      <c r="J39" s="90" t="s">
        <v>31</v>
      </c>
      <c r="K39" s="222"/>
      <c r="L39" s="78"/>
      <c r="M39" s="78"/>
      <c r="N39" s="225"/>
      <c r="O39" s="78" t="s">
        <v>14973</v>
      </c>
    </row>
    <row r="40" s="71" customFormat="true" ht="150.75" spans="1:15">
      <c r="A40" s="200" t="s">
        <v>4294</v>
      </c>
      <c r="B40" s="552" t="s">
        <v>15125</v>
      </c>
      <c r="C40" s="201" t="s">
        <v>15126</v>
      </c>
      <c r="D40" s="201" t="s">
        <v>15127</v>
      </c>
      <c r="E40" s="201" t="s">
        <v>15124</v>
      </c>
      <c r="F40" s="85" t="s">
        <v>44</v>
      </c>
      <c r="G40" s="85" t="s">
        <v>40</v>
      </c>
      <c r="H40" s="84">
        <v>1070</v>
      </c>
      <c r="I40" s="84">
        <v>963</v>
      </c>
      <c r="J40" s="90" t="s">
        <v>31</v>
      </c>
      <c r="K40" s="215"/>
      <c r="L40" s="78"/>
      <c r="M40" s="78"/>
      <c r="N40" s="225"/>
      <c r="O40" s="78" t="s">
        <v>14973</v>
      </c>
    </row>
    <row r="41" s="71" customFormat="true" ht="30.75" spans="1:15">
      <c r="A41" s="200" t="s">
        <v>15128</v>
      </c>
      <c r="B41" s="552" t="s">
        <v>15129</v>
      </c>
      <c r="C41" s="201" t="s">
        <v>15130</v>
      </c>
      <c r="D41" s="201"/>
      <c r="E41" s="201"/>
      <c r="F41" s="85" t="s">
        <v>44</v>
      </c>
      <c r="G41" s="85" t="s">
        <v>40</v>
      </c>
      <c r="H41" s="84"/>
      <c r="I41" s="220"/>
      <c r="J41" s="90" t="s">
        <v>31</v>
      </c>
      <c r="K41" s="214" t="s">
        <v>15131</v>
      </c>
      <c r="L41" s="78"/>
      <c r="M41" s="78"/>
      <c r="N41" s="225"/>
      <c r="O41" s="78" t="s">
        <v>14973</v>
      </c>
    </row>
    <row r="42" s="71" customFormat="true" ht="135.75" spans="1:15">
      <c r="A42" s="200" t="s">
        <v>15132</v>
      </c>
      <c r="B42" s="552" t="s">
        <v>15133</v>
      </c>
      <c r="C42" s="201" t="s">
        <v>15134</v>
      </c>
      <c r="D42" s="201" t="s">
        <v>15135</v>
      </c>
      <c r="E42" s="201" t="s">
        <v>15136</v>
      </c>
      <c r="F42" s="85" t="s">
        <v>39</v>
      </c>
      <c r="G42" s="85" t="s">
        <v>40</v>
      </c>
      <c r="H42" s="84">
        <v>411</v>
      </c>
      <c r="I42" s="84">
        <v>370</v>
      </c>
      <c r="J42" s="90" t="s">
        <v>31</v>
      </c>
      <c r="K42" s="215"/>
      <c r="L42" s="78"/>
      <c r="M42" s="78"/>
      <c r="N42" s="225"/>
      <c r="O42" s="78" t="s">
        <v>14973</v>
      </c>
    </row>
    <row r="43" s="71" customFormat="true" ht="91.5" customHeight="true" spans="1:15">
      <c r="A43" s="200" t="s">
        <v>15137</v>
      </c>
      <c r="B43" s="552" t="s">
        <v>15138</v>
      </c>
      <c r="C43" s="201" t="s">
        <v>15139</v>
      </c>
      <c r="D43" s="201"/>
      <c r="E43" s="201"/>
      <c r="F43" s="85" t="s">
        <v>39</v>
      </c>
      <c r="G43" s="85" t="s">
        <v>40</v>
      </c>
      <c r="H43" s="84">
        <v>420</v>
      </c>
      <c r="I43" s="84"/>
      <c r="J43" s="90" t="s">
        <v>31</v>
      </c>
      <c r="K43" s="215"/>
      <c r="L43" s="78"/>
      <c r="M43" s="78"/>
      <c r="N43" s="225"/>
      <c r="O43" s="78" t="s">
        <v>14973</v>
      </c>
    </row>
    <row r="44" s="71" customFormat="true" ht="76.5" customHeight="true" spans="1:15">
      <c r="A44" s="200" t="s">
        <v>15140</v>
      </c>
      <c r="B44" s="552" t="s">
        <v>15141</v>
      </c>
      <c r="C44" s="201" t="s">
        <v>15142</v>
      </c>
      <c r="D44" s="201"/>
      <c r="E44" s="201"/>
      <c r="F44" s="85" t="s">
        <v>39</v>
      </c>
      <c r="G44" s="85" t="s">
        <v>40</v>
      </c>
      <c r="H44" s="84">
        <v>263</v>
      </c>
      <c r="I44" s="84"/>
      <c r="J44" s="90" t="s">
        <v>31</v>
      </c>
      <c r="K44" s="215"/>
      <c r="L44" s="78"/>
      <c r="M44" s="78"/>
      <c r="N44" s="225"/>
      <c r="O44" s="78" t="s">
        <v>14973</v>
      </c>
    </row>
    <row r="45" s="71" customFormat="true" ht="150.75" spans="1:15">
      <c r="A45" s="200" t="s">
        <v>15143</v>
      </c>
      <c r="B45" s="552" t="s">
        <v>15144</v>
      </c>
      <c r="C45" s="201" t="s">
        <v>15145</v>
      </c>
      <c r="D45" s="201" t="s">
        <v>15146</v>
      </c>
      <c r="E45" s="201" t="s">
        <v>15147</v>
      </c>
      <c r="F45" s="85" t="s">
        <v>29</v>
      </c>
      <c r="G45" s="85" t="s">
        <v>14978</v>
      </c>
      <c r="H45" s="84">
        <v>1580</v>
      </c>
      <c r="I45" s="84">
        <v>1422</v>
      </c>
      <c r="J45" s="90" t="s">
        <v>31</v>
      </c>
      <c r="K45" s="223"/>
      <c r="L45" s="78"/>
      <c r="M45" s="78"/>
      <c r="N45" s="225"/>
      <c r="O45" s="78" t="s">
        <v>14973</v>
      </c>
    </row>
  </sheetData>
  <mergeCells count="45">
    <mergeCell ref="A1:O1"/>
    <mergeCell ref="H2:J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30:I30"/>
    <mergeCell ref="H31:I31"/>
    <mergeCell ref="H33:I33"/>
    <mergeCell ref="H34:I34"/>
    <mergeCell ref="H36:I36"/>
    <mergeCell ref="H38:I38"/>
    <mergeCell ref="H43:I43"/>
    <mergeCell ref="H44:I44"/>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36"/>
  <sheetViews>
    <sheetView zoomScale="90" zoomScaleNormal="90" workbookViewId="0">
      <selection activeCell="D37" sqref="D37"/>
    </sheetView>
  </sheetViews>
  <sheetFormatPr defaultColWidth="9" defaultRowHeight="15.75"/>
  <cols>
    <col min="1" max="1" width="4.375" style="169" customWidth="true"/>
    <col min="2" max="2" width="9.75833333333333" style="1" customWidth="true"/>
    <col min="3" max="5" width="19.875" style="1" customWidth="true"/>
    <col min="6" max="6" width="5.375" style="126" customWidth="true"/>
    <col min="7" max="7" width="11.5" style="126" customWidth="true"/>
    <col min="8" max="8" width="5.625" style="92" customWidth="true"/>
    <col min="9" max="9" width="19.125" style="1" customWidth="true"/>
    <col min="10" max="10" width="6.875" style="1" customWidth="true"/>
    <col min="11" max="11" width="13.875" style="1" customWidth="true"/>
    <col min="12" max="12" width="15.125" style="1" customWidth="true"/>
    <col min="13" max="13" width="11.125" style="1" customWidth="true"/>
    <col min="14" max="258" width="9" style="1"/>
    <col min="259" max="259" width="9.75833333333333" style="1" customWidth="true"/>
    <col min="260" max="260" width="19.875" style="1" customWidth="true"/>
    <col min="261" max="261" width="4.625" style="1" customWidth="true"/>
    <col min="262" max="262" width="11.5" style="1" customWidth="true"/>
    <col min="263" max="263" width="7.25833333333333" style="1" customWidth="true"/>
    <col min="264" max="264" width="19.125" style="1" customWidth="true"/>
    <col min="265" max="265" width="6.75833333333333" style="1" customWidth="true"/>
    <col min="266" max="266" width="9" style="1"/>
    <col min="267" max="267" width="11.125" style="1" customWidth="true"/>
    <col min="268" max="268" width="12.7583333333333" style="1" customWidth="true"/>
    <col min="269" max="514" width="9" style="1"/>
    <col min="515" max="515" width="9.75833333333333" style="1" customWidth="true"/>
    <col min="516" max="516" width="19.875" style="1" customWidth="true"/>
    <col min="517" max="517" width="4.625" style="1" customWidth="true"/>
    <col min="518" max="518" width="11.5" style="1" customWidth="true"/>
    <col min="519" max="519" width="7.25833333333333" style="1" customWidth="true"/>
    <col min="520" max="520" width="19.125" style="1" customWidth="true"/>
    <col min="521" max="521" width="6.75833333333333" style="1" customWidth="true"/>
    <col min="522" max="522" width="9" style="1"/>
    <col min="523" max="523" width="11.125" style="1" customWidth="true"/>
    <col min="524" max="524" width="12.7583333333333" style="1" customWidth="true"/>
    <col min="525" max="770" width="9" style="1"/>
    <col min="771" max="771" width="9.75833333333333" style="1" customWidth="true"/>
    <col min="772" max="772" width="19.875" style="1" customWidth="true"/>
    <col min="773" max="773" width="4.625" style="1" customWidth="true"/>
    <col min="774" max="774" width="11.5" style="1" customWidth="true"/>
    <col min="775" max="775" width="7.25833333333333" style="1" customWidth="true"/>
    <col min="776" max="776" width="19.125" style="1" customWidth="true"/>
    <col min="777" max="777" width="6.75833333333333" style="1" customWidth="true"/>
    <col min="778" max="778" width="9" style="1"/>
    <col min="779" max="779" width="11.125" style="1" customWidth="true"/>
    <col min="780" max="780" width="12.7583333333333" style="1" customWidth="true"/>
    <col min="781" max="1026" width="9" style="1"/>
    <col min="1027" max="1027" width="9.75833333333333" style="1" customWidth="true"/>
    <col min="1028" max="1028" width="19.875" style="1" customWidth="true"/>
    <col min="1029" max="1029" width="4.625" style="1" customWidth="true"/>
    <col min="1030" max="1030" width="11.5" style="1" customWidth="true"/>
    <col min="1031" max="1031" width="7.25833333333333" style="1" customWidth="true"/>
    <col min="1032" max="1032" width="19.125" style="1" customWidth="true"/>
    <col min="1033" max="1033" width="6.75833333333333" style="1" customWidth="true"/>
    <col min="1034" max="1034" width="9" style="1"/>
    <col min="1035" max="1035" width="11.125" style="1" customWidth="true"/>
    <col min="1036" max="1036" width="12.7583333333333" style="1" customWidth="true"/>
    <col min="1037" max="1282" width="9" style="1"/>
    <col min="1283" max="1283" width="9.75833333333333" style="1" customWidth="true"/>
    <col min="1284" max="1284" width="19.875" style="1" customWidth="true"/>
    <col min="1285" max="1285" width="4.625" style="1" customWidth="true"/>
    <col min="1286" max="1286" width="11.5" style="1" customWidth="true"/>
    <col min="1287" max="1287" width="7.25833333333333" style="1" customWidth="true"/>
    <col min="1288" max="1288" width="19.125" style="1" customWidth="true"/>
    <col min="1289" max="1289" width="6.75833333333333" style="1" customWidth="true"/>
    <col min="1290" max="1290" width="9" style="1"/>
    <col min="1291" max="1291" width="11.125" style="1" customWidth="true"/>
    <col min="1292" max="1292" width="12.7583333333333" style="1" customWidth="true"/>
    <col min="1293" max="1538" width="9" style="1"/>
    <col min="1539" max="1539" width="9.75833333333333" style="1" customWidth="true"/>
    <col min="1540" max="1540" width="19.875" style="1" customWidth="true"/>
    <col min="1541" max="1541" width="4.625" style="1" customWidth="true"/>
    <col min="1542" max="1542" width="11.5" style="1" customWidth="true"/>
    <col min="1543" max="1543" width="7.25833333333333" style="1" customWidth="true"/>
    <col min="1544" max="1544" width="19.125" style="1" customWidth="true"/>
    <col min="1545" max="1545" width="6.75833333333333" style="1" customWidth="true"/>
    <col min="1546" max="1546" width="9" style="1"/>
    <col min="1547" max="1547" width="11.125" style="1" customWidth="true"/>
    <col min="1548" max="1548" width="12.7583333333333" style="1" customWidth="true"/>
    <col min="1549" max="1794" width="9" style="1"/>
    <col min="1795" max="1795" width="9.75833333333333" style="1" customWidth="true"/>
    <col min="1796" max="1796" width="19.875" style="1" customWidth="true"/>
    <col min="1797" max="1797" width="4.625" style="1" customWidth="true"/>
    <col min="1798" max="1798" width="11.5" style="1" customWidth="true"/>
    <col min="1799" max="1799" width="7.25833333333333" style="1" customWidth="true"/>
    <col min="1800" max="1800" width="19.125" style="1" customWidth="true"/>
    <col min="1801" max="1801" width="6.75833333333333" style="1" customWidth="true"/>
    <col min="1802" max="1802" width="9" style="1"/>
    <col min="1803" max="1803" width="11.125" style="1" customWidth="true"/>
    <col min="1804" max="1804" width="12.7583333333333" style="1" customWidth="true"/>
    <col min="1805" max="2050" width="9" style="1"/>
    <col min="2051" max="2051" width="9.75833333333333" style="1" customWidth="true"/>
    <col min="2052" max="2052" width="19.875" style="1" customWidth="true"/>
    <col min="2053" max="2053" width="4.625" style="1" customWidth="true"/>
    <col min="2054" max="2054" width="11.5" style="1" customWidth="true"/>
    <col min="2055" max="2055" width="7.25833333333333" style="1" customWidth="true"/>
    <col min="2056" max="2056" width="19.125" style="1" customWidth="true"/>
    <col min="2057" max="2057" width="6.75833333333333" style="1" customWidth="true"/>
    <col min="2058" max="2058" width="9" style="1"/>
    <col min="2059" max="2059" width="11.125" style="1" customWidth="true"/>
    <col min="2060" max="2060" width="12.7583333333333" style="1" customWidth="true"/>
    <col min="2061" max="2306" width="9" style="1"/>
    <col min="2307" max="2307" width="9.75833333333333" style="1" customWidth="true"/>
    <col min="2308" max="2308" width="19.875" style="1" customWidth="true"/>
    <col min="2309" max="2309" width="4.625" style="1" customWidth="true"/>
    <col min="2310" max="2310" width="11.5" style="1" customWidth="true"/>
    <col min="2311" max="2311" width="7.25833333333333" style="1" customWidth="true"/>
    <col min="2312" max="2312" width="19.125" style="1" customWidth="true"/>
    <col min="2313" max="2313" width="6.75833333333333" style="1" customWidth="true"/>
    <col min="2314" max="2314" width="9" style="1"/>
    <col min="2315" max="2315" width="11.125" style="1" customWidth="true"/>
    <col min="2316" max="2316" width="12.7583333333333" style="1" customWidth="true"/>
    <col min="2317" max="2562" width="9" style="1"/>
    <col min="2563" max="2563" width="9.75833333333333" style="1" customWidth="true"/>
    <col min="2564" max="2564" width="19.875" style="1" customWidth="true"/>
    <col min="2565" max="2565" width="4.625" style="1" customWidth="true"/>
    <col min="2566" max="2566" width="11.5" style="1" customWidth="true"/>
    <col min="2567" max="2567" width="7.25833333333333" style="1" customWidth="true"/>
    <col min="2568" max="2568" width="19.125" style="1" customWidth="true"/>
    <col min="2569" max="2569" width="6.75833333333333" style="1" customWidth="true"/>
    <col min="2570" max="2570" width="9" style="1"/>
    <col min="2571" max="2571" width="11.125" style="1" customWidth="true"/>
    <col min="2572" max="2572" width="12.7583333333333" style="1" customWidth="true"/>
    <col min="2573" max="2818" width="9" style="1"/>
    <col min="2819" max="2819" width="9.75833333333333" style="1" customWidth="true"/>
    <col min="2820" max="2820" width="19.875" style="1" customWidth="true"/>
    <col min="2821" max="2821" width="4.625" style="1" customWidth="true"/>
    <col min="2822" max="2822" width="11.5" style="1" customWidth="true"/>
    <col min="2823" max="2823" width="7.25833333333333" style="1" customWidth="true"/>
    <col min="2824" max="2824" width="19.125" style="1" customWidth="true"/>
    <col min="2825" max="2825" width="6.75833333333333" style="1" customWidth="true"/>
    <col min="2826" max="2826" width="9" style="1"/>
    <col min="2827" max="2827" width="11.125" style="1" customWidth="true"/>
    <col min="2828" max="2828" width="12.7583333333333" style="1" customWidth="true"/>
    <col min="2829" max="3074" width="9" style="1"/>
    <col min="3075" max="3075" width="9.75833333333333" style="1" customWidth="true"/>
    <col min="3076" max="3076" width="19.875" style="1" customWidth="true"/>
    <col min="3077" max="3077" width="4.625" style="1" customWidth="true"/>
    <col min="3078" max="3078" width="11.5" style="1" customWidth="true"/>
    <col min="3079" max="3079" width="7.25833333333333" style="1" customWidth="true"/>
    <col min="3080" max="3080" width="19.125" style="1" customWidth="true"/>
    <col min="3081" max="3081" width="6.75833333333333" style="1" customWidth="true"/>
    <col min="3082" max="3082" width="9" style="1"/>
    <col min="3083" max="3083" width="11.125" style="1" customWidth="true"/>
    <col min="3084" max="3084" width="12.7583333333333" style="1" customWidth="true"/>
    <col min="3085" max="3330" width="9" style="1"/>
    <col min="3331" max="3331" width="9.75833333333333" style="1" customWidth="true"/>
    <col min="3332" max="3332" width="19.875" style="1" customWidth="true"/>
    <col min="3333" max="3333" width="4.625" style="1" customWidth="true"/>
    <col min="3334" max="3334" width="11.5" style="1" customWidth="true"/>
    <col min="3335" max="3335" width="7.25833333333333" style="1" customWidth="true"/>
    <col min="3336" max="3336" width="19.125" style="1" customWidth="true"/>
    <col min="3337" max="3337" width="6.75833333333333" style="1" customWidth="true"/>
    <col min="3338" max="3338" width="9" style="1"/>
    <col min="3339" max="3339" width="11.125" style="1" customWidth="true"/>
    <col min="3340" max="3340" width="12.7583333333333" style="1" customWidth="true"/>
    <col min="3341" max="3586" width="9" style="1"/>
    <col min="3587" max="3587" width="9.75833333333333" style="1" customWidth="true"/>
    <col min="3588" max="3588" width="19.875" style="1" customWidth="true"/>
    <col min="3589" max="3589" width="4.625" style="1" customWidth="true"/>
    <col min="3590" max="3590" width="11.5" style="1" customWidth="true"/>
    <col min="3591" max="3591" width="7.25833333333333" style="1" customWidth="true"/>
    <col min="3592" max="3592" width="19.125" style="1" customWidth="true"/>
    <col min="3593" max="3593" width="6.75833333333333" style="1" customWidth="true"/>
    <col min="3594" max="3594" width="9" style="1"/>
    <col min="3595" max="3595" width="11.125" style="1" customWidth="true"/>
    <col min="3596" max="3596" width="12.7583333333333" style="1" customWidth="true"/>
    <col min="3597" max="3842" width="9" style="1"/>
    <col min="3843" max="3843" width="9.75833333333333" style="1" customWidth="true"/>
    <col min="3844" max="3844" width="19.875" style="1" customWidth="true"/>
    <col min="3845" max="3845" width="4.625" style="1" customWidth="true"/>
    <col min="3846" max="3846" width="11.5" style="1" customWidth="true"/>
    <col min="3847" max="3847" width="7.25833333333333" style="1" customWidth="true"/>
    <col min="3848" max="3848" width="19.125" style="1" customWidth="true"/>
    <col min="3849" max="3849" width="6.75833333333333" style="1" customWidth="true"/>
    <col min="3850" max="3850" width="9" style="1"/>
    <col min="3851" max="3851" width="11.125" style="1" customWidth="true"/>
    <col min="3852" max="3852" width="12.7583333333333" style="1" customWidth="true"/>
    <col min="3853" max="4098" width="9" style="1"/>
    <col min="4099" max="4099" width="9.75833333333333" style="1" customWidth="true"/>
    <col min="4100" max="4100" width="19.875" style="1" customWidth="true"/>
    <col min="4101" max="4101" width="4.625" style="1" customWidth="true"/>
    <col min="4102" max="4102" width="11.5" style="1" customWidth="true"/>
    <col min="4103" max="4103" width="7.25833333333333" style="1" customWidth="true"/>
    <col min="4104" max="4104" width="19.125" style="1" customWidth="true"/>
    <col min="4105" max="4105" width="6.75833333333333" style="1" customWidth="true"/>
    <col min="4106" max="4106" width="9" style="1"/>
    <col min="4107" max="4107" width="11.125" style="1" customWidth="true"/>
    <col min="4108" max="4108" width="12.7583333333333" style="1" customWidth="true"/>
    <col min="4109" max="4354" width="9" style="1"/>
    <col min="4355" max="4355" width="9.75833333333333" style="1" customWidth="true"/>
    <col min="4356" max="4356" width="19.875" style="1" customWidth="true"/>
    <col min="4357" max="4357" width="4.625" style="1" customWidth="true"/>
    <col min="4358" max="4358" width="11.5" style="1" customWidth="true"/>
    <col min="4359" max="4359" width="7.25833333333333" style="1" customWidth="true"/>
    <col min="4360" max="4360" width="19.125" style="1" customWidth="true"/>
    <col min="4361" max="4361" width="6.75833333333333" style="1" customWidth="true"/>
    <col min="4362" max="4362" width="9" style="1"/>
    <col min="4363" max="4363" width="11.125" style="1" customWidth="true"/>
    <col min="4364" max="4364" width="12.7583333333333" style="1" customWidth="true"/>
    <col min="4365" max="4610" width="9" style="1"/>
    <col min="4611" max="4611" width="9.75833333333333" style="1" customWidth="true"/>
    <col min="4612" max="4612" width="19.875" style="1" customWidth="true"/>
    <col min="4613" max="4613" width="4.625" style="1" customWidth="true"/>
    <col min="4614" max="4614" width="11.5" style="1" customWidth="true"/>
    <col min="4615" max="4615" width="7.25833333333333" style="1" customWidth="true"/>
    <col min="4616" max="4616" width="19.125" style="1" customWidth="true"/>
    <col min="4617" max="4617" width="6.75833333333333" style="1" customWidth="true"/>
    <col min="4618" max="4618" width="9" style="1"/>
    <col min="4619" max="4619" width="11.125" style="1" customWidth="true"/>
    <col min="4620" max="4620" width="12.7583333333333" style="1" customWidth="true"/>
    <col min="4621" max="4866" width="9" style="1"/>
    <col min="4867" max="4867" width="9.75833333333333" style="1" customWidth="true"/>
    <col min="4868" max="4868" width="19.875" style="1" customWidth="true"/>
    <col min="4869" max="4869" width="4.625" style="1" customWidth="true"/>
    <col min="4870" max="4870" width="11.5" style="1" customWidth="true"/>
    <col min="4871" max="4871" width="7.25833333333333" style="1" customWidth="true"/>
    <col min="4872" max="4872" width="19.125" style="1" customWidth="true"/>
    <col min="4873" max="4873" width="6.75833333333333" style="1" customWidth="true"/>
    <col min="4874" max="4874" width="9" style="1"/>
    <col min="4875" max="4875" width="11.125" style="1" customWidth="true"/>
    <col min="4876" max="4876" width="12.7583333333333" style="1" customWidth="true"/>
    <col min="4877" max="5122" width="9" style="1"/>
    <col min="5123" max="5123" width="9.75833333333333" style="1" customWidth="true"/>
    <col min="5124" max="5124" width="19.875" style="1" customWidth="true"/>
    <col min="5125" max="5125" width="4.625" style="1" customWidth="true"/>
    <col min="5126" max="5126" width="11.5" style="1" customWidth="true"/>
    <col min="5127" max="5127" width="7.25833333333333" style="1" customWidth="true"/>
    <col min="5128" max="5128" width="19.125" style="1" customWidth="true"/>
    <col min="5129" max="5129" width="6.75833333333333" style="1" customWidth="true"/>
    <col min="5130" max="5130" width="9" style="1"/>
    <col min="5131" max="5131" width="11.125" style="1" customWidth="true"/>
    <col min="5132" max="5132" width="12.7583333333333" style="1" customWidth="true"/>
    <col min="5133" max="5378" width="9" style="1"/>
    <col min="5379" max="5379" width="9.75833333333333" style="1" customWidth="true"/>
    <col min="5380" max="5380" width="19.875" style="1" customWidth="true"/>
    <col min="5381" max="5381" width="4.625" style="1" customWidth="true"/>
    <col min="5382" max="5382" width="11.5" style="1" customWidth="true"/>
    <col min="5383" max="5383" width="7.25833333333333" style="1" customWidth="true"/>
    <col min="5384" max="5384" width="19.125" style="1" customWidth="true"/>
    <col min="5385" max="5385" width="6.75833333333333" style="1" customWidth="true"/>
    <col min="5386" max="5386" width="9" style="1"/>
    <col min="5387" max="5387" width="11.125" style="1" customWidth="true"/>
    <col min="5388" max="5388" width="12.7583333333333" style="1" customWidth="true"/>
    <col min="5389" max="5634" width="9" style="1"/>
    <col min="5635" max="5635" width="9.75833333333333" style="1" customWidth="true"/>
    <col min="5636" max="5636" width="19.875" style="1" customWidth="true"/>
    <col min="5637" max="5637" width="4.625" style="1" customWidth="true"/>
    <col min="5638" max="5638" width="11.5" style="1" customWidth="true"/>
    <col min="5639" max="5639" width="7.25833333333333" style="1" customWidth="true"/>
    <col min="5640" max="5640" width="19.125" style="1" customWidth="true"/>
    <col min="5641" max="5641" width="6.75833333333333" style="1" customWidth="true"/>
    <col min="5642" max="5642" width="9" style="1"/>
    <col min="5643" max="5643" width="11.125" style="1" customWidth="true"/>
    <col min="5644" max="5644" width="12.7583333333333" style="1" customWidth="true"/>
    <col min="5645" max="5890" width="9" style="1"/>
    <col min="5891" max="5891" width="9.75833333333333" style="1" customWidth="true"/>
    <col min="5892" max="5892" width="19.875" style="1" customWidth="true"/>
    <col min="5893" max="5893" width="4.625" style="1" customWidth="true"/>
    <col min="5894" max="5894" width="11.5" style="1" customWidth="true"/>
    <col min="5895" max="5895" width="7.25833333333333" style="1" customWidth="true"/>
    <col min="5896" max="5896" width="19.125" style="1" customWidth="true"/>
    <col min="5897" max="5897" width="6.75833333333333" style="1" customWidth="true"/>
    <col min="5898" max="5898" width="9" style="1"/>
    <col min="5899" max="5899" width="11.125" style="1" customWidth="true"/>
    <col min="5900" max="5900" width="12.7583333333333" style="1" customWidth="true"/>
    <col min="5901" max="6146" width="9" style="1"/>
    <col min="6147" max="6147" width="9.75833333333333" style="1" customWidth="true"/>
    <col min="6148" max="6148" width="19.875" style="1" customWidth="true"/>
    <col min="6149" max="6149" width="4.625" style="1" customWidth="true"/>
    <col min="6150" max="6150" width="11.5" style="1" customWidth="true"/>
    <col min="6151" max="6151" width="7.25833333333333" style="1" customWidth="true"/>
    <col min="6152" max="6152" width="19.125" style="1" customWidth="true"/>
    <col min="6153" max="6153" width="6.75833333333333" style="1" customWidth="true"/>
    <col min="6154" max="6154" width="9" style="1"/>
    <col min="6155" max="6155" width="11.125" style="1" customWidth="true"/>
    <col min="6156" max="6156" width="12.7583333333333" style="1" customWidth="true"/>
    <col min="6157" max="6402" width="9" style="1"/>
    <col min="6403" max="6403" width="9.75833333333333" style="1" customWidth="true"/>
    <col min="6404" max="6404" width="19.875" style="1" customWidth="true"/>
    <col min="6405" max="6405" width="4.625" style="1" customWidth="true"/>
    <col min="6406" max="6406" width="11.5" style="1" customWidth="true"/>
    <col min="6407" max="6407" width="7.25833333333333" style="1" customWidth="true"/>
    <col min="6408" max="6408" width="19.125" style="1" customWidth="true"/>
    <col min="6409" max="6409" width="6.75833333333333" style="1" customWidth="true"/>
    <col min="6410" max="6410" width="9" style="1"/>
    <col min="6411" max="6411" width="11.125" style="1" customWidth="true"/>
    <col min="6412" max="6412" width="12.7583333333333" style="1" customWidth="true"/>
    <col min="6413" max="6658" width="9" style="1"/>
    <col min="6659" max="6659" width="9.75833333333333" style="1" customWidth="true"/>
    <col min="6660" max="6660" width="19.875" style="1" customWidth="true"/>
    <col min="6661" max="6661" width="4.625" style="1" customWidth="true"/>
    <col min="6662" max="6662" width="11.5" style="1" customWidth="true"/>
    <col min="6663" max="6663" width="7.25833333333333" style="1" customWidth="true"/>
    <col min="6664" max="6664" width="19.125" style="1" customWidth="true"/>
    <col min="6665" max="6665" width="6.75833333333333" style="1" customWidth="true"/>
    <col min="6666" max="6666" width="9" style="1"/>
    <col min="6667" max="6667" width="11.125" style="1" customWidth="true"/>
    <col min="6668" max="6668" width="12.7583333333333" style="1" customWidth="true"/>
    <col min="6669" max="6914" width="9" style="1"/>
    <col min="6915" max="6915" width="9.75833333333333" style="1" customWidth="true"/>
    <col min="6916" max="6916" width="19.875" style="1" customWidth="true"/>
    <col min="6917" max="6917" width="4.625" style="1" customWidth="true"/>
    <col min="6918" max="6918" width="11.5" style="1" customWidth="true"/>
    <col min="6919" max="6919" width="7.25833333333333" style="1" customWidth="true"/>
    <col min="6920" max="6920" width="19.125" style="1" customWidth="true"/>
    <col min="6921" max="6921" width="6.75833333333333" style="1" customWidth="true"/>
    <col min="6922" max="6922" width="9" style="1"/>
    <col min="6923" max="6923" width="11.125" style="1" customWidth="true"/>
    <col min="6924" max="6924" width="12.7583333333333" style="1" customWidth="true"/>
    <col min="6925" max="7170" width="9" style="1"/>
    <col min="7171" max="7171" width="9.75833333333333" style="1" customWidth="true"/>
    <col min="7172" max="7172" width="19.875" style="1" customWidth="true"/>
    <col min="7173" max="7173" width="4.625" style="1" customWidth="true"/>
    <col min="7174" max="7174" width="11.5" style="1" customWidth="true"/>
    <col min="7175" max="7175" width="7.25833333333333" style="1" customWidth="true"/>
    <col min="7176" max="7176" width="19.125" style="1" customWidth="true"/>
    <col min="7177" max="7177" width="6.75833333333333" style="1" customWidth="true"/>
    <col min="7178" max="7178" width="9" style="1"/>
    <col min="7179" max="7179" width="11.125" style="1" customWidth="true"/>
    <col min="7180" max="7180" width="12.7583333333333" style="1" customWidth="true"/>
    <col min="7181" max="7426" width="9" style="1"/>
    <col min="7427" max="7427" width="9.75833333333333" style="1" customWidth="true"/>
    <col min="7428" max="7428" width="19.875" style="1" customWidth="true"/>
    <col min="7429" max="7429" width="4.625" style="1" customWidth="true"/>
    <col min="7430" max="7430" width="11.5" style="1" customWidth="true"/>
    <col min="7431" max="7431" width="7.25833333333333" style="1" customWidth="true"/>
    <col min="7432" max="7432" width="19.125" style="1" customWidth="true"/>
    <col min="7433" max="7433" width="6.75833333333333" style="1" customWidth="true"/>
    <col min="7434" max="7434" width="9" style="1"/>
    <col min="7435" max="7435" width="11.125" style="1" customWidth="true"/>
    <col min="7436" max="7436" width="12.7583333333333" style="1" customWidth="true"/>
    <col min="7437" max="7682" width="9" style="1"/>
    <col min="7683" max="7683" width="9.75833333333333" style="1" customWidth="true"/>
    <col min="7684" max="7684" width="19.875" style="1" customWidth="true"/>
    <col min="7685" max="7685" width="4.625" style="1" customWidth="true"/>
    <col min="7686" max="7686" width="11.5" style="1" customWidth="true"/>
    <col min="7687" max="7687" width="7.25833333333333" style="1" customWidth="true"/>
    <col min="7688" max="7688" width="19.125" style="1" customWidth="true"/>
    <col min="7689" max="7689" width="6.75833333333333" style="1" customWidth="true"/>
    <col min="7690" max="7690" width="9" style="1"/>
    <col min="7691" max="7691" width="11.125" style="1" customWidth="true"/>
    <col min="7692" max="7692" width="12.7583333333333" style="1" customWidth="true"/>
    <col min="7693" max="7938" width="9" style="1"/>
    <col min="7939" max="7939" width="9.75833333333333" style="1" customWidth="true"/>
    <col min="7940" max="7940" width="19.875" style="1" customWidth="true"/>
    <col min="7941" max="7941" width="4.625" style="1" customWidth="true"/>
    <col min="7942" max="7942" width="11.5" style="1" customWidth="true"/>
    <col min="7943" max="7943" width="7.25833333333333" style="1" customWidth="true"/>
    <col min="7944" max="7944" width="19.125" style="1" customWidth="true"/>
    <col min="7945" max="7945" width="6.75833333333333" style="1" customWidth="true"/>
    <col min="7946" max="7946" width="9" style="1"/>
    <col min="7947" max="7947" width="11.125" style="1" customWidth="true"/>
    <col min="7948" max="7948" width="12.7583333333333" style="1" customWidth="true"/>
    <col min="7949" max="8194" width="9" style="1"/>
    <col min="8195" max="8195" width="9.75833333333333" style="1" customWidth="true"/>
    <col min="8196" max="8196" width="19.875" style="1" customWidth="true"/>
    <col min="8197" max="8197" width="4.625" style="1" customWidth="true"/>
    <col min="8198" max="8198" width="11.5" style="1" customWidth="true"/>
    <col min="8199" max="8199" width="7.25833333333333" style="1" customWidth="true"/>
    <col min="8200" max="8200" width="19.125" style="1" customWidth="true"/>
    <col min="8201" max="8201" width="6.75833333333333" style="1" customWidth="true"/>
    <col min="8202" max="8202" width="9" style="1"/>
    <col min="8203" max="8203" width="11.125" style="1" customWidth="true"/>
    <col min="8204" max="8204" width="12.7583333333333" style="1" customWidth="true"/>
    <col min="8205" max="8450" width="9" style="1"/>
    <col min="8451" max="8451" width="9.75833333333333" style="1" customWidth="true"/>
    <col min="8452" max="8452" width="19.875" style="1" customWidth="true"/>
    <col min="8453" max="8453" width="4.625" style="1" customWidth="true"/>
    <col min="8454" max="8454" width="11.5" style="1" customWidth="true"/>
    <col min="8455" max="8455" width="7.25833333333333" style="1" customWidth="true"/>
    <col min="8456" max="8456" width="19.125" style="1" customWidth="true"/>
    <col min="8457" max="8457" width="6.75833333333333" style="1" customWidth="true"/>
    <col min="8458" max="8458" width="9" style="1"/>
    <col min="8459" max="8459" width="11.125" style="1" customWidth="true"/>
    <col min="8460" max="8460" width="12.7583333333333" style="1" customWidth="true"/>
    <col min="8461" max="8706" width="9" style="1"/>
    <col min="8707" max="8707" width="9.75833333333333" style="1" customWidth="true"/>
    <col min="8708" max="8708" width="19.875" style="1" customWidth="true"/>
    <col min="8709" max="8709" width="4.625" style="1" customWidth="true"/>
    <col min="8710" max="8710" width="11.5" style="1" customWidth="true"/>
    <col min="8711" max="8711" width="7.25833333333333" style="1" customWidth="true"/>
    <col min="8712" max="8712" width="19.125" style="1" customWidth="true"/>
    <col min="8713" max="8713" width="6.75833333333333" style="1" customWidth="true"/>
    <col min="8714" max="8714" width="9" style="1"/>
    <col min="8715" max="8715" width="11.125" style="1" customWidth="true"/>
    <col min="8716" max="8716" width="12.7583333333333" style="1" customWidth="true"/>
    <col min="8717" max="8962" width="9" style="1"/>
    <col min="8963" max="8963" width="9.75833333333333" style="1" customWidth="true"/>
    <col min="8964" max="8964" width="19.875" style="1" customWidth="true"/>
    <col min="8965" max="8965" width="4.625" style="1" customWidth="true"/>
    <col min="8966" max="8966" width="11.5" style="1" customWidth="true"/>
    <col min="8967" max="8967" width="7.25833333333333" style="1" customWidth="true"/>
    <col min="8968" max="8968" width="19.125" style="1" customWidth="true"/>
    <col min="8969" max="8969" width="6.75833333333333" style="1" customWidth="true"/>
    <col min="8970" max="8970" width="9" style="1"/>
    <col min="8971" max="8971" width="11.125" style="1" customWidth="true"/>
    <col min="8972" max="8972" width="12.7583333333333" style="1" customWidth="true"/>
    <col min="8973" max="9218" width="9" style="1"/>
    <col min="9219" max="9219" width="9.75833333333333" style="1" customWidth="true"/>
    <col min="9220" max="9220" width="19.875" style="1" customWidth="true"/>
    <col min="9221" max="9221" width="4.625" style="1" customWidth="true"/>
    <col min="9222" max="9222" width="11.5" style="1" customWidth="true"/>
    <col min="9223" max="9223" width="7.25833333333333" style="1" customWidth="true"/>
    <col min="9224" max="9224" width="19.125" style="1" customWidth="true"/>
    <col min="9225" max="9225" width="6.75833333333333" style="1" customWidth="true"/>
    <col min="9226" max="9226" width="9" style="1"/>
    <col min="9227" max="9227" width="11.125" style="1" customWidth="true"/>
    <col min="9228" max="9228" width="12.7583333333333" style="1" customWidth="true"/>
    <col min="9229" max="9474" width="9" style="1"/>
    <col min="9475" max="9475" width="9.75833333333333" style="1" customWidth="true"/>
    <col min="9476" max="9476" width="19.875" style="1" customWidth="true"/>
    <col min="9477" max="9477" width="4.625" style="1" customWidth="true"/>
    <col min="9478" max="9478" width="11.5" style="1" customWidth="true"/>
    <col min="9479" max="9479" width="7.25833333333333" style="1" customWidth="true"/>
    <col min="9480" max="9480" width="19.125" style="1" customWidth="true"/>
    <col min="9481" max="9481" width="6.75833333333333" style="1" customWidth="true"/>
    <col min="9482" max="9482" width="9" style="1"/>
    <col min="9483" max="9483" width="11.125" style="1" customWidth="true"/>
    <col min="9484" max="9484" width="12.7583333333333" style="1" customWidth="true"/>
    <col min="9485" max="9730" width="9" style="1"/>
    <col min="9731" max="9731" width="9.75833333333333" style="1" customWidth="true"/>
    <col min="9732" max="9732" width="19.875" style="1" customWidth="true"/>
    <col min="9733" max="9733" width="4.625" style="1" customWidth="true"/>
    <col min="9734" max="9734" width="11.5" style="1" customWidth="true"/>
    <col min="9735" max="9735" width="7.25833333333333" style="1" customWidth="true"/>
    <col min="9736" max="9736" width="19.125" style="1" customWidth="true"/>
    <col min="9737" max="9737" width="6.75833333333333" style="1" customWidth="true"/>
    <col min="9738" max="9738" width="9" style="1"/>
    <col min="9739" max="9739" width="11.125" style="1" customWidth="true"/>
    <col min="9740" max="9740" width="12.7583333333333" style="1" customWidth="true"/>
    <col min="9741" max="9986" width="9" style="1"/>
    <col min="9987" max="9987" width="9.75833333333333" style="1" customWidth="true"/>
    <col min="9988" max="9988" width="19.875" style="1" customWidth="true"/>
    <col min="9989" max="9989" width="4.625" style="1" customWidth="true"/>
    <col min="9990" max="9990" width="11.5" style="1" customWidth="true"/>
    <col min="9991" max="9991" width="7.25833333333333" style="1" customWidth="true"/>
    <col min="9992" max="9992" width="19.125" style="1" customWidth="true"/>
    <col min="9993" max="9993" width="6.75833333333333" style="1" customWidth="true"/>
    <col min="9994" max="9994" width="9" style="1"/>
    <col min="9995" max="9995" width="11.125" style="1" customWidth="true"/>
    <col min="9996" max="9996" width="12.7583333333333" style="1" customWidth="true"/>
    <col min="9997" max="10242" width="9" style="1"/>
    <col min="10243" max="10243" width="9.75833333333333" style="1" customWidth="true"/>
    <col min="10244" max="10244" width="19.875" style="1" customWidth="true"/>
    <col min="10245" max="10245" width="4.625" style="1" customWidth="true"/>
    <col min="10246" max="10246" width="11.5" style="1" customWidth="true"/>
    <col min="10247" max="10247" width="7.25833333333333" style="1" customWidth="true"/>
    <col min="10248" max="10248" width="19.125" style="1" customWidth="true"/>
    <col min="10249" max="10249" width="6.75833333333333" style="1" customWidth="true"/>
    <col min="10250" max="10250" width="9" style="1"/>
    <col min="10251" max="10251" width="11.125" style="1" customWidth="true"/>
    <col min="10252" max="10252" width="12.7583333333333" style="1" customWidth="true"/>
    <col min="10253" max="10498" width="9" style="1"/>
    <col min="10499" max="10499" width="9.75833333333333" style="1" customWidth="true"/>
    <col min="10500" max="10500" width="19.875" style="1" customWidth="true"/>
    <col min="10501" max="10501" width="4.625" style="1" customWidth="true"/>
    <col min="10502" max="10502" width="11.5" style="1" customWidth="true"/>
    <col min="10503" max="10503" width="7.25833333333333" style="1" customWidth="true"/>
    <col min="10504" max="10504" width="19.125" style="1" customWidth="true"/>
    <col min="10505" max="10505" width="6.75833333333333" style="1" customWidth="true"/>
    <col min="10506" max="10506" width="9" style="1"/>
    <col min="10507" max="10507" width="11.125" style="1" customWidth="true"/>
    <col min="10508" max="10508" width="12.7583333333333" style="1" customWidth="true"/>
    <col min="10509" max="10754" width="9" style="1"/>
    <col min="10755" max="10755" width="9.75833333333333" style="1" customWidth="true"/>
    <col min="10756" max="10756" width="19.875" style="1" customWidth="true"/>
    <col min="10757" max="10757" width="4.625" style="1" customWidth="true"/>
    <col min="10758" max="10758" width="11.5" style="1" customWidth="true"/>
    <col min="10759" max="10759" width="7.25833333333333" style="1" customWidth="true"/>
    <col min="10760" max="10760" width="19.125" style="1" customWidth="true"/>
    <col min="10761" max="10761" width="6.75833333333333" style="1" customWidth="true"/>
    <col min="10762" max="10762" width="9" style="1"/>
    <col min="10763" max="10763" width="11.125" style="1" customWidth="true"/>
    <col min="10764" max="10764" width="12.7583333333333" style="1" customWidth="true"/>
    <col min="10765" max="11010" width="9" style="1"/>
    <col min="11011" max="11011" width="9.75833333333333" style="1" customWidth="true"/>
    <col min="11012" max="11012" width="19.875" style="1" customWidth="true"/>
    <col min="11013" max="11013" width="4.625" style="1" customWidth="true"/>
    <col min="11014" max="11014" width="11.5" style="1" customWidth="true"/>
    <col min="11015" max="11015" width="7.25833333333333" style="1" customWidth="true"/>
    <col min="11016" max="11016" width="19.125" style="1" customWidth="true"/>
    <col min="11017" max="11017" width="6.75833333333333" style="1" customWidth="true"/>
    <col min="11018" max="11018" width="9" style="1"/>
    <col min="11019" max="11019" width="11.125" style="1" customWidth="true"/>
    <col min="11020" max="11020" width="12.7583333333333" style="1" customWidth="true"/>
    <col min="11021" max="11266" width="9" style="1"/>
    <col min="11267" max="11267" width="9.75833333333333" style="1" customWidth="true"/>
    <col min="11268" max="11268" width="19.875" style="1" customWidth="true"/>
    <col min="11269" max="11269" width="4.625" style="1" customWidth="true"/>
    <col min="11270" max="11270" width="11.5" style="1" customWidth="true"/>
    <col min="11271" max="11271" width="7.25833333333333" style="1" customWidth="true"/>
    <col min="11272" max="11272" width="19.125" style="1" customWidth="true"/>
    <col min="11273" max="11273" width="6.75833333333333" style="1" customWidth="true"/>
    <col min="11274" max="11274" width="9" style="1"/>
    <col min="11275" max="11275" width="11.125" style="1" customWidth="true"/>
    <col min="11276" max="11276" width="12.7583333333333" style="1" customWidth="true"/>
    <col min="11277" max="11522" width="9" style="1"/>
    <col min="11523" max="11523" width="9.75833333333333" style="1" customWidth="true"/>
    <col min="11524" max="11524" width="19.875" style="1" customWidth="true"/>
    <col min="11525" max="11525" width="4.625" style="1" customWidth="true"/>
    <col min="11526" max="11526" width="11.5" style="1" customWidth="true"/>
    <col min="11527" max="11527" width="7.25833333333333" style="1" customWidth="true"/>
    <col min="11528" max="11528" width="19.125" style="1" customWidth="true"/>
    <col min="11529" max="11529" width="6.75833333333333" style="1" customWidth="true"/>
    <col min="11530" max="11530" width="9" style="1"/>
    <col min="11531" max="11531" width="11.125" style="1" customWidth="true"/>
    <col min="11532" max="11532" width="12.7583333333333" style="1" customWidth="true"/>
    <col min="11533" max="11778" width="9" style="1"/>
    <col min="11779" max="11779" width="9.75833333333333" style="1" customWidth="true"/>
    <col min="11780" max="11780" width="19.875" style="1" customWidth="true"/>
    <col min="11781" max="11781" width="4.625" style="1" customWidth="true"/>
    <col min="11782" max="11782" width="11.5" style="1" customWidth="true"/>
    <col min="11783" max="11783" width="7.25833333333333" style="1" customWidth="true"/>
    <col min="11784" max="11784" width="19.125" style="1" customWidth="true"/>
    <col min="11785" max="11785" width="6.75833333333333" style="1" customWidth="true"/>
    <col min="11786" max="11786" width="9" style="1"/>
    <col min="11787" max="11787" width="11.125" style="1" customWidth="true"/>
    <col min="11788" max="11788" width="12.7583333333333" style="1" customWidth="true"/>
    <col min="11789" max="12034" width="9" style="1"/>
    <col min="12035" max="12035" width="9.75833333333333" style="1" customWidth="true"/>
    <col min="12036" max="12036" width="19.875" style="1" customWidth="true"/>
    <col min="12037" max="12037" width="4.625" style="1" customWidth="true"/>
    <col min="12038" max="12038" width="11.5" style="1" customWidth="true"/>
    <col min="12039" max="12039" width="7.25833333333333" style="1" customWidth="true"/>
    <col min="12040" max="12040" width="19.125" style="1" customWidth="true"/>
    <col min="12041" max="12041" width="6.75833333333333" style="1" customWidth="true"/>
    <col min="12042" max="12042" width="9" style="1"/>
    <col min="12043" max="12043" width="11.125" style="1" customWidth="true"/>
    <col min="12044" max="12044" width="12.7583333333333" style="1" customWidth="true"/>
    <col min="12045" max="12290" width="9" style="1"/>
    <col min="12291" max="12291" width="9.75833333333333" style="1" customWidth="true"/>
    <col min="12292" max="12292" width="19.875" style="1" customWidth="true"/>
    <col min="12293" max="12293" width="4.625" style="1" customWidth="true"/>
    <col min="12294" max="12294" width="11.5" style="1" customWidth="true"/>
    <col min="12295" max="12295" width="7.25833333333333" style="1" customWidth="true"/>
    <col min="12296" max="12296" width="19.125" style="1" customWidth="true"/>
    <col min="12297" max="12297" width="6.75833333333333" style="1" customWidth="true"/>
    <col min="12298" max="12298" width="9" style="1"/>
    <col min="12299" max="12299" width="11.125" style="1" customWidth="true"/>
    <col min="12300" max="12300" width="12.7583333333333" style="1" customWidth="true"/>
    <col min="12301" max="12546" width="9" style="1"/>
    <col min="12547" max="12547" width="9.75833333333333" style="1" customWidth="true"/>
    <col min="12548" max="12548" width="19.875" style="1" customWidth="true"/>
    <col min="12549" max="12549" width="4.625" style="1" customWidth="true"/>
    <col min="12550" max="12550" width="11.5" style="1" customWidth="true"/>
    <col min="12551" max="12551" width="7.25833333333333" style="1" customWidth="true"/>
    <col min="12552" max="12552" width="19.125" style="1" customWidth="true"/>
    <col min="12553" max="12553" width="6.75833333333333" style="1" customWidth="true"/>
    <col min="12554" max="12554" width="9" style="1"/>
    <col min="12555" max="12555" width="11.125" style="1" customWidth="true"/>
    <col min="12556" max="12556" width="12.7583333333333" style="1" customWidth="true"/>
    <col min="12557" max="12802" width="9" style="1"/>
    <col min="12803" max="12803" width="9.75833333333333" style="1" customWidth="true"/>
    <col min="12804" max="12804" width="19.875" style="1" customWidth="true"/>
    <col min="12805" max="12805" width="4.625" style="1" customWidth="true"/>
    <col min="12806" max="12806" width="11.5" style="1" customWidth="true"/>
    <col min="12807" max="12807" width="7.25833333333333" style="1" customWidth="true"/>
    <col min="12808" max="12808" width="19.125" style="1" customWidth="true"/>
    <col min="12809" max="12809" width="6.75833333333333" style="1" customWidth="true"/>
    <col min="12810" max="12810" width="9" style="1"/>
    <col min="12811" max="12811" width="11.125" style="1" customWidth="true"/>
    <col min="12812" max="12812" width="12.7583333333333" style="1" customWidth="true"/>
    <col min="12813" max="13058" width="9" style="1"/>
    <col min="13059" max="13059" width="9.75833333333333" style="1" customWidth="true"/>
    <col min="13060" max="13060" width="19.875" style="1" customWidth="true"/>
    <col min="13061" max="13061" width="4.625" style="1" customWidth="true"/>
    <col min="13062" max="13062" width="11.5" style="1" customWidth="true"/>
    <col min="13063" max="13063" width="7.25833333333333" style="1" customWidth="true"/>
    <col min="13064" max="13064" width="19.125" style="1" customWidth="true"/>
    <col min="13065" max="13065" width="6.75833333333333" style="1" customWidth="true"/>
    <col min="13066" max="13066" width="9" style="1"/>
    <col min="13067" max="13067" width="11.125" style="1" customWidth="true"/>
    <col min="13068" max="13068" width="12.7583333333333" style="1" customWidth="true"/>
    <col min="13069" max="13314" width="9" style="1"/>
    <col min="13315" max="13315" width="9.75833333333333" style="1" customWidth="true"/>
    <col min="13316" max="13316" width="19.875" style="1" customWidth="true"/>
    <col min="13317" max="13317" width="4.625" style="1" customWidth="true"/>
    <col min="13318" max="13318" width="11.5" style="1" customWidth="true"/>
    <col min="13319" max="13319" width="7.25833333333333" style="1" customWidth="true"/>
    <col min="13320" max="13320" width="19.125" style="1" customWidth="true"/>
    <col min="13321" max="13321" width="6.75833333333333" style="1" customWidth="true"/>
    <col min="13322" max="13322" width="9" style="1"/>
    <col min="13323" max="13323" width="11.125" style="1" customWidth="true"/>
    <col min="13324" max="13324" width="12.7583333333333" style="1" customWidth="true"/>
    <col min="13325" max="13570" width="9" style="1"/>
    <col min="13571" max="13571" width="9.75833333333333" style="1" customWidth="true"/>
    <col min="13572" max="13572" width="19.875" style="1" customWidth="true"/>
    <col min="13573" max="13573" width="4.625" style="1" customWidth="true"/>
    <col min="13574" max="13574" width="11.5" style="1" customWidth="true"/>
    <col min="13575" max="13575" width="7.25833333333333" style="1" customWidth="true"/>
    <col min="13576" max="13576" width="19.125" style="1" customWidth="true"/>
    <col min="13577" max="13577" width="6.75833333333333" style="1" customWidth="true"/>
    <col min="13578" max="13578" width="9" style="1"/>
    <col min="13579" max="13579" width="11.125" style="1" customWidth="true"/>
    <col min="13580" max="13580" width="12.7583333333333" style="1" customWidth="true"/>
    <col min="13581" max="13826" width="9" style="1"/>
    <col min="13827" max="13827" width="9.75833333333333" style="1" customWidth="true"/>
    <col min="13828" max="13828" width="19.875" style="1" customWidth="true"/>
    <col min="13829" max="13829" width="4.625" style="1" customWidth="true"/>
    <col min="13830" max="13830" width="11.5" style="1" customWidth="true"/>
    <col min="13831" max="13831" width="7.25833333333333" style="1" customWidth="true"/>
    <col min="13832" max="13832" width="19.125" style="1" customWidth="true"/>
    <col min="13833" max="13833" width="6.75833333333333" style="1" customWidth="true"/>
    <col min="13834" max="13834" width="9" style="1"/>
    <col min="13835" max="13835" width="11.125" style="1" customWidth="true"/>
    <col min="13836" max="13836" width="12.7583333333333" style="1" customWidth="true"/>
    <col min="13837" max="14082" width="9" style="1"/>
    <col min="14083" max="14083" width="9.75833333333333" style="1" customWidth="true"/>
    <col min="14084" max="14084" width="19.875" style="1" customWidth="true"/>
    <col min="14085" max="14085" width="4.625" style="1" customWidth="true"/>
    <col min="14086" max="14086" width="11.5" style="1" customWidth="true"/>
    <col min="14087" max="14087" width="7.25833333333333" style="1" customWidth="true"/>
    <col min="14088" max="14088" width="19.125" style="1" customWidth="true"/>
    <col min="14089" max="14089" width="6.75833333333333" style="1" customWidth="true"/>
    <col min="14090" max="14090" width="9" style="1"/>
    <col min="14091" max="14091" width="11.125" style="1" customWidth="true"/>
    <col min="14092" max="14092" width="12.7583333333333" style="1" customWidth="true"/>
    <col min="14093" max="14338" width="9" style="1"/>
    <col min="14339" max="14339" width="9.75833333333333" style="1" customWidth="true"/>
    <col min="14340" max="14340" width="19.875" style="1" customWidth="true"/>
    <col min="14341" max="14341" width="4.625" style="1" customWidth="true"/>
    <col min="14342" max="14342" width="11.5" style="1" customWidth="true"/>
    <col min="14343" max="14343" width="7.25833333333333" style="1" customWidth="true"/>
    <col min="14344" max="14344" width="19.125" style="1" customWidth="true"/>
    <col min="14345" max="14345" width="6.75833333333333" style="1" customWidth="true"/>
    <col min="14346" max="14346" width="9" style="1"/>
    <col min="14347" max="14347" width="11.125" style="1" customWidth="true"/>
    <col min="14348" max="14348" width="12.7583333333333" style="1" customWidth="true"/>
    <col min="14349" max="14594" width="9" style="1"/>
    <col min="14595" max="14595" width="9.75833333333333" style="1" customWidth="true"/>
    <col min="14596" max="14596" width="19.875" style="1" customWidth="true"/>
    <col min="14597" max="14597" width="4.625" style="1" customWidth="true"/>
    <col min="14598" max="14598" width="11.5" style="1" customWidth="true"/>
    <col min="14599" max="14599" width="7.25833333333333" style="1" customWidth="true"/>
    <col min="14600" max="14600" width="19.125" style="1" customWidth="true"/>
    <col min="14601" max="14601" width="6.75833333333333" style="1" customWidth="true"/>
    <col min="14602" max="14602" width="9" style="1"/>
    <col min="14603" max="14603" width="11.125" style="1" customWidth="true"/>
    <col min="14604" max="14604" width="12.7583333333333" style="1" customWidth="true"/>
    <col min="14605" max="14850" width="9" style="1"/>
    <col min="14851" max="14851" width="9.75833333333333" style="1" customWidth="true"/>
    <col min="14852" max="14852" width="19.875" style="1" customWidth="true"/>
    <col min="14853" max="14853" width="4.625" style="1" customWidth="true"/>
    <col min="14854" max="14854" width="11.5" style="1" customWidth="true"/>
    <col min="14855" max="14855" width="7.25833333333333" style="1" customWidth="true"/>
    <col min="14856" max="14856" width="19.125" style="1" customWidth="true"/>
    <col min="14857" max="14857" width="6.75833333333333" style="1" customWidth="true"/>
    <col min="14858" max="14858" width="9" style="1"/>
    <col min="14859" max="14859" width="11.125" style="1" customWidth="true"/>
    <col min="14860" max="14860" width="12.7583333333333" style="1" customWidth="true"/>
    <col min="14861" max="15106" width="9" style="1"/>
    <col min="15107" max="15107" width="9.75833333333333" style="1" customWidth="true"/>
    <col min="15108" max="15108" width="19.875" style="1" customWidth="true"/>
    <col min="15109" max="15109" width="4.625" style="1" customWidth="true"/>
    <col min="15110" max="15110" width="11.5" style="1" customWidth="true"/>
    <col min="15111" max="15111" width="7.25833333333333" style="1" customWidth="true"/>
    <col min="15112" max="15112" width="19.125" style="1" customWidth="true"/>
    <col min="15113" max="15113" width="6.75833333333333" style="1" customWidth="true"/>
    <col min="15114" max="15114" width="9" style="1"/>
    <col min="15115" max="15115" width="11.125" style="1" customWidth="true"/>
    <col min="15116" max="15116" width="12.7583333333333" style="1" customWidth="true"/>
    <col min="15117" max="15362" width="9" style="1"/>
    <col min="15363" max="15363" width="9.75833333333333" style="1" customWidth="true"/>
    <col min="15364" max="15364" width="19.875" style="1" customWidth="true"/>
    <col min="15365" max="15365" width="4.625" style="1" customWidth="true"/>
    <col min="15366" max="15366" width="11.5" style="1" customWidth="true"/>
    <col min="15367" max="15367" width="7.25833333333333" style="1" customWidth="true"/>
    <col min="15368" max="15368" width="19.125" style="1" customWidth="true"/>
    <col min="15369" max="15369" width="6.75833333333333" style="1" customWidth="true"/>
    <col min="15370" max="15370" width="9" style="1"/>
    <col min="15371" max="15371" width="11.125" style="1" customWidth="true"/>
    <col min="15372" max="15372" width="12.7583333333333" style="1" customWidth="true"/>
    <col min="15373" max="15618" width="9" style="1"/>
    <col min="15619" max="15619" width="9.75833333333333" style="1" customWidth="true"/>
    <col min="15620" max="15620" width="19.875" style="1" customWidth="true"/>
    <col min="15621" max="15621" width="4.625" style="1" customWidth="true"/>
    <col min="15622" max="15622" width="11.5" style="1" customWidth="true"/>
    <col min="15623" max="15623" width="7.25833333333333" style="1" customWidth="true"/>
    <col min="15624" max="15624" width="19.125" style="1" customWidth="true"/>
    <col min="15625" max="15625" width="6.75833333333333" style="1" customWidth="true"/>
    <col min="15626" max="15626" width="9" style="1"/>
    <col min="15627" max="15627" width="11.125" style="1" customWidth="true"/>
    <col min="15628" max="15628" width="12.7583333333333" style="1" customWidth="true"/>
    <col min="15629" max="15874" width="9" style="1"/>
    <col min="15875" max="15875" width="9.75833333333333" style="1" customWidth="true"/>
    <col min="15876" max="15876" width="19.875" style="1" customWidth="true"/>
    <col min="15877" max="15877" width="4.625" style="1" customWidth="true"/>
    <col min="15878" max="15878" width="11.5" style="1" customWidth="true"/>
    <col min="15879" max="15879" width="7.25833333333333" style="1" customWidth="true"/>
    <col min="15880" max="15880" width="19.125" style="1" customWidth="true"/>
    <col min="15881" max="15881" width="6.75833333333333" style="1" customWidth="true"/>
    <col min="15882" max="15882" width="9" style="1"/>
    <col min="15883" max="15883" width="11.125" style="1" customWidth="true"/>
    <col min="15884" max="15884" width="12.7583333333333" style="1" customWidth="true"/>
    <col min="15885" max="16130" width="9" style="1"/>
    <col min="16131" max="16131" width="9.75833333333333" style="1" customWidth="true"/>
    <col min="16132" max="16132" width="19.875" style="1" customWidth="true"/>
    <col min="16133" max="16133" width="4.625" style="1" customWidth="true"/>
    <col min="16134" max="16134" width="11.5" style="1" customWidth="true"/>
    <col min="16135" max="16135" width="7.25833333333333" style="1" customWidth="true"/>
    <col min="16136" max="16136" width="19.125" style="1" customWidth="true"/>
    <col min="16137" max="16137" width="6.75833333333333" style="1" customWidth="true"/>
    <col min="16138" max="16138" width="9" style="1"/>
    <col min="16139" max="16139" width="11.125" style="1" customWidth="true"/>
    <col min="16140" max="16140" width="12.7583333333333" style="1" customWidth="true"/>
    <col min="16141" max="16384" width="9" style="1"/>
  </cols>
  <sheetData>
    <row r="1" s="168" customFormat="true" ht="25.15" customHeight="true" spans="1:21">
      <c r="A1" s="170"/>
      <c r="B1" s="171" t="s">
        <v>15148</v>
      </c>
      <c r="C1" s="171"/>
      <c r="D1" s="171"/>
      <c r="E1" s="171"/>
      <c r="F1" s="171"/>
      <c r="G1" s="171"/>
      <c r="H1" s="171"/>
      <c r="I1" s="171"/>
      <c r="J1" s="171"/>
      <c r="K1" s="171"/>
      <c r="L1" s="171"/>
      <c r="M1" s="171"/>
      <c r="N1" s="192"/>
      <c r="O1" s="192"/>
      <c r="P1" s="192"/>
      <c r="Q1" s="192"/>
      <c r="R1" s="192"/>
      <c r="S1" s="192"/>
      <c r="T1" s="192"/>
      <c r="U1" s="192"/>
    </row>
    <row r="2" s="126" customFormat="true" ht="45.75" customHeight="true" spans="1:13">
      <c r="A2" s="172" t="s">
        <v>1</v>
      </c>
      <c r="B2" s="172" t="s">
        <v>2</v>
      </c>
      <c r="C2" s="173" t="s">
        <v>3</v>
      </c>
      <c r="D2" s="173" t="s">
        <v>4</v>
      </c>
      <c r="E2" s="173" t="s">
        <v>5</v>
      </c>
      <c r="F2" s="173" t="s">
        <v>15149</v>
      </c>
      <c r="G2" s="173" t="s">
        <v>14885</v>
      </c>
      <c r="H2" s="173" t="s">
        <v>15150</v>
      </c>
      <c r="I2" s="173" t="s">
        <v>13</v>
      </c>
      <c r="J2" s="173" t="s">
        <v>14</v>
      </c>
      <c r="K2" s="173" t="s">
        <v>15</v>
      </c>
      <c r="L2" s="173" t="s">
        <v>17</v>
      </c>
      <c r="M2" s="173" t="s">
        <v>16</v>
      </c>
    </row>
    <row r="3" ht="20.1" customHeight="true" spans="1:13">
      <c r="A3" s="172"/>
      <c r="B3" s="174" t="s">
        <v>15151</v>
      </c>
      <c r="C3" s="175" t="s">
        <v>15148</v>
      </c>
      <c r="D3" s="176"/>
      <c r="E3" s="176"/>
      <c r="F3" s="173"/>
      <c r="G3" s="173"/>
      <c r="H3" s="177"/>
      <c r="I3" s="176"/>
      <c r="J3" s="188"/>
      <c r="K3" s="143"/>
      <c r="L3" s="143"/>
      <c r="M3" s="143"/>
    </row>
    <row r="4" spans="1:13">
      <c r="A4" s="172">
        <v>1</v>
      </c>
      <c r="B4" s="177" t="s">
        <v>15152</v>
      </c>
      <c r="C4" s="176" t="s">
        <v>15153</v>
      </c>
      <c r="D4" s="178" t="s">
        <v>15154</v>
      </c>
      <c r="E4" s="185" t="s">
        <v>15155</v>
      </c>
      <c r="F4" s="173" t="s">
        <v>44</v>
      </c>
      <c r="G4" s="173" t="s">
        <v>14632</v>
      </c>
      <c r="H4" s="177">
        <v>220</v>
      </c>
      <c r="I4" s="176"/>
      <c r="J4" s="188"/>
      <c r="K4" s="143"/>
      <c r="L4" s="143"/>
      <c r="M4" s="143"/>
    </row>
    <row r="5" spans="1:13">
      <c r="A5" s="172">
        <v>2</v>
      </c>
      <c r="B5" s="177" t="s">
        <v>15156</v>
      </c>
      <c r="C5" s="176" t="s">
        <v>15153</v>
      </c>
      <c r="D5" s="178" t="s">
        <v>15154</v>
      </c>
      <c r="E5" s="185" t="s">
        <v>15155</v>
      </c>
      <c r="F5" s="173" t="s">
        <v>44</v>
      </c>
      <c r="G5" s="173" t="s">
        <v>15157</v>
      </c>
      <c r="H5" s="177">
        <v>11</v>
      </c>
      <c r="I5" s="176"/>
      <c r="J5" s="188"/>
      <c r="K5" s="143"/>
      <c r="L5" s="143"/>
      <c r="M5" s="143"/>
    </row>
    <row r="6" spans="1:13">
      <c r="A6" s="172">
        <v>3</v>
      </c>
      <c r="B6" s="177" t="s">
        <v>15158</v>
      </c>
      <c r="C6" s="176" t="s">
        <v>15159</v>
      </c>
      <c r="D6" s="178" t="s">
        <v>15160</v>
      </c>
      <c r="E6" s="185" t="s">
        <v>15159</v>
      </c>
      <c r="F6" s="173" t="s">
        <v>44</v>
      </c>
      <c r="G6" s="173" t="s">
        <v>14632</v>
      </c>
      <c r="H6" s="177">
        <v>260</v>
      </c>
      <c r="I6" s="176" t="s">
        <v>15161</v>
      </c>
      <c r="J6" s="188"/>
      <c r="K6" s="143"/>
      <c r="L6" s="143"/>
      <c r="M6" s="143"/>
    </row>
    <row r="7" spans="1:13">
      <c r="A7" s="172">
        <v>4</v>
      </c>
      <c r="B7" s="177" t="s">
        <v>15162</v>
      </c>
      <c r="C7" s="176" t="s">
        <v>15163</v>
      </c>
      <c r="D7" s="178" t="s">
        <v>15164</v>
      </c>
      <c r="E7" s="185" t="s">
        <v>15165</v>
      </c>
      <c r="F7" s="173" t="s">
        <v>44</v>
      </c>
      <c r="G7" s="173" t="s">
        <v>14632</v>
      </c>
      <c r="H7" s="177">
        <v>240</v>
      </c>
      <c r="I7" s="176" t="s">
        <v>15161</v>
      </c>
      <c r="J7" s="188"/>
      <c r="K7" s="143"/>
      <c r="L7" s="143"/>
      <c r="M7" s="143"/>
    </row>
    <row r="8" spans="1:13">
      <c r="A8" s="172">
        <v>5</v>
      </c>
      <c r="B8" s="177" t="s">
        <v>15166</v>
      </c>
      <c r="C8" s="176" t="s">
        <v>15167</v>
      </c>
      <c r="D8" s="179" t="s">
        <v>15168</v>
      </c>
      <c r="E8" s="185" t="s">
        <v>15169</v>
      </c>
      <c r="F8" s="173" t="s">
        <v>44</v>
      </c>
      <c r="G8" s="173" t="s">
        <v>14632</v>
      </c>
      <c r="H8" s="177">
        <v>210</v>
      </c>
      <c r="I8" s="176" t="s">
        <v>15161</v>
      </c>
      <c r="J8" s="188"/>
      <c r="K8" s="189"/>
      <c r="L8" s="143"/>
      <c r="M8" s="143"/>
    </row>
    <row r="9" spans="1:13">
      <c r="A9" s="172">
        <v>6</v>
      </c>
      <c r="B9" s="177" t="s">
        <v>15170</v>
      </c>
      <c r="C9" s="176" t="s">
        <v>15171</v>
      </c>
      <c r="D9" s="178" t="s">
        <v>15172</v>
      </c>
      <c r="E9" s="185" t="s">
        <v>15171</v>
      </c>
      <c r="F9" s="173" t="s">
        <v>44</v>
      </c>
      <c r="G9" s="173" t="s">
        <v>14632</v>
      </c>
      <c r="H9" s="177">
        <v>180</v>
      </c>
      <c r="I9" s="176" t="s">
        <v>15161</v>
      </c>
      <c r="J9" s="188"/>
      <c r="K9" s="143"/>
      <c r="L9" s="143"/>
      <c r="M9" s="143"/>
    </row>
    <row r="10" s="168" customFormat="true" spans="1:13">
      <c r="A10" s="180">
        <v>7</v>
      </c>
      <c r="B10" s="181" t="s">
        <v>15173</v>
      </c>
      <c r="C10" s="182" t="s">
        <v>15174</v>
      </c>
      <c r="D10" s="183" t="s">
        <v>15175</v>
      </c>
      <c r="E10" s="186" t="s">
        <v>15176</v>
      </c>
      <c r="F10" s="187" t="s">
        <v>44</v>
      </c>
      <c r="G10" s="187" t="s">
        <v>14632</v>
      </c>
      <c r="H10" s="181">
        <v>100</v>
      </c>
      <c r="I10" s="182"/>
      <c r="J10" s="187"/>
      <c r="K10" s="187"/>
      <c r="L10" s="190"/>
      <c r="M10" s="190"/>
    </row>
    <row r="11" spans="1:14">
      <c r="A11" s="172">
        <v>8</v>
      </c>
      <c r="B11" s="177" t="s">
        <v>15177</v>
      </c>
      <c r="C11" s="176" t="s">
        <v>15178</v>
      </c>
      <c r="D11" s="178" t="s">
        <v>15175</v>
      </c>
      <c r="E11" s="185" t="s">
        <v>15176</v>
      </c>
      <c r="F11" s="173" t="s">
        <v>44</v>
      </c>
      <c r="G11" s="173" t="s">
        <v>14632</v>
      </c>
      <c r="H11" s="177">
        <v>180</v>
      </c>
      <c r="I11" s="176"/>
      <c r="J11" s="188"/>
      <c r="K11" s="143"/>
      <c r="L11" s="143"/>
      <c r="M11" s="143"/>
      <c r="N11" s="126"/>
    </row>
    <row r="12" spans="1:13">
      <c r="A12" s="172">
        <v>9</v>
      </c>
      <c r="B12" s="177" t="s">
        <v>15179</v>
      </c>
      <c r="C12" s="176" t="s">
        <v>15180</v>
      </c>
      <c r="D12" s="178" t="s">
        <v>15181</v>
      </c>
      <c r="E12" s="185" t="s">
        <v>15180</v>
      </c>
      <c r="F12" s="173" t="s">
        <v>44</v>
      </c>
      <c r="G12" s="173" t="s">
        <v>15157</v>
      </c>
      <c r="H12" s="177">
        <v>4</v>
      </c>
      <c r="I12" s="176" t="s">
        <v>15182</v>
      </c>
      <c r="J12" s="188"/>
      <c r="K12" s="143"/>
      <c r="L12" s="143"/>
      <c r="M12" s="143"/>
    </row>
    <row r="13" ht="25.5" spans="1:13">
      <c r="A13" s="172">
        <v>10</v>
      </c>
      <c r="B13" s="177" t="s">
        <v>15183</v>
      </c>
      <c r="C13" s="176" t="s">
        <v>15184</v>
      </c>
      <c r="D13" s="184" t="s">
        <v>15185</v>
      </c>
      <c r="E13" s="176" t="s">
        <v>15186</v>
      </c>
      <c r="F13" s="173" t="s">
        <v>44</v>
      </c>
      <c r="G13" s="173" t="s">
        <v>15187</v>
      </c>
      <c r="H13" s="177">
        <v>1400</v>
      </c>
      <c r="I13" s="176" t="s">
        <v>15188</v>
      </c>
      <c r="J13" s="188"/>
      <c r="K13" s="188"/>
      <c r="L13" s="143"/>
      <c r="M13" s="143"/>
    </row>
    <row r="14" spans="1:13">
      <c r="A14" s="172">
        <v>11</v>
      </c>
      <c r="B14" s="177" t="s">
        <v>15189</v>
      </c>
      <c r="C14" s="176" t="s">
        <v>15190</v>
      </c>
      <c r="D14" s="178" t="s">
        <v>15191</v>
      </c>
      <c r="E14" s="185" t="s">
        <v>15192</v>
      </c>
      <c r="F14" s="173" t="s">
        <v>44</v>
      </c>
      <c r="G14" s="173" t="s">
        <v>14632</v>
      </c>
      <c r="H14" s="177">
        <v>880</v>
      </c>
      <c r="I14" s="176" t="s">
        <v>15161</v>
      </c>
      <c r="J14" s="188"/>
      <c r="K14" s="143"/>
      <c r="L14" s="143"/>
      <c r="M14" s="143"/>
    </row>
    <row r="15" spans="1:13">
      <c r="A15" s="172">
        <v>12</v>
      </c>
      <c r="B15" s="177" t="s">
        <v>15193</v>
      </c>
      <c r="C15" s="176" t="s">
        <v>15194</v>
      </c>
      <c r="D15" s="178" t="s">
        <v>15191</v>
      </c>
      <c r="E15" s="185" t="s">
        <v>15192</v>
      </c>
      <c r="F15" s="173" t="s">
        <v>44</v>
      </c>
      <c r="G15" s="173" t="s">
        <v>14632</v>
      </c>
      <c r="H15" s="177">
        <v>440</v>
      </c>
      <c r="I15" s="176" t="s">
        <v>15161</v>
      </c>
      <c r="J15" s="188"/>
      <c r="K15" s="143"/>
      <c r="L15" s="143"/>
      <c r="M15" s="143"/>
    </row>
    <row r="16" spans="1:13">
      <c r="A16" s="172">
        <v>13</v>
      </c>
      <c r="B16" s="177" t="s">
        <v>15195</v>
      </c>
      <c r="C16" s="176" t="s">
        <v>15196</v>
      </c>
      <c r="D16" s="178" t="s">
        <v>15197</v>
      </c>
      <c r="E16" s="185" t="s">
        <v>15198</v>
      </c>
      <c r="F16" s="173" t="s">
        <v>44</v>
      </c>
      <c r="G16" s="173" t="s">
        <v>14632</v>
      </c>
      <c r="H16" s="177">
        <v>260</v>
      </c>
      <c r="I16" s="176" t="s">
        <v>15161</v>
      </c>
      <c r="J16" s="188"/>
      <c r="K16" s="189"/>
      <c r="L16" s="143"/>
      <c r="M16" s="143"/>
    </row>
    <row r="17" spans="1:13">
      <c r="A17" s="172">
        <v>14</v>
      </c>
      <c r="B17" s="177" t="s">
        <v>15199</v>
      </c>
      <c r="C17" s="176" t="s">
        <v>15200</v>
      </c>
      <c r="D17" s="178" t="s">
        <v>15172</v>
      </c>
      <c r="E17" s="185" t="s">
        <v>15171</v>
      </c>
      <c r="F17" s="173" t="s">
        <v>44</v>
      </c>
      <c r="G17" s="173" t="s">
        <v>14632</v>
      </c>
      <c r="H17" s="177">
        <v>240</v>
      </c>
      <c r="I17" s="176" t="s">
        <v>15161</v>
      </c>
      <c r="J17" s="188"/>
      <c r="K17" s="189"/>
      <c r="L17" s="143"/>
      <c r="M17" s="143"/>
    </row>
    <row r="18" ht="27" customHeight="true" spans="1:13">
      <c r="A18" s="172">
        <v>15</v>
      </c>
      <c r="B18" s="177" t="s">
        <v>15201</v>
      </c>
      <c r="C18" s="176" t="s">
        <v>15202</v>
      </c>
      <c r="D18" s="178" t="s">
        <v>15203</v>
      </c>
      <c r="E18" s="185" t="s">
        <v>15204</v>
      </c>
      <c r="F18" s="173" t="s">
        <v>44</v>
      </c>
      <c r="G18" s="173" t="s">
        <v>15187</v>
      </c>
      <c r="H18" s="177">
        <v>1400</v>
      </c>
      <c r="I18" s="176" t="s">
        <v>15205</v>
      </c>
      <c r="J18" s="188"/>
      <c r="K18" s="189"/>
      <c r="L18" s="143"/>
      <c r="M18" s="143"/>
    </row>
    <row r="19" ht="25.5" spans="1:13">
      <c r="A19" s="172">
        <v>16</v>
      </c>
      <c r="B19" s="177" t="s">
        <v>15206</v>
      </c>
      <c r="C19" s="176" t="s">
        <v>15207</v>
      </c>
      <c r="D19" s="178" t="s">
        <v>15203</v>
      </c>
      <c r="E19" s="185" t="s">
        <v>15204</v>
      </c>
      <c r="F19" s="173" t="s">
        <v>44</v>
      </c>
      <c r="G19" s="173" t="s">
        <v>15187</v>
      </c>
      <c r="H19" s="177">
        <v>1500</v>
      </c>
      <c r="I19" s="176" t="s">
        <v>15205</v>
      </c>
      <c r="J19" s="188"/>
      <c r="K19" s="189"/>
      <c r="L19" s="143"/>
      <c r="M19" s="143"/>
    </row>
    <row r="20" ht="25.5" spans="1:13">
      <c r="A20" s="172">
        <v>17</v>
      </c>
      <c r="B20" s="177" t="s">
        <v>15208</v>
      </c>
      <c r="C20" s="176" t="s">
        <v>15209</v>
      </c>
      <c r="D20" s="184" t="s">
        <v>15210</v>
      </c>
      <c r="E20" s="176" t="s">
        <v>15211</v>
      </c>
      <c r="F20" s="173" t="s">
        <v>44</v>
      </c>
      <c r="G20" s="173" t="s">
        <v>15187</v>
      </c>
      <c r="H20" s="177">
        <v>2500</v>
      </c>
      <c r="I20" s="176" t="s">
        <v>15212</v>
      </c>
      <c r="J20" s="188"/>
      <c r="K20" s="188"/>
      <c r="L20" s="143"/>
      <c r="M20" s="143"/>
    </row>
    <row r="21" ht="12.75" customHeight="true" spans="1:13">
      <c r="A21" s="172">
        <v>18</v>
      </c>
      <c r="B21" s="177" t="s">
        <v>15213</v>
      </c>
      <c r="C21" s="176" t="s">
        <v>15214</v>
      </c>
      <c r="D21" s="178" t="s">
        <v>15215</v>
      </c>
      <c r="E21" s="185" t="s">
        <v>15216</v>
      </c>
      <c r="F21" s="173" t="s">
        <v>44</v>
      </c>
      <c r="G21" s="173" t="s">
        <v>14632</v>
      </c>
      <c r="H21" s="177">
        <v>440</v>
      </c>
      <c r="I21" s="176"/>
      <c r="J21" s="188"/>
      <c r="K21" s="189"/>
      <c r="L21" s="143"/>
      <c r="M21" s="143"/>
    </row>
    <row r="22" spans="1:13">
      <c r="A22" s="172">
        <v>19</v>
      </c>
      <c r="B22" s="177" t="s">
        <v>15217</v>
      </c>
      <c r="C22" s="176" t="s">
        <v>15214</v>
      </c>
      <c r="D22" s="178" t="s">
        <v>15215</v>
      </c>
      <c r="E22" s="185" t="s">
        <v>15216</v>
      </c>
      <c r="F22" s="173" t="s">
        <v>44</v>
      </c>
      <c r="G22" s="173" t="s">
        <v>15157</v>
      </c>
      <c r="H22" s="177">
        <v>22</v>
      </c>
      <c r="I22" s="176"/>
      <c r="J22" s="188"/>
      <c r="K22" s="189"/>
      <c r="L22" s="143"/>
      <c r="M22" s="143"/>
    </row>
    <row r="23" spans="1:13">
      <c r="A23" s="172">
        <v>20</v>
      </c>
      <c r="B23" s="177" t="s">
        <v>15218</v>
      </c>
      <c r="C23" s="176" t="s">
        <v>15219</v>
      </c>
      <c r="D23" s="178" t="s">
        <v>15220</v>
      </c>
      <c r="E23" s="176" t="s">
        <v>15219</v>
      </c>
      <c r="F23" s="173" t="s">
        <v>44</v>
      </c>
      <c r="G23" s="173" t="s">
        <v>14632</v>
      </c>
      <c r="H23" s="177">
        <v>420</v>
      </c>
      <c r="I23" s="176" t="s">
        <v>15221</v>
      </c>
      <c r="J23" s="188"/>
      <c r="K23" s="189"/>
      <c r="L23" s="143"/>
      <c r="M23" s="143"/>
    </row>
    <row r="24" spans="1:13">
      <c r="A24" s="172">
        <v>21</v>
      </c>
      <c r="B24" s="177" t="s">
        <v>15222</v>
      </c>
      <c r="C24" s="176" t="s">
        <v>15223</v>
      </c>
      <c r="D24" s="178" t="s">
        <v>15220</v>
      </c>
      <c r="E24" s="176" t="s">
        <v>15219</v>
      </c>
      <c r="F24" s="173" t="s">
        <v>44</v>
      </c>
      <c r="G24" s="173" t="s">
        <v>14632</v>
      </c>
      <c r="H24" s="177">
        <v>380</v>
      </c>
      <c r="I24" s="176" t="s">
        <v>15161</v>
      </c>
      <c r="J24" s="188"/>
      <c r="K24" s="189"/>
      <c r="L24" s="143"/>
      <c r="M24" s="143"/>
    </row>
    <row r="25" spans="1:13">
      <c r="A25" s="172">
        <v>22</v>
      </c>
      <c r="B25" s="177" t="s">
        <v>15224</v>
      </c>
      <c r="C25" s="176" t="s">
        <v>15225</v>
      </c>
      <c r="D25" s="178" t="s">
        <v>15226</v>
      </c>
      <c r="E25" s="185" t="s">
        <v>15227</v>
      </c>
      <c r="F25" s="173" t="s">
        <v>44</v>
      </c>
      <c r="G25" s="173" t="s">
        <v>15157</v>
      </c>
      <c r="H25" s="177">
        <v>6</v>
      </c>
      <c r="I25" s="176"/>
      <c r="J25" s="188"/>
      <c r="K25" s="189"/>
      <c r="L25" s="143"/>
      <c r="M25" s="143"/>
    </row>
    <row r="26" spans="1:13">
      <c r="A26" s="172">
        <v>23</v>
      </c>
      <c r="B26" s="177" t="s">
        <v>15228</v>
      </c>
      <c r="C26" s="176" t="s">
        <v>15229</v>
      </c>
      <c r="D26" s="184" t="s">
        <v>15210</v>
      </c>
      <c r="E26" s="176" t="s">
        <v>15211</v>
      </c>
      <c r="F26" s="173" t="s">
        <v>44</v>
      </c>
      <c r="G26" s="173" t="s">
        <v>15230</v>
      </c>
      <c r="H26" s="177">
        <v>100</v>
      </c>
      <c r="I26" s="176" t="s">
        <v>15231</v>
      </c>
      <c r="J26" s="188"/>
      <c r="K26" s="189"/>
      <c r="L26" s="143"/>
      <c r="M26" s="143"/>
    </row>
    <row r="27" ht="13.5" spans="1:13">
      <c r="A27" s="172">
        <v>24</v>
      </c>
      <c r="B27" s="177" t="s">
        <v>15232</v>
      </c>
      <c r="C27" s="176" t="s">
        <v>15229</v>
      </c>
      <c r="D27" s="184" t="s">
        <v>15233</v>
      </c>
      <c r="E27" s="185" t="s">
        <v>15234</v>
      </c>
      <c r="F27" s="173" t="s">
        <v>44</v>
      </c>
      <c r="G27" s="173" t="s">
        <v>15157</v>
      </c>
      <c r="H27" s="177">
        <v>10</v>
      </c>
      <c r="I27" s="176"/>
      <c r="J27" s="188"/>
      <c r="K27" s="189"/>
      <c r="L27" s="191" t="s">
        <v>15235</v>
      </c>
      <c r="M27" s="191"/>
    </row>
    <row r="28" spans="1:13">
      <c r="A28" s="172">
        <v>25</v>
      </c>
      <c r="B28" s="177" t="s">
        <v>15236</v>
      </c>
      <c r="C28" s="176" t="s">
        <v>15237</v>
      </c>
      <c r="D28" s="184" t="s">
        <v>15154</v>
      </c>
      <c r="E28" s="185" t="s">
        <v>15155</v>
      </c>
      <c r="F28" s="173" t="s">
        <v>44</v>
      </c>
      <c r="G28" s="173" t="s">
        <v>15238</v>
      </c>
      <c r="H28" s="177">
        <v>1500</v>
      </c>
      <c r="I28" s="176" t="s">
        <v>15239</v>
      </c>
      <c r="J28" s="188"/>
      <c r="K28" s="189"/>
      <c r="L28" s="143"/>
      <c r="M28" s="143"/>
    </row>
    <row r="29" s="168" customFormat="true" ht="25.5" spans="1:13">
      <c r="A29" s="180">
        <v>26</v>
      </c>
      <c r="B29" s="181" t="s">
        <v>15240</v>
      </c>
      <c r="C29" s="182" t="s">
        <v>15241</v>
      </c>
      <c r="D29" s="183" t="s">
        <v>7016</v>
      </c>
      <c r="E29" s="186" t="s">
        <v>7015</v>
      </c>
      <c r="F29" s="187" t="s">
        <v>44</v>
      </c>
      <c r="G29" s="187" t="s">
        <v>15238</v>
      </c>
      <c r="H29" s="181">
        <v>1300</v>
      </c>
      <c r="I29" s="182" t="s">
        <v>15242</v>
      </c>
      <c r="J29" s="187"/>
      <c r="K29" s="187"/>
      <c r="L29" s="190"/>
      <c r="M29" s="190"/>
    </row>
    <row r="30" spans="1:13">
      <c r="A30" s="172">
        <v>27</v>
      </c>
      <c r="B30" s="177" t="s">
        <v>15243</v>
      </c>
      <c r="C30" s="176" t="s">
        <v>15244</v>
      </c>
      <c r="D30" s="178" t="s">
        <v>15245</v>
      </c>
      <c r="E30" s="185" t="s">
        <v>15246</v>
      </c>
      <c r="F30" s="173" t="s">
        <v>44</v>
      </c>
      <c r="G30" s="173" t="s">
        <v>15238</v>
      </c>
      <c r="H30" s="177">
        <v>2500</v>
      </c>
      <c r="I30" s="176"/>
      <c r="J30" s="188"/>
      <c r="K30" s="143"/>
      <c r="L30" s="143"/>
      <c r="M30" s="143"/>
    </row>
    <row r="31" spans="1:13">
      <c r="A31" s="172">
        <v>28</v>
      </c>
      <c r="B31" s="177" t="s">
        <v>15247</v>
      </c>
      <c r="C31" s="176" t="s">
        <v>15248</v>
      </c>
      <c r="D31" s="178" t="s">
        <v>456</v>
      </c>
      <c r="E31" s="185" t="s">
        <v>457</v>
      </c>
      <c r="F31" s="173" t="s">
        <v>44</v>
      </c>
      <c r="G31" s="173" t="s">
        <v>463</v>
      </c>
      <c r="H31" s="177">
        <v>10</v>
      </c>
      <c r="I31" s="176"/>
      <c r="J31" s="188"/>
      <c r="K31" s="143"/>
      <c r="L31" s="143"/>
      <c r="M31" s="143"/>
    </row>
    <row r="32" spans="1:13">
      <c r="A32" s="172">
        <v>29</v>
      </c>
      <c r="B32" s="177" t="s">
        <v>15249</v>
      </c>
      <c r="C32" s="176" t="s">
        <v>15250</v>
      </c>
      <c r="D32" s="178" t="s">
        <v>15175</v>
      </c>
      <c r="E32" s="185" t="s">
        <v>15176</v>
      </c>
      <c r="F32" s="173" t="s">
        <v>44</v>
      </c>
      <c r="G32" s="173" t="s">
        <v>14632</v>
      </c>
      <c r="H32" s="177">
        <v>280</v>
      </c>
      <c r="I32" s="176"/>
      <c r="J32" s="188"/>
      <c r="K32" s="189"/>
      <c r="L32" s="143"/>
      <c r="M32" s="143"/>
    </row>
    <row r="33" ht="13.5" spans="1:13">
      <c r="A33" s="172">
        <v>30</v>
      </c>
      <c r="B33" s="177" t="s">
        <v>15251</v>
      </c>
      <c r="C33" s="176" t="s">
        <v>15252</v>
      </c>
      <c r="D33" s="178" t="s">
        <v>15160</v>
      </c>
      <c r="E33" s="185" t="s">
        <v>15159</v>
      </c>
      <c r="F33" s="173" t="s">
        <v>44</v>
      </c>
      <c r="G33" s="173" t="s">
        <v>14632</v>
      </c>
      <c r="H33" s="177">
        <v>512.6</v>
      </c>
      <c r="I33" s="176" t="s">
        <v>15253</v>
      </c>
      <c r="J33" s="188"/>
      <c r="K33" s="189"/>
      <c r="L33" s="191" t="s">
        <v>15254</v>
      </c>
      <c r="M33" s="191"/>
    </row>
    <row r="34" ht="13.5" spans="1:13">
      <c r="A34" s="172">
        <v>31</v>
      </c>
      <c r="B34" s="177" t="s">
        <v>15255</v>
      </c>
      <c r="C34" s="176" t="s">
        <v>15256</v>
      </c>
      <c r="D34" s="178" t="s">
        <v>15220</v>
      </c>
      <c r="E34" s="176" t="s">
        <v>15219</v>
      </c>
      <c r="F34" s="173" t="s">
        <v>44</v>
      </c>
      <c r="G34" s="173" t="s">
        <v>14632</v>
      </c>
      <c r="H34" s="177">
        <v>503.8</v>
      </c>
      <c r="I34" s="176" t="s">
        <v>15253</v>
      </c>
      <c r="J34" s="188"/>
      <c r="K34" s="189"/>
      <c r="L34" s="191" t="s">
        <v>15254</v>
      </c>
      <c r="M34" s="191"/>
    </row>
    <row r="35" ht="25.5" spans="1:13">
      <c r="A35" s="172">
        <v>32</v>
      </c>
      <c r="B35" s="177" t="s">
        <v>15257</v>
      </c>
      <c r="C35" s="176" t="s">
        <v>15258</v>
      </c>
      <c r="D35" s="178" t="s">
        <v>15259</v>
      </c>
      <c r="E35" s="176" t="s">
        <v>15260</v>
      </c>
      <c r="F35" s="173" t="s">
        <v>44</v>
      </c>
      <c r="G35" s="173" t="s">
        <v>15261</v>
      </c>
      <c r="H35" s="177">
        <v>1380</v>
      </c>
      <c r="I35" s="176"/>
      <c r="J35" s="188"/>
      <c r="K35" s="189"/>
      <c r="L35" s="191" t="s">
        <v>15254</v>
      </c>
      <c r="M35" s="191"/>
    </row>
    <row r="36" ht="25.5" spans="1:13">
      <c r="A36" s="172">
        <v>33</v>
      </c>
      <c r="B36" s="177" t="s">
        <v>15262</v>
      </c>
      <c r="C36" s="176" t="s">
        <v>15263</v>
      </c>
      <c r="D36" s="178" t="s">
        <v>15245</v>
      </c>
      <c r="E36" s="185" t="s">
        <v>15246</v>
      </c>
      <c r="F36" s="173" t="s">
        <v>44</v>
      </c>
      <c r="G36" s="173" t="s">
        <v>15264</v>
      </c>
      <c r="H36" s="177">
        <v>19.5</v>
      </c>
      <c r="I36" s="176" t="s">
        <v>15265</v>
      </c>
      <c r="J36" s="188"/>
      <c r="K36" s="191"/>
      <c r="L36" s="191" t="s">
        <v>15254</v>
      </c>
      <c r="M36" s="191"/>
    </row>
  </sheetData>
  <autoFilter ref="A2:U36">
    <extLst/>
  </autoFilter>
  <mergeCells count="1">
    <mergeCell ref="B1:M1"/>
  </mergeCells>
  <pageMargins left="0.7" right="0.7" top="0.75" bottom="0.75" header="0.3" footer="0.3"/>
  <pageSetup paperSize="9" scale="76"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36"/>
  <sheetViews>
    <sheetView zoomScale="90" zoomScaleNormal="90" workbookViewId="0">
      <selection activeCell="F9" sqref="F9"/>
    </sheetView>
  </sheetViews>
  <sheetFormatPr defaultColWidth="9" defaultRowHeight="13.5"/>
  <cols>
    <col min="1" max="1" width="9" style="151"/>
    <col min="2" max="2" width="18.8833333333333" style="151" customWidth="true"/>
    <col min="3" max="5" width="20.5" style="151" customWidth="true"/>
    <col min="6" max="6" width="30" style="151" customWidth="true"/>
    <col min="7" max="7" width="20.2583333333333" style="151" customWidth="true"/>
    <col min="8" max="8" width="11.9416666666667" style="151" customWidth="true"/>
    <col min="9" max="9" width="12.875" style="151" customWidth="true"/>
    <col min="10" max="10" width="23.375" style="151" customWidth="true"/>
    <col min="11" max="11" width="34.125" style="151" customWidth="true"/>
    <col min="12" max="12" width="12.375" style="151" customWidth="true"/>
    <col min="13" max="13" width="6.75833333333333" style="151" customWidth="true"/>
    <col min="14" max="14" width="22.125" style="151" customWidth="true"/>
    <col min="15" max="15" width="20.875" style="151" customWidth="true"/>
    <col min="16" max="16384" width="9" style="151"/>
  </cols>
  <sheetData>
    <row r="1" customHeight="true" spans="1:15">
      <c r="A1" s="152" t="s">
        <v>15266</v>
      </c>
      <c r="B1" s="152"/>
      <c r="C1" s="152"/>
      <c r="D1" s="152"/>
      <c r="E1" s="152"/>
      <c r="F1" s="152"/>
      <c r="G1" s="152"/>
      <c r="H1" s="152"/>
      <c r="I1" s="152"/>
      <c r="J1" s="152"/>
      <c r="K1" s="152"/>
      <c r="L1" s="152"/>
      <c r="M1" s="152"/>
      <c r="N1" s="152"/>
      <c r="O1" s="152"/>
    </row>
    <row r="2" spans="1:15">
      <c r="A2" s="152"/>
      <c r="B2" s="152"/>
      <c r="C2" s="152"/>
      <c r="D2" s="152"/>
      <c r="E2" s="152"/>
      <c r="F2" s="152"/>
      <c r="G2" s="152"/>
      <c r="H2" s="152"/>
      <c r="I2" s="152"/>
      <c r="J2" s="152"/>
      <c r="K2" s="152"/>
      <c r="L2" s="152"/>
      <c r="M2" s="152"/>
      <c r="N2" s="152"/>
      <c r="O2" s="152"/>
    </row>
    <row r="3" ht="30.75" customHeight="true" spans="1:15">
      <c r="A3" s="152"/>
      <c r="B3" s="152"/>
      <c r="C3" s="152"/>
      <c r="D3" s="152"/>
      <c r="E3" s="152"/>
      <c r="F3" s="152"/>
      <c r="G3" s="152"/>
      <c r="H3" s="152"/>
      <c r="I3" s="152"/>
      <c r="J3" s="152"/>
      <c r="K3" s="152"/>
      <c r="L3" s="152"/>
      <c r="M3" s="152"/>
      <c r="N3" s="152"/>
      <c r="O3" s="152"/>
    </row>
    <row r="4" spans="1:15">
      <c r="A4" s="152"/>
      <c r="B4" s="152"/>
      <c r="C4" s="152"/>
      <c r="D4" s="152"/>
      <c r="E4" s="152"/>
      <c r="F4" s="152"/>
      <c r="G4" s="152"/>
      <c r="H4" s="152"/>
      <c r="I4" s="152"/>
      <c r="J4" s="152"/>
      <c r="K4" s="152"/>
      <c r="L4" s="152"/>
      <c r="M4" s="152"/>
      <c r="N4" s="152"/>
      <c r="O4" s="152"/>
    </row>
    <row r="5" spans="1:15">
      <c r="A5" s="152"/>
      <c r="B5" s="152"/>
      <c r="C5" s="152"/>
      <c r="D5" s="152"/>
      <c r="E5" s="152"/>
      <c r="F5" s="152"/>
      <c r="G5" s="152"/>
      <c r="H5" s="152"/>
      <c r="I5" s="152"/>
      <c r="J5" s="152"/>
      <c r="K5" s="152"/>
      <c r="L5" s="152"/>
      <c r="M5" s="152"/>
      <c r="N5" s="152"/>
      <c r="O5" s="152"/>
    </row>
    <row r="6" ht="42.75" customHeight="true" spans="1:15">
      <c r="A6" s="152"/>
      <c r="B6" s="152"/>
      <c r="C6" s="152"/>
      <c r="D6" s="152"/>
      <c r="E6" s="152"/>
      <c r="F6" s="152"/>
      <c r="G6" s="152"/>
      <c r="H6" s="152"/>
      <c r="I6" s="152"/>
      <c r="J6" s="152"/>
      <c r="K6" s="152"/>
      <c r="L6" s="152"/>
      <c r="M6" s="152"/>
      <c r="N6" s="152"/>
      <c r="O6" s="152"/>
    </row>
    <row r="7" ht="34.5" customHeight="true" spans="1:15">
      <c r="A7" s="152"/>
      <c r="B7" s="152"/>
      <c r="C7" s="152"/>
      <c r="D7" s="152"/>
      <c r="E7" s="152"/>
      <c r="F7" s="152"/>
      <c r="G7" s="152"/>
      <c r="H7" s="152"/>
      <c r="I7" s="152"/>
      <c r="J7" s="152"/>
      <c r="K7" s="152"/>
      <c r="L7" s="152"/>
      <c r="M7" s="152"/>
      <c r="N7" s="152"/>
      <c r="O7" s="152"/>
    </row>
    <row r="8" ht="27" spans="1:15">
      <c r="A8" s="153" t="s">
        <v>1</v>
      </c>
      <c r="B8" s="153" t="s">
        <v>14625</v>
      </c>
      <c r="C8" s="153" t="s">
        <v>14626</v>
      </c>
      <c r="D8" s="153" t="s">
        <v>4</v>
      </c>
      <c r="E8" s="153" t="s">
        <v>5</v>
      </c>
      <c r="F8" s="153" t="s">
        <v>14627</v>
      </c>
      <c r="G8" s="153" t="s">
        <v>14628</v>
      </c>
      <c r="H8" s="153" t="s">
        <v>8</v>
      </c>
      <c r="I8" s="153" t="s">
        <v>14885</v>
      </c>
      <c r="J8" s="153" t="s">
        <v>15267</v>
      </c>
      <c r="K8" s="153" t="s">
        <v>14631</v>
      </c>
      <c r="L8" s="153" t="s">
        <v>14</v>
      </c>
      <c r="M8" s="153" t="s">
        <v>15</v>
      </c>
      <c r="N8" s="153" t="s">
        <v>17</v>
      </c>
      <c r="O8" s="153" t="s">
        <v>16</v>
      </c>
    </row>
    <row r="9" ht="81" spans="1:15">
      <c r="A9" s="154">
        <v>1</v>
      </c>
      <c r="B9" s="155" t="s">
        <v>15268</v>
      </c>
      <c r="C9" s="152" t="s">
        <v>15269</v>
      </c>
      <c r="D9" s="152" t="s">
        <v>15268</v>
      </c>
      <c r="E9" s="152" t="s">
        <v>15269</v>
      </c>
      <c r="F9" s="152" t="s">
        <v>15270</v>
      </c>
      <c r="G9" s="152" t="s">
        <v>15271</v>
      </c>
      <c r="H9" s="159" t="s">
        <v>29</v>
      </c>
      <c r="I9" s="162" t="s">
        <v>15272</v>
      </c>
      <c r="J9" s="159" t="s">
        <v>31</v>
      </c>
      <c r="K9" s="152"/>
      <c r="L9" s="159"/>
      <c r="M9" s="166"/>
      <c r="N9" s="167" t="s">
        <v>15273</v>
      </c>
      <c r="O9" s="166"/>
    </row>
    <row r="10" ht="40.5" spans="1:15">
      <c r="A10" s="156" t="s">
        <v>4357</v>
      </c>
      <c r="B10" s="157" t="s">
        <v>15274</v>
      </c>
      <c r="C10" s="158" t="s">
        <v>15275</v>
      </c>
      <c r="D10" s="158" t="s">
        <v>15274</v>
      </c>
      <c r="E10" s="158" t="s">
        <v>15275</v>
      </c>
      <c r="F10" s="152" t="s">
        <v>15276</v>
      </c>
      <c r="G10" s="160"/>
      <c r="H10" s="159" t="s">
        <v>29</v>
      </c>
      <c r="I10" s="163" t="s">
        <v>15272</v>
      </c>
      <c r="J10" s="163"/>
      <c r="K10" s="164" t="s">
        <v>15277</v>
      </c>
      <c r="L10" s="159"/>
      <c r="M10" s="166"/>
      <c r="N10" s="167" t="s">
        <v>15273</v>
      </c>
      <c r="O10" s="166"/>
    </row>
    <row r="11" ht="40.5" spans="1:15">
      <c r="A11" s="156" t="s">
        <v>14980</v>
      </c>
      <c r="B11" s="157" t="s">
        <v>15278</v>
      </c>
      <c r="C11" s="158" t="s">
        <v>15279</v>
      </c>
      <c r="D11" s="158" t="s">
        <v>15278</v>
      </c>
      <c r="E11" s="158" t="s">
        <v>15279</v>
      </c>
      <c r="F11" s="160"/>
      <c r="G11" s="160"/>
      <c r="H11" s="159" t="s">
        <v>29</v>
      </c>
      <c r="I11" s="163" t="s">
        <v>15272</v>
      </c>
      <c r="J11" s="163"/>
      <c r="K11" s="164" t="s">
        <v>15280</v>
      </c>
      <c r="L11" s="159"/>
      <c r="M11" s="166"/>
      <c r="N11" s="167" t="s">
        <v>15273</v>
      </c>
      <c r="O11" s="166"/>
    </row>
    <row r="12" ht="81" spans="1:15">
      <c r="A12" s="154" t="s">
        <v>14984</v>
      </c>
      <c r="B12" s="157" t="s">
        <v>15281</v>
      </c>
      <c r="C12" s="158" t="s">
        <v>15282</v>
      </c>
      <c r="D12" s="158" t="s">
        <v>15281</v>
      </c>
      <c r="E12" s="158" t="s">
        <v>15282</v>
      </c>
      <c r="F12" s="160" t="s">
        <v>15283</v>
      </c>
      <c r="G12" s="160" t="s">
        <v>15271</v>
      </c>
      <c r="H12" s="159" t="s">
        <v>29</v>
      </c>
      <c r="I12" s="163" t="s">
        <v>3288</v>
      </c>
      <c r="J12" s="163" t="s">
        <v>31</v>
      </c>
      <c r="K12" s="160" t="s">
        <v>15284</v>
      </c>
      <c r="L12" s="159"/>
      <c r="M12" s="166"/>
      <c r="N12" s="167" t="s">
        <v>15273</v>
      </c>
      <c r="O12" s="166"/>
    </row>
    <row r="13" ht="40.5" spans="1:15">
      <c r="A13" s="156" t="s">
        <v>4271</v>
      </c>
      <c r="B13" s="155" t="s">
        <v>15285</v>
      </c>
      <c r="C13" s="158" t="s">
        <v>15286</v>
      </c>
      <c r="D13" s="158" t="s">
        <v>15285</v>
      </c>
      <c r="E13" s="158" t="s">
        <v>15286</v>
      </c>
      <c r="F13" s="158" t="s">
        <v>15276</v>
      </c>
      <c r="G13" s="158"/>
      <c r="H13" s="159" t="s">
        <v>29</v>
      </c>
      <c r="I13" s="163" t="s">
        <v>3288</v>
      </c>
      <c r="J13" s="163"/>
      <c r="K13" s="164" t="s">
        <v>15277</v>
      </c>
      <c r="L13" s="159"/>
      <c r="M13" s="166"/>
      <c r="N13" s="167" t="s">
        <v>15273</v>
      </c>
      <c r="O13" s="166"/>
    </row>
    <row r="14" ht="40.5" spans="1:15">
      <c r="A14" s="156" t="s">
        <v>4050</v>
      </c>
      <c r="B14" s="155" t="s">
        <v>15287</v>
      </c>
      <c r="C14" s="158" t="s">
        <v>15288</v>
      </c>
      <c r="D14" s="158" t="s">
        <v>15287</v>
      </c>
      <c r="E14" s="158" t="s">
        <v>15288</v>
      </c>
      <c r="F14" s="152"/>
      <c r="G14" s="161"/>
      <c r="H14" s="159" t="s">
        <v>29</v>
      </c>
      <c r="I14" s="163" t="s">
        <v>3288</v>
      </c>
      <c r="J14" s="163"/>
      <c r="K14" s="164" t="s">
        <v>15280</v>
      </c>
      <c r="L14" s="159"/>
      <c r="M14" s="166"/>
      <c r="N14" s="167" t="s">
        <v>15273</v>
      </c>
      <c r="O14" s="166"/>
    </row>
    <row r="15" ht="40.5" spans="1:15">
      <c r="A15" s="154" t="s">
        <v>14995</v>
      </c>
      <c r="B15" s="157" t="s">
        <v>15289</v>
      </c>
      <c r="C15" s="158" t="s">
        <v>15290</v>
      </c>
      <c r="D15" s="158" t="s">
        <v>15289</v>
      </c>
      <c r="E15" s="158" t="s">
        <v>15290</v>
      </c>
      <c r="F15" s="160"/>
      <c r="G15" s="160"/>
      <c r="H15" s="159" t="s">
        <v>29</v>
      </c>
      <c r="I15" s="163" t="s">
        <v>3288</v>
      </c>
      <c r="J15" s="163"/>
      <c r="K15" s="164" t="s">
        <v>15277</v>
      </c>
      <c r="L15" s="159"/>
      <c r="M15" s="166"/>
      <c r="N15" s="167" t="s">
        <v>15273</v>
      </c>
      <c r="O15" s="166"/>
    </row>
    <row r="16" ht="81" spans="1:15">
      <c r="A16" s="156" t="s">
        <v>4055</v>
      </c>
      <c r="B16" s="155" t="s">
        <v>15291</v>
      </c>
      <c r="C16" s="158" t="s">
        <v>15292</v>
      </c>
      <c r="D16" s="158" t="s">
        <v>15291</v>
      </c>
      <c r="E16" s="158" t="s">
        <v>15292</v>
      </c>
      <c r="F16" s="158" t="s">
        <v>15293</v>
      </c>
      <c r="G16" s="158" t="s">
        <v>15294</v>
      </c>
      <c r="H16" s="159" t="s">
        <v>29</v>
      </c>
      <c r="I16" s="163" t="s">
        <v>15272</v>
      </c>
      <c r="J16" s="163" t="s">
        <v>31</v>
      </c>
      <c r="K16" s="158"/>
      <c r="L16" s="159"/>
      <c r="M16" s="166"/>
      <c r="N16" s="167" t="s">
        <v>15273</v>
      </c>
      <c r="O16" s="166"/>
    </row>
    <row r="17" ht="40.5" spans="1:15">
      <c r="A17" s="156" t="s">
        <v>15005</v>
      </c>
      <c r="B17" s="155" t="s">
        <v>15295</v>
      </c>
      <c r="C17" s="158" t="s">
        <v>15296</v>
      </c>
      <c r="D17" s="158" t="s">
        <v>15295</v>
      </c>
      <c r="E17" s="158" t="s">
        <v>15296</v>
      </c>
      <c r="F17" s="152" t="s">
        <v>15297</v>
      </c>
      <c r="G17" s="161"/>
      <c r="H17" s="159" t="s">
        <v>29</v>
      </c>
      <c r="I17" s="163" t="s">
        <v>15272</v>
      </c>
      <c r="J17" s="163"/>
      <c r="K17" s="164" t="s">
        <v>15277</v>
      </c>
      <c r="L17" s="159"/>
      <c r="M17" s="166"/>
      <c r="N17" s="167" t="s">
        <v>15273</v>
      </c>
      <c r="O17" s="166"/>
    </row>
    <row r="18" ht="40.5" spans="1:15">
      <c r="A18" s="154" t="s">
        <v>4283</v>
      </c>
      <c r="B18" s="157" t="s">
        <v>15298</v>
      </c>
      <c r="C18" s="158" t="s">
        <v>15299</v>
      </c>
      <c r="D18" s="158" t="s">
        <v>15298</v>
      </c>
      <c r="E18" s="158" t="s">
        <v>15299</v>
      </c>
      <c r="F18" s="160"/>
      <c r="G18" s="160"/>
      <c r="H18" s="159" t="s">
        <v>29</v>
      </c>
      <c r="I18" s="163" t="s">
        <v>15272</v>
      </c>
      <c r="J18" s="163"/>
      <c r="K18" s="164" t="s">
        <v>15300</v>
      </c>
      <c r="L18" s="159"/>
      <c r="M18" s="166"/>
      <c r="N18" s="167" t="s">
        <v>15273</v>
      </c>
      <c r="O18" s="166"/>
    </row>
    <row r="19" ht="81" spans="1:15">
      <c r="A19" s="156" t="s">
        <v>15016</v>
      </c>
      <c r="B19" s="157" t="s">
        <v>15301</v>
      </c>
      <c r="C19" s="158" t="s">
        <v>15302</v>
      </c>
      <c r="D19" s="158" t="s">
        <v>15301</v>
      </c>
      <c r="E19" s="158" t="s">
        <v>15302</v>
      </c>
      <c r="F19" s="158" t="s">
        <v>15303</v>
      </c>
      <c r="G19" s="158" t="s">
        <v>15294</v>
      </c>
      <c r="H19" s="159" t="s">
        <v>29</v>
      </c>
      <c r="I19" s="163" t="s">
        <v>15272</v>
      </c>
      <c r="J19" s="163" t="s">
        <v>31</v>
      </c>
      <c r="K19" s="160"/>
      <c r="L19" s="159"/>
      <c r="M19" s="166"/>
      <c r="N19" s="167" t="s">
        <v>15273</v>
      </c>
      <c r="O19" s="166"/>
    </row>
    <row r="20" ht="40.5" spans="1:15">
      <c r="A20" s="156" t="s">
        <v>3993</v>
      </c>
      <c r="B20" s="155" t="s">
        <v>15304</v>
      </c>
      <c r="C20" s="152" t="s">
        <v>15305</v>
      </c>
      <c r="D20" s="152" t="s">
        <v>15304</v>
      </c>
      <c r="E20" s="152" t="s">
        <v>15305</v>
      </c>
      <c r="F20" s="152" t="s">
        <v>15297</v>
      </c>
      <c r="G20" s="161"/>
      <c r="H20" s="159" t="s">
        <v>29</v>
      </c>
      <c r="I20" s="163" t="s">
        <v>15272</v>
      </c>
      <c r="J20" s="163"/>
      <c r="K20" s="164" t="s">
        <v>15277</v>
      </c>
      <c r="L20" s="159"/>
      <c r="M20" s="166"/>
      <c r="N20" s="167" t="s">
        <v>15273</v>
      </c>
      <c r="O20" s="166"/>
    </row>
    <row r="21" ht="40.5" spans="1:15">
      <c r="A21" s="154" t="s">
        <v>15025</v>
      </c>
      <c r="B21" s="155" t="s">
        <v>15306</v>
      </c>
      <c r="C21" s="158" t="s">
        <v>15307</v>
      </c>
      <c r="D21" s="158" t="s">
        <v>15306</v>
      </c>
      <c r="E21" s="158" t="s">
        <v>15307</v>
      </c>
      <c r="F21" s="160"/>
      <c r="G21" s="160"/>
      <c r="H21" s="159" t="s">
        <v>29</v>
      </c>
      <c r="I21" s="163" t="s">
        <v>15272</v>
      </c>
      <c r="J21" s="163"/>
      <c r="K21" s="164" t="s">
        <v>15300</v>
      </c>
      <c r="L21" s="159"/>
      <c r="M21" s="166"/>
      <c r="N21" s="167" t="s">
        <v>15273</v>
      </c>
      <c r="O21" s="166"/>
    </row>
    <row r="22" ht="81" spans="1:15">
      <c r="A22" s="156" t="s">
        <v>15030</v>
      </c>
      <c r="B22" s="157" t="s">
        <v>15308</v>
      </c>
      <c r="C22" s="158" t="s">
        <v>15309</v>
      </c>
      <c r="D22" s="158" t="s">
        <v>15308</v>
      </c>
      <c r="E22" s="158" t="s">
        <v>15309</v>
      </c>
      <c r="F22" s="158" t="s">
        <v>15310</v>
      </c>
      <c r="G22" s="158" t="s">
        <v>15294</v>
      </c>
      <c r="H22" s="159" t="s">
        <v>29</v>
      </c>
      <c r="I22" s="163" t="s">
        <v>15311</v>
      </c>
      <c r="J22" s="163" t="s">
        <v>31</v>
      </c>
      <c r="K22" s="160"/>
      <c r="L22" s="159"/>
      <c r="M22" s="166"/>
      <c r="N22" s="167" t="s">
        <v>15273</v>
      </c>
      <c r="O22" s="166"/>
    </row>
    <row r="23" ht="40.5" spans="1:15">
      <c r="A23" s="156" t="s">
        <v>4044</v>
      </c>
      <c r="B23" s="157" t="s">
        <v>15312</v>
      </c>
      <c r="C23" s="152" t="s">
        <v>15313</v>
      </c>
      <c r="D23" s="152" t="s">
        <v>15312</v>
      </c>
      <c r="E23" s="152" t="s">
        <v>15313</v>
      </c>
      <c r="F23" s="152" t="s">
        <v>15297</v>
      </c>
      <c r="G23" s="161"/>
      <c r="H23" s="159" t="s">
        <v>29</v>
      </c>
      <c r="I23" s="162" t="s">
        <v>15311</v>
      </c>
      <c r="J23" s="162"/>
      <c r="K23" s="165" t="s">
        <v>15277</v>
      </c>
      <c r="L23" s="159"/>
      <c r="M23" s="166"/>
      <c r="N23" s="167" t="s">
        <v>15273</v>
      </c>
      <c r="O23" s="166"/>
    </row>
    <row r="24" ht="81" spans="1:15">
      <c r="A24" s="154" t="s">
        <v>15039</v>
      </c>
      <c r="B24" s="155" t="s">
        <v>15314</v>
      </c>
      <c r="C24" s="152" t="s">
        <v>15315</v>
      </c>
      <c r="D24" s="152" t="s">
        <v>15314</v>
      </c>
      <c r="E24" s="152" t="s">
        <v>15315</v>
      </c>
      <c r="F24" s="152" t="s">
        <v>15316</v>
      </c>
      <c r="G24" s="152" t="s">
        <v>15317</v>
      </c>
      <c r="H24" s="159" t="s">
        <v>29</v>
      </c>
      <c r="I24" s="162" t="s">
        <v>15311</v>
      </c>
      <c r="J24" s="162" t="s">
        <v>31</v>
      </c>
      <c r="K24" s="161"/>
      <c r="L24" s="159"/>
      <c r="M24" s="166"/>
      <c r="N24" s="167" t="s">
        <v>15273</v>
      </c>
      <c r="O24" s="166"/>
    </row>
    <row r="25" ht="27" spans="1:15">
      <c r="A25" s="156" t="s">
        <v>15044</v>
      </c>
      <c r="B25" s="155" t="s">
        <v>15318</v>
      </c>
      <c r="C25" s="152" t="s">
        <v>15319</v>
      </c>
      <c r="D25" s="152" t="s">
        <v>15318</v>
      </c>
      <c r="E25" s="152" t="s">
        <v>15319</v>
      </c>
      <c r="F25" s="152" t="s">
        <v>15297</v>
      </c>
      <c r="G25" s="161"/>
      <c r="H25" s="159" t="s">
        <v>29</v>
      </c>
      <c r="I25" s="162" t="s">
        <v>15311</v>
      </c>
      <c r="J25" s="162"/>
      <c r="K25" s="165" t="s">
        <v>15277</v>
      </c>
      <c r="L25" s="159"/>
      <c r="M25" s="166"/>
      <c r="N25" s="167" t="s">
        <v>15273</v>
      </c>
      <c r="O25" s="166"/>
    </row>
    <row r="26" ht="81" spans="1:15">
      <c r="A26" s="156" t="s">
        <v>15049</v>
      </c>
      <c r="B26" s="157" t="s">
        <v>15320</v>
      </c>
      <c r="C26" s="152" t="s">
        <v>15321</v>
      </c>
      <c r="D26" s="152" t="s">
        <v>15320</v>
      </c>
      <c r="E26" s="152" t="s">
        <v>15321</v>
      </c>
      <c r="F26" s="152" t="s">
        <v>15322</v>
      </c>
      <c r="G26" s="152" t="s">
        <v>15323</v>
      </c>
      <c r="H26" s="159" t="s">
        <v>29</v>
      </c>
      <c r="I26" s="162" t="s">
        <v>15272</v>
      </c>
      <c r="J26" s="162" t="s">
        <v>31</v>
      </c>
      <c r="K26" s="161"/>
      <c r="L26" s="159"/>
      <c r="M26" s="166"/>
      <c r="N26" s="167" t="s">
        <v>15273</v>
      </c>
      <c r="O26" s="166"/>
    </row>
    <row r="27" ht="94.5" spans="1:15">
      <c r="A27" s="154" t="s">
        <v>15054</v>
      </c>
      <c r="B27" s="157" t="s">
        <v>15324</v>
      </c>
      <c r="C27" s="158" t="s">
        <v>15325</v>
      </c>
      <c r="D27" s="158" t="s">
        <v>15324</v>
      </c>
      <c r="E27" s="158" t="s">
        <v>15325</v>
      </c>
      <c r="F27" s="158" t="s">
        <v>15326</v>
      </c>
      <c r="G27" s="158" t="s">
        <v>15327</v>
      </c>
      <c r="H27" s="159" t="s">
        <v>29</v>
      </c>
      <c r="I27" s="163" t="s">
        <v>15272</v>
      </c>
      <c r="J27" s="163" t="s">
        <v>31</v>
      </c>
      <c r="K27" s="160"/>
      <c r="L27" s="159"/>
      <c r="M27" s="166"/>
      <c r="N27" s="167" t="s">
        <v>15273</v>
      </c>
      <c r="O27" s="166"/>
    </row>
    <row r="28" ht="94.5" spans="1:15">
      <c r="A28" s="156" t="s">
        <v>4039</v>
      </c>
      <c r="B28" s="155" t="s">
        <v>15328</v>
      </c>
      <c r="C28" s="158" t="s">
        <v>15329</v>
      </c>
      <c r="D28" s="158" t="s">
        <v>15328</v>
      </c>
      <c r="E28" s="158" t="s">
        <v>15329</v>
      </c>
      <c r="F28" s="158" t="s">
        <v>15330</v>
      </c>
      <c r="G28" s="158" t="s">
        <v>15331</v>
      </c>
      <c r="H28" s="159" t="s">
        <v>29</v>
      </c>
      <c r="I28" s="163" t="s">
        <v>15272</v>
      </c>
      <c r="J28" s="163" t="s">
        <v>31</v>
      </c>
      <c r="K28" s="160"/>
      <c r="L28" s="159"/>
      <c r="M28" s="166"/>
      <c r="N28" s="167" t="s">
        <v>15273</v>
      </c>
      <c r="O28" s="166"/>
    </row>
    <row r="29" ht="40.5" spans="1:15">
      <c r="A29" s="156" t="s">
        <v>15063</v>
      </c>
      <c r="B29" s="155" t="s">
        <v>15332</v>
      </c>
      <c r="C29" s="158" t="s">
        <v>15333</v>
      </c>
      <c r="D29" s="158" t="s">
        <v>15332</v>
      </c>
      <c r="E29" s="158" t="s">
        <v>15333</v>
      </c>
      <c r="F29" s="160"/>
      <c r="G29" s="160"/>
      <c r="H29" s="159" t="s">
        <v>29</v>
      </c>
      <c r="I29" s="163" t="s">
        <v>15272</v>
      </c>
      <c r="J29" s="163"/>
      <c r="K29" s="164" t="s">
        <v>15277</v>
      </c>
      <c r="L29" s="159"/>
      <c r="M29" s="166"/>
      <c r="N29" s="167" t="s">
        <v>15273</v>
      </c>
      <c r="O29" s="166"/>
    </row>
    <row r="30" ht="40.5" spans="1:15">
      <c r="A30" s="154" t="s">
        <v>15069</v>
      </c>
      <c r="B30" s="157" t="s">
        <v>15334</v>
      </c>
      <c r="C30" s="158" t="s">
        <v>15335</v>
      </c>
      <c r="D30" s="158" t="s">
        <v>15334</v>
      </c>
      <c r="E30" s="158" t="s">
        <v>15335</v>
      </c>
      <c r="F30" s="160"/>
      <c r="G30" s="160"/>
      <c r="H30" s="159" t="s">
        <v>29</v>
      </c>
      <c r="I30" s="163" t="s">
        <v>15272</v>
      </c>
      <c r="J30" s="163"/>
      <c r="K30" s="164" t="s">
        <v>15277</v>
      </c>
      <c r="L30" s="159"/>
      <c r="M30" s="166"/>
      <c r="N30" s="167" t="s">
        <v>15273</v>
      </c>
      <c r="O30" s="166"/>
    </row>
    <row r="31" ht="81" spans="1:15">
      <c r="A31" s="156" t="s">
        <v>15075</v>
      </c>
      <c r="B31" s="157" t="s">
        <v>15336</v>
      </c>
      <c r="C31" s="158" t="s">
        <v>15337</v>
      </c>
      <c r="D31" s="158" t="s">
        <v>15336</v>
      </c>
      <c r="E31" s="158" t="s">
        <v>15337</v>
      </c>
      <c r="F31" s="158" t="s">
        <v>15338</v>
      </c>
      <c r="G31" s="158" t="s">
        <v>15339</v>
      </c>
      <c r="H31" s="159" t="s">
        <v>29</v>
      </c>
      <c r="I31" s="163" t="s">
        <v>15272</v>
      </c>
      <c r="J31" s="163" t="s">
        <v>31</v>
      </c>
      <c r="K31" s="160"/>
      <c r="L31" s="159"/>
      <c r="M31" s="166"/>
      <c r="N31" s="167" t="s">
        <v>15273</v>
      </c>
      <c r="O31" s="166"/>
    </row>
    <row r="32" ht="40.5" spans="1:15">
      <c r="A32" s="156" t="s">
        <v>15081</v>
      </c>
      <c r="B32" s="155" t="s">
        <v>15340</v>
      </c>
      <c r="C32" s="158" t="s">
        <v>15341</v>
      </c>
      <c r="D32" s="158" t="s">
        <v>15340</v>
      </c>
      <c r="E32" s="158" t="s">
        <v>15341</v>
      </c>
      <c r="F32" s="158" t="s">
        <v>15342</v>
      </c>
      <c r="G32" s="158" t="s">
        <v>15343</v>
      </c>
      <c r="H32" s="159" t="s">
        <v>29</v>
      </c>
      <c r="I32" s="163" t="s">
        <v>15272</v>
      </c>
      <c r="J32" s="163" t="s">
        <v>31</v>
      </c>
      <c r="K32" s="160"/>
      <c r="L32" s="159"/>
      <c r="M32" s="166"/>
      <c r="N32" s="167" t="s">
        <v>15273</v>
      </c>
      <c r="O32" s="166"/>
    </row>
    <row r="33" ht="54" spans="1:15">
      <c r="A33" s="154" t="s">
        <v>15086</v>
      </c>
      <c r="B33" s="155" t="s">
        <v>15344</v>
      </c>
      <c r="C33" s="158" t="s">
        <v>15345</v>
      </c>
      <c r="D33" s="158" t="s">
        <v>15344</v>
      </c>
      <c r="E33" s="158" t="s">
        <v>15345</v>
      </c>
      <c r="F33" s="158" t="s">
        <v>15346</v>
      </c>
      <c r="G33" s="158" t="s">
        <v>15347</v>
      </c>
      <c r="H33" s="159" t="s">
        <v>29</v>
      </c>
      <c r="I33" s="163" t="s">
        <v>15272</v>
      </c>
      <c r="J33" s="163" t="s">
        <v>31</v>
      </c>
      <c r="K33" s="160"/>
      <c r="L33" s="159"/>
      <c r="M33" s="166"/>
      <c r="N33" s="167" t="s">
        <v>15273</v>
      </c>
      <c r="O33" s="166"/>
    </row>
    <row r="34" ht="94.5" spans="1:15">
      <c r="A34" s="156" t="s">
        <v>15089</v>
      </c>
      <c r="B34" s="157" t="s">
        <v>15348</v>
      </c>
      <c r="C34" s="158" t="s">
        <v>15349</v>
      </c>
      <c r="D34" s="158" t="s">
        <v>15348</v>
      </c>
      <c r="E34" s="158" t="s">
        <v>15349</v>
      </c>
      <c r="F34" s="158" t="s">
        <v>15350</v>
      </c>
      <c r="G34" s="158" t="s">
        <v>15351</v>
      </c>
      <c r="H34" s="159" t="s">
        <v>29</v>
      </c>
      <c r="I34" s="163" t="s">
        <v>3288</v>
      </c>
      <c r="J34" s="163" t="s">
        <v>31</v>
      </c>
      <c r="K34" s="160"/>
      <c r="L34" s="159"/>
      <c r="M34" s="166"/>
      <c r="N34" s="167" t="s">
        <v>15273</v>
      </c>
      <c r="O34" s="166"/>
    </row>
    <row r="35" ht="40.5" spans="1:15">
      <c r="A35" s="156" t="s">
        <v>15092</v>
      </c>
      <c r="B35" s="157" t="s">
        <v>15352</v>
      </c>
      <c r="C35" s="158" t="s">
        <v>15353</v>
      </c>
      <c r="D35" s="158" t="s">
        <v>15352</v>
      </c>
      <c r="E35" s="158" t="s">
        <v>15353</v>
      </c>
      <c r="F35" s="158" t="s">
        <v>15354</v>
      </c>
      <c r="G35" s="158" t="s">
        <v>15355</v>
      </c>
      <c r="H35" s="159" t="s">
        <v>29</v>
      </c>
      <c r="I35" s="163" t="s">
        <v>15311</v>
      </c>
      <c r="J35" s="163" t="s">
        <v>31</v>
      </c>
      <c r="K35" s="160" t="s">
        <v>15356</v>
      </c>
      <c r="L35" s="159"/>
      <c r="M35" s="166"/>
      <c r="N35" s="167" t="s">
        <v>15273</v>
      </c>
      <c r="O35" s="166"/>
    </row>
    <row r="36" ht="67.5" spans="1:15">
      <c r="A36" s="154" t="s">
        <v>15098</v>
      </c>
      <c r="B36" s="155" t="s">
        <v>15357</v>
      </c>
      <c r="C36" s="158" t="s">
        <v>15358</v>
      </c>
      <c r="D36" s="158" t="s">
        <v>15357</v>
      </c>
      <c r="E36" s="158" t="s">
        <v>15358</v>
      </c>
      <c r="F36" s="158" t="s">
        <v>15359</v>
      </c>
      <c r="G36" s="158" t="s">
        <v>15355</v>
      </c>
      <c r="H36" s="159" t="s">
        <v>29</v>
      </c>
      <c r="I36" s="163" t="s">
        <v>15311</v>
      </c>
      <c r="J36" s="163" t="s">
        <v>31</v>
      </c>
      <c r="K36" s="160" t="s">
        <v>15356</v>
      </c>
      <c r="L36" s="159"/>
      <c r="M36" s="166"/>
      <c r="N36" s="167" t="s">
        <v>15273</v>
      </c>
      <c r="O36" s="166"/>
    </row>
  </sheetData>
  <mergeCells count="1">
    <mergeCell ref="A1:O7"/>
  </mergeCells>
  <pageMargins left="0.7" right="0.7" top="0.75" bottom="0.75" header="0.3" footer="0.3"/>
  <pageSetup paperSize="9" scale="43"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0"/>
  <sheetViews>
    <sheetView workbookViewId="0">
      <pane xSplit="1" ySplit="2" topLeftCell="B55" activePane="bottomRight" state="frozen"/>
      <selection/>
      <selection pane="topRight"/>
      <selection pane="bottomLeft"/>
      <selection pane="bottomRight" activeCell="A3" sqref="$A3:$XFD3"/>
    </sheetView>
  </sheetViews>
  <sheetFormatPr defaultColWidth="9" defaultRowHeight="15.75"/>
  <cols>
    <col min="1" max="1" width="9" style="94"/>
    <col min="2" max="2" width="24.7583333333333" style="1" customWidth="true"/>
    <col min="3" max="3" width="19.5" style="1" customWidth="true"/>
    <col min="4" max="4" width="32" style="1" customWidth="true"/>
    <col min="5" max="5" width="27" style="1" customWidth="true"/>
    <col min="6" max="6" width="22.375" style="1" customWidth="true"/>
    <col min="7" max="7" width="16" style="1" customWidth="true"/>
    <col min="8" max="8" width="16" style="126" customWidth="true"/>
    <col min="9" max="9" width="16" style="2" customWidth="true"/>
    <col min="10" max="10" width="6.5" style="1" customWidth="true"/>
    <col min="11" max="11" width="9" style="1"/>
    <col min="12" max="12" width="9.75" style="2" customWidth="true"/>
    <col min="13" max="16384" width="9" style="1"/>
  </cols>
  <sheetData>
    <row r="1" s="1" customFormat="true" ht="78" customHeight="true" spans="1:13">
      <c r="A1" s="127" t="s">
        <v>15360</v>
      </c>
      <c r="B1" s="128"/>
      <c r="C1" s="128"/>
      <c r="D1" s="128"/>
      <c r="E1" s="128"/>
      <c r="F1" s="128"/>
      <c r="G1" s="128"/>
      <c r="H1" s="128"/>
      <c r="I1" s="128"/>
      <c r="J1" s="128"/>
      <c r="K1" s="128"/>
      <c r="L1" s="128"/>
      <c r="M1" s="128"/>
    </row>
    <row r="2" s="1" customFormat="true" ht="27" spans="1:13">
      <c r="A2" s="74" t="s">
        <v>1</v>
      </c>
      <c r="B2" s="129" t="s">
        <v>14625</v>
      </c>
      <c r="C2" s="129" t="s">
        <v>14626</v>
      </c>
      <c r="D2" s="105" t="s">
        <v>14627</v>
      </c>
      <c r="E2" s="105" t="s">
        <v>14628</v>
      </c>
      <c r="F2" s="105" t="s">
        <v>8</v>
      </c>
      <c r="G2" s="129" t="s">
        <v>14885</v>
      </c>
      <c r="H2" s="129" t="s">
        <v>15361</v>
      </c>
      <c r="I2" s="129" t="s">
        <v>14631</v>
      </c>
      <c r="J2" s="129" t="s">
        <v>14</v>
      </c>
      <c r="K2" s="129" t="s">
        <v>15</v>
      </c>
      <c r="L2" s="129" t="s">
        <v>16</v>
      </c>
      <c r="M2" s="129" t="s">
        <v>17</v>
      </c>
    </row>
    <row r="3" s="1" customFormat="true" ht="67.5" spans="1:13">
      <c r="A3" s="77"/>
      <c r="B3" s="112">
        <v>41</v>
      </c>
      <c r="C3" s="130" t="s">
        <v>15362</v>
      </c>
      <c r="D3" s="103"/>
      <c r="E3" s="103"/>
      <c r="F3" s="136"/>
      <c r="G3" s="136"/>
      <c r="H3" s="77"/>
      <c r="I3" s="128" t="s">
        <v>15363</v>
      </c>
      <c r="J3" s="140"/>
      <c r="K3" s="140"/>
      <c r="L3" s="141"/>
      <c r="M3" s="141" t="s">
        <v>15364</v>
      </c>
    </row>
    <row r="4" s="1" customFormat="true" ht="67.5" spans="1:13">
      <c r="A4" s="77">
        <v>1</v>
      </c>
      <c r="B4" s="553" t="s">
        <v>15365</v>
      </c>
      <c r="C4" s="132" t="s">
        <v>15366</v>
      </c>
      <c r="D4" s="132" t="s">
        <v>15367</v>
      </c>
      <c r="E4" s="132" t="s">
        <v>15368</v>
      </c>
      <c r="F4" s="137" t="s">
        <v>39</v>
      </c>
      <c r="G4" s="137" t="s">
        <v>40</v>
      </c>
      <c r="H4" s="138" t="s">
        <v>31</v>
      </c>
      <c r="I4" s="132"/>
      <c r="J4" s="140"/>
      <c r="K4" s="140"/>
      <c r="L4" s="141"/>
      <c r="M4" s="141" t="s">
        <v>15364</v>
      </c>
    </row>
    <row r="5" s="1" customFormat="true" ht="67.5" spans="1:13">
      <c r="A5" s="77">
        <v>2</v>
      </c>
      <c r="B5" s="131" t="s">
        <v>15369</v>
      </c>
      <c r="C5" s="132" t="s">
        <v>15370</v>
      </c>
      <c r="D5" s="133"/>
      <c r="E5" s="133"/>
      <c r="F5" s="137" t="s">
        <v>39</v>
      </c>
      <c r="G5" s="137" t="s">
        <v>40</v>
      </c>
      <c r="H5" s="138" t="s">
        <v>31</v>
      </c>
      <c r="I5" s="142"/>
      <c r="J5" s="140"/>
      <c r="K5" s="140"/>
      <c r="L5" s="141"/>
      <c r="M5" s="141" t="s">
        <v>15364</v>
      </c>
    </row>
    <row r="6" s="1" customFormat="true" ht="67.5" spans="1:13">
      <c r="A6" s="77">
        <v>3</v>
      </c>
      <c r="B6" s="131" t="s">
        <v>15371</v>
      </c>
      <c r="C6" s="132" t="s">
        <v>15372</v>
      </c>
      <c r="D6" s="132" t="s">
        <v>15373</v>
      </c>
      <c r="E6" s="133"/>
      <c r="F6" s="137" t="s">
        <v>44</v>
      </c>
      <c r="G6" s="137" t="s">
        <v>40</v>
      </c>
      <c r="H6" s="138" t="s">
        <v>31</v>
      </c>
      <c r="I6" s="142"/>
      <c r="J6" s="140"/>
      <c r="K6" s="140"/>
      <c r="L6" s="141"/>
      <c r="M6" s="141" t="s">
        <v>15364</v>
      </c>
    </row>
    <row r="7" s="1" customFormat="true" ht="67.5" spans="1:13">
      <c r="A7" s="77">
        <v>4</v>
      </c>
      <c r="B7" s="131" t="s">
        <v>15374</v>
      </c>
      <c r="C7" s="132" t="s">
        <v>15375</v>
      </c>
      <c r="D7" s="132" t="s">
        <v>15376</v>
      </c>
      <c r="E7" s="133"/>
      <c r="F7" s="137" t="s">
        <v>44</v>
      </c>
      <c r="G7" s="137" t="s">
        <v>40</v>
      </c>
      <c r="H7" s="138" t="s">
        <v>31</v>
      </c>
      <c r="I7" s="142"/>
      <c r="J7" s="140"/>
      <c r="K7" s="140"/>
      <c r="L7" s="141"/>
      <c r="M7" s="141" t="s">
        <v>15364</v>
      </c>
    </row>
    <row r="8" s="1" customFormat="true" ht="67.5" spans="1:13">
      <c r="A8" s="77">
        <v>5</v>
      </c>
      <c r="B8" s="131" t="s">
        <v>15377</v>
      </c>
      <c r="C8" s="132" t="s">
        <v>15378</v>
      </c>
      <c r="D8" s="133"/>
      <c r="E8" s="133"/>
      <c r="F8" s="137" t="s">
        <v>39</v>
      </c>
      <c r="G8" s="137" t="s">
        <v>40</v>
      </c>
      <c r="H8" s="138" t="s">
        <v>31</v>
      </c>
      <c r="I8" s="142"/>
      <c r="J8" s="140"/>
      <c r="K8" s="140"/>
      <c r="L8" s="141"/>
      <c r="M8" s="141" t="s">
        <v>15364</v>
      </c>
    </row>
    <row r="9" s="1" customFormat="true" ht="67.5" spans="1:13">
      <c r="A9" s="77">
        <v>6</v>
      </c>
      <c r="B9" s="131" t="s">
        <v>15379</v>
      </c>
      <c r="C9" s="132" t="s">
        <v>15380</v>
      </c>
      <c r="D9" s="132" t="s">
        <v>15381</v>
      </c>
      <c r="E9" s="133"/>
      <c r="F9" s="137" t="s">
        <v>39</v>
      </c>
      <c r="G9" s="137" t="s">
        <v>40</v>
      </c>
      <c r="H9" s="138" t="s">
        <v>31</v>
      </c>
      <c r="I9" s="142"/>
      <c r="J9" s="140"/>
      <c r="K9" s="140"/>
      <c r="L9" s="141"/>
      <c r="M9" s="141" t="s">
        <v>15364</v>
      </c>
    </row>
    <row r="10" s="1" customFormat="true" ht="67.5" spans="1:13">
      <c r="A10" s="77">
        <v>7</v>
      </c>
      <c r="B10" s="131" t="s">
        <v>15382</v>
      </c>
      <c r="C10" s="132" t="s">
        <v>15383</v>
      </c>
      <c r="D10" s="132" t="s">
        <v>15384</v>
      </c>
      <c r="E10" s="132" t="s">
        <v>15385</v>
      </c>
      <c r="F10" s="137" t="s">
        <v>39</v>
      </c>
      <c r="G10" s="137" t="s">
        <v>40</v>
      </c>
      <c r="H10" s="138" t="s">
        <v>31</v>
      </c>
      <c r="I10" s="132"/>
      <c r="J10" s="140"/>
      <c r="K10" s="140"/>
      <c r="L10" s="141"/>
      <c r="M10" s="141" t="s">
        <v>15364</v>
      </c>
    </row>
    <row r="11" s="1" customFormat="true" ht="67.5" spans="1:13">
      <c r="A11" s="77">
        <v>8</v>
      </c>
      <c r="B11" s="131" t="s">
        <v>15386</v>
      </c>
      <c r="C11" s="132" t="s">
        <v>15387</v>
      </c>
      <c r="D11" s="132" t="s">
        <v>15388</v>
      </c>
      <c r="E11" s="132" t="s">
        <v>15389</v>
      </c>
      <c r="F11" s="137" t="s">
        <v>44</v>
      </c>
      <c r="G11" s="137" t="s">
        <v>40</v>
      </c>
      <c r="H11" s="138" t="s">
        <v>31</v>
      </c>
      <c r="I11" s="132"/>
      <c r="J11" s="140"/>
      <c r="K11" s="140"/>
      <c r="L11" s="141"/>
      <c r="M11" s="141" t="s">
        <v>15364</v>
      </c>
    </row>
    <row r="12" s="1" customFormat="true" ht="67.5" spans="1:13">
      <c r="A12" s="77">
        <v>9</v>
      </c>
      <c r="B12" s="131" t="s">
        <v>15390</v>
      </c>
      <c r="C12" s="132" t="s">
        <v>15391</v>
      </c>
      <c r="D12" s="132" t="s">
        <v>15376</v>
      </c>
      <c r="E12" s="133"/>
      <c r="F12" s="137" t="s">
        <v>29</v>
      </c>
      <c r="G12" s="137" t="s">
        <v>40</v>
      </c>
      <c r="H12" s="138" t="s">
        <v>31</v>
      </c>
      <c r="I12" s="142"/>
      <c r="J12" s="140"/>
      <c r="K12" s="140"/>
      <c r="L12" s="141"/>
      <c r="M12" s="141" t="s">
        <v>15364</v>
      </c>
    </row>
    <row r="13" s="1" customFormat="true" ht="67.5" spans="1:13">
      <c r="A13" s="77">
        <v>10</v>
      </c>
      <c r="B13" s="131" t="s">
        <v>15392</v>
      </c>
      <c r="C13" s="132" t="s">
        <v>15393</v>
      </c>
      <c r="D13" s="132" t="s">
        <v>15394</v>
      </c>
      <c r="E13" s="132" t="s">
        <v>15395</v>
      </c>
      <c r="F13" s="137" t="s">
        <v>29</v>
      </c>
      <c r="G13" s="137" t="s">
        <v>40</v>
      </c>
      <c r="H13" s="138" t="s">
        <v>31</v>
      </c>
      <c r="I13" s="132" t="s">
        <v>15396</v>
      </c>
      <c r="J13" s="140"/>
      <c r="K13" s="140"/>
      <c r="L13" s="141"/>
      <c r="M13" s="141" t="s">
        <v>15364</v>
      </c>
    </row>
    <row r="14" s="1" customFormat="true" ht="67.5" spans="1:13">
      <c r="A14" s="77">
        <v>11</v>
      </c>
      <c r="B14" s="131" t="s">
        <v>15397</v>
      </c>
      <c r="C14" s="132" t="s">
        <v>15398</v>
      </c>
      <c r="D14" s="132" t="s">
        <v>15399</v>
      </c>
      <c r="E14" s="132" t="s">
        <v>15400</v>
      </c>
      <c r="F14" s="137" t="s">
        <v>39</v>
      </c>
      <c r="G14" s="137" t="s">
        <v>40</v>
      </c>
      <c r="H14" s="138" t="s">
        <v>31</v>
      </c>
      <c r="I14" s="132"/>
      <c r="J14" s="140"/>
      <c r="K14" s="140"/>
      <c r="L14" s="141"/>
      <c r="M14" s="141" t="s">
        <v>15364</v>
      </c>
    </row>
    <row r="15" s="1" customFormat="true" ht="67.5" spans="1:13">
      <c r="A15" s="77">
        <v>12</v>
      </c>
      <c r="B15" s="131" t="s">
        <v>15401</v>
      </c>
      <c r="C15" s="132" t="s">
        <v>15402</v>
      </c>
      <c r="D15" s="132" t="s">
        <v>15403</v>
      </c>
      <c r="E15" s="132" t="s">
        <v>15404</v>
      </c>
      <c r="F15" s="137" t="s">
        <v>39</v>
      </c>
      <c r="G15" s="137" t="s">
        <v>40</v>
      </c>
      <c r="H15" s="138" t="s">
        <v>31</v>
      </c>
      <c r="I15" s="132"/>
      <c r="J15" s="140"/>
      <c r="K15" s="140"/>
      <c r="L15" s="141"/>
      <c r="M15" s="141" t="s">
        <v>15364</v>
      </c>
    </row>
    <row r="16" s="1" customFormat="true" ht="67.5" spans="1:13">
      <c r="A16" s="77">
        <v>13</v>
      </c>
      <c r="B16" s="131" t="s">
        <v>15405</v>
      </c>
      <c r="C16" s="132" t="s">
        <v>15406</v>
      </c>
      <c r="D16" s="132" t="s">
        <v>15376</v>
      </c>
      <c r="E16" s="133"/>
      <c r="F16" s="137" t="s">
        <v>39</v>
      </c>
      <c r="G16" s="137" t="s">
        <v>40</v>
      </c>
      <c r="H16" s="138" t="s">
        <v>31</v>
      </c>
      <c r="I16" s="142"/>
      <c r="J16" s="140"/>
      <c r="K16" s="140"/>
      <c r="L16" s="141"/>
      <c r="M16" s="141" t="s">
        <v>15364</v>
      </c>
    </row>
    <row r="17" s="1" customFormat="true" ht="67.5" spans="1:13">
      <c r="A17" s="77">
        <v>14</v>
      </c>
      <c r="B17" s="131" t="s">
        <v>15407</v>
      </c>
      <c r="C17" s="132" t="s">
        <v>15408</v>
      </c>
      <c r="D17" s="132" t="s">
        <v>15409</v>
      </c>
      <c r="E17" s="132" t="s">
        <v>15410</v>
      </c>
      <c r="F17" s="137" t="s">
        <v>39</v>
      </c>
      <c r="G17" s="137" t="s">
        <v>40</v>
      </c>
      <c r="H17" s="138" t="s">
        <v>31</v>
      </c>
      <c r="I17" s="132"/>
      <c r="J17" s="140"/>
      <c r="K17" s="140"/>
      <c r="L17" s="141"/>
      <c r="M17" s="141" t="s">
        <v>15364</v>
      </c>
    </row>
    <row r="18" s="1" customFormat="true" ht="67.5" spans="1:13">
      <c r="A18" s="77">
        <v>15</v>
      </c>
      <c r="B18" s="131" t="s">
        <v>15411</v>
      </c>
      <c r="C18" s="132" t="s">
        <v>15412</v>
      </c>
      <c r="D18" s="132" t="s">
        <v>15376</v>
      </c>
      <c r="E18" s="133"/>
      <c r="F18" s="137" t="s">
        <v>39</v>
      </c>
      <c r="G18" s="137" t="s">
        <v>40</v>
      </c>
      <c r="H18" s="138" t="s">
        <v>31</v>
      </c>
      <c r="I18" s="142"/>
      <c r="J18" s="140"/>
      <c r="K18" s="140"/>
      <c r="L18" s="141"/>
      <c r="M18" s="141" t="s">
        <v>15364</v>
      </c>
    </row>
    <row r="19" s="1" customFormat="true" ht="67.5" spans="1:13">
      <c r="A19" s="77">
        <v>16</v>
      </c>
      <c r="B19" s="131" t="s">
        <v>15413</v>
      </c>
      <c r="C19" s="132" t="s">
        <v>15414</v>
      </c>
      <c r="D19" s="132" t="s">
        <v>15415</v>
      </c>
      <c r="E19" s="132" t="s">
        <v>15416</v>
      </c>
      <c r="F19" s="137" t="s">
        <v>44</v>
      </c>
      <c r="G19" s="137" t="s">
        <v>40</v>
      </c>
      <c r="H19" s="138" t="s">
        <v>31</v>
      </c>
      <c r="I19" s="128" t="s">
        <v>15396</v>
      </c>
      <c r="J19" s="140"/>
      <c r="K19" s="140"/>
      <c r="L19" s="141"/>
      <c r="M19" s="141" t="s">
        <v>15364</v>
      </c>
    </row>
    <row r="20" s="1" customFormat="true" ht="67.5" spans="1:13">
      <c r="A20" s="77">
        <v>17</v>
      </c>
      <c r="B20" s="131" t="s">
        <v>15417</v>
      </c>
      <c r="C20" s="132" t="s">
        <v>15418</v>
      </c>
      <c r="D20" s="132" t="s">
        <v>15419</v>
      </c>
      <c r="E20" s="132" t="s">
        <v>15420</v>
      </c>
      <c r="F20" s="137" t="s">
        <v>39</v>
      </c>
      <c r="G20" s="137" t="s">
        <v>15421</v>
      </c>
      <c r="H20" s="138" t="s">
        <v>31</v>
      </c>
      <c r="I20" s="132"/>
      <c r="J20" s="140"/>
      <c r="K20" s="140"/>
      <c r="L20" s="141"/>
      <c r="M20" s="141" t="s">
        <v>15364</v>
      </c>
    </row>
    <row r="21" s="1" customFormat="true" ht="67.5" spans="1:13">
      <c r="A21" s="77">
        <v>18</v>
      </c>
      <c r="B21" s="131" t="s">
        <v>15422</v>
      </c>
      <c r="C21" s="132" t="s">
        <v>15423</v>
      </c>
      <c r="D21" s="132" t="s">
        <v>15424</v>
      </c>
      <c r="E21" s="132" t="s">
        <v>15425</v>
      </c>
      <c r="F21" s="137" t="s">
        <v>39</v>
      </c>
      <c r="G21" s="137" t="s">
        <v>15426</v>
      </c>
      <c r="H21" s="138" t="s">
        <v>31</v>
      </c>
      <c r="I21" s="132"/>
      <c r="J21" s="140"/>
      <c r="K21" s="140"/>
      <c r="L21" s="141"/>
      <c r="M21" s="141" t="s">
        <v>15364</v>
      </c>
    </row>
    <row r="22" s="1" customFormat="true" ht="67.5" spans="1:13">
      <c r="A22" s="77">
        <v>19</v>
      </c>
      <c r="B22" s="131" t="s">
        <v>15427</v>
      </c>
      <c r="C22" s="132" t="s">
        <v>15428</v>
      </c>
      <c r="D22" s="133"/>
      <c r="E22" s="133"/>
      <c r="F22" s="137" t="s">
        <v>44</v>
      </c>
      <c r="G22" s="137" t="s">
        <v>15426</v>
      </c>
      <c r="H22" s="138" t="s">
        <v>31</v>
      </c>
      <c r="I22" s="142"/>
      <c r="J22" s="140"/>
      <c r="K22" s="140"/>
      <c r="L22" s="141"/>
      <c r="M22" s="141" t="s">
        <v>15364</v>
      </c>
    </row>
    <row r="23" s="1" customFormat="true" ht="67.5" spans="1:13">
      <c r="A23" s="77">
        <v>20</v>
      </c>
      <c r="B23" s="131" t="s">
        <v>15429</v>
      </c>
      <c r="C23" s="132" t="s">
        <v>15430</v>
      </c>
      <c r="D23" s="132" t="s">
        <v>15431</v>
      </c>
      <c r="E23" s="132" t="s">
        <v>15432</v>
      </c>
      <c r="F23" s="137" t="s">
        <v>29</v>
      </c>
      <c r="G23" s="137" t="s">
        <v>15426</v>
      </c>
      <c r="H23" s="138" t="s">
        <v>31</v>
      </c>
      <c r="I23" s="132"/>
      <c r="J23" s="140"/>
      <c r="K23" s="140"/>
      <c r="L23" s="141"/>
      <c r="M23" s="141" t="s">
        <v>15364</v>
      </c>
    </row>
    <row r="24" s="1" customFormat="true" ht="67.5" spans="1:13">
      <c r="A24" s="77">
        <v>21</v>
      </c>
      <c r="B24" s="131" t="s">
        <v>15433</v>
      </c>
      <c r="C24" s="132" t="s">
        <v>15434</v>
      </c>
      <c r="D24" s="132" t="s">
        <v>15435</v>
      </c>
      <c r="E24" s="132" t="s">
        <v>15436</v>
      </c>
      <c r="F24" s="137" t="s">
        <v>44</v>
      </c>
      <c r="G24" s="137" t="s">
        <v>15437</v>
      </c>
      <c r="H24" s="138" t="s">
        <v>31</v>
      </c>
      <c r="I24" s="132"/>
      <c r="J24" s="140"/>
      <c r="K24" s="140"/>
      <c r="L24" s="141"/>
      <c r="M24" s="141" t="s">
        <v>15364</v>
      </c>
    </row>
    <row r="25" s="1" customFormat="true" ht="67.5" spans="1:13">
      <c r="A25" s="77">
        <v>22</v>
      </c>
      <c r="B25" s="131" t="s">
        <v>15438</v>
      </c>
      <c r="C25" s="132" t="s">
        <v>15439</v>
      </c>
      <c r="D25" s="133"/>
      <c r="E25" s="133"/>
      <c r="F25" s="137" t="s">
        <v>44</v>
      </c>
      <c r="G25" s="137" t="s">
        <v>15437</v>
      </c>
      <c r="H25" s="138" t="s">
        <v>31</v>
      </c>
      <c r="I25" s="142"/>
      <c r="J25" s="140"/>
      <c r="K25" s="140"/>
      <c r="L25" s="141"/>
      <c r="M25" s="141" t="s">
        <v>15364</v>
      </c>
    </row>
    <row r="26" s="1" customFormat="true" ht="67.5" spans="1:13">
      <c r="A26" s="77">
        <v>23</v>
      </c>
      <c r="B26" s="131" t="s">
        <v>15440</v>
      </c>
      <c r="C26" s="132" t="s">
        <v>15441</v>
      </c>
      <c r="D26" s="133"/>
      <c r="E26" s="133"/>
      <c r="F26" s="137" t="s">
        <v>44</v>
      </c>
      <c r="G26" s="137" t="s">
        <v>15437</v>
      </c>
      <c r="H26" s="138" t="s">
        <v>31</v>
      </c>
      <c r="I26" s="142"/>
      <c r="J26" s="140"/>
      <c r="K26" s="140"/>
      <c r="L26" s="141"/>
      <c r="M26" s="141" t="s">
        <v>15364</v>
      </c>
    </row>
    <row r="27" s="1" customFormat="true" ht="67.5" spans="1:13">
      <c r="A27" s="77">
        <v>24</v>
      </c>
      <c r="B27" s="131" t="s">
        <v>15442</v>
      </c>
      <c r="C27" s="132" t="s">
        <v>15443</v>
      </c>
      <c r="D27" s="132" t="s">
        <v>15444</v>
      </c>
      <c r="E27" s="132" t="s">
        <v>15445</v>
      </c>
      <c r="F27" s="137" t="s">
        <v>39</v>
      </c>
      <c r="G27" s="137" t="s">
        <v>15446</v>
      </c>
      <c r="H27" s="138" t="s">
        <v>31</v>
      </c>
      <c r="I27" s="132"/>
      <c r="J27" s="140"/>
      <c r="K27" s="140"/>
      <c r="L27" s="141"/>
      <c r="M27" s="141" t="s">
        <v>15364</v>
      </c>
    </row>
    <row r="28" s="1" customFormat="true" ht="67.5" spans="1:13">
      <c r="A28" s="77">
        <v>25</v>
      </c>
      <c r="B28" s="131" t="s">
        <v>15447</v>
      </c>
      <c r="C28" s="132" t="s">
        <v>15448</v>
      </c>
      <c r="D28" s="132" t="s">
        <v>15449</v>
      </c>
      <c r="E28" s="132" t="s">
        <v>15450</v>
      </c>
      <c r="F28" s="137" t="s">
        <v>39</v>
      </c>
      <c r="G28" s="137" t="s">
        <v>40</v>
      </c>
      <c r="H28" s="138" t="s">
        <v>31</v>
      </c>
      <c r="I28" s="132"/>
      <c r="J28" s="140"/>
      <c r="K28" s="140"/>
      <c r="L28" s="141"/>
      <c r="M28" s="141" t="s">
        <v>15364</v>
      </c>
    </row>
    <row r="29" s="1" customFormat="true" ht="67.5" spans="1:13">
      <c r="A29" s="77">
        <v>26</v>
      </c>
      <c r="B29" s="131" t="s">
        <v>15451</v>
      </c>
      <c r="C29" s="132" t="s">
        <v>15452</v>
      </c>
      <c r="D29" s="132" t="s">
        <v>15453</v>
      </c>
      <c r="E29" s="132" t="s">
        <v>15454</v>
      </c>
      <c r="F29" s="137" t="s">
        <v>39</v>
      </c>
      <c r="G29" s="137" t="s">
        <v>40</v>
      </c>
      <c r="H29" s="138" t="s">
        <v>31</v>
      </c>
      <c r="I29" s="132"/>
      <c r="J29" s="140"/>
      <c r="K29" s="140"/>
      <c r="L29" s="141"/>
      <c r="M29" s="141" t="s">
        <v>15364</v>
      </c>
    </row>
    <row r="30" s="1" customFormat="true" ht="67.5" spans="1:13">
      <c r="A30" s="77">
        <v>27</v>
      </c>
      <c r="B30" s="131" t="s">
        <v>15455</v>
      </c>
      <c r="C30" s="132" t="s">
        <v>15456</v>
      </c>
      <c r="D30" s="133"/>
      <c r="E30" s="133"/>
      <c r="F30" s="137" t="s">
        <v>39</v>
      </c>
      <c r="G30" s="137" t="s">
        <v>15457</v>
      </c>
      <c r="H30" s="138" t="s">
        <v>31</v>
      </c>
      <c r="I30" s="142"/>
      <c r="J30" s="140"/>
      <c r="K30" s="140"/>
      <c r="L30" s="141"/>
      <c r="M30" s="141" t="s">
        <v>15364</v>
      </c>
    </row>
    <row r="31" s="1" customFormat="true" ht="67.5" spans="1:13">
      <c r="A31" s="77">
        <v>28</v>
      </c>
      <c r="B31" s="131" t="s">
        <v>15458</v>
      </c>
      <c r="C31" s="132" t="s">
        <v>15459</v>
      </c>
      <c r="D31" s="133"/>
      <c r="E31" s="133"/>
      <c r="F31" s="137" t="s">
        <v>44</v>
      </c>
      <c r="G31" s="137" t="s">
        <v>40</v>
      </c>
      <c r="H31" s="138" t="s">
        <v>31</v>
      </c>
      <c r="I31" s="142"/>
      <c r="J31" s="140"/>
      <c r="K31" s="140"/>
      <c r="L31" s="141"/>
      <c r="M31" s="141" t="s">
        <v>15364</v>
      </c>
    </row>
    <row r="32" s="1" customFormat="true" ht="67.5" spans="1:13">
      <c r="A32" s="77">
        <v>29</v>
      </c>
      <c r="B32" s="131" t="s">
        <v>15460</v>
      </c>
      <c r="C32" s="132" t="s">
        <v>15461</v>
      </c>
      <c r="D32" s="132" t="s">
        <v>15462</v>
      </c>
      <c r="E32" s="132" t="s">
        <v>15463</v>
      </c>
      <c r="F32" s="137" t="s">
        <v>39</v>
      </c>
      <c r="G32" s="137" t="s">
        <v>15464</v>
      </c>
      <c r="H32" s="138" t="s">
        <v>31</v>
      </c>
      <c r="I32" s="132"/>
      <c r="J32" s="140"/>
      <c r="K32" s="140"/>
      <c r="L32" s="141"/>
      <c r="M32" s="141" t="s">
        <v>15364</v>
      </c>
    </row>
    <row r="33" s="1" customFormat="true" ht="67.5" spans="1:13">
      <c r="A33" s="77">
        <v>30</v>
      </c>
      <c r="B33" s="131" t="s">
        <v>15465</v>
      </c>
      <c r="C33" s="132" t="s">
        <v>15466</v>
      </c>
      <c r="D33" s="132" t="s">
        <v>15467</v>
      </c>
      <c r="E33" s="132" t="s">
        <v>15468</v>
      </c>
      <c r="F33" s="137" t="s">
        <v>39</v>
      </c>
      <c r="G33" s="137" t="s">
        <v>40</v>
      </c>
      <c r="H33" s="138" t="s">
        <v>31</v>
      </c>
      <c r="I33" s="132"/>
      <c r="J33" s="140"/>
      <c r="K33" s="140"/>
      <c r="L33" s="141"/>
      <c r="M33" s="141" t="s">
        <v>15364</v>
      </c>
    </row>
    <row r="34" s="1" customFormat="true" ht="67.5" spans="1:13">
      <c r="A34" s="77">
        <v>31</v>
      </c>
      <c r="B34" s="131" t="s">
        <v>15469</v>
      </c>
      <c r="C34" s="132" t="s">
        <v>15470</v>
      </c>
      <c r="D34" s="132" t="s">
        <v>15471</v>
      </c>
      <c r="E34" s="132" t="s">
        <v>15472</v>
      </c>
      <c r="F34" s="137" t="s">
        <v>29</v>
      </c>
      <c r="G34" s="137" t="s">
        <v>40</v>
      </c>
      <c r="H34" s="138" t="s">
        <v>31</v>
      </c>
      <c r="I34" s="132"/>
      <c r="J34" s="140"/>
      <c r="K34" s="140"/>
      <c r="L34" s="141"/>
      <c r="M34" s="141" t="s">
        <v>15364</v>
      </c>
    </row>
    <row r="35" s="1" customFormat="true" ht="47.25" spans="1:13">
      <c r="A35" s="96"/>
      <c r="B35" s="134" t="s">
        <v>15473</v>
      </c>
      <c r="C35" s="130" t="s">
        <v>15474</v>
      </c>
      <c r="D35" s="125"/>
      <c r="E35" s="125"/>
      <c r="F35" s="125"/>
      <c r="G35" s="112"/>
      <c r="H35" s="77"/>
      <c r="I35" s="125"/>
      <c r="J35" s="143"/>
      <c r="K35" s="143"/>
      <c r="L35" s="144"/>
      <c r="M35" s="144" t="s">
        <v>15475</v>
      </c>
    </row>
    <row r="36" s="1" customFormat="true" ht="105" spans="1:13">
      <c r="A36" s="96">
        <v>32</v>
      </c>
      <c r="B36" s="78" t="s">
        <v>15476</v>
      </c>
      <c r="C36" s="135" t="s">
        <v>15477</v>
      </c>
      <c r="D36" s="124" t="s">
        <v>15478</v>
      </c>
      <c r="E36" s="124" t="s">
        <v>15479</v>
      </c>
      <c r="F36" s="118" t="s">
        <v>39</v>
      </c>
      <c r="G36" s="118" t="s">
        <v>15480</v>
      </c>
      <c r="H36" s="77" t="s">
        <v>31</v>
      </c>
      <c r="I36" s="124" t="s">
        <v>15481</v>
      </c>
      <c r="J36" s="143"/>
      <c r="K36" s="143"/>
      <c r="L36" s="144"/>
      <c r="M36" s="144" t="s">
        <v>15475</v>
      </c>
    </row>
    <row r="37" s="1" customFormat="true" ht="47.25" spans="1:13">
      <c r="A37" s="96">
        <v>33</v>
      </c>
      <c r="B37" s="78" t="s">
        <v>15482</v>
      </c>
      <c r="C37" s="135" t="s">
        <v>15483</v>
      </c>
      <c r="D37" s="124"/>
      <c r="E37" s="139"/>
      <c r="F37" s="118" t="s">
        <v>39</v>
      </c>
      <c r="G37" s="118" t="s">
        <v>15480</v>
      </c>
      <c r="H37" s="77" t="s">
        <v>31</v>
      </c>
      <c r="I37" s="125" t="s">
        <v>15484</v>
      </c>
      <c r="J37" s="143"/>
      <c r="K37" s="143"/>
      <c r="L37" s="144"/>
      <c r="M37" s="144" t="s">
        <v>15475</v>
      </c>
    </row>
    <row r="38" s="1" customFormat="true" ht="47.25" spans="1:13">
      <c r="A38" s="96">
        <v>34</v>
      </c>
      <c r="B38" s="78" t="s">
        <v>15485</v>
      </c>
      <c r="C38" s="135" t="s">
        <v>15486</v>
      </c>
      <c r="D38" s="124"/>
      <c r="E38" s="139"/>
      <c r="F38" s="118" t="s">
        <v>39</v>
      </c>
      <c r="G38" s="118" t="s">
        <v>15480</v>
      </c>
      <c r="H38" s="77" t="s">
        <v>31</v>
      </c>
      <c r="I38" s="124"/>
      <c r="J38" s="143"/>
      <c r="K38" s="143"/>
      <c r="L38" s="144"/>
      <c r="M38" s="144" t="s">
        <v>15475</v>
      </c>
    </row>
    <row r="39" s="1" customFormat="true" ht="47.25" spans="1:13">
      <c r="A39" s="96">
        <v>35</v>
      </c>
      <c r="B39" s="78" t="s">
        <v>15487</v>
      </c>
      <c r="C39" s="135" t="s">
        <v>15488</v>
      </c>
      <c r="D39" s="124"/>
      <c r="E39" s="139"/>
      <c r="F39" s="118" t="s">
        <v>39</v>
      </c>
      <c r="G39" s="118" t="s">
        <v>15480</v>
      </c>
      <c r="H39" s="77" t="s">
        <v>31</v>
      </c>
      <c r="I39" s="124"/>
      <c r="J39" s="143"/>
      <c r="K39" s="143"/>
      <c r="L39" s="144"/>
      <c r="M39" s="144" t="s">
        <v>15475</v>
      </c>
    </row>
    <row r="40" s="1" customFormat="true" ht="105" spans="1:13">
      <c r="A40" s="96">
        <v>36</v>
      </c>
      <c r="B40" s="78" t="s">
        <v>15489</v>
      </c>
      <c r="C40" s="135" t="s">
        <v>15490</v>
      </c>
      <c r="D40" s="124" t="s">
        <v>15491</v>
      </c>
      <c r="E40" s="124" t="s">
        <v>15479</v>
      </c>
      <c r="F40" s="118" t="s">
        <v>39</v>
      </c>
      <c r="G40" s="118" t="s">
        <v>15480</v>
      </c>
      <c r="H40" s="77" t="s">
        <v>31</v>
      </c>
      <c r="I40" s="124" t="s">
        <v>15481</v>
      </c>
      <c r="J40" s="143"/>
      <c r="K40" s="143"/>
      <c r="L40" s="144"/>
      <c r="M40" s="144" t="s">
        <v>15475</v>
      </c>
    </row>
    <row r="41" s="1" customFormat="true" ht="47.25" spans="1:13">
      <c r="A41" s="96">
        <v>37</v>
      </c>
      <c r="B41" s="78" t="s">
        <v>15492</v>
      </c>
      <c r="C41" s="135" t="s">
        <v>15493</v>
      </c>
      <c r="D41" s="124"/>
      <c r="E41" s="139"/>
      <c r="F41" s="118" t="s">
        <v>39</v>
      </c>
      <c r="G41" s="118" t="s">
        <v>15480</v>
      </c>
      <c r="H41" s="77" t="s">
        <v>31</v>
      </c>
      <c r="I41" s="125" t="s">
        <v>15484</v>
      </c>
      <c r="J41" s="143"/>
      <c r="K41" s="143"/>
      <c r="L41" s="144"/>
      <c r="M41" s="144" t="s">
        <v>15475</v>
      </c>
    </row>
    <row r="42" s="1" customFormat="true" ht="47.25" spans="1:13">
      <c r="A42" s="96">
        <v>38</v>
      </c>
      <c r="B42" s="78" t="s">
        <v>15494</v>
      </c>
      <c r="C42" s="135" t="s">
        <v>15495</v>
      </c>
      <c r="D42" s="124"/>
      <c r="E42" s="139"/>
      <c r="F42" s="118" t="s">
        <v>39</v>
      </c>
      <c r="G42" s="118" t="s">
        <v>15480</v>
      </c>
      <c r="H42" s="77" t="s">
        <v>31</v>
      </c>
      <c r="I42" s="124"/>
      <c r="J42" s="143"/>
      <c r="K42" s="143"/>
      <c r="L42" s="144"/>
      <c r="M42" s="144" t="s">
        <v>15475</v>
      </c>
    </row>
    <row r="43" s="1" customFormat="true" ht="47.25" spans="1:13">
      <c r="A43" s="96">
        <v>39</v>
      </c>
      <c r="B43" s="78" t="s">
        <v>15496</v>
      </c>
      <c r="C43" s="135" t="s">
        <v>15497</v>
      </c>
      <c r="D43" s="124"/>
      <c r="E43" s="139"/>
      <c r="F43" s="118" t="s">
        <v>39</v>
      </c>
      <c r="G43" s="118" t="s">
        <v>15480</v>
      </c>
      <c r="H43" s="77" t="s">
        <v>31</v>
      </c>
      <c r="I43" s="124"/>
      <c r="J43" s="143"/>
      <c r="K43" s="143"/>
      <c r="L43" s="144"/>
      <c r="M43" s="144" t="s">
        <v>15475</v>
      </c>
    </row>
    <row r="44" s="1" customFormat="true" ht="105" spans="1:13">
      <c r="A44" s="96">
        <v>40</v>
      </c>
      <c r="B44" s="78" t="s">
        <v>15498</v>
      </c>
      <c r="C44" s="135" t="s">
        <v>15499</v>
      </c>
      <c r="D44" s="124" t="s">
        <v>15500</v>
      </c>
      <c r="E44" s="124" t="s">
        <v>15479</v>
      </c>
      <c r="F44" s="118" t="s">
        <v>44</v>
      </c>
      <c r="G44" s="118" t="s">
        <v>15480</v>
      </c>
      <c r="H44" s="77" t="s">
        <v>31</v>
      </c>
      <c r="I44" s="124" t="s">
        <v>15481</v>
      </c>
      <c r="J44" s="143"/>
      <c r="K44" s="143"/>
      <c r="L44" s="144"/>
      <c r="M44" s="144" t="s">
        <v>15475</v>
      </c>
    </row>
    <row r="45" s="1" customFormat="true" ht="47.25" spans="1:13">
      <c r="A45" s="96">
        <v>41</v>
      </c>
      <c r="B45" s="78" t="s">
        <v>15501</v>
      </c>
      <c r="C45" s="135" t="s">
        <v>15502</v>
      </c>
      <c r="D45" s="124"/>
      <c r="E45" s="139"/>
      <c r="F45" s="118" t="s">
        <v>44</v>
      </c>
      <c r="G45" s="118" t="s">
        <v>15480</v>
      </c>
      <c r="H45" s="77" t="s">
        <v>31</v>
      </c>
      <c r="I45" s="125" t="s">
        <v>15484</v>
      </c>
      <c r="J45" s="143"/>
      <c r="K45" s="143"/>
      <c r="L45" s="144"/>
      <c r="M45" s="144" t="s">
        <v>15475</v>
      </c>
    </row>
    <row r="46" s="1" customFormat="true" ht="47.25" spans="1:13">
      <c r="A46" s="96">
        <v>42</v>
      </c>
      <c r="B46" s="78" t="s">
        <v>15503</v>
      </c>
      <c r="C46" s="135" t="s">
        <v>15504</v>
      </c>
      <c r="D46" s="124"/>
      <c r="E46" s="139"/>
      <c r="F46" s="118" t="s">
        <v>44</v>
      </c>
      <c r="G46" s="118" t="s">
        <v>15480</v>
      </c>
      <c r="H46" s="77" t="s">
        <v>31</v>
      </c>
      <c r="I46" s="124"/>
      <c r="J46" s="143"/>
      <c r="K46" s="143"/>
      <c r="L46" s="144"/>
      <c r="M46" s="144" t="s">
        <v>15475</v>
      </c>
    </row>
    <row r="47" s="1" customFormat="true" ht="47.25" spans="1:13">
      <c r="A47" s="96">
        <v>43</v>
      </c>
      <c r="B47" s="78" t="s">
        <v>15505</v>
      </c>
      <c r="C47" s="135" t="s">
        <v>15506</v>
      </c>
      <c r="D47" s="124"/>
      <c r="E47" s="139"/>
      <c r="F47" s="118" t="s">
        <v>44</v>
      </c>
      <c r="G47" s="118" t="s">
        <v>15480</v>
      </c>
      <c r="H47" s="77" t="s">
        <v>31</v>
      </c>
      <c r="I47" s="124"/>
      <c r="J47" s="143"/>
      <c r="K47" s="143"/>
      <c r="L47" s="144"/>
      <c r="M47" s="144" t="s">
        <v>15475</v>
      </c>
    </row>
    <row r="48" s="1" customFormat="true" ht="90" spans="1:13">
      <c r="A48" s="96">
        <v>44</v>
      </c>
      <c r="B48" s="78" t="s">
        <v>15507</v>
      </c>
      <c r="C48" s="135" t="s">
        <v>15508</v>
      </c>
      <c r="D48" s="124" t="s">
        <v>15509</v>
      </c>
      <c r="E48" s="124" t="s">
        <v>15510</v>
      </c>
      <c r="F48" s="118" t="s">
        <v>39</v>
      </c>
      <c r="G48" s="118" t="s">
        <v>15511</v>
      </c>
      <c r="H48" s="77" t="s">
        <v>31</v>
      </c>
      <c r="I48" s="125"/>
      <c r="J48" s="143"/>
      <c r="K48" s="143"/>
      <c r="L48" s="144"/>
      <c r="M48" s="144" t="s">
        <v>15475</v>
      </c>
    </row>
    <row r="49" s="1" customFormat="true" ht="47.25" spans="1:13">
      <c r="A49" s="96">
        <v>45</v>
      </c>
      <c r="B49" s="78" t="s">
        <v>15512</v>
      </c>
      <c r="C49" s="135" t="s">
        <v>15513</v>
      </c>
      <c r="D49" s="124"/>
      <c r="E49" s="139"/>
      <c r="F49" s="118" t="s">
        <v>39</v>
      </c>
      <c r="G49" s="118" t="s">
        <v>15511</v>
      </c>
      <c r="H49" s="77" t="s">
        <v>31</v>
      </c>
      <c r="I49" s="125" t="s">
        <v>15484</v>
      </c>
      <c r="J49" s="143"/>
      <c r="K49" s="143"/>
      <c r="L49" s="144"/>
      <c r="M49" s="144" t="s">
        <v>15475</v>
      </c>
    </row>
    <row r="50" s="1" customFormat="true" ht="47.25" spans="1:13">
      <c r="A50" s="96">
        <v>46</v>
      </c>
      <c r="B50" s="78" t="s">
        <v>15514</v>
      </c>
      <c r="C50" s="135" t="s">
        <v>15515</v>
      </c>
      <c r="D50" s="124"/>
      <c r="E50" s="139"/>
      <c r="F50" s="118" t="s">
        <v>39</v>
      </c>
      <c r="G50" s="118" t="s">
        <v>15511</v>
      </c>
      <c r="H50" s="77" t="s">
        <v>31</v>
      </c>
      <c r="I50" s="125"/>
      <c r="J50" s="143"/>
      <c r="K50" s="143"/>
      <c r="L50" s="144"/>
      <c r="M50" s="144" t="s">
        <v>15475</v>
      </c>
    </row>
    <row r="51" s="1" customFormat="true" ht="47.25" spans="1:13">
      <c r="A51" s="96">
        <v>47</v>
      </c>
      <c r="B51" s="78" t="s">
        <v>15516</v>
      </c>
      <c r="C51" s="135" t="s">
        <v>15517</v>
      </c>
      <c r="D51" s="124"/>
      <c r="E51" s="139"/>
      <c r="F51" s="118" t="s">
        <v>39</v>
      </c>
      <c r="G51" s="118" t="s">
        <v>15511</v>
      </c>
      <c r="H51" s="77" t="s">
        <v>31</v>
      </c>
      <c r="I51" s="125"/>
      <c r="J51" s="143"/>
      <c r="K51" s="143"/>
      <c r="L51" s="144"/>
      <c r="M51" s="144" t="s">
        <v>15475</v>
      </c>
    </row>
    <row r="52" s="1" customFormat="true" ht="75" spans="1:13">
      <c r="A52" s="96">
        <v>48</v>
      </c>
      <c r="B52" s="78" t="s">
        <v>15518</v>
      </c>
      <c r="C52" s="135" t="s">
        <v>15519</v>
      </c>
      <c r="D52" s="124" t="s">
        <v>15520</v>
      </c>
      <c r="E52" s="124" t="s">
        <v>15521</v>
      </c>
      <c r="F52" s="118" t="s">
        <v>44</v>
      </c>
      <c r="G52" s="118" t="s">
        <v>15480</v>
      </c>
      <c r="H52" s="77" t="s">
        <v>31</v>
      </c>
      <c r="I52" s="124" t="s">
        <v>15522</v>
      </c>
      <c r="J52" s="143"/>
      <c r="K52" s="143"/>
      <c r="L52" s="144"/>
      <c r="M52" s="144" t="s">
        <v>15475</v>
      </c>
    </row>
    <row r="53" s="1" customFormat="true" ht="47.25" spans="1:13">
      <c r="A53" s="96">
        <v>49</v>
      </c>
      <c r="B53" s="78" t="s">
        <v>15523</v>
      </c>
      <c r="C53" s="135" t="s">
        <v>15524</v>
      </c>
      <c r="D53" s="124"/>
      <c r="E53" s="139"/>
      <c r="F53" s="118" t="s">
        <v>44</v>
      </c>
      <c r="G53" s="118" t="s">
        <v>15480</v>
      </c>
      <c r="H53" s="77" t="s">
        <v>31</v>
      </c>
      <c r="I53" s="125" t="s">
        <v>15484</v>
      </c>
      <c r="J53" s="143"/>
      <c r="K53" s="143"/>
      <c r="L53" s="144"/>
      <c r="M53" s="144" t="s">
        <v>15475</v>
      </c>
    </row>
    <row r="54" s="1" customFormat="true" ht="60" spans="1:13">
      <c r="A54" s="96">
        <v>50</v>
      </c>
      <c r="B54" s="78" t="s">
        <v>15525</v>
      </c>
      <c r="C54" s="135" t="s">
        <v>15526</v>
      </c>
      <c r="D54" s="124" t="s">
        <v>15527</v>
      </c>
      <c r="E54" s="124" t="s">
        <v>15528</v>
      </c>
      <c r="F54" s="118" t="s">
        <v>39</v>
      </c>
      <c r="G54" s="118" t="s">
        <v>15480</v>
      </c>
      <c r="H54" s="77" t="s">
        <v>31</v>
      </c>
      <c r="I54" s="125"/>
      <c r="J54" s="143"/>
      <c r="K54" s="143"/>
      <c r="L54" s="144"/>
      <c r="M54" s="144" t="s">
        <v>15475</v>
      </c>
    </row>
    <row r="55" s="1" customFormat="true" ht="47.25" spans="1:13">
      <c r="A55" s="96">
        <v>51</v>
      </c>
      <c r="B55" s="78" t="s">
        <v>15529</v>
      </c>
      <c r="C55" s="135" t="s">
        <v>15530</v>
      </c>
      <c r="D55" s="124"/>
      <c r="E55" s="139"/>
      <c r="F55" s="118" t="s">
        <v>39</v>
      </c>
      <c r="G55" s="118" t="s">
        <v>15480</v>
      </c>
      <c r="H55" s="77" t="s">
        <v>31</v>
      </c>
      <c r="I55" s="125" t="s">
        <v>15484</v>
      </c>
      <c r="J55" s="143"/>
      <c r="K55" s="143"/>
      <c r="L55" s="144"/>
      <c r="M55" s="144" t="s">
        <v>15475</v>
      </c>
    </row>
    <row r="56" s="1" customFormat="true" ht="47.25" spans="1:13">
      <c r="A56" s="96">
        <v>52</v>
      </c>
      <c r="B56" s="78" t="s">
        <v>15531</v>
      </c>
      <c r="C56" s="135" t="s">
        <v>15532</v>
      </c>
      <c r="D56" s="124"/>
      <c r="E56" s="139"/>
      <c r="F56" s="118" t="s">
        <v>39</v>
      </c>
      <c r="G56" s="118" t="s">
        <v>15480</v>
      </c>
      <c r="H56" s="77" t="s">
        <v>31</v>
      </c>
      <c r="I56" s="125"/>
      <c r="J56" s="143"/>
      <c r="K56" s="143"/>
      <c r="L56" s="144"/>
      <c r="M56" s="144" t="s">
        <v>15475</v>
      </c>
    </row>
    <row r="57" s="1" customFormat="true" ht="47.25" spans="1:13">
      <c r="A57" s="96">
        <v>53</v>
      </c>
      <c r="B57" s="78" t="s">
        <v>15533</v>
      </c>
      <c r="C57" s="135" t="s">
        <v>15534</v>
      </c>
      <c r="D57" s="124"/>
      <c r="E57" s="139"/>
      <c r="F57" s="118" t="s">
        <v>39</v>
      </c>
      <c r="G57" s="118" t="s">
        <v>15480</v>
      </c>
      <c r="H57" s="77" t="s">
        <v>31</v>
      </c>
      <c r="I57" s="125"/>
      <c r="J57" s="143"/>
      <c r="K57" s="143"/>
      <c r="L57" s="144"/>
      <c r="M57" s="144" t="s">
        <v>15475</v>
      </c>
    </row>
    <row r="58" s="1" customFormat="true" ht="47.25" spans="1:13">
      <c r="A58" s="96">
        <v>54</v>
      </c>
      <c r="B58" s="78" t="s">
        <v>15535</v>
      </c>
      <c r="C58" s="135" t="s">
        <v>15536</v>
      </c>
      <c r="D58" s="124" t="s">
        <v>15537</v>
      </c>
      <c r="E58" s="124" t="s">
        <v>15538</v>
      </c>
      <c r="F58" s="118" t="s">
        <v>29</v>
      </c>
      <c r="G58" s="118" t="s">
        <v>15480</v>
      </c>
      <c r="H58" s="77" t="s">
        <v>31</v>
      </c>
      <c r="I58" s="125"/>
      <c r="J58" s="143"/>
      <c r="K58" s="143"/>
      <c r="L58" s="144"/>
      <c r="M58" s="144" t="s">
        <v>15475</v>
      </c>
    </row>
    <row r="59" s="1" customFormat="true" ht="47.25" spans="1:13">
      <c r="A59" s="96">
        <v>55</v>
      </c>
      <c r="B59" s="78" t="s">
        <v>15539</v>
      </c>
      <c r="C59" s="135" t="s">
        <v>15540</v>
      </c>
      <c r="D59" s="124"/>
      <c r="E59" s="139"/>
      <c r="F59" s="118" t="s">
        <v>29</v>
      </c>
      <c r="G59" s="118" t="s">
        <v>15480</v>
      </c>
      <c r="H59" s="77" t="s">
        <v>31</v>
      </c>
      <c r="I59" s="125" t="s">
        <v>15484</v>
      </c>
      <c r="J59" s="143"/>
      <c r="K59" s="143"/>
      <c r="L59" s="144"/>
      <c r="M59" s="144" t="s">
        <v>15475</v>
      </c>
    </row>
    <row r="60" s="1" customFormat="true" ht="47.25" spans="1:13">
      <c r="A60" s="96">
        <v>56</v>
      </c>
      <c r="B60" s="78" t="s">
        <v>15541</v>
      </c>
      <c r="C60" s="135" t="s">
        <v>15542</v>
      </c>
      <c r="D60" s="124" t="s">
        <v>15543</v>
      </c>
      <c r="E60" s="124" t="s">
        <v>15544</v>
      </c>
      <c r="F60" s="118" t="s">
        <v>29</v>
      </c>
      <c r="G60" s="118" t="s">
        <v>15511</v>
      </c>
      <c r="H60" s="77" t="s">
        <v>31</v>
      </c>
      <c r="I60" s="125"/>
      <c r="J60" s="143"/>
      <c r="K60" s="143"/>
      <c r="L60" s="144"/>
      <c r="M60" s="144" t="s">
        <v>15475</v>
      </c>
    </row>
    <row r="61" s="1" customFormat="true" ht="47.25" spans="1:13">
      <c r="A61" s="96">
        <v>57</v>
      </c>
      <c r="B61" s="78" t="s">
        <v>15545</v>
      </c>
      <c r="C61" s="135" t="s">
        <v>15546</v>
      </c>
      <c r="D61" s="124"/>
      <c r="E61" s="139"/>
      <c r="F61" s="118" t="s">
        <v>29</v>
      </c>
      <c r="G61" s="118" t="s">
        <v>15511</v>
      </c>
      <c r="H61" s="77" t="s">
        <v>31</v>
      </c>
      <c r="I61" s="125" t="s">
        <v>15484</v>
      </c>
      <c r="J61" s="143"/>
      <c r="K61" s="143"/>
      <c r="L61" s="144"/>
      <c r="M61" s="144" t="s">
        <v>15475</v>
      </c>
    </row>
    <row r="62" s="1" customFormat="true" ht="60" spans="1:13">
      <c r="A62" s="96">
        <v>58</v>
      </c>
      <c r="B62" s="78" t="s">
        <v>15547</v>
      </c>
      <c r="C62" s="135" t="s">
        <v>15548</v>
      </c>
      <c r="D62" s="124" t="s">
        <v>15549</v>
      </c>
      <c r="E62" s="124" t="s">
        <v>15550</v>
      </c>
      <c r="F62" s="118" t="s">
        <v>39</v>
      </c>
      <c r="G62" s="118" t="s">
        <v>15511</v>
      </c>
      <c r="H62" s="77" t="s">
        <v>31</v>
      </c>
      <c r="I62" s="125"/>
      <c r="J62" s="143"/>
      <c r="K62" s="143"/>
      <c r="L62" s="144"/>
      <c r="M62" s="144" t="s">
        <v>15475</v>
      </c>
    </row>
    <row r="63" s="1" customFormat="true" ht="47.25" spans="1:13">
      <c r="A63" s="96">
        <v>59</v>
      </c>
      <c r="B63" s="78" t="s">
        <v>15551</v>
      </c>
      <c r="C63" s="135" t="s">
        <v>15552</v>
      </c>
      <c r="D63" s="124"/>
      <c r="E63" s="139"/>
      <c r="F63" s="118" t="s">
        <v>39</v>
      </c>
      <c r="G63" s="118" t="s">
        <v>15511</v>
      </c>
      <c r="H63" s="77" t="s">
        <v>31</v>
      </c>
      <c r="I63" s="125" t="s">
        <v>15484</v>
      </c>
      <c r="J63" s="143"/>
      <c r="K63" s="143"/>
      <c r="L63" s="144"/>
      <c r="M63" s="144" t="s">
        <v>15475</v>
      </c>
    </row>
    <row r="64" s="1" customFormat="true" ht="105" spans="1:13">
      <c r="A64" s="96">
        <v>60</v>
      </c>
      <c r="B64" s="78" t="s">
        <v>15553</v>
      </c>
      <c r="C64" s="135" t="s">
        <v>15554</v>
      </c>
      <c r="D64" s="124" t="s">
        <v>15555</v>
      </c>
      <c r="E64" s="124" t="s">
        <v>15550</v>
      </c>
      <c r="F64" s="118" t="s">
        <v>39</v>
      </c>
      <c r="G64" s="118" t="s">
        <v>15511</v>
      </c>
      <c r="H64" s="77" t="s">
        <v>31</v>
      </c>
      <c r="I64" s="124" t="s">
        <v>15556</v>
      </c>
      <c r="J64" s="143"/>
      <c r="K64" s="143"/>
      <c r="L64" s="144"/>
      <c r="M64" s="144" t="s">
        <v>15475</v>
      </c>
    </row>
    <row r="65" s="1" customFormat="true" ht="60" spans="1:13">
      <c r="A65" s="96">
        <v>61</v>
      </c>
      <c r="B65" s="78" t="s">
        <v>15557</v>
      </c>
      <c r="C65" s="135" t="s">
        <v>15558</v>
      </c>
      <c r="D65" s="124" t="s">
        <v>15559</v>
      </c>
      <c r="E65" s="124" t="s">
        <v>15560</v>
      </c>
      <c r="F65" s="118" t="s">
        <v>39</v>
      </c>
      <c r="G65" s="118" t="s">
        <v>15561</v>
      </c>
      <c r="H65" s="77" t="s">
        <v>31</v>
      </c>
      <c r="I65" s="144"/>
      <c r="J65" s="143"/>
      <c r="K65" s="143"/>
      <c r="L65" s="144"/>
      <c r="M65" s="144" t="s">
        <v>15475</v>
      </c>
    </row>
    <row r="66" s="1" customFormat="true" ht="47.25" spans="1:13">
      <c r="A66" s="96">
        <v>62</v>
      </c>
      <c r="B66" s="78" t="s">
        <v>15562</v>
      </c>
      <c r="C66" s="135" t="s">
        <v>15563</v>
      </c>
      <c r="D66" s="124"/>
      <c r="E66" s="124"/>
      <c r="F66" s="118" t="s">
        <v>39</v>
      </c>
      <c r="G66" s="118" t="s">
        <v>15561</v>
      </c>
      <c r="H66" s="77" t="s">
        <v>31</v>
      </c>
      <c r="I66" s="125" t="s">
        <v>15484</v>
      </c>
      <c r="J66" s="143"/>
      <c r="K66" s="143"/>
      <c r="L66" s="144"/>
      <c r="M66" s="144" t="s">
        <v>15475</v>
      </c>
    </row>
    <row r="67" s="1" customFormat="true" ht="47.25" spans="1:13">
      <c r="A67" s="96"/>
      <c r="B67" s="134" t="s">
        <v>15564</v>
      </c>
      <c r="C67" s="145" t="s">
        <v>15565</v>
      </c>
      <c r="D67" s="146"/>
      <c r="E67" s="146"/>
      <c r="F67" s="111"/>
      <c r="G67" s="149"/>
      <c r="H67" s="77"/>
      <c r="I67" s="125"/>
      <c r="J67" s="143"/>
      <c r="K67" s="143"/>
      <c r="L67" s="144"/>
      <c r="M67" s="144" t="s">
        <v>15475</v>
      </c>
    </row>
    <row r="68" s="1" customFormat="true" ht="47.25" spans="1:13">
      <c r="A68" s="96">
        <v>63</v>
      </c>
      <c r="B68" s="78" t="s">
        <v>15566</v>
      </c>
      <c r="C68" s="147" t="s">
        <v>15567</v>
      </c>
      <c r="D68" s="122" t="s">
        <v>15568</v>
      </c>
      <c r="E68" s="122" t="s">
        <v>15569</v>
      </c>
      <c r="F68" s="111" t="s">
        <v>39</v>
      </c>
      <c r="G68" s="111" t="s">
        <v>14204</v>
      </c>
      <c r="H68" s="77" t="s">
        <v>31</v>
      </c>
      <c r="I68" s="125"/>
      <c r="J68" s="143"/>
      <c r="K68" s="143"/>
      <c r="L68" s="144"/>
      <c r="M68" s="144" t="s">
        <v>15475</v>
      </c>
    </row>
    <row r="69" s="1" customFormat="true" ht="47.25" spans="1:13">
      <c r="A69" s="96">
        <v>64</v>
      </c>
      <c r="B69" s="78" t="s">
        <v>15570</v>
      </c>
      <c r="C69" s="147" t="s">
        <v>15571</v>
      </c>
      <c r="D69" s="122"/>
      <c r="E69" s="150"/>
      <c r="F69" s="111" t="s">
        <v>39</v>
      </c>
      <c r="G69" s="111" t="s">
        <v>14204</v>
      </c>
      <c r="H69" s="77" t="s">
        <v>31</v>
      </c>
      <c r="I69" s="125" t="s">
        <v>15484</v>
      </c>
      <c r="J69" s="143"/>
      <c r="K69" s="143"/>
      <c r="L69" s="144"/>
      <c r="M69" s="144" t="s">
        <v>15475</v>
      </c>
    </row>
    <row r="70" s="1" customFormat="true" ht="60" spans="1:13">
      <c r="A70" s="96">
        <v>65</v>
      </c>
      <c r="B70" s="78" t="s">
        <v>15572</v>
      </c>
      <c r="C70" s="147" t="s">
        <v>15573</v>
      </c>
      <c r="D70" s="122" t="s">
        <v>15574</v>
      </c>
      <c r="E70" s="122" t="s">
        <v>15569</v>
      </c>
      <c r="F70" s="111" t="s">
        <v>39</v>
      </c>
      <c r="G70" s="111" t="s">
        <v>14204</v>
      </c>
      <c r="H70" s="77" t="s">
        <v>31</v>
      </c>
      <c r="I70" s="125" t="s">
        <v>15575</v>
      </c>
      <c r="J70" s="143"/>
      <c r="K70" s="143"/>
      <c r="L70" s="144"/>
      <c r="M70" s="144" t="s">
        <v>15475</v>
      </c>
    </row>
    <row r="71" s="1" customFormat="true" ht="47.25" spans="1:13">
      <c r="A71" s="96">
        <v>66</v>
      </c>
      <c r="B71" s="78" t="s">
        <v>15576</v>
      </c>
      <c r="C71" s="147" t="s">
        <v>15577</v>
      </c>
      <c r="D71" s="122"/>
      <c r="E71" s="150"/>
      <c r="F71" s="111" t="s">
        <v>39</v>
      </c>
      <c r="G71" s="111" t="s">
        <v>14204</v>
      </c>
      <c r="H71" s="77" t="s">
        <v>31</v>
      </c>
      <c r="I71" s="125" t="s">
        <v>15484</v>
      </c>
      <c r="J71" s="143"/>
      <c r="K71" s="143"/>
      <c r="L71" s="144"/>
      <c r="M71" s="144" t="s">
        <v>15475</v>
      </c>
    </row>
    <row r="72" s="1" customFormat="true" ht="47.25" spans="1:13">
      <c r="A72" s="96">
        <v>67</v>
      </c>
      <c r="B72" s="78" t="s">
        <v>15578</v>
      </c>
      <c r="C72" s="147" t="s">
        <v>15579</v>
      </c>
      <c r="D72" s="122" t="s">
        <v>15580</v>
      </c>
      <c r="E72" s="122" t="s">
        <v>15569</v>
      </c>
      <c r="F72" s="111" t="s">
        <v>39</v>
      </c>
      <c r="G72" s="111" t="s">
        <v>15581</v>
      </c>
      <c r="H72" s="77" t="s">
        <v>31</v>
      </c>
      <c r="I72" s="125"/>
      <c r="J72" s="143"/>
      <c r="K72" s="143"/>
      <c r="L72" s="144"/>
      <c r="M72" s="144" t="s">
        <v>15475</v>
      </c>
    </row>
    <row r="73" s="1" customFormat="true" ht="47.25" spans="1:13">
      <c r="A73" s="96">
        <v>68</v>
      </c>
      <c r="B73" s="78" t="s">
        <v>15582</v>
      </c>
      <c r="C73" s="147" t="s">
        <v>15583</v>
      </c>
      <c r="D73" s="122"/>
      <c r="E73" s="150"/>
      <c r="F73" s="111" t="s">
        <v>39</v>
      </c>
      <c r="G73" s="111" t="s">
        <v>15581</v>
      </c>
      <c r="H73" s="77" t="s">
        <v>31</v>
      </c>
      <c r="I73" s="125" t="s">
        <v>15484</v>
      </c>
      <c r="J73" s="143"/>
      <c r="K73" s="143"/>
      <c r="L73" s="144"/>
      <c r="M73" s="144" t="s">
        <v>15475</v>
      </c>
    </row>
    <row r="74" s="1" customFormat="true" ht="60" spans="1:13">
      <c r="A74" s="96">
        <v>69</v>
      </c>
      <c r="B74" s="78" t="s">
        <v>15584</v>
      </c>
      <c r="C74" s="147" t="s">
        <v>15585</v>
      </c>
      <c r="D74" s="122" t="s">
        <v>15586</v>
      </c>
      <c r="E74" s="122" t="s">
        <v>15569</v>
      </c>
      <c r="F74" s="111" t="s">
        <v>39</v>
      </c>
      <c r="G74" s="111" t="s">
        <v>15581</v>
      </c>
      <c r="H74" s="77" t="s">
        <v>31</v>
      </c>
      <c r="I74" s="125" t="s">
        <v>15587</v>
      </c>
      <c r="J74" s="143"/>
      <c r="K74" s="143"/>
      <c r="L74" s="144"/>
      <c r="M74" s="144" t="s">
        <v>15475</v>
      </c>
    </row>
    <row r="75" s="1" customFormat="true" ht="47.25" spans="1:13">
      <c r="A75" s="96">
        <v>70</v>
      </c>
      <c r="B75" s="78" t="s">
        <v>15588</v>
      </c>
      <c r="C75" s="147" t="s">
        <v>15589</v>
      </c>
      <c r="D75" s="122"/>
      <c r="E75" s="150"/>
      <c r="F75" s="111" t="s">
        <v>39</v>
      </c>
      <c r="G75" s="111" t="s">
        <v>15581</v>
      </c>
      <c r="H75" s="77" t="s">
        <v>31</v>
      </c>
      <c r="I75" s="125" t="s">
        <v>15484</v>
      </c>
      <c r="J75" s="143"/>
      <c r="K75" s="143"/>
      <c r="L75" s="144"/>
      <c r="M75" s="144" t="s">
        <v>15475</v>
      </c>
    </row>
    <row r="76" s="1" customFormat="true" ht="47.25" spans="1:13">
      <c r="A76" s="96">
        <v>71</v>
      </c>
      <c r="B76" s="78" t="s">
        <v>15590</v>
      </c>
      <c r="C76" s="147" t="s">
        <v>15591</v>
      </c>
      <c r="D76" s="122" t="s">
        <v>15592</v>
      </c>
      <c r="E76" s="122" t="s">
        <v>15593</v>
      </c>
      <c r="F76" s="111" t="s">
        <v>39</v>
      </c>
      <c r="G76" s="111" t="s">
        <v>979</v>
      </c>
      <c r="H76" s="77" t="s">
        <v>31</v>
      </c>
      <c r="I76" s="125"/>
      <c r="J76" s="143"/>
      <c r="K76" s="143"/>
      <c r="L76" s="144"/>
      <c r="M76" s="144" t="s">
        <v>15475</v>
      </c>
    </row>
    <row r="77" s="1" customFormat="true" ht="47.25" spans="1:13">
      <c r="A77" s="96">
        <v>72</v>
      </c>
      <c r="B77" s="78" t="s">
        <v>15594</v>
      </c>
      <c r="C77" s="147" t="s">
        <v>15595</v>
      </c>
      <c r="D77" s="122"/>
      <c r="E77" s="150"/>
      <c r="F77" s="111" t="s">
        <v>39</v>
      </c>
      <c r="G77" s="111" t="s">
        <v>979</v>
      </c>
      <c r="H77" s="77" t="s">
        <v>31</v>
      </c>
      <c r="I77" s="125" t="s">
        <v>15484</v>
      </c>
      <c r="J77" s="143"/>
      <c r="K77" s="143"/>
      <c r="L77" s="144"/>
      <c r="M77" s="144" t="s">
        <v>15475</v>
      </c>
    </row>
    <row r="78" s="1" customFormat="true" ht="47.25" spans="1:13">
      <c r="A78" s="96">
        <v>73</v>
      </c>
      <c r="B78" s="78" t="s">
        <v>15596</v>
      </c>
      <c r="C78" s="147" t="s">
        <v>15597</v>
      </c>
      <c r="D78" s="122" t="s">
        <v>15598</v>
      </c>
      <c r="E78" s="122" t="s">
        <v>15599</v>
      </c>
      <c r="F78" s="111" t="s">
        <v>39</v>
      </c>
      <c r="G78" s="111" t="s">
        <v>979</v>
      </c>
      <c r="H78" s="77" t="s">
        <v>31</v>
      </c>
      <c r="I78" s="125"/>
      <c r="J78" s="143"/>
      <c r="K78" s="143"/>
      <c r="L78" s="144"/>
      <c r="M78" s="144" t="s">
        <v>15475</v>
      </c>
    </row>
    <row r="79" s="1" customFormat="true" ht="47.25" spans="1:13">
      <c r="A79" s="96">
        <v>74</v>
      </c>
      <c r="B79" s="78" t="s">
        <v>15600</v>
      </c>
      <c r="C79" s="147" t="s">
        <v>15601</v>
      </c>
      <c r="D79" s="122"/>
      <c r="E79" s="150"/>
      <c r="F79" s="111" t="s">
        <v>39</v>
      </c>
      <c r="G79" s="111" t="s">
        <v>979</v>
      </c>
      <c r="H79" s="77" t="s">
        <v>31</v>
      </c>
      <c r="I79" s="125" t="s">
        <v>15484</v>
      </c>
      <c r="J79" s="143"/>
      <c r="K79" s="143"/>
      <c r="L79" s="144"/>
      <c r="M79" s="144" t="s">
        <v>15475</v>
      </c>
    </row>
    <row r="80" s="1" customFormat="true" ht="47.25" spans="1:13">
      <c r="A80" s="96">
        <v>75</v>
      </c>
      <c r="B80" s="78" t="s">
        <v>15602</v>
      </c>
      <c r="C80" s="122" t="s">
        <v>15603</v>
      </c>
      <c r="D80" s="122" t="s">
        <v>15604</v>
      </c>
      <c r="E80" s="122" t="s">
        <v>15605</v>
      </c>
      <c r="F80" s="111" t="s">
        <v>39</v>
      </c>
      <c r="G80" s="111" t="s">
        <v>15581</v>
      </c>
      <c r="H80" s="77" t="s">
        <v>31</v>
      </c>
      <c r="I80" s="125"/>
      <c r="J80" s="143"/>
      <c r="K80" s="143"/>
      <c r="L80" s="144"/>
      <c r="M80" s="144" t="s">
        <v>15475</v>
      </c>
    </row>
    <row r="81" s="1" customFormat="true" ht="47.25" spans="1:13">
      <c r="A81" s="96">
        <v>76</v>
      </c>
      <c r="B81" s="78" t="s">
        <v>15606</v>
      </c>
      <c r="C81" s="147" t="s">
        <v>15607</v>
      </c>
      <c r="D81" s="122"/>
      <c r="E81" s="150"/>
      <c r="F81" s="111" t="s">
        <v>39</v>
      </c>
      <c r="G81" s="111" t="s">
        <v>15581</v>
      </c>
      <c r="H81" s="77" t="s">
        <v>31</v>
      </c>
      <c r="I81" s="125" t="s">
        <v>15484</v>
      </c>
      <c r="J81" s="143"/>
      <c r="K81" s="143"/>
      <c r="L81" s="144"/>
      <c r="M81" s="144" t="s">
        <v>15475</v>
      </c>
    </row>
    <row r="82" s="1" customFormat="true" ht="47.25" spans="1:13">
      <c r="A82" s="96">
        <v>77</v>
      </c>
      <c r="B82" s="78" t="s">
        <v>15608</v>
      </c>
      <c r="C82" s="147" t="s">
        <v>15609</v>
      </c>
      <c r="D82" s="122" t="s">
        <v>15610</v>
      </c>
      <c r="E82" s="122" t="s">
        <v>15611</v>
      </c>
      <c r="F82" s="111" t="s">
        <v>39</v>
      </c>
      <c r="G82" s="111" t="s">
        <v>40</v>
      </c>
      <c r="H82" s="77" t="s">
        <v>31</v>
      </c>
      <c r="I82" s="124" t="s">
        <v>15612</v>
      </c>
      <c r="J82" s="143"/>
      <c r="K82" s="143"/>
      <c r="L82" s="144"/>
      <c r="M82" s="144" t="s">
        <v>15475</v>
      </c>
    </row>
    <row r="83" s="1" customFormat="true" ht="47.25" spans="1:13">
      <c r="A83" s="96">
        <v>78</v>
      </c>
      <c r="B83" s="78" t="s">
        <v>15613</v>
      </c>
      <c r="C83" s="147" t="s">
        <v>15614</v>
      </c>
      <c r="D83" s="122"/>
      <c r="E83" s="150"/>
      <c r="F83" s="111" t="s">
        <v>39</v>
      </c>
      <c r="G83" s="111" t="s">
        <v>40</v>
      </c>
      <c r="H83" s="77" t="s">
        <v>31</v>
      </c>
      <c r="I83" s="125" t="s">
        <v>15484</v>
      </c>
      <c r="J83" s="143"/>
      <c r="K83" s="143"/>
      <c r="L83" s="144"/>
      <c r="M83" s="144" t="s">
        <v>15475</v>
      </c>
    </row>
    <row r="84" s="1" customFormat="true" ht="47.25" spans="1:13">
      <c r="A84" s="96">
        <v>79</v>
      </c>
      <c r="B84" s="78" t="s">
        <v>15615</v>
      </c>
      <c r="C84" s="147" t="s">
        <v>15616</v>
      </c>
      <c r="D84" s="122" t="s">
        <v>15617</v>
      </c>
      <c r="E84" s="122" t="s">
        <v>15618</v>
      </c>
      <c r="F84" s="111" t="s">
        <v>39</v>
      </c>
      <c r="G84" s="111" t="s">
        <v>40</v>
      </c>
      <c r="H84" s="77" t="s">
        <v>31</v>
      </c>
      <c r="I84" s="125"/>
      <c r="J84" s="143"/>
      <c r="K84" s="143"/>
      <c r="L84" s="144"/>
      <c r="M84" s="144" t="s">
        <v>15475</v>
      </c>
    </row>
    <row r="85" s="1" customFormat="true" ht="47.25" spans="1:13">
      <c r="A85" s="96">
        <v>80</v>
      </c>
      <c r="B85" s="78" t="s">
        <v>15619</v>
      </c>
      <c r="C85" s="147" t="s">
        <v>15620</v>
      </c>
      <c r="D85" s="122"/>
      <c r="E85" s="150"/>
      <c r="F85" s="111" t="s">
        <v>39</v>
      </c>
      <c r="G85" s="111" t="s">
        <v>40</v>
      </c>
      <c r="H85" s="77" t="s">
        <v>31</v>
      </c>
      <c r="I85" s="125" t="s">
        <v>15484</v>
      </c>
      <c r="J85" s="143"/>
      <c r="K85" s="143"/>
      <c r="L85" s="144"/>
      <c r="M85" s="144" t="s">
        <v>15475</v>
      </c>
    </row>
    <row r="86" s="1" customFormat="true" ht="67.5" spans="1:13">
      <c r="A86" s="77"/>
      <c r="B86" s="112">
        <v>44</v>
      </c>
      <c r="C86" s="130" t="s">
        <v>15621</v>
      </c>
      <c r="D86" s="103"/>
      <c r="E86" s="103"/>
      <c r="F86" s="136"/>
      <c r="G86" s="136"/>
      <c r="H86" s="138"/>
      <c r="I86" s="136"/>
      <c r="J86" s="140"/>
      <c r="K86" s="140"/>
      <c r="L86" s="141"/>
      <c r="M86" s="141" t="s">
        <v>15364</v>
      </c>
    </row>
    <row r="87" s="1" customFormat="true" ht="67.5" spans="1:13">
      <c r="A87" s="77">
        <v>81</v>
      </c>
      <c r="B87" s="131" t="s">
        <v>15622</v>
      </c>
      <c r="C87" s="132" t="s">
        <v>15623</v>
      </c>
      <c r="D87" s="132" t="s">
        <v>15624</v>
      </c>
      <c r="E87" s="132" t="s">
        <v>15625</v>
      </c>
      <c r="F87" s="137" t="s">
        <v>39</v>
      </c>
      <c r="G87" s="137" t="s">
        <v>40</v>
      </c>
      <c r="H87" s="138" t="s">
        <v>31</v>
      </c>
      <c r="I87" s="132" t="s">
        <v>15363</v>
      </c>
      <c r="J87" s="140"/>
      <c r="K87" s="140"/>
      <c r="L87" s="141"/>
      <c r="M87" s="141" t="s">
        <v>15364</v>
      </c>
    </row>
    <row r="88" s="1" customFormat="true" ht="67.5" spans="1:13">
      <c r="A88" s="77">
        <v>82</v>
      </c>
      <c r="B88" s="131" t="s">
        <v>15626</v>
      </c>
      <c r="C88" s="132" t="s">
        <v>15627</v>
      </c>
      <c r="D88" s="102"/>
      <c r="E88" s="133"/>
      <c r="F88" s="137" t="s">
        <v>44</v>
      </c>
      <c r="G88" s="137" t="s">
        <v>40</v>
      </c>
      <c r="H88" s="138" t="s">
        <v>31</v>
      </c>
      <c r="I88" s="133"/>
      <c r="J88" s="140"/>
      <c r="K88" s="140"/>
      <c r="L88" s="141"/>
      <c r="M88" s="141" t="s">
        <v>15364</v>
      </c>
    </row>
    <row r="89" s="1" customFormat="true" ht="67.5" spans="1:13">
      <c r="A89" s="77">
        <v>83</v>
      </c>
      <c r="B89" s="131" t="s">
        <v>15628</v>
      </c>
      <c r="C89" s="132" t="s">
        <v>15629</v>
      </c>
      <c r="D89" s="132" t="s">
        <v>15630</v>
      </c>
      <c r="E89" s="132" t="s">
        <v>15631</v>
      </c>
      <c r="F89" s="137" t="s">
        <v>39</v>
      </c>
      <c r="G89" s="137" t="s">
        <v>40</v>
      </c>
      <c r="H89" s="138" t="s">
        <v>31</v>
      </c>
      <c r="I89" s="132" t="s">
        <v>15363</v>
      </c>
      <c r="J89" s="140"/>
      <c r="K89" s="140"/>
      <c r="L89" s="141"/>
      <c r="M89" s="141" t="s">
        <v>15364</v>
      </c>
    </row>
    <row r="90" s="1" customFormat="true" ht="67.5" spans="1:13">
      <c r="A90" s="77">
        <v>84</v>
      </c>
      <c r="B90" s="131" t="s">
        <v>15632</v>
      </c>
      <c r="C90" s="132" t="s">
        <v>15633</v>
      </c>
      <c r="D90" s="132" t="s">
        <v>15634</v>
      </c>
      <c r="E90" s="132" t="s">
        <v>15635</v>
      </c>
      <c r="F90" s="137" t="s">
        <v>39</v>
      </c>
      <c r="G90" s="137" t="s">
        <v>40</v>
      </c>
      <c r="H90" s="138" t="s">
        <v>31</v>
      </c>
      <c r="I90" s="132" t="s">
        <v>15363</v>
      </c>
      <c r="J90" s="140"/>
      <c r="K90" s="140"/>
      <c r="L90" s="141"/>
      <c r="M90" s="141" t="s">
        <v>15364</v>
      </c>
    </row>
    <row r="91" s="1" customFormat="true" ht="67.5" spans="1:13">
      <c r="A91" s="77">
        <v>85</v>
      </c>
      <c r="B91" s="131" t="s">
        <v>15636</v>
      </c>
      <c r="C91" s="132" t="s">
        <v>15637</v>
      </c>
      <c r="D91" s="132" t="s">
        <v>15638</v>
      </c>
      <c r="E91" s="132" t="s">
        <v>15639</v>
      </c>
      <c r="F91" s="137" t="s">
        <v>29</v>
      </c>
      <c r="G91" s="137" t="s">
        <v>40</v>
      </c>
      <c r="H91" s="138" t="s">
        <v>31</v>
      </c>
      <c r="I91" s="132" t="s">
        <v>15363</v>
      </c>
      <c r="J91" s="140"/>
      <c r="K91" s="140"/>
      <c r="L91" s="141"/>
      <c r="M91" s="141" t="s">
        <v>15364</v>
      </c>
    </row>
    <row r="92" s="1" customFormat="true" ht="67.5" spans="1:13">
      <c r="A92" s="77">
        <v>86</v>
      </c>
      <c r="B92" s="131" t="s">
        <v>15640</v>
      </c>
      <c r="C92" s="132" t="s">
        <v>15641</v>
      </c>
      <c r="D92" s="133"/>
      <c r="E92" s="133"/>
      <c r="F92" s="137" t="s">
        <v>44</v>
      </c>
      <c r="G92" s="137" t="s">
        <v>40</v>
      </c>
      <c r="H92" s="138" t="s">
        <v>31</v>
      </c>
      <c r="I92" s="142"/>
      <c r="J92" s="140"/>
      <c r="K92" s="140"/>
      <c r="L92" s="141"/>
      <c r="M92" s="141" t="s">
        <v>15364</v>
      </c>
    </row>
    <row r="93" s="1" customFormat="true" ht="67.5" spans="1:13">
      <c r="A93" s="77">
        <v>87</v>
      </c>
      <c r="B93" s="553" t="s">
        <v>15642</v>
      </c>
      <c r="C93" s="132" t="s">
        <v>15643</v>
      </c>
      <c r="D93" s="132" t="s">
        <v>15644</v>
      </c>
      <c r="E93" s="132" t="s">
        <v>15645</v>
      </c>
      <c r="F93" s="137" t="s">
        <v>39</v>
      </c>
      <c r="G93" s="137" t="s">
        <v>40</v>
      </c>
      <c r="H93" s="138" t="s">
        <v>31</v>
      </c>
      <c r="I93" s="142"/>
      <c r="J93" s="140"/>
      <c r="K93" s="140"/>
      <c r="L93" s="141"/>
      <c r="M93" s="141" t="s">
        <v>15364</v>
      </c>
    </row>
    <row r="94" s="1" customFormat="true" ht="67.5" spans="1:13">
      <c r="A94" s="77">
        <v>88</v>
      </c>
      <c r="B94" s="131" t="s">
        <v>15646</v>
      </c>
      <c r="C94" s="132" t="s">
        <v>15647</v>
      </c>
      <c r="D94" s="133"/>
      <c r="E94" s="133"/>
      <c r="F94" s="137" t="s">
        <v>39</v>
      </c>
      <c r="G94" s="137" t="s">
        <v>40</v>
      </c>
      <c r="H94" s="138" t="s">
        <v>31</v>
      </c>
      <c r="I94" s="142"/>
      <c r="J94" s="140"/>
      <c r="K94" s="140"/>
      <c r="L94" s="141"/>
      <c r="M94" s="141" t="s">
        <v>15364</v>
      </c>
    </row>
    <row r="95" s="1" customFormat="true" ht="67.5" spans="1:13">
      <c r="A95" s="77">
        <v>89</v>
      </c>
      <c r="B95" s="131" t="s">
        <v>15648</v>
      </c>
      <c r="C95" s="132" t="s">
        <v>15649</v>
      </c>
      <c r="D95" s="133"/>
      <c r="E95" s="133"/>
      <c r="F95" s="137" t="s">
        <v>39</v>
      </c>
      <c r="G95" s="137" t="s">
        <v>40</v>
      </c>
      <c r="H95" s="138" t="s">
        <v>31</v>
      </c>
      <c r="I95" s="142"/>
      <c r="J95" s="140"/>
      <c r="K95" s="140"/>
      <c r="L95" s="141"/>
      <c r="M95" s="141" t="s">
        <v>15364</v>
      </c>
    </row>
    <row r="96" s="1" customFormat="true" ht="67.5" spans="1:13">
      <c r="A96" s="77">
        <v>90</v>
      </c>
      <c r="B96" s="131" t="s">
        <v>15650</v>
      </c>
      <c r="C96" s="132" t="s">
        <v>15651</v>
      </c>
      <c r="D96" s="132" t="s">
        <v>15652</v>
      </c>
      <c r="E96" s="132" t="s">
        <v>15653</v>
      </c>
      <c r="F96" s="137" t="s">
        <v>39</v>
      </c>
      <c r="G96" s="137" t="s">
        <v>40</v>
      </c>
      <c r="H96" s="138" t="s">
        <v>31</v>
      </c>
      <c r="I96" s="142"/>
      <c r="J96" s="140"/>
      <c r="K96" s="140"/>
      <c r="L96" s="141"/>
      <c r="M96" s="141" t="s">
        <v>15364</v>
      </c>
    </row>
    <row r="97" s="1" customFormat="true" ht="67.5" spans="1:13">
      <c r="A97" s="77">
        <v>91</v>
      </c>
      <c r="B97" s="131" t="s">
        <v>15654</v>
      </c>
      <c r="C97" s="132" t="s">
        <v>15655</v>
      </c>
      <c r="D97" s="133"/>
      <c r="E97" s="133"/>
      <c r="F97" s="137" t="s">
        <v>29</v>
      </c>
      <c r="G97" s="137" t="s">
        <v>40</v>
      </c>
      <c r="H97" s="138" t="s">
        <v>31</v>
      </c>
      <c r="I97" s="142"/>
      <c r="J97" s="140"/>
      <c r="K97" s="140"/>
      <c r="L97" s="141"/>
      <c r="M97" s="141" t="s">
        <v>15364</v>
      </c>
    </row>
    <row r="98" s="1" customFormat="true" ht="67.5" spans="1:13">
      <c r="A98" s="77">
        <v>92</v>
      </c>
      <c r="B98" s="131" t="s">
        <v>15656</v>
      </c>
      <c r="C98" s="132" t="s">
        <v>15657</v>
      </c>
      <c r="D98" s="132" t="s">
        <v>15658</v>
      </c>
      <c r="E98" s="132" t="s">
        <v>15659</v>
      </c>
      <c r="F98" s="137" t="s">
        <v>39</v>
      </c>
      <c r="G98" s="137" t="s">
        <v>40</v>
      </c>
      <c r="H98" s="138" t="s">
        <v>31</v>
      </c>
      <c r="I98" s="142"/>
      <c r="J98" s="140"/>
      <c r="K98" s="140"/>
      <c r="L98" s="141"/>
      <c r="M98" s="141" t="s">
        <v>15364</v>
      </c>
    </row>
    <row r="99" s="1" customFormat="true" ht="67.5" spans="1:13">
      <c r="A99" s="77"/>
      <c r="B99" s="112">
        <v>45</v>
      </c>
      <c r="C99" s="130" t="s">
        <v>15660</v>
      </c>
      <c r="D99" s="103"/>
      <c r="E99" s="103"/>
      <c r="F99" s="136"/>
      <c r="G99" s="136"/>
      <c r="H99" s="138"/>
      <c r="I99" s="136"/>
      <c r="J99" s="140"/>
      <c r="K99" s="140"/>
      <c r="L99" s="141"/>
      <c r="M99" s="141" t="s">
        <v>15364</v>
      </c>
    </row>
    <row r="100" s="1" customFormat="true" ht="67.5" spans="1:13">
      <c r="A100" s="77">
        <v>93</v>
      </c>
      <c r="B100" s="131" t="s">
        <v>15661</v>
      </c>
      <c r="C100" s="132" t="s">
        <v>15662</v>
      </c>
      <c r="D100" s="132" t="s">
        <v>15663</v>
      </c>
      <c r="E100" s="132" t="s">
        <v>15664</v>
      </c>
      <c r="F100" s="137" t="s">
        <v>39</v>
      </c>
      <c r="G100" s="137" t="s">
        <v>40</v>
      </c>
      <c r="H100" s="138" t="s">
        <v>31</v>
      </c>
      <c r="I100" s="132" t="s">
        <v>15363</v>
      </c>
      <c r="J100" s="140"/>
      <c r="K100" s="140"/>
      <c r="L100" s="141"/>
      <c r="M100" s="141" t="s">
        <v>15364</v>
      </c>
    </row>
    <row r="101" s="1" customFormat="true" ht="67.5" spans="1:13">
      <c r="A101" s="77">
        <v>94</v>
      </c>
      <c r="B101" s="131" t="s">
        <v>15665</v>
      </c>
      <c r="C101" s="132" t="s">
        <v>15666</v>
      </c>
      <c r="D101" s="132" t="s">
        <v>15667</v>
      </c>
      <c r="E101" s="132" t="s">
        <v>15664</v>
      </c>
      <c r="F101" s="137" t="s">
        <v>39</v>
      </c>
      <c r="G101" s="137" t="s">
        <v>40</v>
      </c>
      <c r="H101" s="138" t="s">
        <v>31</v>
      </c>
      <c r="I101" s="132" t="s">
        <v>15363</v>
      </c>
      <c r="J101" s="140"/>
      <c r="K101" s="140"/>
      <c r="L101" s="141"/>
      <c r="M101" s="141" t="s">
        <v>15364</v>
      </c>
    </row>
    <row r="102" s="1" customFormat="true" ht="67.5" spans="1:13">
      <c r="A102" s="77">
        <v>95</v>
      </c>
      <c r="B102" s="131" t="s">
        <v>15668</v>
      </c>
      <c r="C102" s="132" t="s">
        <v>15669</v>
      </c>
      <c r="D102" s="132" t="s">
        <v>15670</v>
      </c>
      <c r="E102" s="132" t="s">
        <v>15664</v>
      </c>
      <c r="F102" s="137" t="s">
        <v>44</v>
      </c>
      <c r="G102" s="137" t="s">
        <v>40</v>
      </c>
      <c r="H102" s="138" t="s">
        <v>31</v>
      </c>
      <c r="I102" s="132" t="s">
        <v>15363</v>
      </c>
      <c r="J102" s="140"/>
      <c r="K102" s="140"/>
      <c r="L102" s="141"/>
      <c r="M102" s="141" t="s">
        <v>15364</v>
      </c>
    </row>
    <row r="103" s="1" customFormat="true" ht="67.5" spans="1:13">
      <c r="A103" s="77">
        <v>96</v>
      </c>
      <c r="B103" s="131" t="s">
        <v>15671</v>
      </c>
      <c r="C103" s="132" t="s">
        <v>15672</v>
      </c>
      <c r="D103" s="133"/>
      <c r="E103" s="133"/>
      <c r="F103" s="137" t="s">
        <v>44</v>
      </c>
      <c r="G103" s="137" t="s">
        <v>40</v>
      </c>
      <c r="H103" s="138" t="s">
        <v>31</v>
      </c>
      <c r="I103" s="133"/>
      <c r="J103" s="140"/>
      <c r="K103" s="140"/>
      <c r="L103" s="141"/>
      <c r="M103" s="141" t="s">
        <v>15364</v>
      </c>
    </row>
    <row r="104" s="1" customFormat="true" ht="67.5" spans="1:13">
      <c r="A104" s="77">
        <v>97</v>
      </c>
      <c r="B104" s="131" t="s">
        <v>15673</v>
      </c>
      <c r="C104" s="132" t="s">
        <v>15674</v>
      </c>
      <c r="D104" s="132" t="s">
        <v>15675</v>
      </c>
      <c r="E104" s="132" t="s">
        <v>15664</v>
      </c>
      <c r="F104" s="137" t="s">
        <v>39</v>
      </c>
      <c r="G104" s="137" t="s">
        <v>842</v>
      </c>
      <c r="H104" s="138" t="s">
        <v>31</v>
      </c>
      <c r="I104" s="132" t="s">
        <v>15363</v>
      </c>
      <c r="J104" s="140"/>
      <c r="K104" s="140"/>
      <c r="L104" s="141"/>
      <c r="M104" s="141" t="s">
        <v>15364</v>
      </c>
    </row>
    <row r="105" s="1" customFormat="true" ht="67.5" spans="1:13">
      <c r="A105" s="77">
        <v>98</v>
      </c>
      <c r="B105" s="131" t="s">
        <v>15676</v>
      </c>
      <c r="C105" s="132" t="s">
        <v>15677</v>
      </c>
      <c r="D105" s="132" t="s">
        <v>15678</v>
      </c>
      <c r="E105" s="132" t="s">
        <v>15664</v>
      </c>
      <c r="F105" s="137" t="s">
        <v>44</v>
      </c>
      <c r="G105" s="137" t="s">
        <v>40</v>
      </c>
      <c r="H105" s="138" t="s">
        <v>31</v>
      </c>
      <c r="I105" s="132" t="s">
        <v>15363</v>
      </c>
      <c r="J105" s="140"/>
      <c r="K105" s="140"/>
      <c r="L105" s="141"/>
      <c r="M105" s="141" t="s">
        <v>15364</v>
      </c>
    </row>
    <row r="106" s="1" customFormat="true" ht="67.5" spans="1:13">
      <c r="A106" s="77">
        <v>99</v>
      </c>
      <c r="B106" s="131" t="s">
        <v>15679</v>
      </c>
      <c r="C106" s="132" t="s">
        <v>15680</v>
      </c>
      <c r="D106" s="132" t="s">
        <v>15681</v>
      </c>
      <c r="E106" s="132" t="s">
        <v>15664</v>
      </c>
      <c r="F106" s="137" t="s">
        <v>39</v>
      </c>
      <c r="G106" s="137" t="s">
        <v>40</v>
      </c>
      <c r="H106" s="138" t="s">
        <v>31</v>
      </c>
      <c r="I106" s="132" t="s">
        <v>15363</v>
      </c>
      <c r="J106" s="140"/>
      <c r="K106" s="140"/>
      <c r="L106" s="141"/>
      <c r="M106" s="141" t="s">
        <v>15364</v>
      </c>
    </row>
    <row r="107" s="1" customFormat="true" ht="67.5" spans="1:13">
      <c r="A107" s="77">
        <v>100</v>
      </c>
      <c r="B107" s="131" t="s">
        <v>15682</v>
      </c>
      <c r="C107" s="132" t="s">
        <v>15683</v>
      </c>
      <c r="D107" s="132" t="s">
        <v>15684</v>
      </c>
      <c r="E107" s="132" t="s">
        <v>15685</v>
      </c>
      <c r="F107" s="137" t="s">
        <v>39</v>
      </c>
      <c r="G107" s="137" t="s">
        <v>40</v>
      </c>
      <c r="H107" s="138" t="s">
        <v>31</v>
      </c>
      <c r="I107" s="132" t="s">
        <v>15363</v>
      </c>
      <c r="J107" s="140"/>
      <c r="K107" s="140"/>
      <c r="L107" s="141"/>
      <c r="M107" s="141" t="s">
        <v>15364</v>
      </c>
    </row>
    <row r="108" s="1" customFormat="true" ht="67.5" spans="1:13">
      <c r="A108" s="77">
        <v>101</v>
      </c>
      <c r="B108" s="131" t="s">
        <v>15686</v>
      </c>
      <c r="C108" s="132" t="s">
        <v>15687</v>
      </c>
      <c r="D108" s="132" t="s">
        <v>15688</v>
      </c>
      <c r="E108" s="132" t="s">
        <v>15664</v>
      </c>
      <c r="F108" s="137" t="s">
        <v>39</v>
      </c>
      <c r="G108" s="137" t="s">
        <v>961</v>
      </c>
      <c r="H108" s="138" t="s">
        <v>31</v>
      </c>
      <c r="I108" s="132" t="s">
        <v>15363</v>
      </c>
      <c r="J108" s="140"/>
      <c r="K108" s="140"/>
      <c r="L108" s="141"/>
      <c r="M108" s="141" t="s">
        <v>15364</v>
      </c>
    </row>
    <row r="109" s="1" customFormat="true" ht="67.5" spans="1:13">
      <c r="A109" s="77">
        <v>102</v>
      </c>
      <c r="B109" s="131" t="s">
        <v>15689</v>
      </c>
      <c r="C109" s="132" t="s">
        <v>15690</v>
      </c>
      <c r="D109" s="132" t="s">
        <v>15691</v>
      </c>
      <c r="E109" s="132" t="s">
        <v>15664</v>
      </c>
      <c r="F109" s="137" t="s">
        <v>29</v>
      </c>
      <c r="G109" s="137" t="s">
        <v>40</v>
      </c>
      <c r="H109" s="138" t="s">
        <v>31</v>
      </c>
      <c r="I109" s="132" t="s">
        <v>15363</v>
      </c>
      <c r="J109" s="140"/>
      <c r="K109" s="140"/>
      <c r="L109" s="141"/>
      <c r="M109" s="141" t="s">
        <v>15364</v>
      </c>
    </row>
    <row r="110" s="1" customFormat="true" ht="67.5" spans="1:13">
      <c r="A110" s="77">
        <v>103</v>
      </c>
      <c r="B110" s="131" t="s">
        <v>15692</v>
      </c>
      <c r="C110" s="132" t="s">
        <v>15693</v>
      </c>
      <c r="D110" s="132" t="s">
        <v>15694</v>
      </c>
      <c r="E110" s="132" t="s">
        <v>15685</v>
      </c>
      <c r="F110" s="137" t="s">
        <v>29</v>
      </c>
      <c r="G110" s="137" t="s">
        <v>842</v>
      </c>
      <c r="H110" s="138" t="s">
        <v>31</v>
      </c>
      <c r="I110" s="133"/>
      <c r="J110" s="140"/>
      <c r="K110" s="140"/>
      <c r="L110" s="141"/>
      <c r="M110" s="141" t="s">
        <v>15364</v>
      </c>
    </row>
    <row r="111" s="1" customFormat="true" ht="67.5" spans="1:13">
      <c r="A111" s="77">
        <v>104</v>
      </c>
      <c r="B111" s="131" t="s">
        <v>15695</v>
      </c>
      <c r="C111" s="132" t="s">
        <v>15696</v>
      </c>
      <c r="D111" s="132" t="s">
        <v>15697</v>
      </c>
      <c r="E111" s="132" t="s">
        <v>15664</v>
      </c>
      <c r="F111" s="137" t="s">
        <v>39</v>
      </c>
      <c r="G111" s="137" t="s">
        <v>40</v>
      </c>
      <c r="H111" s="138" t="s">
        <v>31</v>
      </c>
      <c r="I111" s="132" t="s">
        <v>15363</v>
      </c>
      <c r="J111" s="140"/>
      <c r="K111" s="140"/>
      <c r="L111" s="141"/>
      <c r="M111" s="141" t="s">
        <v>15364</v>
      </c>
    </row>
    <row r="112" s="1" customFormat="true" ht="47.25" spans="1:13">
      <c r="A112" s="96"/>
      <c r="B112" s="134" t="s">
        <v>15698</v>
      </c>
      <c r="C112" s="148" t="s">
        <v>15699</v>
      </c>
      <c r="D112" s="146"/>
      <c r="E112" s="146"/>
      <c r="F112" s="146"/>
      <c r="G112" s="149"/>
      <c r="H112" s="77"/>
      <c r="I112" s="125"/>
      <c r="J112" s="143" t="s">
        <v>14643</v>
      </c>
      <c r="K112" s="143"/>
      <c r="L112" s="144" t="s">
        <v>15475</v>
      </c>
      <c r="M112" s="144" t="s">
        <v>15475</v>
      </c>
    </row>
    <row r="113" s="1" customFormat="true" ht="47.25" spans="1:13">
      <c r="A113" s="96">
        <v>105</v>
      </c>
      <c r="B113" s="78" t="s">
        <v>15700</v>
      </c>
      <c r="C113" s="147" t="s">
        <v>15701</v>
      </c>
      <c r="D113" s="122" t="s">
        <v>15702</v>
      </c>
      <c r="E113" s="122" t="s">
        <v>15703</v>
      </c>
      <c r="F113" s="111" t="s">
        <v>44</v>
      </c>
      <c r="G113" s="111" t="s">
        <v>979</v>
      </c>
      <c r="H113" s="77" t="s">
        <v>31</v>
      </c>
      <c r="I113" s="125"/>
      <c r="J113" s="143" t="s">
        <v>14643</v>
      </c>
      <c r="K113" s="143"/>
      <c r="L113" s="144" t="s">
        <v>15475</v>
      </c>
      <c r="M113" s="144" t="s">
        <v>15475</v>
      </c>
    </row>
    <row r="114" s="1" customFormat="true" ht="47.25" spans="1:13">
      <c r="A114" s="96">
        <v>106</v>
      </c>
      <c r="B114" s="78" t="s">
        <v>15704</v>
      </c>
      <c r="C114" s="147" t="s">
        <v>15705</v>
      </c>
      <c r="D114" s="122" t="s">
        <v>15706</v>
      </c>
      <c r="E114" s="150"/>
      <c r="F114" s="111" t="s">
        <v>44</v>
      </c>
      <c r="G114" s="111" t="s">
        <v>979</v>
      </c>
      <c r="H114" s="77" t="s">
        <v>31</v>
      </c>
      <c r="I114" s="125"/>
      <c r="J114" s="143" t="s">
        <v>14643</v>
      </c>
      <c r="K114" s="143"/>
      <c r="L114" s="144" t="s">
        <v>15475</v>
      </c>
      <c r="M114" s="144" t="s">
        <v>15475</v>
      </c>
    </row>
    <row r="115" s="1" customFormat="true" ht="47.25" spans="1:13">
      <c r="A115" s="96">
        <v>107</v>
      </c>
      <c r="B115" s="78" t="s">
        <v>15707</v>
      </c>
      <c r="C115" s="147" t="s">
        <v>15708</v>
      </c>
      <c r="D115" s="122" t="s">
        <v>15709</v>
      </c>
      <c r="E115" s="122" t="s">
        <v>15710</v>
      </c>
      <c r="F115" s="111" t="s">
        <v>39</v>
      </c>
      <c r="G115" s="111" t="s">
        <v>40</v>
      </c>
      <c r="H115" s="77" t="s">
        <v>31</v>
      </c>
      <c r="I115" s="125"/>
      <c r="J115" s="143" t="s">
        <v>14643</v>
      </c>
      <c r="K115" s="143"/>
      <c r="L115" s="144" t="s">
        <v>15475</v>
      </c>
      <c r="M115" s="144" t="s">
        <v>15475</v>
      </c>
    </row>
    <row r="116" s="1" customFormat="true" ht="47.25" spans="1:13">
      <c r="A116" s="96">
        <v>108</v>
      </c>
      <c r="B116" s="78" t="s">
        <v>15711</v>
      </c>
      <c r="C116" s="147" t="s">
        <v>15712</v>
      </c>
      <c r="D116" s="122" t="s">
        <v>15713</v>
      </c>
      <c r="E116" s="122" t="s">
        <v>15714</v>
      </c>
      <c r="F116" s="111" t="s">
        <v>39</v>
      </c>
      <c r="G116" s="111" t="s">
        <v>40</v>
      </c>
      <c r="H116" s="77" t="s">
        <v>31</v>
      </c>
      <c r="I116" s="125"/>
      <c r="J116" s="143" t="s">
        <v>14643</v>
      </c>
      <c r="K116" s="143"/>
      <c r="L116" s="144" t="s">
        <v>15475</v>
      </c>
      <c r="M116" s="144" t="s">
        <v>15475</v>
      </c>
    </row>
    <row r="117" s="1" customFormat="true" ht="47.25" spans="1:13">
      <c r="A117" s="96">
        <v>109</v>
      </c>
      <c r="B117" s="78" t="s">
        <v>15715</v>
      </c>
      <c r="C117" s="147" t="s">
        <v>15716</v>
      </c>
      <c r="D117" s="122"/>
      <c r="E117" s="150"/>
      <c r="F117" s="111" t="s">
        <v>39</v>
      </c>
      <c r="G117" s="111" t="s">
        <v>40</v>
      </c>
      <c r="H117" s="77" t="s">
        <v>31</v>
      </c>
      <c r="I117" s="125" t="s">
        <v>15484</v>
      </c>
      <c r="J117" s="143" t="s">
        <v>14643</v>
      </c>
      <c r="K117" s="143"/>
      <c r="L117" s="144" t="s">
        <v>15475</v>
      </c>
      <c r="M117" s="144" t="s">
        <v>15475</v>
      </c>
    </row>
    <row r="118" s="1" customFormat="true" ht="47.25" spans="1:13">
      <c r="A118" s="96">
        <v>110</v>
      </c>
      <c r="B118" s="78" t="s">
        <v>15717</v>
      </c>
      <c r="C118" s="147" t="s">
        <v>15718</v>
      </c>
      <c r="D118" s="122" t="s">
        <v>15719</v>
      </c>
      <c r="E118" s="122" t="s">
        <v>15720</v>
      </c>
      <c r="F118" s="111" t="s">
        <v>39</v>
      </c>
      <c r="G118" s="111" t="s">
        <v>5311</v>
      </c>
      <c r="H118" s="77" t="s">
        <v>31</v>
      </c>
      <c r="I118" s="125"/>
      <c r="J118" s="143" t="s">
        <v>14643</v>
      </c>
      <c r="K118" s="143"/>
      <c r="L118" s="144" t="s">
        <v>15475</v>
      </c>
      <c r="M118" s="144" t="s">
        <v>15475</v>
      </c>
    </row>
    <row r="119" s="1" customFormat="true" ht="47.25" spans="1:13">
      <c r="A119" s="96">
        <v>111</v>
      </c>
      <c r="B119" s="78" t="s">
        <v>15721</v>
      </c>
      <c r="C119" s="147" t="s">
        <v>15722</v>
      </c>
      <c r="D119" s="122" t="s">
        <v>15723</v>
      </c>
      <c r="E119" s="122" t="s">
        <v>15724</v>
      </c>
      <c r="F119" s="111" t="s">
        <v>29</v>
      </c>
      <c r="G119" s="111" t="s">
        <v>40</v>
      </c>
      <c r="H119" s="77" t="s">
        <v>31</v>
      </c>
      <c r="I119" s="124" t="s">
        <v>15725</v>
      </c>
      <c r="J119" s="143" t="s">
        <v>14643</v>
      </c>
      <c r="K119" s="143"/>
      <c r="L119" s="144" t="s">
        <v>15475</v>
      </c>
      <c r="M119" s="144" t="s">
        <v>15475</v>
      </c>
    </row>
    <row r="120" s="1" customFormat="true" ht="47.25" spans="1:13">
      <c r="A120" s="96">
        <v>112</v>
      </c>
      <c r="B120" s="78" t="s">
        <v>15726</v>
      </c>
      <c r="C120" s="147" t="s">
        <v>15727</v>
      </c>
      <c r="D120" s="122" t="s">
        <v>15728</v>
      </c>
      <c r="E120" s="122" t="s">
        <v>15729</v>
      </c>
      <c r="F120" s="111" t="s">
        <v>39</v>
      </c>
      <c r="G120" s="111" t="s">
        <v>40</v>
      </c>
      <c r="H120" s="77" t="s">
        <v>31</v>
      </c>
      <c r="I120" s="144"/>
      <c r="J120" s="143" t="s">
        <v>14643</v>
      </c>
      <c r="K120" s="143"/>
      <c r="L120" s="144" t="s">
        <v>15475</v>
      </c>
      <c r="M120" s="144" t="s">
        <v>15475</v>
      </c>
    </row>
  </sheetData>
  <autoFilter ref="A2:M120">
    <extLst/>
  </autoFilter>
  <mergeCells count="1">
    <mergeCell ref="A1:M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
  <sheetViews>
    <sheetView workbookViewId="0">
      <selection activeCell="D36" sqref="D36"/>
    </sheetView>
  </sheetViews>
  <sheetFormatPr defaultColWidth="9" defaultRowHeight="13.5"/>
  <cols>
    <col min="1" max="1" width="8" style="94" customWidth="true"/>
    <col min="2" max="2" width="19.375" style="37" customWidth="true"/>
    <col min="3" max="3" width="9" style="37"/>
    <col min="4" max="4" width="23.375" style="37" customWidth="true"/>
    <col min="5" max="5" width="9" style="37"/>
    <col min="6" max="8" width="15.125" style="37" customWidth="true"/>
    <col min="9" max="9" width="9" style="94"/>
    <col min="10" max="16384" width="9" style="37"/>
  </cols>
  <sheetData>
    <row r="1" ht="111" customHeight="true" spans="1:17">
      <c r="A1" s="95" t="s">
        <v>15730</v>
      </c>
      <c r="B1" s="95"/>
      <c r="C1" s="95"/>
      <c r="D1" s="95"/>
      <c r="E1" s="95"/>
      <c r="F1" s="95"/>
      <c r="G1" s="95"/>
      <c r="H1" s="95"/>
      <c r="I1" s="95"/>
      <c r="J1" s="95"/>
      <c r="K1" s="95"/>
      <c r="L1" s="95"/>
      <c r="M1" s="95"/>
      <c r="N1" s="95"/>
      <c r="O1" s="95"/>
      <c r="P1" s="95"/>
      <c r="Q1" s="95"/>
    </row>
    <row r="2" spans="1:17">
      <c r="A2" s="96" t="s">
        <v>1</v>
      </c>
      <c r="B2" s="97" t="s">
        <v>14625</v>
      </c>
      <c r="C2" s="97" t="s">
        <v>14626</v>
      </c>
      <c r="D2" s="97" t="s">
        <v>14627</v>
      </c>
      <c r="E2" s="97" t="s">
        <v>14628</v>
      </c>
      <c r="F2" s="103" t="s">
        <v>8</v>
      </c>
      <c r="G2" s="104" t="s">
        <v>15731</v>
      </c>
      <c r="H2" s="104" t="s">
        <v>15732</v>
      </c>
      <c r="I2" s="97" t="s">
        <v>14885</v>
      </c>
      <c r="J2" s="108" t="s">
        <v>14630</v>
      </c>
      <c r="K2" s="109"/>
      <c r="L2" s="110"/>
      <c r="M2" s="97" t="s">
        <v>14631</v>
      </c>
      <c r="N2" s="119" t="s">
        <v>14</v>
      </c>
      <c r="O2" s="119" t="s">
        <v>15</v>
      </c>
      <c r="P2" s="119" t="s">
        <v>16</v>
      </c>
      <c r="Q2" s="119" t="s">
        <v>17</v>
      </c>
    </row>
    <row r="3" spans="1:17">
      <c r="A3" s="96"/>
      <c r="B3" s="97"/>
      <c r="C3" s="97"/>
      <c r="D3" s="97"/>
      <c r="E3" s="97"/>
      <c r="F3" s="103"/>
      <c r="G3" s="105"/>
      <c r="H3" s="105"/>
      <c r="I3" s="97"/>
      <c r="J3" s="97" t="s">
        <v>14886</v>
      </c>
      <c r="K3" s="97" t="s">
        <v>14887</v>
      </c>
      <c r="L3" s="97" t="s">
        <v>14888</v>
      </c>
      <c r="M3" s="97"/>
      <c r="N3" s="119"/>
      <c r="O3" s="119"/>
      <c r="P3" s="119"/>
      <c r="Q3" s="119"/>
    </row>
    <row r="4" spans="1:17">
      <c r="A4" s="96"/>
      <c r="B4" s="98"/>
      <c r="C4" s="99" t="s">
        <v>15733</v>
      </c>
      <c r="D4" s="98"/>
      <c r="E4" s="98"/>
      <c r="F4" s="98"/>
      <c r="G4" s="98"/>
      <c r="H4" s="98"/>
      <c r="I4" s="98"/>
      <c r="J4" s="98"/>
      <c r="K4" s="98"/>
      <c r="L4" s="98"/>
      <c r="M4" s="120"/>
      <c r="N4" s="121"/>
      <c r="O4" s="121"/>
      <c r="P4" s="121"/>
      <c r="Q4" s="121"/>
    </row>
    <row r="5" s="37" customFormat="true" ht="195" spans="1:17">
      <c r="A5" s="96">
        <v>1</v>
      </c>
      <c r="B5" s="100" t="s">
        <v>15734</v>
      </c>
      <c r="C5" s="101" t="s">
        <v>15735</v>
      </c>
      <c r="D5" s="101" t="s">
        <v>15736</v>
      </c>
      <c r="E5" s="101" t="s">
        <v>15737</v>
      </c>
      <c r="F5" s="96" t="s">
        <v>39</v>
      </c>
      <c r="G5" s="96" t="s">
        <v>15738</v>
      </c>
      <c r="H5" s="96"/>
      <c r="I5" s="111" t="s">
        <v>40</v>
      </c>
      <c r="J5" s="112">
        <v>2500</v>
      </c>
      <c r="K5" s="112"/>
      <c r="L5" s="113" t="s">
        <v>31</v>
      </c>
      <c r="M5" s="122"/>
      <c r="N5" s="121"/>
      <c r="O5" s="121"/>
      <c r="P5" s="123"/>
      <c r="Q5" s="123" t="s">
        <v>15739</v>
      </c>
    </row>
    <row r="6" ht="120" spans="1:17">
      <c r="A6" s="96">
        <v>2</v>
      </c>
      <c r="B6" s="100" t="s">
        <v>15740</v>
      </c>
      <c r="C6" s="101" t="s">
        <v>15741</v>
      </c>
      <c r="D6" s="101" t="s">
        <v>15742</v>
      </c>
      <c r="E6" s="101"/>
      <c r="F6" s="96" t="s">
        <v>29</v>
      </c>
      <c r="G6" s="96"/>
      <c r="H6" s="96"/>
      <c r="I6" s="111"/>
      <c r="J6" s="114"/>
      <c r="K6" s="115"/>
      <c r="L6" s="115"/>
      <c r="M6" s="124" t="s">
        <v>15743</v>
      </c>
      <c r="N6" s="121"/>
      <c r="O6" s="121"/>
      <c r="P6" s="123"/>
      <c r="Q6" s="123" t="s">
        <v>15739</v>
      </c>
    </row>
    <row r="7" s="37" customFormat="true" ht="150" spans="1:17">
      <c r="A7" s="96">
        <v>3</v>
      </c>
      <c r="B7" s="100" t="s">
        <v>15744</v>
      </c>
      <c r="C7" s="101" t="s">
        <v>15745</v>
      </c>
      <c r="D7" s="101" t="s">
        <v>15746</v>
      </c>
      <c r="E7" s="101" t="s">
        <v>15747</v>
      </c>
      <c r="F7" s="96" t="s">
        <v>44</v>
      </c>
      <c r="G7" s="96" t="s">
        <v>15738</v>
      </c>
      <c r="H7" s="106">
        <v>0.1</v>
      </c>
      <c r="I7" s="111" t="s">
        <v>40</v>
      </c>
      <c r="J7" s="116">
        <v>4500</v>
      </c>
      <c r="K7" s="117"/>
      <c r="L7" s="113" t="s">
        <v>31</v>
      </c>
      <c r="M7" s="122"/>
      <c r="N7" s="121"/>
      <c r="O7" s="121"/>
      <c r="P7" s="123"/>
      <c r="Q7" s="123" t="s">
        <v>15739</v>
      </c>
    </row>
    <row r="8" s="37" customFormat="true" ht="63.75" spans="1:17">
      <c r="A8" s="96">
        <v>4</v>
      </c>
      <c r="B8" s="100" t="s">
        <v>15748</v>
      </c>
      <c r="C8" s="101" t="s">
        <v>15749</v>
      </c>
      <c r="D8" s="101"/>
      <c r="E8" s="101"/>
      <c r="F8" s="96" t="s">
        <v>44</v>
      </c>
      <c r="G8" s="96" t="s">
        <v>15738</v>
      </c>
      <c r="H8" s="106">
        <v>0.1</v>
      </c>
      <c r="I8" s="111"/>
      <c r="J8" s="114"/>
      <c r="K8" s="115"/>
      <c r="L8" s="115"/>
      <c r="M8" s="124" t="s">
        <v>15743</v>
      </c>
      <c r="N8" s="121"/>
      <c r="O8" s="121"/>
      <c r="P8" s="123"/>
      <c r="Q8" s="123" t="s">
        <v>15739</v>
      </c>
    </row>
    <row r="9" ht="375" spans="1:17">
      <c r="A9" s="96">
        <v>5</v>
      </c>
      <c r="B9" s="100" t="s">
        <v>15750</v>
      </c>
      <c r="C9" s="101" t="s">
        <v>15751</v>
      </c>
      <c r="D9" s="101" t="s">
        <v>15752</v>
      </c>
      <c r="E9" s="101" t="s">
        <v>15753</v>
      </c>
      <c r="F9" s="96" t="s">
        <v>29</v>
      </c>
      <c r="G9" s="96"/>
      <c r="H9" s="96"/>
      <c r="I9" s="111" t="s">
        <v>15754</v>
      </c>
      <c r="J9" s="116">
        <v>2000</v>
      </c>
      <c r="K9" s="117"/>
      <c r="L9" s="113" t="s">
        <v>31</v>
      </c>
      <c r="M9" s="125" t="s">
        <v>15755</v>
      </c>
      <c r="N9" s="121"/>
      <c r="O9" s="121"/>
      <c r="P9" s="123"/>
      <c r="Q9" s="123" t="s">
        <v>15739</v>
      </c>
    </row>
    <row r="10" ht="409.5" spans="1:17">
      <c r="A10" s="96">
        <v>6</v>
      </c>
      <c r="B10" s="100" t="s">
        <v>15756</v>
      </c>
      <c r="C10" s="101" t="s">
        <v>15757</v>
      </c>
      <c r="D10" s="101" t="s">
        <v>15758</v>
      </c>
      <c r="E10" s="101" t="s">
        <v>15759</v>
      </c>
      <c r="F10" s="96" t="s">
        <v>29</v>
      </c>
      <c r="G10" s="96"/>
      <c r="H10" s="96"/>
      <c r="I10" s="111" t="s">
        <v>15760</v>
      </c>
      <c r="J10" s="116">
        <v>150</v>
      </c>
      <c r="K10" s="117"/>
      <c r="L10" s="113" t="s">
        <v>31</v>
      </c>
      <c r="M10" s="124" t="s">
        <v>15761</v>
      </c>
      <c r="N10" s="121"/>
      <c r="O10" s="121"/>
      <c r="P10" s="123"/>
      <c r="Q10" s="123" t="s">
        <v>15762</v>
      </c>
    </row>
    <row r="11" s="37" customFormat="true" ht="150" spans="1:17">
      <c r="A11" s="96">
        <v>7</v>
      </c>
      <c r="B11" s="100" t="s">
        <v>15763</v>
      </c>
      <c r="C11" s="101" t="s">
        <v>15764</v>
      </c>
      <c r="D11" s="102" t="s">
        <v>15765</v>
      </c>
      <c r="E11" s="101" t="s">
        <v>15766</v>
      </c>
      <c r="F11" s="96" t="s">
        <v>44</v>
      </c>
      <c r="G11" s="96"/>
      <c r="H11" s="106">
        <v>0.1</v>
      </c>
      <c r="I11" s="111" t="s">
        <v>40</v>
      </c>
      <c r="J11" s="116">
        <v>2300</v>
      </c>
      <c r="K11" s="117"/>
      <c r="L11" s="113" t="s">
        <v>31</v>
      </c>
      <c r="M11" s="122"/>
      <c r="N11" s="121"/>
      <c r="O11" s="121"/>
      <c r="P11" s="123"/>
      <c r="Q11" s="123" t="s">
        <v>15739</v>
      </c>
    </row>
    <row r="12" s="37" customFormat="true" ht="63.75" spans="1:17">
      <c r="A12" s="96">
        <v>8</v>
      </c>
      <c r="B12" s="100" t="s">
        <v>15767</v>
      </c>
      <c r="C12" s="101" t="s">
        <v>15768</v>
      </c>
      <c r="D12" s="102" t="s">
        <v>15769</v>
      </c>
      <c r="E12" s="101"/>
      <c r="F12" s="96" t="s">
        <v>44</v>
      </c>
      <c r="G12" s="96"/>
      <c r="H12" s="106">
        <v>0.1</v>
      </c>
      <c r="I12" s="111"/>
      <c r="J12" s="116">
        <v>1800</v>
      </c>
      <c r="K12" s="117"/>
      <c r="L12" s="113" t="s">
        <v>31</v>
      </c>
      <c r="M12" s="122"/>
      <c r="N12" s="121"/>
      <c r="O12" s="121"/>
      <c r="P12" s="123"/>
      <c r="Q12" s="123" t="s">
        <v>15739</v>
      </c>
    </row>
    <row r="13" ht="165" spans="1:17">
      <c r="A13" s="96">
        <v>9</v>
      </c>
      <c r="B13" s="100" t="s">
        <v>15770</v>
      </c>
      <c r="C13" s="101" t="s">
        <v>15771</v>
      </c>
      <c r="D13" s="101" t="s">
        <v>15772</v>
      </c>
      <c r="E13" s="101" t="s">
        <v>15773</v>
      </c>
      <c r="F13" s="96" t="s">
        <v>29</v>
      </c>
      <c r="G13" s="96"/>
      <c r="H13" s="96"/>
      <c r="I13" s="111" t="s">
        <v>40</v>
      </c>
      <c r="J13" s="116">
        <v>3500</v>
      </c>
      <c r="K13" s="117"/>
      <c r="L13" s="113" t="s">
        <v>31</v>
      </c>
      <c r="M13" s="122"/>
      <c r="N13" s="121"/>
      <c r="O13" s="121"/>
      <c r="P13" s="123"/>
      <c r="Q13" s="123" t="s">
        <v>15739</v>
      </c>
    </row>
    <row r="14" ht="150" spans="1:17">
      <c r="A14" s="96">
        <v>10</v>
      </c>
      <c r="B14" s="100" t="s">
        <v>15774</v>
      </c>
      <c r="C14" s="101" t="s">
        <v>15775</v>
      </c>
      <c r="D14" s="101" t="s">
        <v>15776</v>
      </c>
      <c r="E14" s="101" t="s">
        <v>15777</v>
      </c>
      <c r="F14" s="96" t="s">
        <v>29</v>
      </c>
      <c r="G14" s="96"/>
      <c r="H14" s="96"/>
      <c r="I14" s="111" t="s">
        <v>40</v>
      </c>
      <c r="J14" s="116">
        <v>1200</v>
      </c>
      <c r="K14" s="117"/>
      <c r="L14" s="113" t="s">
        <v>31</v>
      </c>
      <c r="M14" s="122"/>
      <c r="N14" s="121"/>
      <c r="O14" s="121"/>
      <c r="P14" s="123"/>
      <c r="Q14" s="123" t="s">
        <v>15739</v>
      </c>
    </row>
    <row r="15" s="37" customFormat="true" ht="270" spans="1:17">
      <c r="A15" s="96">
        <v>11</v>
      </c>
      <c r="B15" s="100" t="s">
        <v>15778</v>
      </c>
      <c r="C15" s="101" t="s">
        <v>15779</v>
      </c>
      <c r="D15" s="101" t="s">
        <v>15780</v>
      </c>
      <c r="E15" s="101" t="s">
        <v>15781</v>
      </c>
      <c r="F15" s="96" t="s">
        <v>44</v>
      </c>
      <c r="G15" s="107" t="s">
        <v>15782</v>
      </c>
      <c r="H15" s="106">
        <v>0.1</v>
      </c>
      <c r="I15" s="118" t="s">
        <v>15783</v>
      </c>
      <c r="J15" s="116">
        <v>1500</v>
      </c>
      <c r="K15" s="117"/>
      <c r="L15" s="113" t="s">
        <v>31</v>
      </c>
      <c r="M15" s="122"/>
      <c r="N15" s="121"/>
      <c r="O15" s="121"/>
      <c r="P15" s="123"/>
      <c r="Q15" s="123" t="s">
        <v>15739</v>
      </c>
    </row>
    <row r="16" s="37" customFormat="true" ht="120" spans="1:17">
      <c r="A16" s="96">
        <v>12</v>
      </c>
      <c r="B16" s="100" t="s">
        <v>15784</v>
      </c>
      <c r="C16" s="101" t="s">
        <v>15785</v>
      </c>
      <c r="D16" s="101" t="s">
        <v>15786</v>
      </c>
      <c r="E16" s="101" t="s">
        <v>15787</v>
      </c>
      <c r="F16" s="96" t="s">
        <v>39</v>
      </c>
      <c r="G16" s="96"/>
      <c r="H16" s="96"/>
      <c r="I16" s="111" t="s">
        <v>40</v>
      </c>
      <c r="J16" s="116">
        <v>500</v>
      </c>
      <c r="K16" s="117"/>
      <c r="L16" s="113" t="s">
        <v>31</v>
      </c>
      <c r="M16" s="122"/>
      <c r="N16" s="121"/>
      <c r="O16" s="121"/>
      <c r="P16" s="123"/>
      <c r="Q16" s="123" t="s">
        <v>15739</v>
      </c>
    </row>
    <row r="17" s="37" customFormat="true" ht="75" spans="1:17">
      <c r="A17" s="96">
        <v>13</v>
      </c>
      <c r="B17" s="100" t="s">
        <v>15788</v>
      </c>
      <c r="C17" s="101" t="s">
        <v>15789</v>
      </c>
      <c r="D17" s="101"/>
      <c r="E17" s="101"/>
      <c r="F17" s="96" t="s">
        <v>39</v>
      </c>
      <c r="G17" s="96"/>
      <c r="H17" s="96"/>
      <c r="I17" s="111"/>
      <c r="J17" s="116">
        <v>500</v>
      </c>
      <c r="K17" s="117"/>
      <c r="L17" s="113" t="s">
        <v>31</v>
      </c>
      <c r="M17" s="122"/>
      <c r="N17" s="121"/>
      <c r="O17" s="121"/>
      <c r="P17" s="123"/>
      <c r="Q17" s="123" t="s">
        <v>15739</v>
      </c>
    </row>
    <row r="18" s="37" customFormat="true" ht="150" spans="1:17">
      <c r="A18" s="96">
        <v>14</v>
      </c>
      <c r="B18" s="100" t="s">
        <v>15790</v>
      </c>
      <c r="C18" s="101" t="s">
        <v>15791</v>
      </c>
      <c r="D18" s="101" t="s">
        <v>15792</v>
      </c>
      <c r="E18" s="101" t="s">
        <v>15793</v>
      </c>
      <c r="F18" s="96" t="s">
        <v>39</v>
      </c>
      <c r="G18" s="96"/>
      <c r="H18" s="96"/>
      <c r="I18" s="111" t="s">
        <v>40</v>
      </c>
      <c r="J18" s="116">
        <v>750</v>
      </c>
      <c r="K18" s="117"/>
      <c r="L18" s="113" t="s">
        <v>31</v>
      </c>
      <c r="M18" s="122"/>
      <c r="N18" s="121"/>
      <c r="O18" s="121"/>
      <c r="P18" s="123"/>
      <c r="Q18" s="123" t="s">
        <v>15739</v>
      </c>
    </row>
    <row r="19" s="37" customFormat="true" ht="135" spans="1:17">
      <c r="A19" s="96">
        <v>15</v>
      </c>
      <c r="B19" s="100" t="s">
        <v>15794</v>
      </c>
      <c r="C19" s="101" t="s">
        <v>15795</v>
      </c>
      <c r="D19" s="102" t="s">
        <v>15796</v>
      </c>
      <c r="E19" s="101" t="s">
        <v>15797</v>
      </c>
      <c r="F19" s="96" t="s">
        <v>39</v>
      </c>
      <c r="G19" s="96"/>
      <c r="H19" s="96"/>
      <c r="I19" s="111" t="s">
        <v>40</v>
      </c>
      <c r="J19" s="116">
        <v>950</v>
      </c>
      <c r="K19" s="117"/>
      <c r="L19" s="113" t="s">
        <v>31</v>
      </c>
      <c r="M19" s="122"/>
      <c r="N19" s="121"/>
      <c r="O19" s="121"/>
      <c r="P19" s="123"/>
      <c r="Q19" s="123" t="s">
        <v>15739</v>
      </c>
    </row>
    <row r="20" s="37" customFormat="true" ht="63.75" spans="1:17">
      <c r="A20" s="96">
        <v>16</v>
      </c>
      <c r="B20" s="100" t="s">
        <v>15798</v>
      </c>
      <c r="C20" s="101" t="s">
        <v>15799</v>
      </c>
      <c r="D20" s="101" t="s">
        <v>15800</v>
      </c>
      <c r="E20" s="101"/>
      <c r="F20" s="96" t="s">
        <v>44</v>
      </c>
      <c r="G20" s="96"/>
      <c r="H20" s="106">
        <v>0.1</v>
      </c>
      <c r="I20" s="111"/>
      <c r="J20" s="116">
        <v>4000</v>
      </c>
      <c r="K20" s="117"/>
      <c r="L20" s="113" t="s">
        <v>31</v>
      </c>
      <c r="M20" s="122"/>
      <c r="N20" s="121"/>
      <c r="O20" s="121"/>
      <c r="P20" s="123"/>
      <c r="Q20" s="123" t="s">
        <v>15739</v>
      </c>
    </row>
    <row r="21" s="37" customFormat="true" ht="165" spans="1:17">
      <c r="A21" s="96">
        <v>17</v>
      </c>
      <c r="B21" s="100" t="s">
        <v>15801</v>
      </c>
      <c r="C21" s="101" t="s">
        <v>15802</v>
      </c>
      <c r="D21" s="101" t="s">
        <v>15803</v>
      </c>
      <c r="E21" s="101" t="s">
        <v>15804</v>
      </c>
      <c r="F21" s="96" t="s">
        <v>44</v>
      </c>
      <c r="G21" s="96" t="s">
        <v>15738</v>
      </c>
      <c r="H21" s="106">
        <v>0.1</v>
      </c>
      <c r="I21" s="111" t="s">
        <v>15805</v>
      </c>
      <c r="J21" s="116">
        <v>2800</v>
      </c>
      <c r="K21" s="117"/>
      <c r="L21" s="113" t="s">
        <v>31</v>
      </c>
      <c r="M21" s="124" t="s">
        <v>15806</v>
      </c>
      <c r="N21" s="121"/>
      <c r="O21" s="121"/>
      <c r="P21" s="123"/>
      <c r="Q21" s="123" t="s">
        <v>15739</v>
      </c>
    </row>
    <row r="22" s="37" customFormat="true" ht="63.75" spans="1:17">
      <c r="A22" s="96">
        <v>18</v>
      </c>
      <c r="B22" s="100" t="s">
        <v>15807</v>
      </c>
      <c r="C22" s="101" t="s">
        <v>15808</v>
      </c>
      <c r="D22" s="102"/>
      <c r="E22" s="101"/>
      <c r="F22" s="96" t="s">
        <v>44</v>
      </c>
      <c r="G22" s="96" t="s">
        <v>15738</v>
      </c>
      <c r="H22" s="106">
        <v>0.1</v>
      </c>
      <c r="I22" s="111"/>
      <c r="J22" s="114"/>
      <c r="K22" s="115"/>
      <c r="L22" s="115"/>
      <c r="M22" s="124" t="s">
        <v>15743</v>
      </c>
      <c r="N22" s="121"/>
      <c r="O22" s="121"/>
      <c r="P22" s="123"/>
      <c r="Q22" s="123" t="s">
        <v>15739</v>
      </c>
    </row>
  </sheetData>
  <mergeCells count="35">
    <mergeCell ref="A1:Q1"/>
    <mergeCell ref="J2:L2"/>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J18:K18"/>
    <mergeCell ref="J19:K19"/>
    <mergeCell ref="J20:K20"/>
    <mergeCell ref="J21:K21"/>
    <mergeCell ref="J22:K22"/>
    <mergeCell ref="A2:A4"/>
    <mergeCell ref="B2:B3"/>
    <mergeCell ref="C2:C3"/>
    <mergeCell ref="D2:D3"/>
    <mergeCell ref="E2:E3"/>
    <mergeCell ref="F2:F3"/>
    <mergeCell ref="G2:G3"/>
    <mergeCell ref="H2:H3"/>
    <mergeCell ref="I2:I3"/>
    <mergeCell ref="M2:M3"/>
    <mergeCell ref="N2:N3"/>
    <mergeCell ref="O2:O3"/>
    <mergeCell ref="P2:P3"/>
    <mergeCell ref="Q2:Q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5"/>
  <sheetViews>
    <sheetView workbookViewId="0">
      <selection activeCell="L2" sqref="L2:O3"/>
    </sheetView>
  </sheetViews>
  <sheetFormatPr defaultColWidth="9" defaultRowHeight="15.75"/>
  <cols>
    <col min="1" max="1" width="5.125" style="1" customWidth="true"/>
    <col min="2" max="2" width="17.125" style="1" customWidth="true"/>
    <col min="3" max="3" width="31.5" style="1" customWidth="true"/>
    <col min="4" max="4" width="17.2583333333333" style="2" customWidth="true"/>
    <col min="5" max="5" width="25" style="2" customWidth="true"/>
    <col min="6" max="6" width="15.875" style="1" customWidth="true"/>
    <col min="7" max="7" width="16" style="1" customWidth="true"/>
    <col min="8" max="9" width="9" style="1"/>
    <col min="10" max="10" width="13.375" style="2" customWidth="true"/>
    <col min="11" max="11" width="22.375" style="1" customWidth="true"/>
    <col min="12" max="13" width="9" style="1"/>
    <col min="14" max="14" width="11" style="1" customWidth="true"/>
    <col min="15" max="15" width="23.625" style="1" customWidth="true"/>
    <col min="16" max="16384" width="9" style="1"/>
  </cols>
  <sheetData>
    <row r="1" s="1" customFormat="true" ht="200" customHeight="true" spans="1:16">
      <c r="A1" s="3" t="s">
        <v>15809</v>
      </c>
      <c r="B1" s="3"/>
      <c r="C1" s="3"/>
      <c r="D1" s="3"/>
      <c r="E1" s="3"/>
      <c r="F1" s="3"/>
      <c r="G1" s="3"/>
      <c r="H1" s="3"/>
      <c r="I1" s="3"/>
      <c r="J1" s="3"/>
      <c r="K1" s="3"/>
      <c r="L1" s="3"/>
      <c r="M1" s="3"/>
      <c r="N1" s="3"/>
      <c r="O1" s="3"/>
      <c r="P1" s="92"/>
    </row>
    <row r="2" s="1" customFormat="true" ht="32.25" spans="1:15">
      <c r="A2" s="72" t="s">
        <v>1</v>
      </c>
      <c r="B2" s="72" t="s">
        <v>14625</v>
      </c>
      <c r="C2" s="72" t="s">
        <v>14626</v>
      </c>
      <c r="D2" s="73" t="s">
        <v>14627</v>
      </c>
      <c r="E2" s="73" t="s">
        <v>14628</v>
      </c>
      <c r="F2" s="72" t="s">
        <v>8</v>
      </c>
      <c r="G2" s="72" t="s">
        <v>14885</v>
      </c>
      <c r="H2" s="72" t="s">
        <v>14630</v>
      </c>
      <c r="I2" s="72"/>
      <c r="J2" s="72"/>
      <c r="K2" s="86" t="s">
        <v>14631</v>
      </c>
      <c r="L2" s="23" t="s">
        <v>14</v>
      </c>
      <c r="M2" s="23" t="s">
        <v>15</v>
      </c>
      <c r="N2" s="23" t="s">
        <v>16</v>
      </c>
      <c r="O2" s="23" t="s">
        <v>17</v>
      </c>
    </row>
    <row r="3" s="1" customFormat="true" ht="17.25" customHeight="true" spans="1:15">
      <c r="A3" s="72"/>
      <c r="B3" s="72"/>
      <c r="C3" s="72"/>
      <c r="D3" s="73"/>
      <c r="E3" s="73"/>
      <c r="F3" s="72"/>
      <c r="G3" s="72"/>
      <c r="H3" s="72" t="s">
        <v>14886</v>
      </c>
      <c r="I3" s="72" t="s">
        <v>14887</v>
      </c>
      <c r="J3" s="72" t="s">
        <v>14888</v>
      </c>
      <c r="K3" s="86"/>
      <c r="L3" s="87"/>
      <c r="M3" s="87"/>
      <c r="N3" s="87"/>
      <c r="O3" s="87"/>
    </row>
    <row r="4" s="1" customFormat="true" ht="17.25" customHeight="true" spans="1:15">
      <c r="A4" s="74"/>
      <c r="B4" s="75" t="s">
        <v>15025</v>
      </c>
      <c r="C4" s="76" t="s">
        <v>15810</v>
      </c>
      <c r="D4" s="21"/>
      <c r="E4" s="21"/>
      <c r="F4" s="83"/>
      <c r="G4" s="83"/>
      <c r="H4" s="84"/>
      <c r="I4" s="84"/>
      <c r="J4" s="84"/>
      <c r="K4" s="21"/>
      <c r="L4" s="88"/>
      <c r="M4" s="32"/>
      <c r="N4" s="32"/>
      <c r="O4" s="32" t="s">
        <v>15811</v>
      </c>
    </row>
    <row r="5" s="1" customFormat="true" ht="17.25" customHeight="true" spans="1:15">
      <c r="A5" s="77"/>
      <c r="B5" s="78" t="s">
        <v>15812</v>
      </c>
      <c r="C5" s="79" t="s">
        <v>15813</v>
      </c>
      <c r="D5" s="21"/>
      <c r="E5" s="21"/>
      <c r="F5" s="83"/>
      <c r="G5" s="83"/>
      <c r="H5" s="84"/>
      <c r="I5" s="84"/>
      <c r="J5" s="84"/>
      <c r="K5" s="21"/>
      <c r="L5" s="89"/>
      <c r="M5" s="93"/>
      <c r="N5" s="32"/>
      <c r="O5" s="32" t="s">
        <v>15811</v>
      </c>
    </row>
    <row r="6" s="1" customFormat="true" ht="17.25" customHeight="true" spans="1:15">
      <c r="A6" s="80">
        <v>1</v>
      </c>
      <c r="B6" s="78" t="s">
        <v>15814</v>
      </c>
      <c r="C6" s="81" t="s">
        <v>15815</v>
      </c>
      <c r="D6" s="15" t="s">
        <v>15816</v>
      </c>
      <c r="E6" s="15" t="s">
        <v>15817</v>
      </c>
      <c r="F6" s="85" t="s">
        <v>44</v>
      </c>
      <c r="G6" s="85" t="s">
        <v>80</v>
      </c>
      <c r="H6" s="84">
        <v>160</v>
      </c>
      <c r="I6" s="84"/>
      <c r="J6" s="90" t="s">
        <v>31</v>
      </c>
      <c r="K6" s="21"/>
      <c r="L6" s="89"/>
      <c r="M6" s="93"/>
      <c r="N6" s="32"/>
      <c r="O6" s="32" t="s">
        <v>15811</v>
      </c>
    </row>
    <row r="7" s="1" customFormat="true" ht="17.25" customHeight="true" spans="1:15">
      <c r="A7" s="80">
        <v>2</v>
      </c>
      <c r="B7" s="78" t="s">
        <v>15818</v>
      </c>
      <c r="C7" s="81" t="s">
        <v>15819</v>
      </c>
      <c r="D7" s="22"/>
      <c r="E7" s="21"/>
      <c r="F7" s="85" t="s">
        <v>44</v>
      </c>
      <c r="G7" s="85" t="s">
        <v>80</v>
      </c>
      <c r="H7" s="84"/>
      <c r="I7" s="84"/>
      <c r="J7" s="84"/>
      <c r="K7" s="28" t="s">
        <v>14950</v>
      </c>
      <c r="L7" s="89"/>
      <c r="M7" s="93"/>
      <c r="N7" s="32"/>
      <c r="O7" s="32" t="s">
        <v>15811</v>
      </c>
    </row>
    <row r="8" s="1" customFormat="true" ht="17.25" customHeight="true" spans="1:15">
      <c r="A8" s="80">
        <v>3</v>
      </c>
      <c r="B8" s="78" t="s">
        <v>15820</v>
      </c>
      <c r="C8" s="82" t="s">
        <v>15821</v>
      </c>
      <c r="D8" s="15" t="s">
        <v>15822</v>
      </c>
      <c r="E8" s="15" t="s">
        <v>15817</v>
      </c>
      <c r="F8" s="85" t="s">
        <v>39</v>
      </c>
      <c r="G8" s="85" t="s">
        <v>80</v>
      </c>
      <c r="H8" s="84">
        <v>65</v>
      </c>
      <c r="I8" s="84"/>
      <c r="J8" s="90" t="s">
        <v>31</v>
      </c>
      <c r="K8" s="21"/>
      <c r="L8" s="89"/>
      <c r="M8" s="93"/>
      <c r="N8" s="32"/>
      <c r="O8" s="32" t="s">
        <v>15811</v>
      </c>
    </row>
    <row r="9" s="1" customFormat="true" ht="17.25" customHeight="true" spans="1:15">
      <c r="A9" s="80">
        <v>4</v>
      </c>
      <c r="B9" s="78" t="s">
        <v>15823</v>
      </c>
      <c r="C9" s="82" t="s">
        <v>15824</v>
      </c>
      <c r="D9" s="22"/>
      <c r="E9" s="21"/>
      <c r="F9" s="85" t="s">
        <v>39</v>
      </c>
      <c r="G9" s="85" t="s">
        <v>80</v>
      </c>
      <c r="H9" s="84"/>
      <c r="I9" s="84"/>
      <c r="J9" s="84"/>
      <c r="K9" s="28" t="s">
        <v>14950</v>
      </c>
      <c r="L9" s="89"/>
      <c r="M9" s="93"/>
      <c r="N9" s="32"/>
      <c r="O9" s="32" t="s">
        <v>15811</v>
      </c>
    </row>
    <row r="10" s="1" customFormat="true" ht="17.25" customHeight="true" spans="1:15">
      <c r="A10" s="80">
        <v>5</v>
      </c>
      <c r="B10" s="78" t="s">
        <v>15825</v>
      </c>
      <c r="C10" s="82" t="s">
        <v>15826</v>
      </c>
      <c r="D10" s="15" t="s">
        <v>15827</v>
      </c>
      <c r="E10" s="15" t="s">
        <v>15828</v>
      </c>
      <c r="F10" s="85" t="s">
        <v>39</v>
      </c>
      <c r="G10" s="85" t="s">
        <v>80</v>
      </c>
      <c r="H10" s="84">
        <v>30</v>
      </c>
      <c r="I10" s="84"/>
      <c r="J10" s="90" t="s">
        <v>31</v>
      </c>
      <c r="K10" s="21"/>
      <c r="L10" s="89"/>
      <c r="M10" s="93"/>
      <c r="N10" s="32"/>
      <c r="O10" s="32" t="s">
        <v>15811</v>
      </c>
    </row>
    <row r="11" s="1" customFormat="true" ht="17.25" customHeight="true" spans="1:15">
      <c r="A11" s="80">
        <v>6</v>
      </c>
      <c r="B11" s="78" t="s">
        <v>15829</v>
      </c>
      <c r="C11" s="82" t="s">
        <v>15830</v>
      </c>
      <c r="D11" s="15" t="s">
        <v>15831</v>
      </c>
      <c r="E11" s="15" t="s">
        <v>15832</v>
      </c>
      <c r="F11" s="85" t="s">
        <v>39</v>
      </c>
      <c r="G11" s="85" t="s">
        <v>80</v>
      </c>
      <c r="H11" s="84">
        <v>22</v>
      </c>
      <c r="I11" s="84"/>
      <c r="J11" s="90" t="s">
        <v>31</v>
      </c>
      <c r="K11" s="21"/>
      <c r="L11" s="89"/>
      <c r="M11" s="93"/>
      <c r="N11" s="32"/>
      <c r="O11" s="32" t="s">
        <v>15811</v>
      </c>
    </row>
    <row r="12" s="1" customFormat="true" ht="16.5" spans="1:15">
      <c r="A12" s="77"/>
      <c r="B12" s="78" t="s">
        <v>15833</v>
      </c>
      <c r="C12" s="79" t="s">
        <v>15834</v>
      </c>
      <c r="D12" s="21"/>
      <c r="E12" s="21"/>
      <c r="F12" s="85"/>
      <c r="G12" s="84"/>
      <c r="H12" s="84"/>
      <c r="I12" s="84"/>
      <c r="J12" s="84"/>
      <c r="K12" s="21"/>
      <c r="L12" s="89"/>
      <c r="M12" s="93"/>
      <c r="N12" s="32"/>
      <c r="O12" s="32" t="s">
        <v>15811</v>
      </c>
    </row>
    <row r="13" s="1" customFormat="true" ht="165.75" spans="1:15">
      <c r="A13" s="80">
        <v>7</v>
      </c>
      <c r="B13" s="78" t="s">
        <v>15835</v>
      </c>
      <c r="C13" s="81" t="s">
        <v>15836</v>
      </c>
      <c r="D13" s="15" t="s">
        <v>15837</v>
      </c>
      <c r="E13" s="15" t="s">
        <v>15838</v>
      </c>
      <c r="F13" s="85" t="s">
        <v>39</v>
      </c>
      <c r="G13" s="85" t="s">
        <v>80</v>
      </c>
      <c r="H13" s="84">
        <v>40</v>
      </c>
      <c r="I13" s="84">
        <v>36</v>
      </c>
      <c r="J13" s="90" t="s">
        <v>31</v>
      </c>
      <c r="K13" s="91" t="s">
        <v>15839</v>
      </c>
      <c r="L13" s="89"/>
      <c r="M13" s="93"/>
      <c r="N13" s="32"/>
      <c r="O13" s="32" t="s">
        <v>15811</v>
      </c>
    </row>
    <row r="14" s="1" customFormat="true" ht="180.75" spans="1:15">
      <c r="A14" s="80">
        <v>8</v>
      </c>
      <c r="B14" s="78" t="s">
        <v>15840</v>
      </c>
      <c r="C14" s="81" t="s">
        <v>15841</v>
      </c>
      <c r="D14" s="15" t="s">
        <v>15842</v>
      </c>
      <c r="E14" s="15" t="s">
        <v>15843</v>
      </c>
      <c r="F14" s="85" t="s">
        <v>44</v>
      </c>
      <c r="G14" s="85" t="s">
        <v>188</v>
      </c>
      <c r="H14" s="84">
        <v>12</v>
      </c>
      <c r="I14" s="84">
        <v>11</v>
      </c>
      <c r="J14" s="90" t="s">
        <v>31</v>
      </c>
      <c r="K14" s="28" t="s">
        <v>15844</v>
      </c>
      <c r="L14" s="89"/>
      <c r="M14" s="93"/>
      <c r="N14" s="32"/>
      <c r="O14" s="32" t="s">
        <v>15811</v>
      </c>
    </row>
    <row r="15" s="1" customFormat="true" ht="30.75" spans="1:15">
      <c r="A15" s="80">
        <v>9</v>
      </c>
      <c r="B15" s="78" t="s">
        <v>15845</v>
      </c>
      <c r="C15" s="81" t="s">
        <v>15846</v>
      </c>
      <c r="D15" s="22"/>
      <c r="E15" s="21"/>
      <c r="F15" s="85" t="s">
        <v>44</v>
      </c>
      <c r="G15" s="85" t="s">
        <v>188</v>
      </c>
      <c r="H15" s="83"/>
      <c r="I15" s="83"/>
      <c r="J15" s="83"/>
      <c r="K15" s="28" t="s">
        <v>14950</v>
      </c>
      <c r="L15" s="89"/>
      <c r="M15" s="93"/>
      <c r="N15" s="32"/>
      <c r="O15" s="32" t="s">
        <v>15811</v>
      </c>
    </row>
    <row r="16" s="1" customFormat="true" ht="90.75" spans="1:15">
      <c r="A16" s="80">
        <v>10</v>
      </c>
      <c r="B16" s="78" t="s">
        <v>15847</v>
      </c>
      <c r="C16" s="81" t="s">
        <v>15848</v>
      </c>
      <c r="D16" s="15" t="s">
        <v>15849</v>
      </c>
      <c r="E16" s="15" t="s">
        <v>15850</v>
      </c>
      <c r="F16" s="85" t="s">
        <v>44</v>
      </c>
      <c r="G16" s="85" t="s">
        <v>80</v>
      </c>
      <c r="H16" s="84">
        <v>33</v>
      </c>
      <c r="I16" s="84">
        <v>30</v>
      </c>
      <c r="J16" s="90" t="s">
        <v>31</v>
      </c>
      <c r="K16" s="21"/>
      <c r="L16" s="89"/>
      <c r="M16" s="93"/>
      <c r="N16" s="32"/>
      <c r="O16" s="32" t="s">
        <v>15811</v>
      </c>
    </row>
    <row r="17" s="1" customFormat="true" ht="75.75" spans="1:15">
      <c r="A17" s="80">
        <v>11</v>
      </c>
      <c r="B17" s="78" t="s">
        <v>15851</v>
      </c>
      <c r="C17" s="81" t="s">
        <v>15852</v>
      </c>
      <c r="D17" s="15" t="s">
        <v>15853</v>
      </c>
      <c r="E17" s="15" t="s">
        <v>15854</v>
      </c>
      <c r="F17" s="85" t="s">
        <v>44</v>
      </c>
      <c r="G17" s="85" t="s">
        <v>80</v>
      </c>
      <c r="H17" s="84">
        <v>55</v>
      </c>
      <c r="I17" s="84">
        <v>50</v>
      </c>
      <c r="J17" s="90" t="s">
        <v>31</v>
      </c>
      <c r="K17" s="15" t="s">
        <v>15855</v>
      </c>
      <c r="L17" s="89"/>
      <c r="M17" s="93"/>
      <c r="N17" s="32"/>
      <c r="O17" s="32" t="s">
        <v>15811</v>
      </c>
    </row>
    <row r="18" s="1" customFormat="true" ht="30.75" spans="1:15">
      <c r="A18" s="80">
        <v>12</v>
      </c>
      <c r="B18" s="78" t="s">
        <v>15856</v>
      </c>
      <c r="C18" s="81" t="s">
        <v>15857</v>
      </c>
      <c r="D18" s="22"/>
      <c r="E18" s="21"/>
      <c r="F18" s="85" t="s">
        <v>44</v>
      </c>
      <c r="G18" s="85" t="s">
        <v>80</v>
      </c>
      <c r="H18" s="83"/>
      <c r="I18" s="83"/>
      <c r="J18" s="83"/>
      <c r="K18" s="28" t="s">
        <v>14950</v>
      </c>
      <c r="L18" s="89"/>
      <c r="M18" s="93"/>
      <c r="N18" s="32"/>
      <c r="O18" s="32" t="s">
        <v>15811</v>
      </c>
    </row>
    <row r="19" s="1" customFormat="true" ht="75.75" spans="1:15">
      <c r="A19" s="80">
        <v>13</v>
      </c>
      <c r="B19" s="78" t="s">
        <v>15858</v>
      </c>
      <c r="C19" s="81" t="s">
        <v>15859</v>
      </c>
      <c r="D19" s="15" t="s">
        <v>15860</v>
      </c>
      <c r="E19" s="15" t="s">
        <v>15861</v>
      </c>
      <c r="F19" s="85" t="s">
        <v>29</v>
      </c>
      <c r="G19" s="85" t="s">
        <v>80</v>
      </c>
      <c r="H19" s="84">
        <v>33</v>
      </c>
      <c r="I19" s="84">
        <v>30</v>
      </c>
      <c r="J19" s="90" t="s">
        <v>31</v>
      </c>
      <c r="K19" s="15" t="s">
        <v>15862</v>
      </c>
      <c r="L19" s="89"/>
      <c r="M19" s="93"/>
      <c r="N19" s="32"/>
      <c r="O19" s="32" t="s">
        <v>15811</v>
      </c>
    </row>
    <row r="20" s="1" customFormat="true" ht="30.75" spans="1:15">
      <c r="A20" s="80">
        <v>14</v>
      </c>
      <c r="B20" s="78" t="s">
        <v>15863</v>
      </c>
      <c r="C20" s="81" t="s">
        <v>15864</v>
      </c>
      <c r="D20" s="22"/>
      <c r="E20" s="21"/>
      <c r="F20" s="85" t="s">
        <v>29</v>
      </c>
      <c r="G20" s="85" t="s">
        <v>80</v>
      </c>
      <c r="H20" s="83"/>
      <c r="I20" s="83"/>
      <c r="J20" s="83"/>
      <c r="K20" s="28" t="s">
        <v>14950</v>
      </c>
      <c r="L20" s="89"/>
      <c r="M20" s="93"/>
      <c r="N20" s="32"/>
      <c r="O20" s="32" t="s">
        <v>15811</v>
      </c>
    </row>
    <row r="21" s="1" customFormat="true" ht="120.75" spans="1:15">
      <c r="A21" s="80">
        <v>15</v>
      </c>
      <c r="B21" s="78" t="s">
        <v>15865</v>
      </c>
      <c r="C21" s="81" t="s">
        <v>15866</v>
      </c>
      <c r="D21" s="15" t="s">
        <v>15867</v>
      </c>
      <c r="E21" s="15" t="s">
        <v>15868</v>
      </c>
      <c r="F21" s="85" t="s">
        <v>44</v>
      </c>
      <c r="G21" s="85" t="s">
        <v>80</v>
      </c>
      <c r="H21" s="84">
        <v>78</v>
      </c>
      <c r="I21" s="84">
        <v>70</v>
      </c>
      <c r="J21" s="90" t="s">
        <v>31</v>
      </c>
      <c r="K21" s="15" t="s">
        <v>15869</v>
      </c>
      <c r="L21" s="89"/>
      <c r="M21" s="93"/>
      <c r="N21" s="32"/>
      <c r="O21" s="32" t="s">
        <v>15811</v>
      </c>
    </row>
    <row r="22" s="1" customFormat="true" ht="17.25" customHeight="true" spans="1:15">
      <c r="A22" s="80">
        <v>16</v>
      </c>
      <c r="B22" s="78" t="s">
        <v>15870</v>
      </c>
      <c r="C22" s="81" t="s">
        <v>15871</v>
      </c>
      <c r="D22" s="15" t="s">
        <v>15872</v>
      </c>
      <c r="E22" s="15" t="s">
        <v>15873</v>
      </c>
      <c r="F22" s="85" t="s">
        <v>44</v>
      </c>
      <c r="G22" s="85" t="s">
        <v>80</v>
      </c>
      <c r="H22" s="84">
        <v>90</v>
      </c>
      <c r="I22" s="84">
        <v>81</v>
      </c>
      <c r="J22" s="90" t="s">
        <v>31</v>
      </c>
      <c r="K22" s="15" t="s">
        <v>15874</v>
      </c>
      <c r="L22" s="89"/>
      <c r="M22" s="93"/>
      <c r="N22" s="32"/>
      <c r="O22" s="32" t="s">
        <v>15811</v>
      </c>
    </row>
    <row r="23" s="1" customFormat="true" ht="16.5" spans="1:15">
      <c r="A23" s="77"/>
      <c r="B23" s="78" t="s">
        <v>15875</v>
      </c>
      <c r="C23" s="79" t="s">
        <v>15876</v>
      </c>
      <c r="D23" s="21"/>
      <c r="E23" s="21"/>
      <c r="F23" s="85"/>
      <c r="G23" s="84"/>
      <c r="H23" s="84"/>
      <c r="I23" s="84"/>
      <c r="J23" s="84"/>
      <c r="K23" s="21"/>
      <c r="L23" s="89"/>
      <c r="M23" s="93"/>
      <c r="N23" s="32"/>
      <c r="O23" s="32" t="s">
        <v>15811</v>
      </c>
    </row>
    <row r="24" s="1" customFormat="true" ht="120.75" spans="1:15">
      <c r="A24" s="80">
        <v>17</v>
      </c>
      <c r="B24" s="78" t="s">
        <v>15877</v>
      </c>
      <c r="C24" s="81" t="s">
        <v>15878</v>
      </c>
      <c r="D24" s="15" t="s">
        <v>15879</v>
      </c>
      <c r="E24" s="15" t="s">
        <v>15880</v>
      </c>
      <c r="F24" s="85" t="s">
        <v>29</v>
      </c>
      <c r="G24" s="85" t="s">
        <v>40</v>
      </c>
      <c r="H24" s="84">
        <v>8</v>
      </c>
      <c r="I24" s="84">
        <v>7.2</v>
      </c>
      <c r="J24" s="90" t="s">
        <v>31</v>
      </c>
      <c r="K24" s="91" t="s">
        <v>15881</v>
      </c>
      <c r="L24" s="89"/>
      <c r="M24" s="93"/>
      <c r="N24" s="32"/>
      <c r="O24" s="32" t="s">
        <v>15811</v>
      </c>
    </row>
    <row r="25" s="1" customFormat="true" ht="120.75" spans="1:15">
      <c r="A25" s="80">
        <v>18</v>
      </c>
      <c r="B25" s="78" t="s">
        <v>15882</v>
      </c>
      <c r="C25" s="81" t="s">
        <v>15883</v>
      </c>
      <c r="D25" s="15" t="s">
        <v>15884</v>
      </c>
      <c r="E25" s="15" t="s">
        <v>15885</v>
      </c>
      <c r="F25" s="85" t="s">
        <v>29</v>
      </c>
      <c r="G25" s="85" t="s">
        <v>40</v>
      </c>
      <c r="H25" s="84">
        <v>15</v>
      </c>
      <c r="I25" s="84">
        <v>14</v>
      </c>
      <c r="J25" s="90" t="s">
        <v>31</v>
      </c>
      <c r="K25" s="15" t="s">
        <v>15881</v>
      </c>
      <c r="L25" s="89"/>
      <c r="M25" s="93"/>
      <c r="N25" s="32"/>
      <c r="O25" s="32" t="s">
        <v>15811</v>
      </c>
    </row>
    <row r="26" s="1" customFormat="true" ht="120.75" spans="1:15">
      <c r="A26" s="80">
        <v>19</v>
      </c>
      <c r="B26" s="78" t="s">
        <v>15886</v>
      </c>
      <c r="C26" s="81" t="s">
        <v>15887</v>
      </c>
      <c r="D26" s="15" t="s">
        <v>15888</v>
      </c>
      <c r="E26" s="15" t="s">
        <v>15889</v>
      </c>
      <c r="F26" s="85" t="s">
        <v>29</v>
      </c>
      <c r="G26" s="85" t="s">
        <v>40</v>
      </c>
      <c r="H26" s="84">
        <v>15</v>
      </c>
      <c r="I26" s="84">
        <v>14</v>
      </c>
      <c r="J26" s="90" t="s">
        <v>31</v>
      </c>
      <c r="K26" s="15" t="s">
        <v>15881</v>
      </c>
      <c r="L26" s="89"/>
      <c r="M26" s="93"/>
      <c r="N26" s="32"/>
      <c r="O26" s="32" t="s">
        <v>15811</v>
      </c>
    </row>
    <row r="27" s="1" customFormat="true" ht="105.75" spans="1:15">
      <c r="A27" s="80">
        <v>20</v>
      </c>
      <c r="B27" s="78" t="s">
        <v>15890</v>
      </c>
      <c r="C27" s="81" t="s">
        <v>15891</v>
      </c>
      <c r="D27" s="15" t="s">
        <v>15892</v>
      </c>
      <c r="E27" s="15" t="s">
        <v>15893</v>
      </c>
      <c r="F27" s="85" t="s">
        <v>44</v>
      </c>
      <c r="G27" s="85" t="s">
        <v>15894</v>
      </c>
      <c r="H27" s="84">
        <v>11</v>
      </c>
      <c r="I27" s="84">
        <v>9.9</v>
      </c>
      <c r="J27" s="90" t="s">
        <v>31</v>
      </c>
      <c r="K27" s="28" t="s">
        <v>15895</v>
      </c>
      <c r="L27" s="89"/>
      <c r="M27" s="93"/>
      <c r="N27" s="32"/>
      <c r="O27" s="32" t="s">
        <v>15811</v>
      </c>
    </row>
    <row r="28" s="1" customFormat="true" ht="150.75" spans="1:15">
      <c r="A28" s="80">
        <v>21</v>
      </c>
      <c r="B28" s="78" t="s">
        <v>15896</v>
      </c>
      <c r="C28" s="81" t="s">
        <v>15897</v>
      </c>
      <c r="D28" s="15" t="s">
        <v>15898</v>
      </c>
      <c r="E28" s="15" t="s">
        <v>15899</v>
      </c>
      <c r="F28" s="85" t="s">
        <v>44</v>
      </c>
      <c r="G28" s="85" t="s">
        <v>80</v>
      </c>
      <c r="H28" s="84">
        <v>60</v>
      </c>
      <c r="I28" s="84">
        <v>54</v>
      </c>
      <c r="J28" s="90" t="s">
        <v>31</v>
      </c>
      <c r="K28" s="21"/>
      <c r="L28" s="89"/>
      <c r="M28" s="93"/>
      <c r="N28" s="32"/>
      <c r="O28" s="32" t="s">
        <v>15811</v>
      </c>
    </row>
    <row r="29" s="1" customFormat="true" ht="90.75" spans="1:15">
      <c r="A29" s="80">
        <v>22</v>
      </c>
      <c r="B29" s="78" t="s">
        <v>15900</v>
      </c>
      <c r="C29" s="81" t="s">
        <v>15901</v>
      </c>
      <c r="D29" s="15" t="s">
        <v>15902</v>
      </c>
      <c r="E29" s="15" t="s">
        <v>15903</v>
      </c>
      <c r="F29" s="85" t="s">
        <v>44</v>
      </c>
      <c r="G29" s="85" t="s">
        <v>80</v>
      </c>
      <c r="H29" s="84">
        <v>60</v>
      </c>
      <c r="I29" s="84">
        <v>54</v>
      </c>
      <c r="J29" s="90" t="s">
        <v>31</v>
      </c>
      <c r="K29" s="15" t="s">
        <v>15904</v>
      </c>
      <c r="L29" s="89"/>
      <c r="M29" s="93"/>
      <c r="N29" s="32"/>
      <c r="O29" s="32" t="s">
        <v>15811</v>
      </c>
    </row>
    <row r="30" s="1" customFormat="true" ht="75.75" spans="1:15">
      <c r="A30" s="80">
        <v>23</v>
      </c>
      <c r="B30" s="78" t="s">
        <v>15905</v>
      </c>
      <c r="C30" s="81" t="s">
        <v>15906</v>
      </c>
      <c r="D30" s="15" t="s">
        <v>15907</v>
      </c>
      <c r="E30" s="15" t="s">
        <v>15908</v>
      </c>
      <c r="F30" s="85" t="s">
        <v>39</v>
      </c>
      <c r="G30" s="85" t="s">
        <v>15894</v>
      </c>
      <c r="H30" s="84">
        <v>8</v>
      </c>
      <c r="I30" s="84">
        <v>7.2</v>
      </c>
      <c r="J30" s="90" t="s">
        <v>31</v>
      </c>
      <c r="K30" s="21"/>
      <c r="L30" s="89"/>
      <c r="M30" s="93"/>
      <c r="N30" s="32"/>
      <c r="O30" s="32" t="s">
        <v>15811</v>
      </c>
    </row>
    <row r="31" s="1" customFormat="true" ht="16.5" spans="1:15">
      <c r="A31" s="80">
        <v>24</v>
      </c>
      <c r="B31" s="78" t="s">
        <v>15909</v>
      </c>
      <c r="C31" s="81" t="s">
        <v>15910</v>
      </c>
      <c r="D31" s="22"/>
      <c r="E31" s="21"/>
      <c r="F31" s="85" t="s">
        <v>39</v>
      </c>
      <c r="G31" s="85" t="s">
        <v>15894</v>
      </c>
      <c r="H31" s="84">
        <v>8</v>
      </c>
      <c r="I31" s="84">
        <v>7.2</v>
      </c>
      <c r="J31" s="90" t="s">
        <v>31</v>
      </c>
      <c r="K31" s="21"/>
      <c r="L31" s="89"/>
      <c r="M31" s="93"/>
      <c r="N31" s="32"/>
      <c r="O31" s="32" t="s">
        <v>15811</v>
      </c>
    </row>
    <row r="32" s="1" customFormat="true" ht="105.75" spans="1:15">
      <c r="A32" s="80">
        <v>25</v>
      </c>
      <c r="B32" s="78" t="s">
        <v>15911</v>
      </c>
      <c r="C32" s="81" t="s">
        <v>15912</v>
      </c>
      <c r="D32" s="15" t="s">
        <v>15913</v>
      </c>
      <c r="E32" s="15" t="s">
        <v>15914</v>
      </c>
      <c r="F32" s="85" t="s">
        <v>29</v>
      </c>
      <c r="G32" s="85" t="s">
        <v>80</v>
      </c>
      <c r="H32" s="84">
        <v>8</v>
      </c>
      <c r="I32" s="84">
        <v>7.2</v>
      </c>
      <c r="J32" s="90" t="s">
        <v>31</v>
      </c>
      <c r="K32" s="21"/>
      <c r="L32" s="89"/>
      <c r="M32" s="93"/>
      <c r="N32" s="32"/>
      <c r="O32" s="32" t="s">
        <v>15811</v>
      </c>
    </row>
    <row r="33" s="1" customFormat="true" ht="105.75" spans="1:15">
      <c r="A33" s="80">
        <v>26</v>
      </c>
      <c r="B33" s="78" t="s">
        <v>15915</v>
      </c>
      <c r="C33" s="81" t="s">
        <v>15916</v>
      </c>
      <c r="D33" s="15" t="s">
        <v>15917</v>
      </c>
      <c r="E33" s="15" t="s">
        <v>15918</v>
      </c>
      <c r="F33" s="85" t="s">
        <v>44</v>
      </c>
      <c r="G33" s="85" t="s">
        <v>15919</v>
      </c>
      <c r="H33" s="84">
        <v>10</v>
      </c>
      <c r="I33" s="84">
        <v>9</v>
      </c>
      <c r="J33" s="90" t="s">
        <v>31</v>
      </c>
      <c r="K33" s="21"/>
      <c r="L33" s="89"/>
      <c r="M33" s="93"/>
      <c r="N33" s="32"/>
      <c r="O33" s="32" t="s">
        <v>15811</v>
      </c>
    </row>
    <row r="34" s="1" customFormat="true" ht="165.75" spans="1:15">
      <c r="A34" s="80">
        <v>27</v>
      </c>
      <c r="B34" s="78" t="s">
        <v>15920</v>
      </c>
      <c r="C34" s="81" t="s">
        <v>15921</v>
      </c>
      <c r="D34" s="15" t="s">
        <v>15922</v>
      </c>
      <c r="E34" s="15" t="s">
        <v>15923</v>
      </c>
      <c r="F34" s="85" t="s">
        <v>29</v>
      </c>
      <c r="G34" s="85" t="s">
        <v>80</v>
      </c>
      <c r="H34" s="84">
        <v>18</v>
      </c>
      <c r="I34" s="84">
        <v>16</v>
      </c>
      <c r="J34" s="90" t="s">
        <v>31</v>
      </c>
      <c r="K34" s="21"/>
      <c r="L34" s="89"/>
      <c r="M34" s="93"/>
      <c r="N34" s="32"/>
      <c r="O34" s="32" t="s">
        <v>15811</v>
      </c>
    </row>
    <row r="35" s="1" customFormat="true" ht="180.75" spans="1:15">
      <c r="A35" s="80">
        <v>28</v>
      </c>
      <c r="B35" s="78" t="s">
        <v>15924</v>
      </c>
      <c r="C35" s="81" t="s">
        <v>15925</v>
      </c>
      <c r="D35" s="15" t="s">
        <v>15926</v>
      </c>
      <c r="E35" s="15" t="s">
        <v>15927</v>
      </c>
      <c r="F35" s="85" t="s">
        <v>29</v>
      </c>
      <c r="G35" s="85" t="s">
        <v>80</v>
      </c>
      <c r="H35" s="84">
        <v>125</v>
      </c>
      <c r="I35" s="84"/>
      <c r="J35" s="90" t="s">
        <v>31</v>
      </c>
      <c r="K35" s="28" t="s">
        <v>15928</v>
      </c>
      <c r="L35" s="89"/>
      <c r="M35" s="93"/>
      <c r="N35" s="32"/>
      <c r="O35" s="32" t="s">
        <v>15811</v>
      </c>
    </row>
  </sheetData>
  <mergeCells count="21">
    <mergeCell ref="A1:O1"/>
    <mergeCell ref="H2:J2"/>
    <mergeCell ref="H4:I4"/>
    <mergeCell ref="H5:I5"/>
    <mergeCell ref="H6:I6"/>
    <mergeCell ref="H7:I7"/>
    <mergeCell ref="H8:I8"/>
    <mergeCell ref="H9:I9"/>
    <mergeCell ref="H10:I10"/>
    <mergeCell ref="H11:I11"/>
    <mergeCell ref="H12:I12"/>
    <mergeCell ref="H23:I23"/>
    <mergeCell ref="H35:I35"/>
    <mergeCell ref="A2:A3"/>
    <mergeCell ref="B2:B3"/>
    <mergeCell ref="C2:C3"/>
    <mergeCell ref="D2:D3"/>
    <mergeCell ref="E2:E3"/>
    <mergeCell ref="F2:F3"/>
    <mergeCell ref="G2:G3"/>
    <mergeCell ref="K2:K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项目</vt:lpstr>
      <vt:lpstr>放射检查类</vt:lpstr>
      <vt:lpstr>泌尿系统透析类</vt:lpstr>
      <vt:lpstr>产科类</vt:lpstr>
      <vt:lpstr>血液及血液成分</vt:lpstr>
      <vt:lpstr>口腔种植</vt:lpstr>
      <vt:lpstr>中医类项目</vt:lpstr>
      <vt:lpstr>辅助生殖</vt:lpstr>
      <vt:lpstr>护理类</vt:lpstr>
      <vt:lpstr>临床量表评估类</vt:lpstr>
      <vt:lpstr>器官移植环节手术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ybzx</dc:creator>
  <cp:lastModifiedBy>kylin</cp:lastModifiedBy>
  <dcterms:created xsi:type="dcterms:W3CDTF">2023-09-27T07:22:00Z</dcterms:created>
  <dcterms:modified xsi:type="dcterms:W3CDTF">2025-09-25T15:52:31Z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31182EC91AA74371B0D98682EEB3DBE1_13</vt:lpwstr>
  </property>
</Properties>
</file>